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tables/table4.xml" ContentType="application/vnd.openxmlformats-officedocument.spreadsheetml.table+xml"/>
  <Override PartName="/xl/queryTables/queryTable4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BHR/High Risk Respiratory LIS/"/>
    </mc:Choice>
  </mc:AlternateContent>
  <xr:revisionPtr revIDLastSave="918" documentId="11_8927700D2108DE10823D30B0A35EBD64E4E47C04" xr6:coauthVersionLast="47" xr6:coauthVersionMax="47" xr10:uidLastSave="{1B31245E-6A21-4311-A24A-7ABC421C3F43}"/>
  <bookViews>
    <workbookView xWindow="-120" yWindow="-120" windowWidth="38640" windowHeight="21240" tabRatio="601" xr2:uid="{00000000-000D-0000-FFFF-FFFF00000000}"/>
  </bookViews>
  <sheets>
    <sheet name="Respiratory Care (Asthma)" sheetId="2" r:id="rId1"/>
    <sheet name="Respiratory Care (COPD)" sheetId="14" r:id="rId2"/>
    <sheet name="PAYMENT" sheetId="19" r:id="rId3"/>
    <sheet name="Payment Data Qtr1" sheetId="20" state="hidden" r:id="rId4"/>
    <sheet name="Payment qtr2" sheetId="21" state="hidden" r:id="rId5"/>
    <sheet name="Payment qtr3" sheetId="22" state="hidden" r:id="rId6"/>
    <sheet name="Sheet3" sheetId="17" state="hidden" r:id="rId7"/>
    <sheet name="Sheet2" sheetId="16" state="hidden" r:id="rId8"/>
    <sheet name="Payment qtr4" sheetId="23" state="hidden" r:id="rId9"/>
    <sheet name="Data" sheetId="8" state="hidden" r:id="rId10"/>
    <sheet name="Highrisk data" sheetId="24" state="hidden" r:id="rId11"/>
    <sheet name="Practice" sheetId="5" state="hidden" r:id="rId12"/>
    <sheet name="Control" sheetId="3" state="hidden" r:id="rId13"/>
    <sheet name="-Unit Reporting" sheetId="15" state="hidden" r:id="rId14"/>
    <sheet name="SystmOne" sheetId="12" state="hidden" r:id="rId15"/>
    <sheet name="Sheet1" sheetId="13" state="hidden" r:id="rId16"/>
  </sheets>
  <definedNames>
    <definedName name="BarkingID">Practice!$A$2:$A$34</definedName>
    <definedName name="BarkingSubID" localSheetId="2">#REF!</definedName>
    <definedName name="BarkingSubID">Control!$I$6:$I$11</definedName>
    <definedName name="ExternalData_1" localSheetId="9" hidden="1">Data!$A$1:$AD$1366</definedName>
    <definedName name="ExternalData_1" localSheetId="11" hidden="1">Practice!$A$1:$R$270</definedName>
    <definedName name="ExternalData_1" localSheetId="14" hidden="1">SystmOne!$A$1:$AQ$8</definedName>
    <definedName name="ExternalData_2" localSheetId="13" hidden="1">'-Unit Reporting'!$A$2:$AA$7</definedName>
    <definedName name="HaveringID">Practice!$A$75:$A$115</definedName>
    <definedName name="HaveringSubID" localSheetId="2">#REF!</definedName>
    <definedName name="HaveringSubID">Control!$I$12:$I$15</definedName>
    <definedName name="RedbridgeID">Practice!$A$164:$A$207</definedName>
    <definedName name="RedbridgeSubID" localSheetId="2">#REF!</definedName>
    <definedName name="RedbridgeSubID">Control!$I$16:$I$20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B27" i="14" l="1"/>
  <c r="AB28" i="14"/>
  <c r="AB29" i="14"/>
  <c r="AB30" i="14"/>
  <c r="AB31" i="14"/>
  <c r="AB32" i="14"/>
  <c r="AB33" i="14"/>
  <c r="AB34" i="14"/>
  <c r="AB35" i="14"/>
  <c r="AB36" i="14"/>
  <c r="AB37" i="14"/>
  <c r="AB38" i="14"/>
  <c r="AB39" i="14"/>
  <c r="AB40" i="14"/>
  <c r="AB41" i="14"/>
  <c r="AB42" i="14"/>
  <c r="AB43" i="14"/>
  <c r="AB44" i="14"/>
  <c r="AB45" i="14"/>
  <c r="AB46" i="14"/>
  <c r="AB47" i="14"/>
  <c r="AB48" i="14"/>
  <c r="AB49" i="14"/>
  <c r="AB50" i="14"/>
  <c r="AB51" i="14"/>
  <c r="AB52" i="14"/>
  <c r="AB53" i="14"/>
  <c r="AB54" i="14"/>
  <c r="AB55" i="14"/>
  <c r="AB56" i="14"/>
  <c r="AB57" i="14"/>
  <c r="AB58" i="14"/>
  <c r="AB59" i="14"/>
  <c r="AB60" i="14"/>
  <c r="AB61" i="14"/>
  <c r="AB62" i="14"/>
  <c r="AB63" i="14"/>
  <c r="AB64" i="14"/>
  <c r="AB65" i="14"/>
  <c r="AB66" i="14"/>
  <c r="AB67" i="14"/>
  <c r="AB26" i="14"/>
  <c r="AB19" i="14"/>
  <c r="AB20" i="14"/>
  <c r="AB21" i="14"/>
  <c r="AB22" i="14"/>
  <c r="AB23" i="14"/>
  <c r="AB24" i="14"/>
  <c r="AB18" i="14"/>
  <c r="Z64" i="14" l="1"/>
  <c r="Z61" i="14"/>
  <c r="Z58" i="14"/>
  <c r="Z48" i="14"/>
  <c r="Z27" i="14"/>
  <c r="Z28" i="14"/>
  <c r="AA28" i="14"/>
  <c r="Z29" i="14"/>
  <c r="AA29" i="14"/>
  <c r="Z30" i="14"/>
  <c r="AA30" i="14"/>
  <c r="Z31" i="14"/>
  <c r="AA31" i="14"/>
  <c r="Z32" i="14"/>
  <c r="AA32" i="14"/>
  <c r="Z33" i="14"/>
  <c r="AA33" i="14"/>
  <c r="Z34" i="14"/>
  <c r="AA34" i="14"/>
  <c r="AA20" i="14" s="1"/>
  <c r="Z35" i="14"/>
  <c r="AA35" i="14"/>
  <c r="Z36" i="14"/>
  <c r="AA36" i="14"/>
  <c r="Z37" i="14"/>
  <c r="AA37" i="14"/>
  <c r="Z38" i="14"/>
  <c r="AA38" i="14"/>
  <c r="Z39" i="14"/>
  <c r="AA39" i="14"/>
  <c r="Z40" i="14"/>
  <c r="AA40" i="14"/>
  <c r="Z41" i="14"/>
  <c r="AA41" i="14"/>
  <c r="Z42" i="14"/>
  <c r="AA42" i="14"/>
  <c r="AA21" i="14" s="1"/>
  <c r="Z43" i="14"/>
  <c r="AA43" i="14"/>
  <c r="Z44" i="14"/>
  <c r="AA44" i="14"/>
  <c r="Z45" i="14"/>
  <c r="Z21" i="14" s="1"/>
  <c r="AA45" i="14"/>
  <c r="Z46" i="14"/>
  <c r="AA46" i="14"/>
  <c r="Z47" i="14"/>
  <c r="AA47" i="14"/>
  <c r="Z49" i="14"/>
  <c r="AA49" i="14"/>
  <c r="Z50" i="14"/>
  <c r="AA50" i="14"/>
  <c r="AA22" i="14" s="1"/>
  <c r="Z51" i="14"/>
  <c r="AA51" i="14"/>
  <c r="Z52" i="14"/>
  <c r="AA52" i="14"/>
  <c r="Z53" i="14"/>
  <c r="Z22" i="14" s="1"/>
  <c r="AA53" i="14"/>
  <c r="Z54" i="14"/>
  <c r="AA54" i="14"/>
  <c r="Z55" i="14"/>
  <c r="AA55" i="14"/>
  <c r="Z56" i="14"/>
  <c r="AA56" i="14"/>
  <c r="Z57" i="14"/>
  <c r="AA57" i="14"/>
  <c r="Z59" i="14"/>
  <c r="AA59" i="14"/>
  <c r="Z60" i="14"/>
  <c r="AA60" i="14"/>
  <c r="Z62" i="14"/>
  <c r="AA62" i="14"/>
  <c r="Z63" i="14"/>
  <c r="AA63" i="14"/>
  <c r="Z65" i="14"/>
  <c r="AA65" i="14"/>
  <c r="Z66" i="14"/>
  <c r="AA66" i="14"/>
  <c r="AA24" i="14" s="1"/>
  <c r="Z67" i="14"/>
  <c r="AA67" i="14"/>
  <c r="AA26" i="14"/>
  <c r="AA19" i="14" s="1"/>
  <c r="Z26" i="14"/>
  <c r="Z24" i="14"/>
  <c r="AA23" i="14"/>
  <c r="Z20" i="14"/>
  <c r="Y64" i="2"/>
  <c r="Y61" i="2"/>
  <c r="Y27" i="2"/>
  <c r="X64" i="2"/>
  <c r="X61" i="2"/>
  <c r="X58" i="2"/>
  <c r="X48" i="2"/>
  <c r="X27" i="2"/>
  <c r="Z58" i="2"/>
  <c r="Z17" i="2"/>
  <c r="Y28" i="2"/>
  <c r="Y29" i="2"/>
  <c r="Y30" i="2"/>
  <c r="Y31" i="2"/>
  <c r="Y32" i="2"/>
  <c r="Y33" i="2"/>
  <c r="Y34" i="2"/>
  <c r="Y35" i="2"/>
  <c r="Y36" i="2"/>
  <c r="Y37" i="2"/>
  <c r="Y38" i="2"/>
  <c r="Y39" i="2"/>
  <c r="Y40" i="2"/>
  <c r="Y41" i="2"/>
  <c r="Y42" i="2"/>
  <c r="Y43" i="2"/>
  <c r="Y44" i="2"/>
  <c r="Y45" i="2"/>
  <c r="Y46" i="2"/>
  <c r="Y47" i="2"/>
  <c r="Y49" i="2"/>
  <c r="Y50" i="2"/>
  <c r="Y51" i="2"/>
  <c r="Y52" i="2"/>
  <c r="Y53" i="2"/>
  <c r="Y54" i="2"/>
  <c r="Y55" i="2"/>
  <c r="Y56" i="2"/>
  <c r="Y57" i="2"/>
  <c r="Y59" i="2"/>
  <c r="Y60" i="2"/>
  <c r="Y62" i="2"/>
  <c r="Y63" i="2"/>
  <c r="Y65" i="2"/>
  <c r="Y66" i="2"/>
  <c r="Y24" i="2" s="1"/>
  <c r="Y67" i="2"/>
  <c r="Y26" i="2"/>
  <c r="Y19" i="2" s="1"/>
  <c r="X28" i="2"/>
  <c r="Z28" i="2" s="1"/>
  <c r="X29" i="2"/>
  <c r="Z29" i="2" s="1"/>
  <c r="X30" i="2"/>
  <c r="X31" i="2"/>
  <c r="X32" i="2"/>
  <c r="X33" i="2"/>
  <c r="X34" i="2"/>
  <c r="X35" i="2"/>
  <c r="X36" i="2"/>
  <c r="X37" i="2"/>
  <c r="X38" i="2"/>
  <c r="X39" i="2"/>
  <c r="X40" i="2"/>
  <c r="X41" i="2"/>
  <c r="X42" i="2"/>
  <c r="X43" i="2"/>
  <c r="X44" i="2"/>
  <c r="X45" i="2"/>
  <c r="X46" i="2"/>
  <c r="X47" i="2"/>
  <c r="X49" i="2"/>
  <c r="X50" i="2"/>
  <c r="X51" i="2"/>
  <c r="X52" i="2"/>
  <c r="X53" i="2"/>
  <c r="X54" i="2"/>
  <c r="X55" i="2"/>
  <c r="X56" i="2"/>
  <c r="X57" i="2"/>
  <c r="X59" i="2"/>
  <c r="X60" i="2"/>
  <c r="X62" i="2"/>
  <c r="X63" i="2"/>
  <c r="X65" i="2"/>
  <c r="X66" i="2"/>
  <c r="X67" i="2"/>
  <c r="X26" i="2"/>
  <c r="X23" i="2"/>
  <c r="AG59" i="19"/>
  <c r="AF59" i="19"/>
  <c r="AG58" i="19"/>
  <c r="AF58" i="19"/>
  <c r="AG57" i="19"/>
  <c r="AF57" i="19"/>
  <c r="AG56" i="19"/>
  <c r="AF56" i="19"/>
  <c r="AG55" i="19"/>
  <c r="AF55" i="19"/>
  <c r="AG54" i="19"/>
  <c r="AF54" i="19"/>
  <c r="AG53" i="19"/>
  <c r="AF53" i="19"/>
  <c r="AG52" i="19"/>
  <c r="AF52" i="19"/>
  <c r="AF15" i="19" s="1"/>
  <c r="AG51" i="19"/>
  <c r="AF51" i="19"/>
  <c r="AG50" i="19"/>
  <c r="AF50" i="19"/>
  <c r="AG49" i="19"/>
  <c r="AF49" i="19"/>
  <c r="AG48" i="19"/>
  <c r="AF48" i="19"/>
  <c r="AG47" i="19"/>
  <c r="AF47" i="19"/>
  <c r="AG46" i="19"/>
  <c r="AF46" i="19"/>
  <c r="AG45" i="19"/>
  <c r="AF45" i="19"/>
  <c r="AG44" i="19"/>
  <c r="AF44" i="19"/>
  <c r="AF14" i="19" s="1"/>
  <c r="AG43" i="19"/>
  <c r="AF43" i="19"/>
  <c r="AG42" i="19"/>
  <c r="AF42" i="19"/>
  <c r="AG41" i="19"/>
  <c r="AF41" i="19"/>
  <c r="AG40" i="19"/>
  <c r="AF40" i="19"/>
  <c r="AG39" i="19"/>
  <c r="AF39" i="19"/>
  <c r="AG38" i="19"/>
  <c r="AF38" i="19"/>
  <c r="AG37" i="19"/>
  <c r="AF37" i="19"/>
  <c r="AG36" i="19"/>
  <c r="AF36" i="19"/>
  <c r="AF13" i="19" s="1"/>
  <c r="AG35" i="19"/>
  <c r="AF35" i="19"/>
  <c r="AG34" i="19"/>
  <c r="AF34" i="19"/>
  <c r="AG33" i="19"/>
  <c r="AF33" i="19"/>
  <c r="AG32" i="19"/>
  <c r="AF32" i="19"/>
  <c r="AG31" i="19"/>
  <c r="AF31" i="19"/>
  <c r="AG30" i="19"/>
  <c r="AF30" i="19"/>
  <c r="AG29" i="19"/>
  <c r="AF29" i="19"/>
  <c r="AG28" i="19"/>
  <c r="AF28" i="19"/>
  <c r="AG27" i="19"/>
  <c r="AF27" i="19"/>
  <c r="AG26" i="19"/>
  <c r="AF26" i="19"/>
  <c r="AG25" i="19"/>
  <c r="AF25" i="19"/>
  <c r="AG24" i="19"/>
  <c r="AF24" i="19"/>
  <c r="AG23" i="19"/>
  <c r="AF23" i="19"/>
  <c r="AG22" i="19"/>
  <c r="AF22" i="19"/>
  <c r="AG21" i="19"/>
  <c r="AF21" i="19"/>
  <c r="AG20" i="19"/>
  <c r="AF20" i="19"/>
  <c r="AF11" i="19" s="1"/>
  <c r="AF10" i="19" s="1"/>
  <c r="AG19" i="19"/>
  <c r="AF19" i="19"/>
  <c r="AG18" i="19"/>
  <c r="AF18" i="19"/>
  <c r="AH59" i="19"/>
  <c r="AH58" i="19"/>
  <c r="AH57" i="19"/>
  <c r="AH56" i="19"/>
  <c r="AH55" i="19"/>
  <c r="AH54" i="19"/>
  <c r="AH53" i="19"/>
  <c r="AH52" i="19"/>
  <c r="AH51" i="19"/>
  <c r="AH50" i="19"/>
  <c r="AH49" i="19"/>
  <c r="AH48" i="19"/>
  <c r="AH47" i="19"/>
  <c r="AH46" i="19"/>
  <c r="AH45" i="19"/>
  <c r="AH44" i="19"/>
  <c r="AH43" i="19"/>
  <c r="AH42" i="19"/>
  <c r="AG14" i="19"/>
  <c r="AH14" i="19" s="1"/>
  <c r="AH40" i="19"/>
  <c r="AH39" i="19"/>
  <c r="AH37" i="19"/>
  <c r="AH36" i="19"/>
  <c r="AH35" i="19"/>
  <c r="AH34" i="19"/>
  <c r="AG13" i="19"/>
  <c r="AH13" i="19" s="1"/>
  <c r="AH32" i="19"/>
  <c r="AH31" i="19"/>
  <c r="AH30" i="19"/>
  <c r="AH29" i="19"/>
  <c r="AH28" i="19"/>
  <c r="AF12" i="19"/>
  <c r="AH27" i="19"/>
  <c r="AH26" i="19"/>
  <c r="AH25" i="19"/>
  <c r="AH24" i="19"/>
  <c r="AH23" i="19"/>
  <c r="AH22" i="19"/>
  <c r="AH21" i="19"/>
  <c r="AH20" i="19"/>
  <c r="AH19" i="19"/>
  <c r="AH18" i="19"/>
  <c r="AG16" i="19"/>
  <c r="AH16" i="19" s="1"/>
  <c r="AF16" i="19"/>
  <c r="AG15" i="19"/>
  <c r="AH15" i="19" s="1"/>
  <c r="AG12" i="19"/>
  <c r="AH12" i="19" s="1"/>
  <c r="P59" i="19"/>
  <c r="O59" i="19"/>
  <c r="P58" i="19"/>
  <c r="O58" i="19"/>
  <c r="P57" i="19"/>
  <c r="O57" i="19"/>
  <c r="P56" i="19"/>
  <c r="O56" i="19"/>
  <c r="P55" i="19"/>
  <c r="O55" i="19"/>
  <c r="P54" i="19"/>
  <c r="O54" i="19"/>
  <c r="P53" i="19"/>
  <c r="O53" i="19"/>
  <c r="P52" i="19"/>
  <c r="O52" i="19"/>
  <c r="P51" i="19"/>
  <c r="O51" i="19"/>
  <c r="P50" i="19"/>
  <c r="O50" i="19"/>
  <c r="P49" i="19"/>
  <c r="O49" i="19"/>
  <c r="P48" i="19"/>
  <c r="O48" i="19"/>
  <c r="P47" i="19"/>
  <c r="O47" i="19"/>
  <c r="P46" i="19"/>
  <c r="O46" i="19"/>
  <c r="P45" i="19"/>
  <c r="O45" i="19"/>
  <c r="P44" i="19"/>
  <c r="O44" i="19"/>
  <c r="P43" i="19"/>
  <c r="O43" i="19"/>
  <c r="P42" i="19"/>
  <c r="O42" i="19"/>
  <c r="P41" i="19"/>
  <c r="O41" i="19"/>
  <c r="P40" i="19"/>
  <c r="O40" i="19"/>
  <c r="P39" i="19"/>
  <c r="O39" i="19"/>
  <c r="P38" i="19"/>
  <c r="O38" i="19"/>
  <c r="P37" i="19"/>
  <c r="O37" i="19"/>
  <c r="P36" i="19"/>
  <c r="O36" i="19"/>
  <c r="O13" i="19" s="1"/>
  <c r="P35" i="19"/>
  <c r="O35" i="19"/>
  <c r="P34" i="19"/>
  <c r="O34" i="19"/>
  <c r="P33" i="19"/>
  <c r="O33" i="19"/>
  <c r="P32" i="19"/>
  <c r="O32" i="19"/>
  <c r="P31" i="19"/>
  <c r="O31" i="19"/>
  <c r="P30" i="19"/>
  <c r="O30" i="19"/>
  <c r="P29" i="19"/>
  <c r="Q29" i="19" s="1"/>
  <c r="S29" i="19" s="1"/>
  <c r="O29" i="19"/>
  <c r="P28" i="19"/>
  <c r="O28" i="19"/>
  <c r="O12" i="19" s="1"/>
  <c r="P27" i="19"/>
  <c r="O27" i="19"/>
  <c r="P26" i="19"/>
  <c r="O26" i="19"/>
  <c r="P25" i="19"/>
  <c r="O25" i="19"/>
  <c r="P24" i="19"/>
  <c r="O24" i="19"/>
  <c r="P23" i="19"/>
  <c r="O23" i="19"/>
  <c r="P22" i="19"/>
  <c r="Q22" i="19" s="1"/>
  <c r="S22" i="19" s="1"/>
  <c r="O22" i="19"/>
  <c r="P21" i="19"/>
  <c r="O21" i="19"/>
  <c r="P20" i="19"/>
  <c r="O20" i="19"/>
  <c r="O11" i="19" s="1"/>
  <c r="P19" i="19"/>
  <c r="O19" i="19"/>
  <c r="P18" i="19"/>
  <c r="O18" i="19"/>
  <c r="Q59" i="19"/>
  <c r="O16" i="19"/>
  <c r="Q58" i="19"/>
  <c r="Q57" i="19"/>
  <c r="S57" i="19" s="1"/>
  <c r="Q56" i="19"/>
  <c r="Q55" i="19"/>
  <c r="Q54" i="19"/>
  <c r="O15" i="19"/>
  <c r="Q53" i="19"/>
  <c r="Q52" i="19"/>
  <c r="S52" i="19" s="1"/>
  <c r="Q51" i="19"/>
  <c r="S51" i="19" s="1"/>
  <c r="Q50" i="19"/>
  <c r="Q49" i="19"/>
  <c r="S49" i="19" s="1"/>
  <c r="Q48" i="19"/>
  <c r="Q47" i="19"/>
  <c r="Q46" i="19"/>
  <c r="Q45" i="19"/>
  <c r="S45" i="19" s="1"/>
  <c r="Q44" i="19"/>
  <c r="S44" i="19" s="1"/>
  <c r="Q43" i="19"/>
  <c r="O14" i="19"/>
  <c r="Q42" i="19"/>
  <c r="Q41" i="19"/>
  <c r="Q40" i="19"/>
  <c r="Q39" i="19"/>
  <c r="Q38" i="19"/>
  <c r="Q37" i="19"/>
  <c r="S37" i="19" s="1"/>
  <c r="Q36" i="19"/>
  <c r="S36" i="19" s="1"/>
  <c r="Q35" i="19"/>
  <c r="S35" i="19" s="1"/>
  <c r="Q34" i="19"/>
  <c r="P13" i="19"/>
  <c r="Q13" i="19" s="1"/>
  <c r="Q32" i="19"/>
  <c r="S32" i="19" s="1"/>
  <c r="Q31" i="19"/>
  <c r="S31" i="19" s="1"/>
  <c r="Q30" i="19"/>
  <c r="Q28" i="19"/>
  <c r="S28" i="19" s="1"/>
  <c r="Q27" i="19"/>
  <c r="S27" i="19" s="1"/>
  <c r="Q26" i="19"/>
  <c r="Q25" i="19"/>
  <c r="S25" i="19" s="1"/>
  <c r="Q24" i="19"/>
  <c r="Q23" i="19"/>
  <c r="Q21" i="19"/>
  <c r="S21" i="19" s="1"/>
  <c r="Q20" i="19"/>
  <c r="S20" i="19" s="1"/>
  <c r="Q19" i="19"/>
  <c r="Q18" i="19"/>
  <c r="P16" i="19"/>
  <c r="Q16" i="19" s="1"/>
  <c r="P15" i="19"/>
  <c r="Q15" i="19" s="1"/>
  <c r="AD20" i="19"/>
  <c r="AD21" i="19"/>
  <c r="AD22" i="19"/>
  <c r="AD23" i="19"/>
  <c r="AD24" i="19"/>
  <c r="AD25" i="19"/>
  <c r="AD26" i="19"/>
  <c r="AD27" i="19"/>
  <c r="AD28" i="19"/>
  <c r="AD29" i="19"/>
  <c r="AD30" i="19"/>
  <c r="AD31" i="19"/>
  <c r="AD32" i="19"/>
  <c r="AD33" i="19"/>
  <c r="AD34" i="19"/>
  <c r="AD35" i="19"/>
  <c r="AD36" i="19"/>
  <c r="AD37" i="19"/>
  <c r="AD38" i="19"/>
  <c r="AD39" i="19"/>
  <c r="AD41" i="19"/>
  <c r="AD42" i="19"/>
  <c r="AD43" i="19"/>
  <c r="AD44" i="19"/>
  <c r="AD45" i="19"/>
  <c r="AD46" i="19"/>
  <c r="AD47" i="19"/>
  <c r="AD48" i="19"/>
  <c r="AD49" i="19"/>
  <c r="AD51" i="19"/>
  <c r="AD52" i="19"/>
  <c r="AD54" i="19"/>
  <c r="AD55" i="19"/>
  <c r="AD57" i="19"/>
  <c r="AD58" i="19"/>
  <c r="AD59" i="19"/>
  <c r="AD18" i="19"/>
  <c r="AC59" i="19"/>
  <c r="AB59" i="19"/>
  <c r="AC58" i="19"/>
  <c r="AB58" i="19"/>
  <c r="AC57" i="19"/>
  <c r="AB57" i="19"/>
  <c r="AC56" i="19"/>
  <c r="AD56" i="19" s="1"/>
  <c r="AB56" i="19"/>
  <c r="AC55" i="19"/>
  <c r="AB55" i="19"/>
  <c r="AC54" i="19"/>
  <c r="AB54" i="19"/>
  <c r="AC53" i="19"/>
  <c r="AD53" i="19" s="1"/>
  <c r="AB53" i="19"/>
  <c r="AB15" i="19" s="1"/>
  <c r="AC52" i="19"/>
  <c r="AB52" i="19"/>
  <c r="AC51" i="19"/>
  <c r="AB51" i="19"/>
  <c r="AC50" i="19"/>
  <c r="AD50" i="19" s="1"/>
  <c r="AB50" i="19"/>
  <c r="AC49" i="19"/>
  <c r="AB49" i="19"/>
  <c r="AC48" i="19"/>
  <c r="AB48" i="19"/>
  <c r="AC47" i="19"/>
  <c r="AB47" i="19"/>
  <c r="AC46" i="19"/>
  <c r="AB46" i="19"/>
  <c r="AC45" i="19"/>
  <c r="AB45" i="19"/>
  <c r="AC44" i="19"/>
  <c r="AB44" i="19"/>
  <c r="AC43" i="19"/>
  <c r="AB43" i="19"/>
  <c r="AB14" i="19" s="1"/>
  <c r="AC42" i="19"/>
  <c r="AB42" i="19"/>
  <c r="AC41" i="19"/>
  <c r="AB41" i="19"/>
  <c r="AC40" i="19"/>
  <c r="AD40" i="19" s="1"/>
  <c r="AB40" i="19"/>
  <c r="AC39" i="19"/>
  <c r="AB39" i="19"/>
  <c r="AC38" i="19"/>
  <c r="AB38" i="19"/>
  <c r="AC37" i="19"/>
  <c r="AB37" i="19"/>
  <c r="AC36" i="19"/>
  <c r="AB36" i="19"/>
  <c r="AC35" i="19"/>
  <c r="AB35" i="19"/>
  <c r="AB13" i="19" s="1"/>
  <c r="AC34" i="19"/>
  <c r="AB34" i="19"/>
  <c r="AC33" i="19"/>
  <c r="AB33" i="19"/>
  <c r="AC32" i="19"/>
  <c r="AB32" i="19"/>
  <c r="AC31" i="19"/>
  <c r="AB31" i="19"/>
  <c r="AC30" i="19"/>
  <c r="AB30" i="19"/>
  <c r="AC29" i="19"/>
  <c r="AB29" i="19"/>
  <c r="AC28" i="19"/>
  <c r="AB28" i="19"/>
  <c r="AC27" i="19"/>
  <c r="AB27" i="19"/>
  <c r="AB12" i="19" s="1"/>
  <c r="AC26" i="19"/>
  <c r="AB26" i="19"/>
  <c r="AC25" i="19"/>
  <c r="AB25" i="19"/>
  <c r="AC24" i="19"/>
  <c r="AB24" i="19"/>
  <c r="AC23" i="19"/>
  <c r="AB23" i="19"/>
  <c r="AC22" i="19"/>
  <c r="AB22" i="19"/>
  <c r="AC21" i="19"/>
  <c r="AB21" i="19"/>
  <c r="AC20" i="19"/>
  <c r="AB20" i="19"/>
  <c r="AC19" i="19"/>
  <c r="AD19" i="19" s="1"/>
  <c r="AB19" i="19"/>
  <c r="AB11" i="19" s="1"/>
  <c r="AB10" i="19" s="1"/>
  <c r="AC18" i="19"/>
  <c r="AB18" i="19"/>
  <c r="AC14" i="19"/>
  <c r="AD14" i="19" s="1"/>
  <c r="AC13" i="19"/>
  <c r="AD13" i="19" s="1"/>
  <c r="AC16" i="19"/>
  <c r="AD16" i="19" s="1"/>
  <c r="AB16" i="19"/>
  <c r="AC12" i="19"/>
  <c r="AD12" i="19" s="1"/>
  <c r="M20" i="19"/>
  <c r="M21" i="19"/>
  <c r="M22" i="19"/>
  <c r="M23" i="19"/>
  <c r="M24" i="19"/>
  <c r="M25" i="19"/>
  <c r="M26" i="19"/>
  <c r="M27" i="19"/>
  <c r="M28" i="19"/>
  <c r="M29" i="19"/>
  <c r="M30" i="19"/>
  <c r="M31" i="19"/>
  <c r="M32" i="19"/>
  <c r="M33" i="19"/>
  <c r="M34" i="19"/>
  <c r="M35" i="19"/>
  <c r="M36" i="19"/>
  <c r="M37" i="19"/>
  <c r="M38" i="19"/>
  <c r="M39" i="19"/>
  <c r="M41" i="19"/>
  <c r="M42" i="19"/>
  <c r="M43" i="19"/>
  <c r="M44" i="19"/>
  <c r="M45" i="19"/>
  <c r="M46" i="19"/>
  <c r="M47" i="19"/>
  <c r="M48" i="19"/>
  <c r="M49" i="19"/>
  <c r="M51" i="19"/>
  <c r="M52" i="19"/>
  <c r="M54" i="19"/>
  <c r="M55" i="19"/>
  <c r="M57" i="19"/>
  <c r="M58" i="19"/>
  <c r="M59" i="19"/>
  <c r="M18" i="19"/>
  <c r="L59" i="19"/>
  <c r="K59" i="19"/>
  <c r="L58" i="19"/>
  <c r="K58" i="19"/>
  <c r="L57" i="19"/>
  <c r="K57" i="19"/>
  <c r="L56" i="19"/>
  <c r="M56" i="19" s="1"/>
  <c r="K56" i="19"/>
  <c r="L55" i="19"/>
  <c r="K55" i="19"/>
  <c r="L54" i="19"/>
  <c r="K54" i="19"/>
  <c r="L53" i="19"/>
  <c r="L15" i="19" s="1"/>
  <c r="M15" i="19" s="1"/>
  <c r="K53" i="19"/>
  <c r="L52" i="19"/>
  <c r="K52" i="19"/>
  <c r="L51" i="19"/>
  <c r="K51" i="19"/>
  <c r="L50" i="19"/>
  <c r="M50" i="19" s="1"/>
  <c r="K50" i="19"/>
  <c r="L49" i="19"/>
  <c r="K49" i="19"/>
  <c r="L48" i="19"/>
  <c r="K48" i="19"/>
  <c r="L47" i="19"/>
  <c r="K47" i="19"/>
  <c r="L46" i="19"/>
  <c r="K46" i="19"/>
  <c r="L45" i="19"/>
  <c r="K45" i="19"/>
  <c r="L44" i="19"/>
  <c r="K44" i="19"/>
  <c r="L43" i="19"/>
  <c r="K43" i="19"/>
  <c r="L42" i="19"/>
  <c r="K42" i="19"/>
  <c r="L41" i="19"/>
  <c r="K41" i="19"/>
  <c r="L40" i="19"/>
  <c r="M40" i="19" s="1"/>
  <c r="K40" i="19"/>
  <c r="L39" i="19"/>
  <c r="K39" i="19"/>
  <c r="L38" i="19"/>
  <c r="K38" i="19"/>
  <c r="L37" i="19"/>
  <c r="K37" i="19"/>
  <c r="L36" i="19"/>
  <c r="K36" i="19"/>
  <c r="L35" i="19"/>
  <c r="K35" i="19"/>
  <c r="K13" i="19" s="1"/>
  <c r="L34" i="19"/>
  <c r="K34" i="19"/>
  <c r="L33" i="19"/>
  <c r="K33" i="19"/>
  <c r="L32" i="19"/>
  <c r="K32" i="19"/>
  <c r="L31" i="19"/>
  <c r="K31" i="19"/>
  <c r="L30" i="19"/>
  <c r="K30" i="19"/>
  <c r="L29" i="19"/>
  <c r="K29" i="19"/>
  <c r="L28" i="19"/>
  <c r="K28" i="19"/>
  <c r="L27" i="19"/>
  <c r="K27" i="19"/>
  <c r="K12" i="19" s="1"/>
  <c r="L26" i="19"/>
  <c r="K26" i="19"/>
  <c r="L25" i="19"/>
  <c r="K25" i="19"/>
  <c r="L24" i="19"/>
  <c r="K24" i="19"/>
  <c r="L23" i="19"/>
  <c r="K23" i="19"/>
  <c r="L22" i="19"/>
  <c r="K22" i="19"/>
  <c r="L21" i="19"/>
  <c r="K21" i="19"/>
  <c r="L20" i="19"/>
  <c r="K20" i="19"/>
  <c r="L19" i="19"/>
  <c r="M19" i="19" s="1"/>
  <c r="K19" i="19"/>
  <c r="K11" i="19" s="1"/>
  <c r="L18" i="19"/>
  <c r="K18" i="19"/>
  <c r="K16" i="19"/>
  <c r="S54" i="19"/>
  <c r="K15" i="19"/>
  <c r="S47" i="19"/>
  <c r="S46" i="19"/>
  <c r="K14" i="19"/>
  <c r="L14" i="19"/>
  <c r="M14" i="19" s="1"/>
  <c r="S39" i="19"/>
  <c r="S38" i="19"/>
  <c r="S30" i="19"/>
  <c r="S23" i="19"/>
  <c r="L16" i="19"/>
  <c r="M16" i="19" s="1"/>
  <c r="L13" i="19"/>
  <c r="M13" i="19" s="1"/>
  <c r="AA18" i="14" l="1"/>
  <c r="Z23" i="14"/>
  <c r="Z19" i="14"/>
  <c r="Z18" i="14" s="1"/>
  <c r="Z32" i="2"/>
  <c r="Z59" i="2"/>
  <c r="Z50" i="2"/>
  <c r="Z41" i="2"/>
  <c r="Z33" i="2"/>
  <c r="Z57" i="2"/>
  <c r="Z49" i="2"/>
  <c r="Z40" i="2"/>
  <c r="Z67" i="2"/>
  <c r="Z56" i="2"/>
  <c r="Z47" i="2"/>
  <c r="Z39" i="2"/>
  <c r="Z31" i="2"/>
  <c r="Z55" i="2"/>
  <c r="Z46" i="2"/>
  <c r="Z38" i="2"/>
  <c r="Z30" i="2"/>
  <c r="Z65" i="2"/>
  <c r="Z54" i="2"/>
  <c r="Z45" i="2"/>
  <c r="Z37" i="2"/>
  <c r="Z63" i="2"/>
  <c r="Z53" i="2"/>
  <c r="Z44" i="2"/>
  <c r="Z36" i="2"/>
  <c r="X24" i="2"/>
  <c r="Z24" i="2" s="1"/>
  <c r="Z62" i="2"/>
  <c r="Z52" i="2"/>
  <c r="Z43" i="2"/>
  <c r="Z35" i="2"/>
  <c r="Z60" i="2"/>
  <c r="Z51" i="2"/>
  <c r="Z42" i="2"/>
  <c r="Z34" i="2"/>
  <c r="Z26" i="2"/>
  <c r="Z66" i="2"/>
  <c r="Y23" i="2"/>
  <c r="Z23" i="2" s="1"/>
  <c r="Z64" i="2"/>
  <c r="Z61" i="2"/>
  <c r="Z48" i="2"/>
  <c r="Z27" i="2"/>
  <c r="Y21" i="2"/>
  <c r="X22" i="2"/>
  <c r="X21" i="2"/>
  <c r="X20" i="2"/>
  <c r="Y22" i="2"/>
  <c r="Y20" i="2"/>
  <c r="AG11" i="19"/>
  <c r="AH33" i="19"/>
  <c r="AJ33" i="19" s="1"/>
  <c r="AH41" i="19"/>
  <c r="O10" i="19"/>
  <c r="S43" i="19"/>
  <c r="S26" i="19"/>
  <c r="P11" i="19"/>
  <c r="Q33" i="19"/>
  <c r="S33" i="19" s="1"/>
  <c r="S19" i="19"/>
  <c r="S42" i="19"/>
  <c r="S24" i="19"/>
  <c r="P14" i="19"/>
  <c r="Q14" i="19" s="1"/>
  <c r="S34" i="19"/>
  <c r="S40" i="19"/>
  <c r="S56" i="19"/>
  <c r="S48" i="19"/>
  <c r="S58" i="19"/>
  <c r="P12" i="19"/>
  <c r="Q12" i="19" s="1"/>
  <c r="S50" i="19"/>
  <c r="M53" i="19"/>
  <c r="S53" i="19" s="1"/>
  <c r="AC15" i="19"/>
  <c r="AD15" i="19" s="1"/>
  <c r="AC11" i="19"/>
  <c r="AD11" i="19" s="1"/>
  <c r="S59" i="19"/>
  <c r="K10" i="19"/>
  <c r="L11" i="19"/>
  <c r="M11" i="19" s="1"/>
  <c r="S41" i="19"/>
  <c r="S55" i="19"/>
  <c r="L12" i="19"/>
  <c r="M12" i="19" s="1"/>
  <c r="H56" i="19"/>
  <c r="I56" i="19" s="1"/>
  <c r="H53" i="19"/>
  <c r="H50" i="19"/>
  <c r="H40" i="19"/>
  <c r="H19" i="19"/>
  <c r="I19" i="19" s="1"/>
  <c r="G56" i="19"/>
  <c r="G53" i="19"/>
  <c r="G50" i="19"/>
  <c r="G40" i="19"/>
  <c r="G19" i="19"/>
  <c r="Y56" i="19"/>
  <c r="Y53" i="19"/>
  <c r="Y50" i="19"/>
  <c r="Z50" i="19" s="1"/>
  <c r="AJ50" i="19" s="1"/>
  <c r="Y40" i="19"/>
  <c r="Z40" i="19" s="1"/>
  <c r="AJ40" i="19" s="1"/>
  <c r="Y19" i="19"/>
  <c r="Z19" i="19" s="1"/>
  <c r="AJ19" i="19" s="1"/>
  <c r="Y59" i="19"/>
  <c r="X59" i="19"/>
  <c r="V59" i="19"/>
  <c r="U59" i="19"/>
  <c r="H59" i="19"/>
  <c r="G59" i="19"/>
  <c r="E59" i="19"/>
  <c r="D59" i="19"/>
  <c r="Y58" i="19"/>
  <c r="X58" i="19"/>
  <c r="V58" i="19"/>
  <c r="U58" i="19"/>
  <c r="H58" i="19"/>
  <c r="G58" i="19"/>
  <c r="E58" i="19"/>
  <c r="D58" i="19"/>
  <c r="Y57" i="19"/>
  <c r="X57" i="19"/>
  <c r="V57" i="19"/>
  <c r="U57" i="19"/>
  <c r="U16" i="19" s="1"/>
  <c r="H57" i="19"/>
  <c r="G57" i="19"/>
  <c r="G16" i="19" s="1"/>
  <c r="E57" i="19"/>
  <c r="D57" i="19"/>
  <c r="D16" i="19" s="1"/>
  <c r="Y55" i="19"/>
  <c r="Z55" i="19" s="1"/>
  <c r="X55" i="19"/>
  <c r="V55" i="19"/>
  <c r="AJ55" i="19" s="1"/>
  <c r="U55" i="19"/>
  <c r="H55" i="19"/>
  <c r="I55" i="19" s="1"/>
  <c r="G55" i="19"/>
  <c r="E55" i="19"/>
  <c r="D55" i="19"/>
  <c r="Y54" i="19"/>
  <c r="X54" i="19"/>
  <c r="V54" i="19"/>
  <c r="U54" i="19"/>
  <c r="H54" i="19"/>
  <c r="G54" i="19"/>
  <c r="E54" i="19"/>
  <c r="D54" i="19"/>
  <c r="Z53" i="19"/>
  <c r="AJ53" i="19" s="1"/>
  <c r="Y52" i="19"/>
  <c r="X52" i="19"/>
  <c r="X15" i="19" s="1"/>
  <c r="V52" i="19"/>
  <c r="U52" i="19"/>
  <c r="H52" i="19"/>
  <c r="G52" i="19"/>
  <c r="E52" i="19"/>
  <c r="D52" i="19"/>
  <c r="D15" i="19" s="1"/>
  <c r="Y51" i="19"/>
  <c r="X51" i="19"/>
  <c r="V51" i="19"/>
  <c r="U51" i="19"/>
  <c r="H51" i="19"/>
  <c r="G51" i="19"/>
  <c r="E51" i="19"/>
  <c r="D51" i="19"/>
  <c r="D14" i="19" s="1"/>
  <c r="Y49" i="19"/>
  <c r="X49" i="19"/>
  <c r="V49" i="19"/>
  <c r="Z49" i="19" s="1"/>
  <c r="U49" i="19"/>
  <c r="H49" i="19"/>
  <c r="I49" i="19" s="1"/>
  <c r="G49" i="19"/>
  <c r="E49" i="19"/>
  <c r="D49" i="19"/>
  <c r="Y48" i="19"/>
  <c r="X48" i="19"/>
  <c r="V48" i="19"/>
  <c r="U48" i="19"/>
  <c r="H48" i="19"/>
  <c r="G48" i="19"/>
  <c r="E48" i="19"/>
  <c r="D48" i="19"/>
  <c r="Y47" i="19"/>
  <c r="X47" i="19"/>
  <c r="V47" i="19"/>
  <c r="Z47" i="19" s="1"/>
  <c r="U47" i="19"/>
  <c r="H47" i="19"/>
  <c r="I47" i="19" s="1"/>
  <c r="G47" i="19"/>
  <c r="E47" i="19"/>
  <c r="D47" i="19"/>
  <c r="Y46" i="19"/>
  <c r="X46" i="19"/>
  <c r="V46" i="19"/>
  <c r="U46" i="19"/>
  <c r="H46" i="19"/>
  <c r="G46" i="19"/>
  <c r="E46" i="19"/>
  <c r="D46" i="19"/>
  <c r="Y45" i="19"/>
  <c r="X45" i="19"/>
  <c r="V45" i="19"/>
  <c r="U45" i="19"/>
  <c r="H45" i="19"/>
  <c r="I45" i="19" s="1"/>
  <c r="G45" i="19"/>
  <c r="E45" i="19"/>
  <c r="D45" i="19"/>
  <c r="Y44" i="19"/>
  <c r="X44" i="19"/>
  <c r="V44" i="19"/>
  <c r="U44" i="19"/>
  <c r="H44" i="19"/>
  <c r="G44" i="19"/>
  <c r="E44" i="19"/>
  <c r="D44" i="19"/>
  <c r="Y43" i="19"/>
  <c r="Z43" i="19" s="1"/>
  <c r="X43" i="19"/>
  <c r="V43" i="19"/>
  <c r="AJ43" i="19" s="1"/>
  <c r="U43" i="19"/>
  <c r="H43" i="19"/>
  <c r="I43" i="19" s="1"/>
  <c r="G43" i="19"/>
  <c r="E43" i="19"/>
  <c r="D43" i="19"/>
  <c r="Y42" i="19"/>
  <c r="X42" i="19"/>
  <c r="V42" i="19"/>
  <c r="U42" i="19"/>
  <c r="H42" i="19"/>
  <c r="G42" i="19"/>
  <c r="E42" i="19"/>
  <c r="D42" i="19"/>
  <c r="Y41" i="19"/>
  <c r="Z41" i="19" s="1"/>
  <c r="AJ41" i="19" s="1"/>
  <c r="X41" i="19"/>
  <c r="V41" i="19"/>
  <c r="V14" i="19" s="1"/>
  <c r="U41" i="19"/>
  <c r="H41" i="19"/>
  <c r="H14" i="19" s="1"/>
  <c r="I14" i="19" s="1"/>
  <c r="G41" i="19"/>
  <c r="E41" i="19"/>
  <c r="D41" i="19"/>
  <c r="Y13" i="19"/>
  <c r="Z13" i="19" s="1"/>
  <c r="Y39" i="19"/>
  <c r="X39" i="19"/>
  <c r="V39" i="19"/>
  <c r="U39" i="19"/>
  <c r="H39" i="19"/>
  <c r="G39" i="19"/>
  <c r="E39" i="19"/>
  <c r="D39" i="19"/>
  <c r="Y38" i="19"/>
  <c r="X38" i="19"/>
  <c r="V38" i="19"/>
  <c r="U38" i="19"/>
  <c r="H38" i="19"/>
  <c r="G38" i="19"/>
  <c r="E38" i="19"/>
  <c r="D38" i="19"/>
  <c r="Y37" i="19"/>
  <c r="X37" i="19"/>
  <c r="V37" i="19"/>
  <c r="U37" i="19"/>
  <c r="H37" i="19"/>
  <c r="G37" i="19"/>
  <c r="E37" i="19"/>
  <c r="D37" i="19"/>
  <c r="Y36" i="19"/>
  <c r="X36" i="19"/>
  <c r="V36" i="19"/>
  <c r="U36" i="19"/>
  <c r="H36" i="19"/>
  <c r="G36" i="19"/>
  <c r="E36" i="19"/>
  <c r="D36" i="19"/>
  <c r="Y35" i="19"/>
  <c r="X35" i="19"/>
  <c r="V35" i="19"/>
  <c r="U35" i="19"/>
  <c r="H35" i="19"/>
  <c r="G35" i="19"/>
  <c r="E35" i="19"/>
  <c r="D35" i="19"/>
  <c r="Y34" i="19"/>
  <c r="X34" i="19"/>
  <c r="V34" i="19"/>
  <c r="U34" i="19"/>
  <c r="H34" i="19"/>
  <c r="G34" i="19"/>
  <c r="E34" i="19"/>
  <c r="D34" i="19"/>
  <c r="Y33" i="19"/>
  <c r="X33" i="19"/>
  <c r="X13" i="19" s="1"/>
  <c r="V33" i="19"/>
  <c r="U33" i="19"/>
  <c r="H33" i="19"/>
  <c r="G33" i="19"/>
  <c r="E33" i="19"/>
  <c r="D33" i="19"/>
  <c r="D13" i="19" s="1"/>
  <c r="Y32" i="19"/>
  <c r="X32" i="19"/>
  <c r="V32" i="19"/>
  <c r="U32" i="19"/>
  <c r="H32" i="19"/>
  <c r="G32" i="19"/>
  <c r="E32" i="19"/>
  <c r="D32" i="19"/>
  <c r="Y31" i="19"/>
  <c r="X31" i="19"/>
  <c r="V31" i="19"/>
  <c r="U31" i="19"/>
  <c r="H31" i="19"/>
  <c r="G31" i="19"/>
  <c r="E31" i="19"/>
  <c r="D31" i="19"/>
  <c r="Y30" i="19"/>
  <c r="X30" i="19"/>
  <c r="V30" i="19"/>
  <c r="U30" i="19"/>
  <c r="H30" i="19"/>
  <c r="G30" i="19"/>
  <c r="E30" i="19"/>
  <c r="D30" i="19"/>
  <c r="Y29" i="19"/>
  <c r="X29" i="19"/>
  <c r="V29" i="19"/>
  <c r="U29" i="19"/>
  <c r="H29" i="19"/>
  <c r="G29" i="19"/>
  <c r="E29" i="19"/>
  <c r="D29" i="19"/>
  <c r="Y28" i="19"/>
  <c r="X28" i="19"/>
  <c r="V28" i="19"/>
  <c r="U28" i="19"/>
  <c r="H28" i="19"/>
  <c r="G28" i="19"/>
  <c r="E28" i="19"/>
  <c r="D28" i="19"/>
  <c r="Y27" i="19"/>
  <c r="X27" i="19"/>
  <c r="V27" i="19"/>
  <c r="U27" i="19"/>
  <c r="H27" i="19"/>
  <c r="G27" i="19"/>
  <c r="E27" i="19"/>
  <c r="D27" i="19"/>
  <c r="Y26" i="19"/>
  <c r="X26" i="19"/>
  <c r="V26" i="19"/>
  <c r="U26" i="19"/>
  <c r="U12" i="19" s="1"/>
  <c r="H26" i="19"/>
  <c r="G26" i="19"/>
  <c r="E26" i="19"/>
  <c r="D26" i="19"/>
  <c r="D12" i="19" s="1"/>
  <c r="Y25" i="19"/>
  <c r="X25" i="19"/>
  <c r="V25" i="19"/>
  <c r="U25" i="19"/>
  <c r="H25" i="19"/>
  <c r="G25" i="19"/>
  <c r="E25" i="19"/>
  <c r="D25" i="19"/>
  <c r="Y24" i="19"/>
  <c r="X24" i="19"/>
  <c r="V24" i="19"/>
  <c r="U24" i="19"/>
  <c r="H24" i="19"/>
  <c r="G24" i="19"/>
  <c r="E24" i="19"/>
  <c r="D24" i="19"/>
  <c r="Y23" i="19"/>
  <c r="X23" i="19"/>
  <c r="V23" i="19"/>
  <c r="U23" i="19"/>
  <c r="H23" i="19"/>
  <c r="G23" i="19"/>
  <c r="E23" i="19"/>
  <c r="D23" i="19"/>
  <c r="Y22" i="19"/>
  <c r="X22" i="19"/>
  <c r="V22" i="19"/>
  <c r="U22" i="19"/>
  <c r="H22" i="19"/>
  <c r="G22" i="19"/>
  <c r="E22" i="19"/>
  <c r="D22" i="19"/>
  <c r="Y21" i="19"/>
  <c r="X21" i="19"/>
  <c r="V21" i="19"/>
  <c r="U21" i="19"/>
  <c r="H21" i="19"/>
  <c r="G21" i="19"/>
  <c r="E21" i="19"/>
  <c r="D21" i="19"/>
  <c r="Y20" i="19"/>
  <c r="X20" i="19"/>
  <c r="V20" i="19"/>
  <c r="U20" i="19"/>
  <c r="U11" i="19" s="1"/>
  <c r="H20" i="19"/>
  <c r="G20" i="19"/>
  <c r="E20" i="19"/>
  <c r="D20" i="19"/>
  <c r="Y18" i="19"/>
  <c r="Y11" i="19" s="1"/>
  <c r="X18" i="19"/>
  <c r="V18" i="19"/>
  <c r="U18" i="19"/>
  <c r="H18" i="19"/>
  <c r="I18" i="19" s="1"/>
  <c r="S18" i="19" s="1"/>
  <c r="G18" i="19"/>
  <c r="E18" i="19"/>
  <c r="E11" i="19" s="1"/>
  <c r="D18" i="19"/>
  <c r="X56" i="19"/>
  <c r="X53" i="19"/>
  <c r="X50" i="19"/>
  <c r="X40" i="19"/>
  <c r="X19" i="19"/>
  <c r="Z20" i="19"/>
  <c r="AJ20" i="19" s="1"/>
  <c r="Z21" i="19"/>
  <c r="Z22" i="19"/>
  <c r="AJ22" i="19" s="1"/>
  <c r="Z23" i="19"/>
  <c r="Z24" i="19"/>
  <c r="Z25" i="19"/>
  <c r="Z26" i="19"/>
  <c r="Z27" i="19"/>
  <c r="Z28" i="19"/>
  <c r="AJ28" i="19" s="1"/>
  <c r="Z29" i="19"/>
  <c r="Z30" i="19"/>
  <c r="AJ30" i="19" s="1"/>
  <c r="Z31" i="19"/>
  <c r="Z32" i="19"/>
  <c r="Z33" i="19"/>
  <c r="Z34" i="19"/>
  <c r="Z35" i="19"/>
  <c r="Z36" i="19"/>
  <c r="AJ36" i="19" s="1"/>
  <c r="Z37" i="19"/>
  <c r="Z38" i="19"/>
  <c r="AJ38" i="19" s="1"/>
  <c r="Z39" i="19"/>
  <c r="Z42" i="19"/>
  <c r="Z44" i="19"/>
  <c r="Z46" i="19"/>
  <c r="AJ46" i="19" s="1"/>
  <c r="Z48" i="19"/>
  <c r="Z51" i="19"/>
  <c r="Z52" i="19"/>
  <c r="AJ52" i="19" s="1"/>
  <c r="Z54" i="19"/>
  <c r="Z56" i="19"/>
  <c r="AJ56" i="19" s="1"/>
  <c r="Z57" i="19"/>
  <c r="Z58" i="19"/>
  <c r="Z59" i="19"/>
  <c r="Y12" i="19"/>
  <c r="Z12" i="19" s="1"/>
  <c r="Y14" i="19"/>
  <c r="Y16" i="19"/>
  <c r="Z16" i="19" s="1"/>
  <c r="X16" i="19"/>
  <c r="Y15" i="19"/>
  <c r="Z15" i="19" s="1"/>
  <c r="X14" i="19"/>
  <c r="X12" i="19"/>
  <c r="I20" i="19"/>
  <c r="I21" i="19"/>
  <c r="I22" i="19"/>
  <c r="I23" i="19"/>
  <c r="I24" i="19"/>
  <c r="I25" i="19"/>
  <c r="I26" i="19"/>
  <c r="I27" i="19"/>
  <c r="I28" i="19"/>
  <c r="I29" i="19"/>
  <c r="I30" i="19"/>
  <c r="I31" i="19"/>
  <c r="I32" i="19"/>
  <c r="I33" i="19"/>
  <c r="I34" i="19"/>
  <c r="I35" i="19"/>
  <c r="I36" i="19"/>
  <c r="I37" i="19"/>
  <c r="I38" i="19"/>
  <c r="I39" i="19"/>
  <c r="I40" i="19"/>
  <c r="I42" i="19"/>
  <c r="I44" i="19"/>
  <c r="I46" i="19"/>
  <c r="I48" i="19"/>
  <c r="I50" i="19"/>
  <c r="I51" i="19"/>
  <c r="I52" i="19"/>
  <c r="I53" i="19"/>
  <c r="I54" i="19"/>
  <c r="I57" i="19"/>
  <c r="I58" i="19"/>
  <c r="I59" i="19"/>
  <c r="G12" i="19"/>
  <c r="H12" i="19"/>
  <c r="H13" i="19"/>
  <c r="I13" i="19" s="1"/>
  <c r="G15" i="19"/>
  <c r="H16" i="19"/>
  <c r="I16" i="19" s="1"/>
  <c r="H15" i="19"/>
  <c r="I15" i="19" s="1"/>
  <c r="G14" i="19"/>
  <c r="G13" i="19"/>
  <c r="E12" i="19"/>
  <c r="E13" i="19"/>
  <c r="E14" i="19"/>
  <c r="E15" i="19"/>
  <c r="E16" i="19"/>
  <c r="D11" i="19"/>
  <c r="V12" i="19"/>
  <c r="V13" i="19"/>
  <c r="V15" i="19"/>
  <c r="V16" i="19"/>
  <c r="V11" i="19"/>
  <c r="U13" i="19"/>
  <c r="U14" i="19"/>
  <c r="U15" i="19"/>
  <c r="AJ59" i="19"/>
  <c r="AG20" i="13"/>
  <c r="W190" i="3" s="1"/>
  <c r="AH20" i="13"/>
  <c r="AC190" i="3" s="1"/>
  <c r="AI20" i="13"/>
  <c r="AA190" i="3" s="1"/>
  <c r="AG21" i="13"/>
  <c r="W191" i="3" s="1"/>
  <c r="AH21" i="13"/>
  <c r="AC191" i="3" s="1"/>
  <c r="AI21" i="13"/>
  <c r="AA191" i="3" s="1"/>
  <c r="AG22" i="13"/>
  <c r="W192" i="3" s="1"/>
  <c r="AH22" i="13"/>
  <c r="AC192" i="3" s="1"/>
  <c r="AI22" i="13"/>
  <c r="AA192" i="3" s="1"/>
  <c r="AG23" i="13"/>
  <c r="W193" i="3" s="1"/>
  <c r="AH23" i="13"/>
  <c r="AC193" i="3" s="1"/>
  <c r="AI23" i="13"/>
  <c r="AA193" i="3" s="1"/>
  <c r="AH19" i="13"/>
  <c r="AC189" i="3" s="1"/>
  <c r="AI19" i="13"/>
  <c r="AA189" i="3" s="1"/>
  <c r="AF20" i="13"/>
  <c r="X190" i="3" s="1"/>
  <c r="AF21" i="13"/>
  <c r="X191" i="3" s="1"/>
  <c r="AF22" i="13"/>
  <c r="X192" i="3" s="1"/>
  <c r="AF23" i="13"/>
  <c r="X193" i="3" s="1"/>
  <c r="AE20" i="13"/>
  <c r="R190" i="3" s="1"/>
  <c r="AE21" i="13"/>
  <c r="R191" i="3" s="1"/>
  <c r="AE22" i="13"/>
  <c r="R192" i="3" s="1"/>
  <c r="AE23" i="13"/>
  <c r="R193" i="3" s="1"/>
  <c r="AD20" i="13"/>
  <c r="O190" i="3" s="1"/>
  <c r="AD21" i="13"/>
  <c r="O191" i="3" s="1"/>
  <c r="AD22" i="13"/>
  <c r="O192" i="3" s="1"/>
  <c r="AD23" i="13"/>
  <c r="O193" i="3" s="1"/>
  <c r="AD19" i="13"/>
  <c r="O189" i="3" s="1"/>
  <c r="AE19" i="13"/>
  <c r="R189" i="3" s="1"/>
  <c r="AF19" i="13"/>
  <c r="X189" i="3" s="1"/>
  <c r="AG19" i="13"/>
  <c r="W189" i="3" s="1"/>
  <c r="AB20" i="13"/>
  <c r="AF190" i="3" s="1"/>
  <c r="AC20" i="13"/>
  <c r="AE190" i="3" s="1"/>
  <c r="AB21" i="13"/>
  <c r="AF191" i="3" s="1"/>
  <c r="AC21" i="13"/>
  <c r="AE191" i="3" s="1"/>
  <c r="AB22" i="13"/>
  <c r="AF192" i="3" s="1"/>
  <c r="AC22" i="13"/>
  <c r="AE192" i="3" s="1"/>
  <c r="AB23" i="13"/>
  <c r="AF193" i="3" s="1"/>
  <c r="AC23" i="13"/>
  <c r="AE193" i="3" s="1"/>
  <c r="AB19" i="13"/>
  <c r="AF189" i="3" s="1"/>
  <c r="AC19" i="13"/>
  <c r="AE189" i="3" s="1"/>
  <c r="AJ21" i="19"/>
  <c r="AJ23" i="19"/>
  <c r="AJ24" i="19"/>
  <c r="AJ25" i="19"/>
  <c r="AJ27" i="19"/>
  <c r="AJ29" i="19"/>
  <c r="AJ31" i="19"/>
  <c r="AJ35" i="19"/>
  <c r="AJ37" i="19"/>
  <c r="AJ39" i="19"/>
  <c r="AJ44" i="19"/>
  <c r="AJ48" i="19"/>
  <c r="AJ51" i="19"/>
  <c r="AJ54" i="19"/>
  <c r="R141" i="3"/>
  <c r="O141" i="3"/>
  <c r="R140" i="3"/>
  <c r="O140" i="3"/>
  <c r="R139" i="3"/>
  <c r="O139" i="3"/>
  <c r="R138" i="3"/>
  <c r="O138" i="3"/>
  <c r="R137" i="3"/>
  <c r="O137" i="3"/>
  <c r="C24" i="14"/>
  <c r="C23" i="14"/>
  <c r="C22" i="14"/>
  <c r="C21" i="14"/>
  <c r="C20" i="14"/>
  <c r="C19" i="14"/>
  <c r="C24" i="2"/>
  <c r="C20" i="2"/>
  <c r="C21" i="2"/>
  <c r="C22" i="2"/>
  <c r="C23" i="2"/>
  <c r="C19" i="2"/>
  <c r="Y18" i="2" l="1"/>
  <c r="Z20" i="2"/>
  <c r="Z21" i="2"/>
  <c r="Z22" i="2"/>
  <c r="AG10" i="19"/>
  <c r="AH10" i="19" s="1"/>
  <c r="AH11" i="19"/>
  <c r="P10" i="19"/>
  <c r="Q10" i="19" s="1"/>
  <c r="Q11" i="19"/>
  <c r="AC10" i="19"/>
  <c r="AD10" i="19" s="1"/>
  <c r="L10" i="19"/>
  <c r="M10" i="19" s="1"/>
  <c r="I12" i="19"/>
  <c r="S12" i="19" s="1"/>
  <c r="Y10" i="19"/>
  <c r="Z11" i="19"/>
  <c r="Z14" i="19"/>
  <c r="AJ14" i="19" s="1"/>
  <c r="AJ13" i="19"/>
  <c r="I41" i="19"/>
  <c r="Z45" i="19"/>
  <c r="AJ45" i="19" s="1"/>
  <c r="AJ49" i="19"/>
  <c r="AJ47" i="19"/>
  <c r="Z18" i="19"/>
  <c r="H11" i="19"/>
  <c r="X11" i="19"/>
  <c r="X10" i="19" s="1"/>
  <c r="G11" i="19"/>
  <c r="G10" i="19" s="1"/>
  <c r="AJ34" i="19"/>
  <c r="AJ42" i="19"/>
  <c r="AJ58" i="19"/>
  <c r="AJ16" i="19"/>
  <c r="S16" i="19"/>
  <c r="AJ57" i="19"/>
  <c r="AJ12" i="19"/>
  <c r="S13" i="19"/>
  <c r="S14" i="19"/>
  <c r="AJ26" i="19"/>
  <c r="AJ32" i="19"/>
  <c r="S15" i="19"/>
  <c r="AJ15" i="19"/>
  <c r="AJ18" i="19"/>
  <c r="D19" i="13"/>
  <c r="N189" i="3" s="1"/>
  <c r="E19" i="13"/>
  <c r="U189" i="3" s="1"/>
  <c r="F19" i="13"/>
  <c r="Z189" i="3" s="1"/>
  <c r="G19" i="13"/>
  <c r="T189" i="3" s="1"/>
  <c r="H19" i="13"/>
  <c r="K189" i="3" s="1"/>
  <c r="I19" i="13"/>
  <c r="M189" i="3" s="1"/>
  <c r="J19" i="13"/>
  <c r="S189" i="3" s="1"/>
  <c r="K19" i="13"/>
  <c r="M137" i="3" s="1"/>
  <c r="L19" i="13"/>
  <c r="T137" i="3" s="1"/>
  <c r="M19" i="13"/>
  <c r="N137" i="3" s="1"/>
  <c r="N19" i="13"/>
  <c r="U137" i="3" s="1"/>
  <c r="O19" i="13"/>
  <c r="AD137" i="3" s="1"/>
  <c r="P19" i="13"/>
  <c r="AH137" i="3" s="1"/>
  <c r="Q19" i="13"/>
  <c r="AB189" i="3" s="1"/>
  <c r="R19" i="13"/>
  <c r="L189" i="3" s="1"/>
  <c r="S19" i="13"/>
  <c r="P189" i="3" s="1"/>
  <c r="T19" i="13"/>
  <c r="AE137" i="3" s="1"/>
  <c r="U19" i="13"/>
  <c r="AJ137" i="3" s="1"/>
  <c r="V19" i="13"/>
  <c r="W137" i="3" s="1"/>
  <c r="W19" i="13"/>
  <c r="Q189" i="3" s="1"/>
  <c r="X19" i="13"/>
  <c r="Y189" i="3" s="1"/>
  <c r="Y19" i="13"/>
  <c r="AD189" i="3" s="1"/>
  <c r="Z19" i="13"/>
  <c r="Z137" i="3" s="1"/>
  <c r="AA19" i="13"/>
  <c r="AA137" i="3" s="1"/>
  <c r="D20" i="13"/>
  <c r="N190" i="3" s="1"/>
  <c r="E20" i="13"/>
  <c r="U190" i="3" s="1"/>
  <c r="F20" i="13"/>
  <c r="Z190" i="3" s="1"/>
  <c r="G20" i="13"/>
  <c r="T190" i="3" s="1"/>
  <c r="H20" i="13"/>
  <c r="K190" i="3" s="1"/>
  <c r="I20" i="13"/>
  <c r="M190" i="3" s="1"/>
  <c r="J20" i="13"/>
  <c r="S190" i="3" s="1"/>
  <c r="K20" i="13"/>
  <c r="M138" i="3" s="1"/>
  <c r="L20" i="13"/>
  <c r="T138" i="3" s="1"/>
  <c r="M20" i="13"/>
  <c r="N138" i="3" s="1"/>
  <c r="N20" i="13"/>
  <c r="U138" i="3" s="1"/>
  <c r="O20" i="13"/>
  <c r="AD138" i="3" s="1"/>
  <c r="P20" i="13"/>
  <c r="AH138" i="3" s="1"/>
  <c r="Q20" i="13"/>
  <c r="AB190" i="3" s="1"/>
  <c r="R20" i="13"/>
  <c r="L190" i="3" s="1"/>
  <c r="S20" i="13"/>
  <c r="P190" i="3" s="1"/>
  <c r="T20" i="13"/>
  <c r="AE138" i="3" s="1"/>
  <c r="U20" i="13"/>
  <c r="AJ138" i="3" s="1"/>
  <c r="V20" i="13"/>
  <c r="W138" i="3" s="1"/>
  <c r="W20" i="13"/>
  <c r="Q190" i="3" s="1"/>
  <c r="X20" i="13"/>
  <c r="Y190" i="3" s="1"/>
  <c r="Y20" i="13"/>
  <c r="AD190" i="3" s="1"/>
  <c r="Z20" i="13"/>
  <c r="Z138" i="3" s="1"/>
  <c r="AA20" i="13"/>
  <c r="AA138" i="3" s="1"/>
  <c r="D21" i="13"/>
  <c r="N191" i="3" s="1"/>
  <c r="E21" i="13"/>
  <c r="U191" i="3" s="1"/>
  <c r="F21" i="13"/>
  <c r="Z191" i="3" s="1"/>
  <c r="G21" i="13"/>
  <c r="T191" i="3" s="1"/>
  <c r="H21" i="13"/>
  <c r="K191" i="3" s="1"/>
  <c r="I21" i="13"/>
  <c r="M191" i="3" s="1"/>
  <c r="J21" i="13"/>
  <c r="S191" i="3" s="1"/>
  <c r="K21" i="13"/>
  <c r="M139" i="3" s="1"/>
  <c r="L21" i="13"/>
  <c r="T139" i="3" s="1"/>
  <c r="M21" i="13"/>
  <c r="N139" i="3" s="1"/>
  <c r="N21" i="13"/>
  <c r="U139" i="3" s="1"/>
  <c r="O21" i="13"/>
  <c r="AD139" i="3" s="1"/>
  <c r="P21" i="13"/>
  <c r="AH139" i="3" s="1"/>
  <c r="Q21" i="13"/>
  <c r="AB191" i="3" s="1"/>
  <c r="R21" i="13"/>
  <c r="L191" i="3" s="1"/>
  <c r="S21" i="13"/>
  <c r="P191" i="3" s="1"/>
  <c r="T21" i="13"/>
  <c r="AE139" i="3" s="1"/>
  <c r="U21" i="13"/>
  <c r="AJ139" i="3" s="1"/>
  <c r="V21" i="13"/>
  <c r="W139" i="3" s="1"/>
  <c r="W21" i="13"/>
  <c r="Q191" i="3" s="1"/>
  <c r="X21" i="13"/>
  <c r="Y191" i="3" s="1"/>
  <c r="Y21" i="13"/>
  <c r="AD191" i="3" s="1"/>
  <c r="Z21" i="13"/>
  <c r="Z139" i="3" s="1"/>
  <c r="AA21" i="13"/>
  <c r="AA139" i="3" s="1"/>
  <c r="D22" i="13"/>
  <c r="N192" i="3" s="1"/>
  <c r="E22" i="13"/>
  <c r="U192" i="3" s="1"/>
  <c r="F22" i="13"/>
  <c r="Z192" i="3" s="1"/>
  <c r="G22" i="13"/>
  <c r="T192" i="3" s="1"/>
  <c r="H22" i="13"/>
  <c r="K192" i="3" s="1"/>
  <c r="I22" i="13"/>
  <c r="M192" i="3" s="1"/>
  <c r="J22" i="13"/>
  <c r="S192" i="3" s="1"/>
  <c r="K22" i="13"/>
  <c r="M140" i="3" s="1"/>
  <c r="L22" i="13"/>
  <c r="T140" i="3" s="1"/>
  <c r="M22" i="13"/>
  <c r="N140" i="3" s="1"/>
  <c r="N22" i="13"/>
  <c r="U140" i="3" s="1"/>
  <c r="O22" i="13"/>
  <c r="AD140" i="3" s="1"/>
  <c r="P22" i="13"/>
  <c r="AH140" i="3" s="1"/>
  <c r="Q22" i="13"/>
  <c r="AB192" i="3" s="1"/>
  <c r="R22" i="13"/>
  <c r="L192" i="3" s="1"/>
  <c r="S22" i="13"/>
  <c r="P192" i="3" s="1"/>
  <c r="T22" i="13"/>
  <c r="AE140" i="3" s="1"/>
  <c r="U22" i="13"/>
  <c r="AJ140" i="3" s="1"/>
  <c r="V22" i="13"/>
  <c r="W140" i="3" s="1"/>
  <c r="W22" i="13"/>
  <c r="Q192" i="3" s="1"/>
  <c r="X22" i="13"/>
  <c r="Y192" i="3" s="1"/>
  <c r="Y22" i="13"/>
  <c r="AD192" i="3" s="1"/>
  <c r="Z22" i="13"/>
  <c r="Z140" i="3" s="1"/>
  <c r="AA22" i="13"/>
  <c r="AA140" i="3" s="1"/>
  <c r="D23" i="13"/>
  <c r="N193" i="3" s="1"/>
  <c r="E23" i="13"/>
  <c r="U193" i="3" s="1"/>
  <c r="F23" i="13"/>
  <c r="Z193" i="3" s="1"/>
  <c r="G23" i="13"/>
  <c r="T193" i="3" s="1"/>
  <c r="H23" i="13"/>
  <c r="K193" i="3" s="1"/>
  <c r="I23" i="13"/>
  <c r="M193" i="3" s="1"/>
  <c r="J23" i="13"/>
  <c r="S193" i="3" s="1"/>
  <c r="K23" i="13"/>
  <c r="M141" i="3" s="1"/>
  <c r="L23" i="13"/>
  <c r="T141" i="3" s="1"/>
  <c r="M23" i="13"/>
  <c r="N141" i="3" s="1"/>
  <c r="N23" i="13"/>
  <c r="U141" i="3" s="1"/>
  <c r="O23" i="13"/>
  <c r="AD141" i="3" s="1"/>
  <c r="P23" i="13"/>
  <c r="AH141" i="3" s="1"/>
  <c r="Q23" i="13"/>
  <c r="AB193" i="3" s="1"/>
  <c r="R23" i="13"/>
  <c r="L193" i="3" s="1"/>
  <c r="S23" i="13"/>
  <c r="P193" i="3" s="1"/>
  <c r="T23" i="13"/>
  <c r="AE141" i="3" s="1"/>
  <c r="U23" i="13"/>
  <c r="AJ141" i="3" s="1"/>
  <c r="V23" i="13"/>
  <c r="W141" i="3" s="1"/>
  <c r="W23" i="13"/>
  <c r="Q193" i="3" s="1"/>
  <c r="X23" i="13"/>
  <c r="Y193" i="3" s="1"/>
  <c r="Y23" i="13"/>
  <c r="AD193" i="3" s="1"/>
  <c r="Z23" i="13"/>
  <c r="Z141" i="3" s="1"/>
  <c r="AA23" i="13"/>
  <c r="AA141" i="3" s="1"/>
  <c r="C20" i="13"/>
  <c r="V190" i="3" s="1"/>
  <c r="C21" i="13"/>
  <c r="V191" i="3" s="1"/>
  <c r="C22" i="13"/>
  <c r="V192" i="3" s="1"/>
  <c r="C23" i="13"/>
  <c r="V193" i="3" s="1"/>
  <c r="C19" i="13"/>
  <c r="V189" i="3" s="1"/>
  <c r="AJ11" i="19" l="1"/>
  <c r="H10" i="19"/>
  <c r="I11" i="19"/>
  <c r="S11" i="19" s="1"/>
  <c r="AC138" i="3"/>
  <c r="S141" i="3"/>
  <c r="S137" i="3"/>
  <c r="X140" i="3"/>
  <c r="L139" i="3"/>
  <c r="X139" i="3"/>
  <c r="L138" i="3"/>
  <c r="X138" i="3"/>
  <c r="L137" i="3"/>
  <c r="X137" i="3"/>
  <c r="S139" i="3"/>
  <c r="L141" i="3"/>
  <c r="X141" i="3"/>
  <c r="L140" i="3"/>
  <c r="AK141" i="3"/>
  <c r="AI141" i="3"/>
  <c r="P141" i="3"/>
  <c r="AK140" i="3"/>
  <c r="AI140" i="3"/>
  <c r="P140" i="3"/>
  <c r="AK139" i="3"/>
  <c r="AI139" i="3"/>
  <c r="P139" i="3"/>
  <c r="AK138" i="3"/>
  <c r="AI138" i="3"/>
  <c r="P138" i="3"/>
  <c r="AK137" i="3"/>
  <c r="AI137" i="3"/>
  <c r="P137" i="3"/>
  <c r="AC140" i="3"/>
  <c r="S138" i="3"/>
  <c r="AF141" i="3"/>
  <c r="K141" i="3"/>
  <c r="AF140" i="3"/>
  <c r="K140" i="3"/>
  <c r="AF139" i="3"/>
  <c r="K139" i="3"/>
  <c r="AF138" i="3"/>
  <c r="K138" i="3"/>
  <c r="AF137" i="3"/>
  <c r="K137" i="3"/>
  <c r="S140" i="3"/>
  <c r="AC137" i="3"/>
  <c r="AC141" i="3"/>
  <c r="V141" i="3"/>
  <c r="Y141" i="3"/>
  <c r="V140" i="3"/>
  <c r="Y140" i="3"/>
  <c r="V139" i="3"/>
  <c r="Y139" i="3"/>
  <c r="V138" i="3"/>
  <c r="Y138" i="3"/>
  <c r="V137" i="3"/>
  <c r="Y137" i="3"/>
  <c r="AG141" i="3"/>
  <c r="AG140" i="3"/>
  <c r="AG139" i="3"/>
  <c r="AG138" i="3"/>
  <c r="AG137" i="3"/>
  <c r="AC139" i="3"/>
  <c r="AB141" i="3"/>
  <c r="AB140" i="3"/>
  <c r="AB139" i="3"/>
  <c r="AB138" i="3"/>
  <c r="AB137" i="3"/>
  <c r="Q141" i="3"/>
  <c r="Q140" i="3"/>
  <c r="Q139" i="3"/>
  <c r="Q138" i="3"/>
  <c r="Q137" i="3"/>
  <c r="U10" i="19"/>
  <c r="D10" i="19"/>
  <c r="E10" i="19"/>
  <c r="V10" i="19"/>
  <c r="E3" i="13"/>
  <c r="F3" i="13"/>
  <c r="G3" i="13"/>
  <c r="H3" i="13"/>
  <c r="I3" i="13"/>
  <c r="J3" i="13"/>
  <c r="K3" i="13"/>
  <c r="L3" i="13"/>
  <c r="M3" i="13"/>
  <c r="N3" i="13"/>
  <c r="O3" i="13"/>
  <c r="P3" i="13"/>
  <c r="E4" i="13"/>
  <c r="F4" i="13"/>
  <c r="G4" i="13"/>
  <c r="H4" i="13"/>
  <c r="I4" i="13"/>
  <c r="J4" i="13"/>
  <c r="K4" i="13"/>
  <c r="L4" i="13"/>
  <c r="M4" i="13"/>
  <c r="N4" i="13"/>
  <c r="O4" i="13"/>
  <c r="P4" i="13"/>
  <c r="E5" i="13"/>
  <c r="F5" i="13"/>
  <c r="G5" i="13"/>
  <c r="H5" i="13"/>
  <c r="I5" i="13"/>
  <c r="J5" i="13"/>
  <c r="K5" i="13"/>
  <c r="L5" i="13"/>
  <c r="M5" i="13"/>
  <c r="N5" i="13"/>
  <c r="O5" i="13"/>
  <c r="P5" i="13"/>
  <c r="E6" i="13"/>
  <c r="F6" i="13"/>
  <c r="G6" i="13"/>
  <c r="H6" i="13"/>
  <c r="I6" i="13"/>
  <c r="J6" i="13"/>
  <c r="K6" i="13"/>
  <c r="L6" i="13"/>
  <c r="M6" i="13"/>
  <c r="N6" i="13"/>
  <c r="O6" i="13"/>
  <c r="P6" i="13"/>
  <c r="E7" i="13"/>
  <c r="F7" i="13"/>
  <c r="G7" i="13"/>
  <c r="H7" i="13"/>
  <c r="I7" i="13"/>
  <c r="J7" i="13"/>
  <c r="K7" i="13"/>
  <c r="L7" i="13"/>
  <c r="M7" i="13"/>
  <c r="N7" i="13"/>
  <c r="O7" i="13"/>
  <c r="P7" i="13"/>
  <c r="E8" i="13"/>
  <c r="F8" i="13"/>
  <c r="G8" i="13"/>
  <c r="H8" i="13"/>
  <c r="I8" i="13"/>
  <c r="J8" i="13"/>
  <c r="K8" i="13"/>
  <c r="L8" i="13"/>
  <c r="M8" i="13"/>
  <c r="N8" i="13"/>
  <c r="O8" i="13"/>
  <c r="P8" i="13"/>
  <c r="D4" i="13"/>
  <c r="D5" i="13"/>
  <c r="D6" i="13"/>
  <c r="D7" i="13"/>
  <c r="D8" i="13"/>
  <c r="D3" i="13"/>
  <c r="Z10" i="19" l="1"/>
  <c r="AJ10" i="19" s="1"/>
  <c r="I10" i="19"/>
  <c r="S10" i="19" s="1"/>
  <c r="Q8" i="13"/>
  <c r="R8" i="13"/>
  <c r="S8" i="13"/>
  <c r="T8" i="13"/>
  <c r="U8" i="13"/>
  <c r="V8" i="13"/>
  <c r="W8" i="13"/>
  <c r="X8" i="13"/>
  <c r="Y8" i="13"/>
  <c r="Z8" i="13"/>
  <c r="AA8" i="13"/>
  <c r="AB8" i="13"/>
  <c r="AC8" i="13"/>
  <c r="AD8" i="13"/>
  <c r="R4" i="13"/>
  <c r="S4" i="13"/>
  <c r="T4" i="13"/>
  <c r="U4" i="13"/>
  <c r="V4" i="13"/>
  <c r="W4" i="13"/>
  <c r="X4" i="13"/>
  <c r="Y4" i="13"/>
  <c r="Z4" i="13"/>
  <c r="AA4" i="13"/>
  <c r="AB4" i="13"/>
  <c r="AC4" i="13"/>
  <c r="AD4" i="13"/>
  <c r="R5" i="13"/>
  <c r="S5" i="13"/>
  <c r="T5" i="13"/>
  <c r="U5" i="13"/>
  <c r="V5" i="13"/>
  <c r="W5" i="13"/>
  <c r="X5" i="13"/>
  <c r="Y5" i="13"/>
  <c r="Z5" i="13"/>
  <c r="AA5" i="13"/>
  <c r="AB5" i="13"/>
  <c r="AC5" i="13"/>
  <c r="AD5" i="13"/>
  <c r="R6" i="13"/>
  <c r="S6" i="13"/>
  <c r="T6" i="13"/>
  <c r="U6" i="13"/>
  <c r="V6" i="13"/>
  <c r="W6" i="13"/>
  <c r="X6" i="13"/>
  <c r="Y6" i="13"/>
  <c r="Z6" i="13"/>
  <c r="AA6" i="13"/>
  <c r="AB6" i="13"/>
  <c r="AC6" i="13"/>
  <c r="AD6" i="13"/>
  <c r="R7" i="13"/>
  <c r="S7" i="13"/>
  <c r="T7" i="13"/>
  <c r="U7" i="13"/>
  <c r="V7" i="13"/>
  <c r="W7" i="13"/>
  <c r="X7" i="13"/>
  <c r="Y7" i="13"/>
  <c r="Z7" i="13"/>
  <c r="AA7" i="13"/>
  <c r="AB7" i="13"/>
  <c r="AC7" i="13"/>
  <c r="AD7" i="13"/>
  <c r="S3" i="13"/>
  <c r="T3" i="13"/>
  <c r="U3" i="13"/>
  <c r="V3" i="13"/>
  <c r="W3" i="13"/>
  <c r="X3" i="13"/>
  <c r="Y3" i="13"/>
  <c r="Z3" i="13"/>
  <c r="AA3" i="13"/>
  <c r="AB3" i="13"/>
  <c r="AC3" i="13"/>
  <c r="AD3" i="13"/>
  <c r="U17" i="14"/>
  <c r="W15" i="14"/>
  <c r="U15" i="14"/>
  <c r="S15" i="14"/>
  <c r="X17" i="14"/>
  <c r="W17" i="14"/>
  <c r="V17" i="14"/>
  <c r="T17" i="14"/>
  <c r="S17" i="14"/>
  <c r="R17" i="14"/>
  <c r="Q17" i="14"/>
  <c r="Q15" i="14"/>
  <c r="V17" i="2"/>
  <c r="U17" i="2"/>
  <c r="U15" i="2"/>
  <c r="T17" i="2"/>
  <c r="S17" i="2"/>
  <c r="S15" i="2"/>
  <c r="Q15" i="2"/>
  <c r="R17" i="2"/>
  <c r="Q17" i="2"/>
  <c r="P17" i="2"/>
  <c r="O17" i="2"/>
  <c r="O15" i="2"/>
  <c r="Q67" i="2"/>
  <c r="O67" i="2"/>
  <c r="Q67" i="14"/>
  <c r="S67" i="14"/>
  <c r="U67" i="2"/>
  <c r="S67" i="2"/>
  <c r="W67" i="14"/>
  <c r="U67" i="14"/>
  <c r="P17" i="14" l="1"/>
  <c r="O17" i="14"/>
  <c r="O15" i="14"/>
  <c r="O67" i="14"/>
  <c r="N17" i="14" l="1"/>
  <c r="L17" i="14"/>
  <c r="J17" i="14"/>
  <c r="H17" i="14"/>
  <c r="F17" i="14"/>
  <c r="N17" i="2"/>
  <c r="L17" i="2"/>
  <c r="J17" i="2"/>
  <c r="H17" i="2"/>
  <c r="F17" i="2"/>
  <c r="M17" i="14" l="1"/>
  <c r="K17" i="14"/>
  <c r="I17" i="14"/>
  <c r="G17" i="14"/>
  <c r="E17" i="14"/>
  <c r="M15" i="14"/>
  <c r="K15" i="14"/>
  <c r="I15" i="14"/>
  <c r="G15" i="14"/>
  <c r="F15" i="14"/>
  <c r="E15" i="14"/>
  <c r="D15" i="14"/>
  <c r="Q3" i="13" l="1"/>
  <c r="R3" i="13"/>
  <c r="Q4" i="13"/>
  <c r="Q5" i="13"/>
  <c r="Q6" i="13"/>
  <c r="Q7" i="13"/>
  <c r="M17" i="2" l="1"/>
  <c r="N15" i="2"/>
  <c r="M15" i="2"/>
  <c r="F15" i="2"/>
  <c r="I15" i="2"/>
  <c r="K15" i="2"/>
  <c r="K17" i="2" l="1"/>
  <c r="I17" i="2"/>
  <c r="G17" i="2"/>
  <c r="E17" i="2"/>
  <c r="L15" i="2"/>
  <c r="J15" i="2"/>
  <c r="H15" i="2"/>
  <c r="G15" i="2"/>
  <c r="E15" i="2"/>
  <c r="D15" i="2"/>
  <c r="G34" i="14"/>
  <c r="Q60" i="2"/>
  <c r="K27" i="14"/>
  <c r="Q30" i="14"/>
  <c r="U63" i="2"/>
  <c r="S65" i="2"/>
  <c r="O49" i="14"/>
  <c r="G61" i="14"/>
  <c r="S55" i="2"/>
  <c r="K62" i="2"/>
  <c r="I55" i="2"/>
  <c r="I47" i="2"/>
  <c r="O50" i="2"/>
  <c r="I44" i="14"/>
  <c r="G56" i="14"/>
  <c r="Q27" i="14"/>
  <c r="O53" i="2"/>
  <c r="G60" i="14"/>
  <c r="K64" i="14"/>
  <c r="O61" i="2"/>
  <c r="S31" i="14"/>
  <c r="G63" i="14"/>
  <c r="M46" i="14"/>
  <c r="M34" i="2"/>
  <c r="I48" i="2"/>
  <c r="O29" i="2"/>
  <c r="Q55" i="2"/>
  <c r="O60" i="2"/>
  <c r="O57" i="14"/>
  <c r="K55" i="14"/>
  <c r="E62" i="14"/>
  <c r="G55" i="14"/>
  <c r="S47" i="2"/>
  <c r="E42" i="14"/>
  <c r="U33" i="2"/>
  <c r="G45" i="14"/>
  <c r="K51" i="14"/>
  <c r="Q36" i="2"/>
  <c r="K66" i="2"/>
  <c r="I67" i="14"/>
  <c r="S59" i="14"/>
  <c r="E44" i="14"/>
  <c r="M53" i="14"/>
  <c r="U50" i="2"/>
  <c r="Q62" i="14"/>
  <c r="O35" i="2"/>
  <c r="M45" i="14"/>
  <c r="E48" i="14"/>
  <c r="O42" i="2"/>
  <c r="Q34" i="2"/>
  <c r="I60" i="2"/>
  <c r="M48" i="2"/>
  <c r="M48" i="14"/>
  <c r="U57" i="14"/>
  <c r="S45" i="14"/>
  <c r="Q56" i="14"/>
  <c r="M37" i="14"/>
  <c r="W47" i="14"/>
  <c r="I31" i="14"/>
  <c r="U35" i="14"/>
  <c r="O39" i="2"/>
  <c r="U53" i="14"/>
  <c r="W31" i="14"/>
  <c r="M63" i="14"/>
  <c r="K30" i="2"/>
  <c r="M54" i="14"/>
  <c r="O47" i="14"/>
  <c r="M31" i="14"/>
  <c r="U39" i="2"/>
  <c r="W51" i="14"/>
  <c r="I34" i="14"/>
  <c r="K36" i="14"/>
  <c r="Q34" i="14"/>
  <c r="U34" i="2"/>
  <c r="O56" i="14"/>
  <c r="S26" i="2"/>
  <c r="M67" i="14"/>
  <c r="S43" i="2"/>
  <c r="O50" i="14"/>
  <c r="M32" i="2"/>
  <c r="K31" i="2"/>
  <c r="O28" i="2"/>
  <c r="S51" i="14"/>
  <c r="W49" i="14"/>
  <c r="O36" i="2"/>
  <c r="S45" i="2"/>
  <c r="M51" i="2"/>
  <c r="G34" i="2"/>
  <c r="E47" i="2"/>
  <c r="E54" i="2"/>
  <c r="G37" i="2"/>
  <c r="E48" i="2"/>
  <c r="W41" i="14"/>
  <c r="U53" i="2"/>
  <c r="E67" i="14"/>
  <c r="K57" i="2"/>
  <c r="K53" i="2"/>
  <c r="M38" i="14"/>
  <c r="Q31" i="2"/>
  <c r="K41" i="2"/>
  <c r="Q35" i="2"/>
  <c r="Q51" i="2"/>
  <c r="G51" i="14"/>
  <c r="Q61" i="2"/>
  <c r="I42" i="14"/>
  <c r="G42" i="14"/>
  <c r="K50" i="14"/>
  <c r="Q53" i="14"/>
  <c r="I52" i="14"/>
  <c r="M33" i="2"/>
  <c r="Q26" i="14"/>
  <c r="Q47" i="2"/>
  <c r="O64" i="14"/>
  <c r="K63" i="2"/>
  <c r="M60" i="2"/>
  <c r="G58" i="2"/>
  <c r="E30" i="2"/>
  <c r="Q39" i="14"/>
  <c r="G46" i="14"/>
  <c r="I59" i="14"/>
  <c r="K60" i="2"/>
  <c r="M41" i="2"/>
  <c r="W33" i="14"/>
  <c r="G37" i="14"/>
  <c r="K59" i="2"/>
  <c r="U51" i="2"/>
  <c r="K62" i="14"/>
  <c r="U66" i="2"/>
  <c r="I27" i="14"/>
  <c r="Q50" i="2"/>
  <c r="E39" i="14"/>
  <c r="S42" i="2"/>
  <c r="Q66" i="2"/>
  <c r="Q33" i="14"/>
  <c r="E55" i="14"/>
  <c r="U54" i="2"/>
  <c r="M26" i="2"/>
  <c r="E36" i="14"/>
  <c r="M54" i="2"/>
  <c r="S58" i="14"/>
  <c r="U52" i="2"/>
  <c r="U55" i="14"/>
  <c r="O40" i="2"/>
  <c r="S53" i="14"/>
  <c r="M51" i="14"/>
  <c r="S66" i="2"/>
  <c r="I62" i="14"/>
  <c r="M41" i="14"/>
  <c r="E61" i="14"/>
  <c r="S38" i="2"/>
  <c r="K50" i="2"/>
  <c r="I32" i="2"/>
  <c r="M61" i="14"/>
  <c r="G66" i="14"/>
  <c r="S29" i="2"/>
  <c r="O43" i="14"/>
  <c r="K37" i="14"/>
  <c r="O26" i="2"/>
  <c r="K57" i="14"/>
  <c r="Q40" i="14"/>
  <c r="Q42" i="14"/>
  <c r="O44" i="2"/>
  <c r="W62" i="14"/>
  <c r="U30" i="14"/>
  <c r="Q43" i="2"/>
  <c r="I35" i="2"/>
  <c r="S48" i="14"/>
  <c r="K45" i="14"/>
  <c r="U61" i="14"/>
  <c r="W58" i="14"/>
  <c r="O60" i="14"/>
  <c r="K26" i="14"/>
  <c r="M36" i="14"/>
  <c r="U58" i="14"/>
  <c r="O55" i="14"/>
  <c r="M33" i="14"/>
  <c r="Q44" i="2"/>
  <c r="M50" i="2"/>
  <c r="K52" i="2"/>
  <c r="S49" i="14"/>
  <c r="S61" i="2"/>
  <c r="I49" i="14"/>
  <c r="U37" i="14"/>
  <c r="O59" i="2"/>
  <c r="Q64" i="14"/>
  <c r="U44" i="2"/>
  <c r="W27" i="14"/>
  <c r="K65" i="14"/>
  <c r="K44" i="14"/>
  <c r="O48" i="2"/>
  <c r="I44" i="2"/>
  <c r="I61" i="2"/>
  <c r="U32" i="14"/>
  <c r="E65" i="14"/>
  <c r="O63" i="2"/>
  <c r="S57" i="2"/>
  <c r="U46" i="14"/>
  <c r="U42" i="2"/>
  <c r="O63" i="14"/>
  <c r="S33" i="14"/>
  <c r="U30" i="2"/>
  <c r="W63" i="14"/>
  <c r="U49" i="2"/>
  <c r="O31" i="2"/>
  <c r="U48" i="2"/>
  <c r="S52" i="14"/>
  <c r="M35" i="2"/>
  <c r="K56" i="2"/>
  <c r="U61" i="2"/>
  <c r="I50" i="2"/>
  <c r="G33" i="14"/>
  <c r="I38" i="2"/>
  <c r="M64" i="2"/>
  <c r="G54" i="2"/>
  <c r="I49" i="2"/>
  <c r="E31" i="2"/>
  <c r="E60" i="2"/>
  <c r="G52" i="2"/>
  <c r="S34" i="14"/>
  <c r="W45" i="14"/>
  <c r="U62" i="2"/>
  <c r="U35" i="2"/>
  <c r="U47" i="14"/>
  <c r="U40" i="14"/>
  <c r="E35" i="14"/>
  <c r="Q58" i="14"/>
  <c r="O28" i="14"/>
  <c r="Q48" i="2"/>
  <c r="O35" i="14"/>
  <c r="I61" i="14"/>
  <c r="I37" i="2"/>
  <c r="G64" i="14"/>
  <c r="O39" i="14"/>
  <c r="O45" i="14"/>
  <c r="S47" i="14"/>
  <c r="O52" i="14"/>
  <c r="S39" i="2"/>
  <c r="M59" i="14"/>
  <c r="W39" i="14"/>
  <c r="O48" i="14"/>
  <c r="G48" i="2"/>
  <c r="Q54" i="14"/>
  <c r="I36" i="14"/>
  <c r="U43" i="14"/>
  <c r="Q33" i="2"/>
  <c r="U63" i="14"/>
  <c r="E29" i="14"/>
  <c r="O46" i="14"/>
  <c r="O51" i="14"/>
  <c r="Q49" i="14"/>
  <c r="S33" i="2"/>
  <c r="Q27" i="2"/>
  <c r="O30" i="2"/>
  <c r="S27" i="2"/>
  <c r="I45" i="14"/>
  <c r="O66" i="2"/>
  <c r="U47" i="2"/>
  <c r="K48" i="14"/>
  <c r="O29" i="14"/>
  <c r="I33" i="14"/>
  <c r="K58" i="2"/>
  <c r="E47" i="14"/>
  <c r="W46" i="14"/>
  <c r="S65" i="14"/>
  <c r="Q45" i="2"/>
  <c r="Q65" i="2"/>
  <c r="S52" i="2"/>
  <c r="I66" i="14"/>
  <c r="O49" i="2"/>
  <c r="S40" i="14"/>
  <c r="Q41" i="14"/>
  <c r="G49" i="14"/>
  <c r="U45" i="2"/>
  <c r="O61" i="14"/>
  <c r="M47" i="2"/>
  <c r="I62" i="2"/>
  <c r="G62" i="14"/>
  <c r="K46" i="14"/>
  <c r="W53" i="14"/>
  <c r="Q45" i="14"/>
  <c r="K29" i="14"/>
  <c r="M43" i="14"/>
  <c r="S28" i="14"/>
  <c r="G26" i="14"/>
  <c r="E38" i="14"/>
  <c r="U39" i="14"/>
  <c r="Q46" i="14"/>
  <c r="G31" i="14"/>
  <c r="Q59" i="14"/>
  <c r="Q26" i="2"/>
  <c r="K52" i="14"/>
  <c r="Q48" i="14"/>
  <c r="E56" i="14"/>
  <c r="M55" i="14"/>
  <c r="I37" i="14"/>
  <c r="G67" i="14"/>
  <c r="O33" i="2"/>
  <c r="U31" i="14"/>
  <c r="E52" i="14"/>
  <c r="G32" i="14"/>
  <c r="U37" i="2"/>
  <c r="I56" i="2"/>
  <c r="K42" i="2"/>
  <c r="O34" i="2"/>
  <c r="Q52" i="2"/>
  <c r="G65" i="14"/>
  <c r="W60" i="14"/>
  <c r="G40" i="14"/>
  <c r="O64" i="2"/>
  <c r="M50" i="14"/>
  <c r="O54" i="2"/>
  <c r="W35" i="14"/>
  <c r="O41" i="14"/>
  <c r="E33" i="14"/>
  <c r="M63" i="2"/>
  <c r="M46" i="2"/>
  <c r="E54" i="14"/>
  <c r="S53" i="2"/>
  <c r="I66" i="2"/>
  <c r="Q29" i="14"/>
  <c r="K67" i="14"/>
  <c r="O36" i="14"/>
  <c r="S54" i="14"/>
  <c r="I65" i="14"/>
  <c r="S27" i="14"/>
  <c r="M58" i="14"/>
  <c r="I28" i="14"/>
  <c r="G36" i="14"/>
  <c r="U29" i="2"/>
  <c r="Q37" i="14"/>
  <c r="I27" i="2"/>
  <c r="K67" i="2"/>
  <c r="K38" i="14"/>
  <c r="U36" i="14"/>
  <c r="W36" i="14"/>
  <c r="K46" i="2"/>
  <c r="M43" i="2"/>
  <c r="M40" i="2"/>
  <c r="I57" i="2"/>
  <c r="G61" i="2"/>
  <c r="E59" i="2"/>
  <c r="E32" i="2"/>
  <c r="E40" i="14"/>
  <c r="M57" i="2"/>
  <c r="M28" i="14"/>
  <c r="Q32" i="2"/>
  <c r="I26" i="2"/>
  <c r="E28" i="14"/>
  <c r="K35" i="14"/>
  <c r="Q32" i="14"/>
  <c r="W43" i="14"/>
  <c r="S59" i="2"/>
  <c r="I59" i="2"/>
  <c r="S37" i="14"/>
  <c r="I41" i="14"/>
  <c r="I43" i="2"/>
  <c r="M44" i="2"/>
  <c r="I57" i="14"/>
  <c r="S38" i="14"/>
  <c r="O31" i="14"/>
  <c r="G65" i="2"/>
  <c r="E34" i="14"/>
  <c r="I39" i="2"/>
  <c r="G50" i="14"/>
  <c r="S36" i="14"/>
  <c r="M31" i="2"/>
  <c r="M26" i="14"/>
  <c r="W54" i="14"/>
  <c r="I35" i="14"/>
  <c r="K41" i="14"/>
  <c r="E32" i="14"/>
  <c r="Q46" i="2"/>
  <c r="U56" i="14"/>
  <c r="W26" i="14"/>
  <c r="S46" i="14"/>
  <c r="U66" i="14"/>
  <c r="I43" i="14"/>
  <c r="I36" i="2"/>
  <c r="K36" i="2"/>
  <c r="Q49" i="2"/>
  <c r="S63" i="14"/>
  <c r="K64" i="2"/>
  <c r="I64" i="14"/>
  <c r="E53" i="14"/>
  <c r="E37" i="14"/>
  <c r="O42" i="14"/>
  <c r="G41" i="14"/>
  <c r="U49" i="14"/>
  <c r="Q42" i="2"/>
  <c r="I39" i="14"/>
  <c r="Q55" i="14"/>
  <c r="G29" i="14"/>
  <c r="M65" i="2"/>
  <c r="I45" i="2"/>
  <c r="M66" i="2"/>
  <c r="S41" i="2"/>
  <c r="I33" i="2"/>
  <c r="S36" i="2"/>
  <c r="U28" i="14"/>
  <c r="W40" i="14"/>
  <c r="U60" i="2"/>
  <c r="Q50" i="14"/>
  <c r="Q57" i="14"/>
  <c r="S61" i="14"/>
  <c r="G27" i="14"/>
  <c r="W29" i="14"/>
  <c r="W32" i="14"/>
  <c r="W59" i="14"/>
  <c r="G48" i="14"/>
  <c r="U59" i="2"/>
  <c r="S66" i="14"/>
  <c r="K61" i="14"/>
  <c r="M65" i="14"/>
  <c r="M62" i="14"/>
  <c r="Q30" i="2"/>
  <c r="K54" i="14"/>
  <c r="E58" i="14"/>
  <c r="Q37" i="2"/>
  <c r="E43" i="14"/>
  <c r="M55" i="2"/>
  <c r="Q51" i="14"/>
  <c r="U59" i="14"/>
  <c r="U48" i="14"/>
  <c r="W37" i="14"/>
  <c r="Q41" i="2"/>
  <c r="K34" i="14"/>
  <c r="S55" i="14"/>
  <c r="S62" i="14"/>
  <c r="K53" i="14"/>
  <c r="Q52" i="14"/>
  <c r="O32" i="2"/>
  <c r="I58" i="14"/>
  <c r="K65" i="2"/>
  <c r="M30" i="2"/>
  <c r="U64" i="2"/>
  <c r="M40" i="14"/>
  <c r="I41" i="2"/>
  <c r="O51" i="2"/>
  <c r="G54" i="14"/>
  <c r="Q38" i="2"/>
  <c r="G53" i="14"/>
  <c r="Q57" i="2"/>
  <c r="U52" i="14"/>
  <c r="U57" i="2"/>
  <c r="M64" i="14"/>
  <c r="K60" i="14"/>
  <c r="U55" i="2"/>
  <c r="M52" i="14"/>
  <c r="K54" i="2"/>
  <c r="I29" i="2"/>
  <c r="O59" i="14"/>
  <c r="I46" i="14"/>
  <c r="G59" i="14"/>
  <c r="O52" i="2"/>
  <c r="K26" i="2"/>
  <c r="I30" i="2"/>
  <c r="E41" i="2"/>
  <c r="E58" i="2"/>
  <c r="G55" i="2"/>
  <c r="M42" i="2"/>
  <c r="O37" i="2"/>
  <c r="W52" i="14"/>
  <c r="S30" i="14"/>
  <c r="M42" i="14"/>
  <c r="Q36" i="14"/>
  <c r="W44" i="14"/>
  <c r="U34" i="14"/>
  <c r="M29" i="2"/>
  <c r="I64" i="2"/>
  <c r="O58" i="14"/>
  <c r="S43" i="14"/>
  <c r="M53" i="2"/>
  <c r="O62" i="14"/>
  <c r="W34" i="14"/>
  <c r="S57" i="14"/>
  <c r="W42" i="14"/>
  <c r="I29" i="14"/>
  <c r="O65" i="14"/>
  <c r="W30" i="14"/>
  <c r="M66" i="14"/>
  <c r="O38" i="2"/>
  <c r="U26" i="2"/>
  <c r="E41" i="14"/>
  <c r="M62" i="2"/>
  <c r="E40" i="2"/>
  <c r="U29" i="14"/>
  <c r="K33" i="14"/>
  <c r="O30" i="14"/>
  <c r="I63" i="2"/>
  <c r="Q29" i="2"/>
  <c r="O54" i="14"/>
  <c r="K63" i="14"/>
  <c r="M56" i="2"/>
  <c r="M45" i="2"/>
  <c r="G30" i="14"/>
  <c r="S37" i="2"/>
  <c r="U45" i="14"/>
  <c r="I67" i="2"/>
  <c r="U41" i="14"/>
  <c r="U44" i="14"/>
  <c r="K42" i="14"/>
  <c r="K48" i="2"/>
  <c r="S39" i="14"/>
  <c r="Q28" i="2"/>
  <c r="O55" i="2"/>
  <c r="I53" i="2"/>
  <c r="O46" i="2"/>
  <c r="O65" i="2"/>
  <c r="I55" i="14"/>
  <c r="M52" i="2"/>
  <c r="K44" i="2"/>
  <c r="S44" i="14"/>
  <c r="I48" i="14"/>
  <c r="W28" i="14"/>
  <c r="K33" i="2"/>
  <c r="Q65" i="14"/>
  <c r="G38" i="14"/>
  <c r="S28" i="2"/>
  <c r="E63" i="14"/>
  <c r="Q53" i="2"/>
  <c r="K35" i="2"/>
  <c r="E45" i="14"/>
  <c r="S48" i="2"/>
  <c r="E55" i="2"/>
  <c r="E45" i="2"/>
  <c r="O43" i="2"/>
  <c r="K51" i="2"/>
  <c r="Q54" i="2"/>
  <c r="E64" i="2"/>
  <c r="K59" i="14"/>
  <c r="S26" i="14"/>
  <c r="I65" i="2"/>
  <c r="U64" i="14"/>
  <c r="Q62" i="2"/>
  <c r="Q31" i="14"/>
  <c r="S40" i="2"/>
  <c r="K66" i="14"/>
  <c r="Q63" i="14"/>
  <c r="Q56" i="2"/>
  <c r="S35" i="14"/>
  <c r="S63" i="2"/>
  <c r="O34" i="14"/>
  <c r="M57" i="14"/>
  <c r="O40" i="14"/>
  <c r="K55" i="2"/>
  <c r="E66" i="2"/>
  <c r="Q60" i="14"/>
  <c r="I47" i="14"/>
  <c r="O62" i="2"/>
  <c r="S64" i="2"/>
  <c r="G43" i="14"/>
  <c r="S32" i="14"/>
  <c r="I31" i="2"/>
  <c r="O53" i="14"/>
  <c r="I51" i="14"/>
  <c r="U28" i="2"/>
  <c r="G57" i="14"/>
  <c r="W65" i="14"/>
  <c r="O47" i="2"/>
  <c r="S56" i="2"/>
  <c r="M32" i="14"/>
  <c r="I58" i="2"/>
  <c r="O27" i="14"/>
  <c r="G39" i="14"/>
  <c r="K43" i="14"/>
  <c r="E26" i="14"/>
  <c r="G58" i="14"/>
  <c r="E30" i="14"/>
  <c r="S29" i="14"/>
  <c r="K47" i="14"/>
  <c r="I42" i="2"/>
  <c r="K47" i="2"/>
  <c r="U56" i="2"/>
  <c r="W64" i="14"/>
  <c r="K45" i="2"/>
  <c r="Q66" i="14"/>
  <c r="S35" i="2"/>
  <c r="Q47" i="14"/>
  <c r="M36" i="2"/>
  <c r="M34" i="14"/>
  <c r="E64" i="14"/>
  <c r="W38" i="14"/>
  <c r="Q64" i="2"/>
  <c r="U27" i="2"/>
  <c r="E49" i="14"/>
  <c r="I56" i="14"/>
  <c r="K38" i="2"/>
  <c r="M28" i="2"/>
  <c r="M35" i="14"/>
  <c r="E31" i="14"/>
  <c r="U41" i="2"/>
  <c r="K28" i="2"/>
  <c r="O57" i="2"/>
  <c r="S31" i="2"/>
  <c r="U50" i="14"/>
  <c r="S50" i="2"/>
  <c r="M56" i="14"/>
  <c r="K34" i="2"/>
  <c r="U38" i="14"/>
  <c r="M37" i="2"/>
  <c r="G56" i="2"/>
  <c r="M39" i="2"/>
  <c r="U58" i="2"/>
  <c r="G52" i="14"/>
  <c r="M29" i="14"/>
  <c r="G42" i="2"/>
  <c r="K28" i="14"/>
  <c r="I34" i="2"/>
  <c r="S49" i="2"/>
  <c r="G47" i="14"/>
  <c r="M49" i="2"/>
  <c r="K58" i="14"/>
  <c r="I46" i="2"/>
  <c r="O58" i="2"/>
  <c r="K43" i="2"/>
  <c r="U43" i="2"/>
  <c r="U54" i="14"/>
  <c r="S60" i="14"/>
  <c r="M59" i="2"/>
  <c r="E46" i="14"/>
  <c r="S56" i="14"/>
  <c r="S50" i="14"/>
  <c r="S34" i="2"/>
  <c r="E27" i="14"/>
  <c r="K40" i="14"/>
  <c r="I28" i="2"/>
  <c r="K49" i="2"/>
  <c r="U32" i="2"/>
  <c r="O45" i="2"/>
  <c r="U60" i="14"/>
  <c r="M39" i="14"/>
  <c r="W66" i="14"/>
  <c r="U26" i="14"/>
  <c r="O56" i="2"/>
  <c r="M61" i="2"/>
  <c r="E29" i="2"/>
  <c r="S62" i="2"/>
  <c r="Q59" i="2"/>
  <c r="M30" i="14"/>
  <c r="I60" i="14"/>
  <c r="M58" i="2"/>
  <c r="S58" i="2"/>
  <c r="E66" i="14"/>
  <c r="K56" i="14"/>
  <c r="K27" i="2"/>
  <c r="S54" i="2"/>
  <c r="I26" i="14"/>
  <c r="I54" i="2"/>
  <c r="E50" i="14"/>
  <c r="U46" i="2"/>
  <c r="E57" i="14"/>
  <c r="U65" i="2"/>
  <c r="I50" i="14"/>
  <c r="E59" i="14"/>
  <c r="I40" i="2"/>
  <c r="U38" i="2"/>
  <c r="I53" i="14"/>
  <c r="S60" i="2"/>
  <c r="W61" i="14"/>
  <c r="I52" i="2"/>
  <c r="Q43" i="14"/>
  <c r="M49" i="14"/>
  <c r="Q58" i="2"/>
  <c r="G44" i="14"/>
  <c r="K37" i="2"/>
  <c r="M44" i="14"/>
  <c r="Q35" i="14"/>
  <c r="S30" i="2"/>
  <c r="W57" i="14"/>
  <c r="E67" i="2"/>
  <c r="Q40" i="2"/>
  <c r="G28" i="14"/>
  <c r="I40" i="14"/>
  <c r="K49" i="14"/>
  <c r="S46" i="2"/>
  <c r="E51" i="14"/>
  <c r="K32" i="2"/>
  <c r="E60" i="14"/>
  <c r="Q38" i="14"/>
  <c r="Q28" i="14"/>
  <c r="K29" i="2"/>
  <c r="K39" i="14"/>
  <c r="M47" i="14"/>
  <c r="U36" i="2"/>
  <c r="S32" i="2"/>
  <c r="S51" i="2"/>
  <c r="I32" i="14"/>
  <c r="U42" i="14"/>
  <c r="I63" i="14"/>
  <c r="O66" i="14"/>
  <c r="K39" i="2"/>
  <c r="S44" i="2"/>
  <c r="U27" i="14"/>
  <c r="Q44" i="14"/>
  <c r="O44" i="14"/>
  <c r="O33" i="14"/>
  <c r="M27" i="14"/>
  <c r="K40" i="2"/>
  <c r="I51" i="2"/>
  <c r="M38" i="2"/>
  <c r="M60" i="14"/>
  <c r="K31" i="14"/>
  <c r="U51" i="14"/>
  <c r="O27" i="2"/>
  <c r="S64" i="14"/>
  <c r="G35" i="14"/>
  <c r="M27" i="2"/>
  <c r="Q61" i="14"/>
  <c r="K32" i="14"/>
  <c r="I38" i="14"/>
  <c r="S42" i="14"/>
  <c r="S41" i="14"/>
  <c r="U31" i="2"/>
  <c r="Q63" i="2"/>
  <c r="W50" i="14"/>
  <c r="E36" i="2"/>
  <c r="I54" i="14"/>
  <c r="K30" i="14"/>
  <c r="U65" i="14"/>
  <c r="O26" i="14"/>
  <c r="U62" i="14"/>
  <c r="M67" i="2"/>
  <c r="W55" i="14"/>
  <c r="O38" i="14"/>
  <c r="O41" i="2"/>
  <c r="Q39" i="2"/>
  <c r="E65" i="2"/>
  <c r="K61" i="2"/>
  <c r="O37" i="14"/>
  <c r="O32" i="14"/>
  <c r="W48" i="14"/>
  <c r="W56" i="14"/>
  <c r="U33" i="14"/>
  <c r="U40" i="2"/>
  <c r="I30" i="14"/>
  <c r="P48" i="14" l="1"/>
  <c r="M23" i="2"/>
  <c r="H59" i="14"/>
  <c r="X36" i="14"/>
  <c r="H33" i="14"/>
  <c r="W22" i="14"/>
  <c r="X49" i="14"/>
  <c r="S23" i="14"/>
  <c r="T60" i="14"/>
  <c r="N29" i="14"/>
  <c r="V38" i="14"/>
  <c r="P31" i="14"/>
  <c r="J46" i="14"/>
  <c r="V36" i="14"/>
  <c r="T51" i="14"/>
  <c r="F45" i="14"/>
  <c r="L56" i="14"/>
  <c r="X39" i="14"/>
  <c r="P59" i="14"/>
  <c r="L38" i="14"/>
  <c r="L40" i="14"/>
  <c r="N27" i="14"/>
  <c r="P40" i="14"/>
  <c r="F41" i="14"/>
  <c r="E21" i="14"/>
  <c r="F21" i="14" s="1"/>
  <c r="K20" i="2"/>
  <c r="T32" i="14"/>
  <c r="N59" i="14"/>
  <c r="N52" i="14"/>
  <c r="R37" i="14"/>
  <c r="T52" i="14"/>
  <c r="P50" i="14"/>
  <c r="P33" i="14"/>
  <c r="N57" i="14"/>
  <c r="H52" i="14"/>
  <c r="U19" i="2"/>
  <c r="N56" i="14"/>
  <c r="L47" i="14"/>
  <c r="P64" i="14"/>
  <c r="L60" i="14"/>
  <c r="K23" i="14"/>
  <c r="H36" i="14"/>
  <c r="N67" i="14"/>
  <c r="N32" i="14"/>
  <c r="X50" i="14"/>
  <c r="P44" i="14"/>
  <c r="T38" i="14"/>
  <c r="N64" i="14"/>
  <c r="J28" i="14"/>
  <c r="U22" i="2"/>
  <c r="S19" i="2"/>
  <c r="V54" i="14"/>
  <c r="N58" i="14"/>
  <c r="X63" i="14"/>
  <c r="P56" i="14"/>
  <c r="F63" i="14"/>
  <c r="J30" i="14"/>
  <c r="O21" i="2"/>
  <c r="V52" i="14"/>
  <c r="T27" i="14"/>
  <c r="U20" i="2"/>
  <c r="H43" i="14"/>
  <c r="R44" i="14"/>
  <c r="P34" i="14"/>
  <c r="O20" i="14"/>
  <c r="I24" i="14"/>
  <c r="J65" i="14"/>
  <c r="T33" i="14"/>
  <c r="R34" i="14"/>
  <c r="Q20" i="14"/>
  <c r="V50" i="14"/>
  <c r="J57" i="14"/>
  <c r="H53" i="14"/>
  <c r="T54" i="14"/>
  <c r="P63" i="14"/>
  <c r="L36" i="14"/>
  <c r="F66" i="14"/>
  <c r="F27" i="14"/>
  <c r="P52" i="14"/>
  <c r="P36" i="14"/>
  <c r="I20" i="14"/>
  <c r="J34" i="14"/>
  <c r="V27" i="14"/>
  <c r="R35" i="14"/>
  <c r="N66" i="14"/>
  <c r="H54" i="14"/>
  <c r="L67" i="14"/>
  <c r="V46" i="14"/>
  <c r="X51" i="14"/>
  <c r="H38" i="14"/>
  <c r="X57" i="14"/>
  <c r="R26" i="14"/>
  <c r="Q19" i="14"/>
  <c r="R29" i="14"/>
  <c r="I21" i="2"/>
  <c r="N31" i="14"/>
  <c r="N44" i="14"/>
  <c r="T47" i="14"/>
  <c r="N40" i="14"/>
  <c r="F65" i="14"/>
  <c r="E24" i="14"/>
  <c r="F24" i="14" s="1"/>
  <c r="P47" i="14"/>
  <c r="Q24" i="14"/>
  <c r="R65" i="14"/>
  <c r="T29" i="14"/>
  <c r="P38" i="14"/>
  <c r="X30" i="14"/>
  <c r="F54" i="14"/>
  <c r="V32" i="14"/>
  <c r="N54" i="14"/>
  <c r="K24" i="2"/>
  <c r="N63" i="14"/>
  <c r="V26" i="14"/>
  <c r="U19" i="14"/>
  <c r="S20" i="2"/>
  <c r="P45" i="14"/>
  <c r="J58" i="14"/>
  <c r="F33" i="14"/>
  <c r="X31" i="14"/>
  <c r="P66" i="14"/>
  <c r="T35" i="14"/>
  <c r="H44" i="14"/>
  <c r="O24" i="14"/>
  <c r="P65" i="14"/>
  <c r="P41" i="14"/>
  <c r="O21" i="14"/>
  <c r="L44" i="14"/>
  <c r="V53" i="14"/>
  <c r="U21" i="2"/>
  <c r="X28" i="14"/>
  <c r="J52" i="14"/>
  <c r="R52" i="14"/>
  <c r="X35" i="14"/>
  <c r="K24" i="14"/>
  <c r="L65" i="14"/>
  <c r="J63" i="14"/>
  <c r="P39" i="14"/>
  <c r="L53" i="14"/>
  <c r="X27" i="14"/>
  <c r="V35" i="14"/>
  <c r="F31" i="14"/>
  <c r="J29" i="14"/>
  <c r="T62" i="14"/>
  <c r="N50" i="14"/>
  <c r="J31" i="14"/>
  <c r="J48" i="14"/>
  <c r="F30" i="14"/>
  <c r="X55" i="14"/>
  <c r="I21" i="14"/>
  <c r="J41" i="14"/>
  <c r="T55" i="14"/>
  <c r="R64" i="14"/>
  <c r="X47" i="14"/>
  <c r="V42" i="14"/>
  <c r="R53" i="14"/>
  <c r="L34" i="14"/>
  <c r="K20" i="14"/>
  <c r="H40" i="14"/>
  <c r="N37" i="14"/>
  <c r="N49" i="14"/>
  <c r="M22" i="14"/>
  <c r="N35" i="14"/>
  <c r="T44" i="14"/>
  <c r="H64" i="14"/>
  <c r="Q21" i="2"/>
  <c r="W23" i="14"/>
  <c r="X60" i="14"/>
  <c r="V37" i="14"/>
  <c r="R56" i="14"/>
  <c r="V33" i="14"/>
  <c r="X66" i="14"/>
  <c r="T50" i="14"/>
  <c r="X42" i="14"/>
  <c r="X37" i="14"/>
  <c r="G24" i="14"/>
  <c r="H65" i="14"/>
  <c r="J49" i="14"/>
  <c r="I22" i="14"/>
  <c r="T45" i="14"/>
  <c r="J32" i="14"/>
  <c r="R63" i="14"/>
  <c r="R43" i="14"/>
  <c r="T37" i="14"/>
  <c r="V48" i="14"/>
  <c r="V57" i="14"/>
  <c r="H58" i="14"/>
  <c r="L50" i="14"/>
  <c r="V59" i="14"/>
  <c r="O20" i="2"/>
  <c r="S22" i="14"/>
  <c r="T49" i="14"/>
  <c r="N48" i="14"/>
  <c r="W24" i="14"/>
  <c r="X65" i="14"/>
  <c r="T41" i="14"/>
  <c r="S21" i="14"/>
  <c r="T57" i="14"/>
  <c r="R51" i="14"/>
  <c r="I23" i="2"/>
  <c r="F43" i="14"/>
  <c r="Q20" i="2"/>
  <c r="J47" i="14"/>
  <c r="L66" i="14"/>
  <c r="W20" i="14"/>
  <c r="X34" i="14"/>
  <c r="H32" i="14"/>
  <c r="N33" i="14"/>
  <c r="X61" i="14"/>
  <c r="J56" i="14"/>
  <c r="J55" i="14"/>
  <c r="H42" i="14"/>
  <c r="F58" i="14"/>
  <c r="F52" i="14"/>
  <c r="P55" i="14"/>
  <c r="F48" i="14"/>
  <c r="X56" i="14"/>
  <c r="N39" i="14"/>
  <c r="T42" i="14"/>
  <c r="J61" i="14"/>
  <c r="L54" i="14"/>
  <c r="V31" i="14"/>
  <c r="V58" i="14"/>
  <c r="N45" i="14"/>
  <c r="S23" i="2"/>
  <c r="N36" i="14"/>
  <c r="F49" i="14"/>
  <c r="E22" i="14"/>
  <c r="F22" i="14" s="1"/>
  <c r="O24" i="2"/>
  <c r="F26" i="14"/>
  <c r="E19" i="14"/>
  <c r="J42" i="14"/>
  <c r="N62" i="14"/>
  <c r="H67" i="14"/>
  <c r="K19" i="14"/>
  <c r="L26" i="14"/>
  <c r="R62" i="14"/>
  <c r="V62" i="14"/>
  <c r="T56" i="14"/>
  <c r="N47" i="14"/>
  <c r="P62" i="14"/>
  <c r="N65" i="14"/>
  <c r="M24" i="14"/>
  <c r="J37" i="14"/>
  <c r="P60" i="14"/>
  <c r="O23" i="14"/>
  <c r="L58" i="14"/>
  <c r="J53" i="14"/>
  <c r="P35" i="14"/>
  <c r="L61" i="14"/>
  <c r="N55" i="14"/>
  <c r="X58" i="14"/>
  <c r="N53" i="14"/>
  <c r="I23" i="14"/>
  <c r="J60" i="14"/>
  <c r="H57" i="14"/>
  <c r="X43" i="14"/>
  <c r="T66" i="14"/>
  <c r="F56" i="14"/>
  <c r="V61" i="14"/>
  <c r="F44" i="14"/>
  <c r="J38" i="14"/>
  <c r="L39" i="14"/>
  <c r="R31" i="14"/>
  <c r="R48" i="14"/>
  <c r="L45" i="14"/>
  <c r="T59" i="14"/>
  <c r="H48" i="14"/>
  <c r="L52" i="14"/>
  <c r="T48" i="14"/>
  <c r="J67" i="14"/>
  <c r="X48" i="14"/>
  <c r="V60" i="14"/>
  <c r="U23" i="14"/>
  <c r="Q23" i="14"/>
  <c r="R60" i="14"/>
  <c r="R32" i="14"/>
  <c r="X59" i="14"/>
  <c r="Q19" i="2"/>
  <c r="X32" i="14"/>
  <c r="R59" i="14"/>
  <c r="X38" i="14"/>
  <c r="L43" i="14"/>
  <c r="T43" i="14"/>
  <c r="X29" i="14"/>
  <c r="H31" i="14"/>
  <c r="V30" i="14"/>
  <c r="L51" i="14"/>
  <c r="O19" i="14"/>
  <c r="P26" i="14"/>
  <c r="F46" i="14"/>
  <c r="R28" i="14"/>
  <c r="H51" i="14"/>
  <c r="H27" i="14"/>
  <c r="R46" i="14"/>
  <c r="X62" i="14"/>
  <c r="H45" i="14"/>
  <c r="F59" i="14"/>
  <c r="Q22" i="14"/>
  <c r="R49" i="14"/>
  <c r="P28" i="14"/>
  <c r="T61" i="14"/>
  <c r="V39" i="14"/>
  <c r="F64" i="14"/>
  <c r="X54" i="14"/>
  <c r="L35" i="14"/>
  <c r="R57" i="14"/>
  <c r="F38" i="14"/>
  <c r="R42" i="14"/>
  <c r="F42" i="14"/>
  <c r="L62" i="14"/>
  <c r="R50" i="14"/>
  <c r="H26" i="14"/>
  <c r="G19" i="14"/>
  <c r="R40" i="14"/>
  <c r="L32" i="14"/>
  <c r="R38" i="14"/>
  <c r="H30" i="14"/>
  <c r="P58" i="14"/>
  <c r="U23" i="2"/>
  <c r="T28" i="14"/>
  <c r="L57" i="14"/>
  <c r="H55" i="14"/>
  <c r="V64" i="14"/>
  <c r="J50" i="14"/>
  <c r="P51" i="14"/>
  <c r="R58" i="14"/>
  <c r="X40" i="14"/>
  <c r="N43" i="14"/>
  <c r="O19" i="2"/>
  <c r="F62" i="14"/>
  <c r="N34" i="14"/>
  <c r="M20" i="14"/>
  <c r="T39" i="14"/>
  <c r="F28" i="14"/>
  <c r="V28" i="14"/>
  <c r="L29" i="14"/>
  <c r="L37" i="14"/>
  <c r="L55" i="14"/>
  <c r="N30" i="14"/>
  <c r="N26" i="14"/>
  <c r="M19" i="14"/>
  <c r="R45" i="14"/>
  <c r="P43" i="14"/>
  <c r="P57" i="14"/>
  <c r="R61" i="14"/>
  <c r="E23" i="14"/>
  <c r="F23" i="14" s="1"/>
  <c r="F60" i="14"/>
  <c r="X53" i="14"/>
  <c r="O23" i="2"/>
  <c r="H47" i="14"/>
  <c r="U24" i="2"/>
  <c r="P46" i="14"/>
  <c r="F35" i="14"/>
  <c r="S21" i="2"/>
  <c r="L46" i="14"/>
  <c r="H66" i="14"/>
  <c r="K21" i="2"/>
  <c r="H62" i="14"/>
  <c r="N61" i="14"/>
  <c r="P32" i="14"/>
  <c r="U24" i="14"/>
  <c r="V65" i="14"/>
  <c r="M24" i="2"/>
  <c r="I24" i="2"/>
  <c r="F57" i="14"/>
  <c r="F29" i="14"/>
  <c r="V40" i="14"/>
  <c r="H29" i="14"/>
  <c r="P61" i="14"/>
  <c r="N46" i="14"/>
  <c r="R47" i="14"/>
  <c r="L42" i="14"/>
  <c r="H37" i="14"/>
  <c r="R55" i="14"/>
  <c r="F61" i="14"/>
  <c r="H63" i="14"/>
  <c r="H39" i="14"/>
  <c r="J51" i="14"/>
  <c r="L63" i="14"/>
  <c r="V34" i="14"/>
  <c r="U20" i="14"/>
  <c r="J39" i="14"/>
  <c r="G22" i="14"/>
  <c r="H49" i="14"/>
  <c r="N41" i="14"/>
  <c r="M21" i="14"/>
  <c r="T31" i="14"/>
  <c r="H35" i="14"/>
  <c r="F51" i="14"/>
  <c r="T36" i="14"/>
  <c r="Q21" i="14"/>
  <c r="R41" i="14"/>
  <c r="J62" i="14"/>
  <c r="S22" i="2"/>
  <c r="V63" i="14"/>
  <c r="V47" i="14"/>
  <c r="U22" i="14"/>
  <c r="V49" i="14"/>
  <c r="T40" i="14"/>
  <c r="L64" i="14"/>
  <c r="V44" i="14"/>
  <c r="P54" i="14"/>
  <c r="X44" i="14"/>
  <c r="H41" i="14"/>
  <c r="G21" i="14"/>
  <c r="O22" i="2"/>
  <c r="N51" i="14"/>
  <c r="H60" i="14"/>
  <c r="G23" i="14"/>
  <c r="X33" i="14"/>
  <c r="N38" i="14"/>
  <c r="P42" i="14"/>
  <c r="J66" i="14"/>
  <c r="T53" i="14"/>
  <c r="T64" i="14"/>
  <c r="F37" i="14"/>
  <c r="R27" i="14"/>
  <c r="T26" i="14"/>
  <c r="S19" i="14"/>
  <c r="F50" i="14"/>
  <c r="H50" i="14"/>
  <c r="N28" i="14"/>
  <c r="F53" i="14"/>
  <c r="Q24" i="2"/>
  <c r="V55" i="14"/>
  <c r="H56" i="14"/>
  <c r="R66" i="14"/>
  <c r="V41" i="14"/>
  <c r="U21" i="14"/>
  <c r="R36" i="14"/>
  <c r="J64" i="14"/>
  <c r="J44" i="14"/>
  <c r="P37" i="14"/>
  <c r="L30" i="14"/>
  <c r="T65" i="14"/>
  <c r="S24" i="14"/>
  <c r="T58" i="14"/>
  <c r="K22" i="14"/>
  <c r="L49" i="14"/>
  <c r="V43" i="14"/>
  <c r="T63" i="14"/>
  <c r="X46" i="14"/>
  <c r="I20" i="2"/>
  <c r="N42" i="14"/>
  <c r="Q22" i="2"/>
  <c r="F47" i="14"/>
  <c r="F36" i="14"/>
  <c r="M19" i="2"/>
  <c r="K22" i="2"/>
  <c r="K23" i="2"/>
  <c r="J33" i="14"/>
  <c r="V51" i="14"/>
  <c r="J40" i="14"/>
  <c r="J36" i="14"/>
  <c r="X45" i="14"/>
  <c r="J43" i="14"/>
  <c r="P29" i="14"/>
  <c r="F55" i="14"/>
  <c r="H61" i="14"/>
  <c r="L59" i="14"/>
  <c r="I19" i="14"/>
  <c r="J26" i="14"/>
  <c r="P30" i="14"/>
  <c r="T30" i="14"/>
  <c r="V66" i="14"/>
  <c r="L48" i="14"/>
  <c r="R33" i="14"/>
  <c r="O22" i="14"/>
  <c r="P49" i="14"/>
  <c r="X64" i="14"/>
  <c r="V45" i="14"/>
  <c r="J59" i="14"/>
  <c r="T67" i="14"/>
  <c r="X67" i="14"/>
  <c r="P67" i="14"/>
  <c r="V67" i="14"/>
  <c r="R67" i="14"/>
  <c r="F67" i="14"/>
  <c r="T46" i="14"/>
  <c r="S24" i="2"/>
  <c r="P53" i="14"/>
  <c r="L33" i="14"/>
  <c r="X52" i="14"/>
  <c r="W19" i="14"/>
  <c r="X26" i="14"/>
  <c r="L31" i="14"/>
  <c r="H28" i="14"/>
  <c r="H46" i="14"/>
  <c r="V56" i="14"/>
  <c r="J45" i="14"/>
  <c r="F39" i="14"/>
  <c r="R30" i="14"/>
  <c r="L28" i="14"/>
  <c r="V29" i="14"/>
  <c r="L27" i="14"/>
  <c r="R39" i="14"/>
  <c r="X41" i="14"/>
  <c r="W21" i="14"/>
  <c r="F32" i="14"/>
  <c r="J27" i="14"/>
  <c r="Q23" i="2"/>
  <c r="P27" i="14"/>
  <c r="J54" i="14"/>
  <c r="R54" i="14"/>
  <c r="S20" i="14"/>
  <c r="T34" i="14"/>
  <c r="K21" i="14"/>
  <c r="L41" i="14"/>
  <c r="H34" i="14"/>
  <c r="G20" i="14"/>
  <c r="M23" i="14"/>
  <c r="N60" i="14"/>
  <c r="F34" i="14"/>
  <c r="E20" i="14"/>
  <c r="F20" i="14" s="1"/>
  <c r="F40" i="14"/>
  <c r="J35" i="14"/>
  <c r="F29" i="2"/>
  <c r="V29" i="2"/>
  <c r="R29" i="2"/>
  <c r="T29" i="2"/>
  <c r="P29" i="2"/>
  <c r="N29" i="2"/>
  <c r="L29" i="2"/>
  <c r="J29" i="2"/>
  <c r="H58" i="2"/>
  <c r="F67" i="2"/>
  <c r="R67" i="2"/>
  <c r="T67" i="2"/>
  <c r="P67" i="2"/>
  <c r="V67" i="2"/>
  <c r="L67" i="2"/>
  <c r="J67" i="2"/>
  <c r="N67" i="2"/>
  <c r="F47" i="2"/>
  <c r="P47" i="2"/>
  <c r="T47" i="2"/>
  <c r="V47" i="2"/>
  <c r="R47" i="2"/>
  <c r="J47" i="2"/>
  <c r="L47" i="2"/>
  <c r="N47" i="2"/>
  <c r="F40" i="2"/>
  <c r="P40" i="2"/>
  <c r="R40" i="2"/>
  <c r="V40" i="2"/>
  <c r="T40" i="2"/>
  <c r="J40" i="2"/>
  <c r="L40" i="2"/>
  <c r="F55" i="2"/>
  <c r="P55" i="2"/>
  <c r="R55" i="2"/>
  <c r="T55" i="2"/>
  <c r="V55" i="2"/>
  <c r="J55" i="2"/>
  <c r="N55" i="2"/>
  <c r="L55" i="2"/>
  <c r="H48" i="2"/>
  <c r="N59" i="2"/>
  <c r="H54" i="2"/>
  <c r="F58" i="2"/>
  <c r="V58" i="2"/>
  <c r="R58" i="2"/>
  <c r="P58" i="2"/>
  <c r="T58" i="2"/>
  <c r="L58" i="2"/>
  <c r="J58" i="2"/>
  <c r="N58" i="2"/>
  <c r="F59" i="2"/>
  <c r="R59" i="2"/>
  <c r="V59" i="2"/>
  <c r="P59" i="2"/>
  <c r="T59" i="2"/>
  <c r="J59" i="2"/>
  <c r="L59" i="2"/>
  <c r="F66" i="2"/>
  <c r="R66" i="2"/>
  <c r="P66" i="2"/>
  <c r="T66" i="2"/>
  <c r="V66" i="2"/>
  <c r="J66" i="2"/>
  <c r="L66" i="2"/>
  <c r="N66" i="2"/>
  <c r="F48" i="2"/>
  <c r="V48" i="2"/>
  <c r="R48" i="2"/>
  <c r="T48" i="2"/>
  <c r="P48" i="2"/>
  <c r="N48" i="2"/>
  <c r="L48" i="2"/>
  <c r="J48" i="2"/>
  <c r="N40" i="2"/>
  <c r="F54" i="2"/>
  <c r="R54" i="2"/>
  <c r="P54" i="2"/>
  <c r="T54" i="2"/>
  <c r="V54" i="2"/>
  <c r="J54" i="2"/>
  <c r="L54" i="2"/>
  <c r="N54" i="2"/>
  <c r="F32" i="2"/>
  <c r="V32" i="2"/>
  <c r="T32" i="2"/>
  <c r="R32" i="2"/>
  <c r="P32" i="2"/>
  <c r="N32" i="2"/>
  <c r="L32" i="2"/>
  <c r="J32" i="2"/>
  <c r="J30" i="2"/>
  <c r="F41" i="2"/>
  <c r="V41" i="2"/>
  <c r="R41" i="2"/>
  <c r="P41" i="2"/>
  <c r="T41" i="2"/>
  <c r="J41" i="2"/>
  <c r="L41" i="2"/>
  <c r="N41" i="2"/>
  <c r="F60" i="2"/>
  <c r="V60" i="2"/>
  <c r="R60" i="2"/>
  <c r="T60" i="2"/>
  <c r="P60" i="2"/>
  <c r="L60" i="2"/>
  <c r="N60" i="2"/>
  <c r="J60" i="2"/>
  <c r="H55" i="2"/>
  <c r="F30" i="2"/>
  <c r="T30" i="2"/>
  <c r="P30" i="2"/>
  <c r="V30" i="2"/>
  <c r="R30" i="2"/>
  <c r="N30" i="2"/>
  <c r="L30" i="2"/>
  <c r="F45" i="2"/>
  <c r="V45" i="2"/>
  <c r="P45" i="2"/>
  <c r="T45" i="2"/>
  <c r="R45" i="2"/>
  <c r="L45" i="2"/>
  <c r="N45" i="2"/>
  <c r="J45" i="2"/>
  <c r="F65" i="2"/>
  <c r="P65" i="2"/>
  <c r="V65" i="2"/>
  <c r="T65" i="2"/>
  <c r="R65" i="2"/>
  <c r="J65" i="2"/>
  <c r="L65" i="2"/>
  <c r="N65" i="2"/>
  <c r="F36" i="2"/>
  <c r="V36" i="2"/>
  <c r="T36" i="2"/>
  <c r="R36" i="2"/>
  <c r="P36" i="2"/>
  <c r="L36" i="2"/>
  <c r="J36" i="2"/>
  <c r="N36" i="2"/>
  <c r="H65" i="2"/>
  <c r="F31" i="2"/>
  <c r="V31" i="2"/>
  <c r="P31" i="2"/>
  <c r="T31" i="2"/>
  <c r="R31" i="2"/>
  <c r="L31" i="2"/>
  <c r="J31" i="2"/>
  <c r="N31" i="2"/>
  <c r="F64" i="2"/>
  <c r="V64" i="2"/>
  <c r="T64" i="2"/>
  <c r="R64" i="2"/>
  <c r="P64" i="2"/>
  <c r="L64" i="2"/>
  <c r="J64" i="2"/>
  <c r="N64" i="2"/>
  <c r="K19" i="2"/>
  <c r="M22" i="2"/>
  <c r="M21" i="2"/>
  <c r="I22" i="2"/>
  <c r="I19" i="2"/>
  <c r="M20" i="2"/>
  <c r="E24" i="2"/>
  <c r="F24" i="2" s="1"/>
  <c r="E49" i="2"/>
  <c r="G26" i="2"/>
  <c r="G33" i="2"/>
  <c r="G49" i="2"/>
  <c r="G63" i="2"/>
  <c r="G66" i="2"/>
  <c r="G35" i="2"/>
  <c r="E43" i="2"/>
  <c r="E56" i="2"/>
  <c r="E37" i="2"/>
  <c r="E33" i="2"/>
  <c r="E52" i="2"/>
  <c r="G27" i="2"/>
  <c r="G51" i="2"/>
  <c r="G64" i="2"/>
  <c r="G39" i="2"/>
  <c r="G53" i="2"/>
  <c r="E44" i="2"/>
  <c r="E39" i="2"/>
  <c r="G38" i="2"/>
  <c r="E28" i="2"/>
  <c r="G30" i="2"/>
  <c r="E62" i="2"/>
  <c r="E26" i="2"/>
  <c r="G60" i="2"/>
  <c r="G40" i="2"/>
  <c r="G36" i="2"/>
  <c r="E53" i="2"/>
  <c r="G41" i="2"/>
  <c r="G46" i="2"/>
  <c r="E42" i="2"/>
  <c r="G43" i="2"/>
  <c r="E46" i="2"/>
  <c r="G59" i="2"/>
  <c r="G45" i="2"/>
  <c r="E35" i="2"/>
  <c r="G29" i="2"/>
  <c r="E61" i="2"/>
  <c r="G47" i="2"/>
  <c r="E51" i="2"/>
  <c r="G50" i="2"/>
  <c r="E38" i="2"/>
  <c r="G32" i="2"/>
  <c r="G57" i="2"/>
  <c r="E57" i="2"/>
  <c r="G67" i="2"/>
  <c r="G62" i="2"/>
  <c r="E27" i="2"/>
  <c r="E50" i="2"/>
  <c r="E63" i="2"/>
  <c r="G28" i="2"/>
  <c r="E34" i="2"/>
  <c r="G31" i="2"/>
  <c r="G44" i="2"/>
  <c r="V22" i="14" l="1"/>
  <c r="J22" i="14"/>
  <c r="R21" i="14"/>
  <c r="H21" i="14"/>
  <c r="V21" i="14"/>
  <c r="L21" i="14"/>
  <c r="X21" i="14"/>
  <c r="N21" i="14"/>
  <c r="I18" i="14"/>
  <c r="P24" i="14"/>
  <c r="H22" i="14"/>
  <c r="L22" i="14"/>
  <c r="P22" i="14"/>
  <c r="T24" i="14"/>
  <c r="R22" i="14"/>
  <c r="V24" i="14"/>
  <c r="N22" i="14"/>
  <c r="P21" i="14"/>
  <c r="J21" i="14"/>
  <c r="T21" i="14"/>
  <c r="R23" i="14"/>
  <c r="H23" i="14"/>
  <c r="N23" i="14"/>
  <c r="H24" i="14"/>
  <c r="R24" i="14"/>
  <c r="X19" i="14"/>
  <c r="V19" i="14"/>
  <c r="L23" i="14"/>
  <c r="J23" i="14"/>
  <c r="T20" i="14"/>
  <c r="P19" i="14"/>
  <c r="T23" i="14"/>
  <c r="H20" i="14"/>
  <c r="O18" i="2"/>
  <c r="X23" i="14"/>
  <c r="L24" i="14"/>
  <c r="R20" i="14"/>
  <c r="X22" i="14"/>
  <c r="N20" i="14"/>
  <c r="V20" i="14"/>
  <c r="P23" i="14"/>
  <c r="S18" i="14"/>
  <c r="U18" i="14"/>
  <c r="K18" i="14"/>
  <c r="Q18" i="14"/>
  <c r="U18" i="2"/>
  <c r="S18" i="2"/>
  <c r="T22" i="14"/>
  <c r="X20" i="14"/>
  <c r="V23" i="14"/>
  <c r="Q18" i="2"/>
  <c r="J20" i="14"/>
  <c r="T19" i="14"/>
  <c r="W18" i="14"/>
  <c r="N19" i="14"/>
  <c r="M18" i="14"/>
  <c r="O18" i="14"/>
  <c r="L19" i="14"/>
  <c r="N24" i="14"/>
  <c r="J19" i="14"/>
  <c r="R19" i="14"/>
  <c r="P20" i="14"/>
  <c r="G18" i="14"/>
  <c r="L20" i="14"/>
  <c r="F19" i="14"/>
  <c r="X24" i="14"/>
  <c r="H19" i="14"/>
  <c r="E18" i="14"/>
  <c r="F18" i="14" s="1"/>
  <c r="J24" i="14"/>
  <c r="F27" i="2"/>
  <c r="V27" i="2"/>
  <c r="T27" i="2"/>
  <c r="R27" i="2"/>
  <c r="P27" i="2"/>
  <c r="N27" i="2"/>
  <c r="J27" i="2"/>
  <c r="L27" i="2"/>
  <c r="H26" i="2"/>
  <c r="H33" i="2"/>
  <c r="H39" i="2"/>
  <c r="F38" i="2"/>
  <c r="T38" i="2"/>
  <c r="R38" i="2"/>
  <c r="P38" i="2"/>
  <c r="V38" i="2"/>
  <c r="J38" i="2"/>
  <c r="L38" i="2"/>
  <c r="N38" i="2"/>
  <c r="H38" i="2"/>
  <c r="F37" i="2"/>
  <c r="T37" i="2"/>
  <c r="P37" i="2"/>
  <c r="V37" i="2"/>
  <c r="R37" i="2"/>
  <c r="L37" i="2"/>
  <c r="J37" i="2"/>
  <c r="N37" i="2"/>
  <c r="H37" i="2"/>
  <c r="F51" i="2"/>
  <c r="R51" i="2"/>
  <c r="T51" i="2"/>
  <c r="V51" i="2"/>
  <c r="P51" i="2"/>
  <c r="J51" i="2"/>
  <c r="L51" i="2"/>
  <c r="N51" i="2"/>
  <c r="F39" i="2"/>
  <c r="R39" i="2"/>
  <c r="P39" i="2"/>
  <c r="T39" i="2"/>
  <c r="V39" i="2"/>
  <c r="J39" i="2"/>
  <c r="L39" i="2"/>
  <c r="N39" i="2"/>
  <c r="H45" i="2"/>
  <c r="H30" i="2"/>
  <c r="F42" i="2"/>
  <c r="V42" i="2"/>
  <c r="T42" i="2"/>
  <c r="P42" i="2"/>
  <c r="R42" i="2"/>
  <c r="J42" i="2"/>
  <c r="L42" i="2"/>
  <c r="H42" i="2"/>
  <c r="N42" i="2"/>
  <c r="H50" i="2"/>
  <c r="F49" i="2"/>
  <c r="P49" i="2"/>
  <c r="V49" i="2"/>
  <c r="R49" i="2"/>
  <c r="T49" i="2"/>
  <c r="L49" i="2"/>
  <c r="N49" i="2"/>
  <c r="J49" i="2"/>
  <c r="H27" i="2"/>
  <c r="F52" i="2"/>
  <c r="T52" i="2"/>
  <c r="P52" i="2"/>
  <c r="R52" i="2"/>
  <c r="V52" i="2"/>
  <c r="L52" i="2"/>
  <c r="N52" i="2"/>
  <c r="J52" i="2"/>
  <c r="H52" i="2"/>
  <c r="H32" i="2"/>
  <c r="F28" i="2"/>
  <c r="P28" i="2"/>
  <c r="V28" i="2"/>
  <c r="R28" i="2"/>
  <c r="T28" i="2"/>
  <c r="N28" i="2"/>
  <c r="L28" i="2"/>
  <c r="J28" i="2"/>
  <c r="H59" i="2"/>
  <c r="F46" i="2"/>
  <c r="R46" i="2"/>
  <c r="P46" i="2"/>
  <c r="T46" i="2"/>
  <c r="V46" i="2"/>
  <c r="J46" i="2"/>
  <c r="L46" i="2"/>
  <c r="N46" i="2"/>
  <c r="F35" i="2"/>
  <c r="T35" i="2"/>
  <c r="R35" i="2"/>
  <c r="V35" i="2"/>
  <c r="P35" i="2"/>
  <c r="L35" i="2"/>
  <c r="N35" i="2"/>
  <c r="J35" i="2"/>
  <c r="F61" i="2"/>
  <c r="V61" i="2"/>
  <c r="T61" i="2"/>
  <c r="P61" i="2"/>
  <c r="R61" i="2"/>
  <c r="J61" i="2"/>
  <c r="L61" i="2"/>
  <c r="N61" i="2"/>
  <c r="H61" i="2"/>
  <c r="F34" i="2"/>
  <c r="R34" i="2"/>
  <c r="T34" i="2"/>
  <c r="V34" i="2"/>
  <c r="P34" i="2"/>
  <c r="L34" i="2"/>
  <c r="J34" i="2"/>
  <c r="N34" i="2"/>
  <c r="H34" i="2"/>
  <c r="F43" i="2"/>
  <c r="V43" i="2"/>
  <c r="P43" i="2"/>
  <c r="R43" i="2"/>
  <c r="T43" i="2"/>
  <c r="N43" i="2"/>
  <c r="L43" i="2"/>
  <c r="J43" i="2"/>
  <c r="H29" i="2"/>
  <c r="F53" i="2"/>
  <c r="R53" i="2"/>
  <c r="P53" i="2"/>
  <c r="T53" i="2"/>
  <c r="V53" i="2"/>
  <c r="N53" i="2"/>
  <c r="L53" i="2"/>
  <c r="J53" i="2"/>
  <c r="F44" i="2"/>
  <c r="R44" i="2"/>
  <c r="P44" i="2"/>
  <c r="V44" i="2"/>
  <c r="T44" i="2"/>
  <c r="J44" i="2"/>
  <c r="N44" i="2"/>
  <c r="L44" i="2"/>
  <c r="F62" i="2"/>
  <c r="R62" i="2"/>
  <c r="P62" i="2"/>
  <c r="V62" i="2"/>
  <c r="T62" i="2"/>
  <c r="N62" i="2"/>
  <c r="J62" i="2"/>
  <c r="L62" i="2"/>
  <c r="H62" i="2"/>
  <c r="H36" i="2"/>
  <c r="H43" i="2"/>
  <c r="H67" i="2"/>
  <c r="H40" i="2"/>
  <c r="H28" i="2"/>
  <c r="H64" i="2"/>
  <c r="H31" i="2"/>
  <c r="F50" i="2"/>
  <c r="V50" i="2"/>
  <c r="R50" i="2"/>
  <c r="T50" i="2"/>
  <c r="P50" i="2"/>
  <c r="J50" i="2"/>
  <c r="L50" i="2"/>
  <c r="N50" i="2"/>
  <c r="F33" i="2"/>
  <c r="T33" i="2"/>
  <c r="P33" i="2"/>
  <c r="V33" i="2"/>
  <c r="R33" i="2"/>
  <c r="J33" i="2"/>
  <c r="N33" i="2"/>
  <c r="L33" i="2"/>
  <c r="H60" i="2"/>
  <c r="H47" i="2"/>
  <c r="F57" i="2"/>
  <c r="V57" i="2"/>
  <c r="T57" i="2"/>
  <c r="R57" i="2"/>
  <c r="P57" i="2"/>
  <c r="N57" i="2"/>
  <c r="L57" i="2"/>
  <c r="J57" i="2"/>
  <c r="F26" i="2"/>
  <c r="R26" i="2"/>
  <c r="T26" i="2"/>
  <c r="P26" i="2"/>
  <c r="V26" i="2"/>
  <c r="L26" i="2"/>
  <c r="N26" i="2"/>
  <c r="J26" i="2"/>
  <c r="H63" i="2"/>
  <c r="H41" i="2"/>
  <c r="H46" i="2"/>
  <c r="F63" i="2"/>
  <c r="P63" i="2"/>
  <c r="R63" i="2"/>
  <c r="V63" i="2"/>
  <c r="T63" i="2"/>
  <c r="N63" i="2"/>
  <c r="L63" i="2"/>
  <c r="J63" i="2"/>
  <c r="H66" i="2"/>
  <c r="H44" i="2"/>
  <c r="H53" i="2"/>
  <c r="H57" i="2"/>
  <c r="H51" i="2"/>
  <c r="H35" i="2"/>
  <c r="F56" i="2"/>
  <c r="V56" i="2"/>
  <c r="P56" i="2"/>
  <c r="R56" i="2"/>
  <c r="T56" i="2"/>
  <c r="L56" i="2"/>
  <c r="N56" i="2"/>
  <c r="J56" i="2"/>
  <c r="H56" i="2"/>
  <c r="H49" i="2"/>
  <c r="E22" i="2"/>
  <c r="F22" i="2" s="1"/>
  <c r="G20" i="2"/>
  <c r="G21" i="2"/>
  <c r="G22" i="2"/>
  <c r="E23" i="2"/>
  <c r="F23" i="2" s="1"/>
  <c r="G19" i="2"/>
  <c r="E20" i="2"/>
  <c r="F20" i="2" s="1"/>
  <c r="G24" i="2"/>
  <c r="E19" i="2"/>
  <c r="F19" i="2" s="1"/>
  <c r="G23" i="2"/>
  <c r="E21" i="2"/>
  <c r="F21" i="2" s="1"/>
  <c r="N18" i="14" l="1"/>
  <c r="X18" i="14"/>
  <c r="T18" i="14"/>
  <c r="R18" i="14"/>
  <c r="J18" i="14"/>
  <c r="V18" i="14"/>
  <c r="P18" i="14"/>
  <c r="L18" i="14"/>
  <c r="H18" i="14"/>
  <c r="T19" i="2"/>
  <c r="V19" i="2"/>
  <c r="T22" i="2"/>
  <c r="V22" i="2"/>
  <c r="T23" i="2"/>
  <c r="V23" i="2"/>
  <c r="T20" i="2"/>
  <c r="V20" i="2"/>
  <c r="T21" i="2"/>
  <c r="V21" i="2"/>
  <c r="T24" i="2"/>
  <c r="V24" i="2"/>
  <c r="P19" i="2"/>
  <c r="R19" i="2"/>
  <c r="P23" i="2"/>
  <c r="R23" i="2"/>
  <c r="P21" i="2"/>
  <c r="R21" i="2"/>
  <c r="P22" i="2"/>
  <c r="R22" i="2"/>
  <c r="P20" i="2"/>
  <c r="R20" i="2"/>
  <c r="P24" i="2"/>
  <c r="R24" i="2"/>
  <c r="L20" i="2"/>
  <c r="J20" i="2"/>
  <c r="J21" i="2"/>
  <c r="J23" i="2"/>
  <c r="L21" i="2"/>
  <c r="L23" i="2"/>
  <c r="H20" i="2"/>
  <c r="N21" i="2"/>
  <c r="N23" i="2"/>
  <c r="N22" i="2"/>
  <c r="N19" i="2"/>
  <c r="N24" i="2"/>
  <c r="L24" i="2"/>
  <c r="J24" i="2"/>
  <c r="N20" i="2"/>
  <c r="L22" i="2"/>
  <c r="L19" i="2"/>
  <c r="J22" i="2"/>
  <c r="J19" i="2"/>
  <c r="H23" i="2"/>
  <c r="H24" i="2"/>
  <c r="H19" i="2"/>
  <c r="H21" i="2"/>
  <c r="H22" i="2"/>
  <c r="M18" i="2"/>
  <c r="E18" i="2"/>
  <c r="K18" i="2"/>
  <c r="G18" i="2"/>
  <c r="I18" i="2"/>
  <c r="F18" i="2" l="1"/>
  <c r="T18" i="2"/>
  <c r="V18" i="2"/>
  <c r="P18" i="2"/>
  <c r="R18" i="2"/>
  <c r="L18" i="2"/>
  <c r="N18" i="2"/>
  <c r="J18" i="2"/>
  <c r="H18" i="2"/>
  <c r="X19" i="2"/>
  <c r="Z19" i="2" s="1"/>
  <c r="X18" i="2" l="1"/>
  <c r="Z18" i="2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Data" description="Connection to the 'Data' query in the workbook." type="5" refreshedVersion="8" background="1" saveData="1">
    <dbPr connection="Provider=Microsoft.Mashup.OleDb.1;Data Source=$Workbook$;Location=Data;Extended Properties=&quot;&quot;" command="SELECT * FROM [Data]"/>
  </connection>
  <connection id="2" xr16:uid="{00000000-0015-0000-FFFF-FFFF01000000}" keepAlive="1" name="Query - headers" description="Connection to the 'headers' query in the workbook." type="5" refreshedVersion="0" background="1">
    <dbPr connection="Provider=Microsoft.Mashup.OleDb.1;Data Source=$Workbook$;Location=headers;Extended Properties=&quot;&quot;" command="SELECT * FROM [headers]"/>
  </connection>
  <connection id="3" xr16:uid="{00000000-0015-0000-FFFF-FFFF02000000}" keepAlive="1" name="Query - Parameter1" description="Connection to the 'Parameter1' query in the workbook." type="5" refreshedVersion="0" background="1">
    <dbPr connection="Provider=Microsoft.Mashup.OleDb.1;Data Source=$Workbook$;Location=Parameter1;Extended Properties=&quot;&quot;" command="SELECT * FROM [Parameter1]"/>
  </connection>
  <connection id="4" xr16:uid="{00000000-0015-0000-FFFF-FFFF03000000}" keepAlive="1" name="Query - Parameter2" description="Connection to the 'Parameter2' query in the workbook." type="5" refreshedVersion="0" background="1">
    <dbPr connection="Provider=Microsoft.Mashup.OleDb.1;Data Source=$Workbook$;Location=Parameter2;Extended Properties=&quot;&quot;" command="SELECT * FROM [Parameter2]"/>
  </connection>
  <connection id="5" xr16:uid="{00000000-0015-0000-FFFF-FFFF04000000}" keepAlive="1" name="Query - PracticeTABLE1" description="Connection to the 'PracticeTABLE1' query in the workbook." type="5" refreshedVersion="8" background="1" saveData="1">
    <dbPr connection="Provider=Microsoft.Mashup.OleDb.1;Data Source=$Workbook$;Location=PracticeTABLE1;Extended Properties=&quot;&quot;" command="SELECT * FROM [PracticeTABLE1]"/>
  </connection>
  <connection id="6" xr16:uid="{00000000-0015-0000-FFFF-FFFF05000000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7" xr16:uid="{00000000-0015-0000-FFFF-FFFF06000000}" keepAlive="1" name="Query - Sample File (2)" description="Connection to the 'Sample File (2)' query in the workbook." type="5" refreshedVersion="0" background="1">
    <dbPr connection="Provider=Microsoft.Mashup.OleDb.1;Data Source=$Workbook$;Location=&quot;Sample File (2)&quot;;Extended Properties=&quot;&quot;" command="SELECT * FROM [Sample File (2)]"/>
  </connection>
  <connection id="8" xr16:uid="{00000000-0015-0000-FFFF-FFFF07000000}" keepAlive="1" name="Query - SystmOne" description="Connection to the 'SystmOne' query in the workbook." type="5" refreshedVersion="8" background="1" saveData="1">
    <dbPr connection="Provider=Microsoft.Mashup.OleDb.1;Data Source=$Workbook$;Location=SystmOne;Extended Properties=&quot;&quot;" command="SELECT * FROM [SystmOne]"/>
  </connection>
  <connection id="9" xr16:uid="{00000000-0015-0000-FFFF-FFFF08000000}" keepAlive="1" name="Query - Transform File" description="Connection to the 'Transform File' query in the workbook." type="5" refreshedVersion="0" background="1">
    <dbPr connection="Provider=Microsoft.Mashup.OleDb.1;Data Source=$Workbook$;Location=&quot;Transform File&quot;;Extended Properties=&quot;&quot;" command="SELECT * FROM [Transform File]"/>
  </connection>
  <connection id="10" xr16:uid="{00000000-0015-0000-FFFF-FFFF09000000}" keepAlive="1" name="Query - Transform File (2)" description="Connection to the 'Transform File (2)' query in the workbook." type="5" refreshedVersion="0" background="1">
    <dbPr connection="Provider=Microsoft.Mashup.OleDb.1;Data Source=$Workbook$;Location=&quot;Transform File (2)&quot;;Extended Properties=&quot;&quot;" command="SELECT * FROM [Transform File (2)]"/>
  </connection>
  <connection id="11" xr16:uid="{00000000-0015-0000-FFFF-FFFF0A000000}" keepAlive="1" name="Query - Transform Sample File" description="Connection to the 'Transform Sample File' query in the workbook." type="5" refreshedVersion="0" background="1">
    <dbPr connection="Provider=Microsoft.Mashup.OleDb.1;Data Source=$Workbook$;Location=&quot;Transform Sample File&quot;;Extended Properties=&quot;&quot;" command="SELECT * FROM [Transform Sample File]"/>
  </connection>
  <connection id="12" xr16:uid="{00000000-0015-0000-FFFF-FFFF0B000000}" keepAlive="1" name="Query - Transform Sample File (2)" description="Connection to the 'Transform Sample File (2)' query in the workbook." type="5" refreshedVersion="0" background="1">
    <dbPr connection="Provider=Microsoft.Mashup.OleDb.1;Data Source=$Workbook$;Location=&quot;Transform Sample File (2)&quot;;Extended Properties=&quot;&quot;" command="SELECT * FROM [Transform Sample File (2)]"/>
  </connection>
  <connection id="13" xr16:uid="{00000000-0015-0000-FFFF-FFFF0C000000}" keepAlive="1" name="Query - -Unit Reporting" description="Connection to the '-Unit Reporting' query in the workbook." type="5" refreshedVersion="8" background="1" saveData="1">
    <dbPr connection="Provider=Microsoft.Mashup.OleDb.1;Data Source=$Workbook$;Location=&quot;-Unit Reporting&quot;;Extended Properties=&quot;&quot;" command="SELECT * FROM [-Unit Reporting]"/>
  </connection>
</connections>
</file>

<file path=xl/sharedStrings.xml><?xml version="1.0" encoding="utf-8"?>
<sst xmlns="http://schemas.openxmlformats.org/spreadsheetml/2006/main" count="14281" uniqueCount="1755">
  <si>
    <t>Practice ID</t>
  </si>
  <si>
    <t>Practice</t>
  </si>
  <si>
    <t>Locality ID</t>
  </si>
  <si>
    <t>Locality</t>
  </si>
  <si>
    <t>SubLocality ID</t>
  </si>
  <si>
    <t>SubLocality</t>
  </si>
  <si>
    <t>Address 1</t>
  </si>
  <si>
    <t>Address 2</t>
  </si>
  <si>
    <t>Postcode</t>
  </si>
  <si>
    <t>Grid Reference</t>
  </si>
  <si>
    <t>X (easting)</t>
  </si>
  <si>
    <t>Y (northing)</t>
  </si>
  <si>
    <t>Latitude</t>
  </si>
  <si>
    <t>Longitude</t>
  </si>
  <si>
    <t>F82001</t>
  </si>
  <si>
    <t>Halbutt Street Surgery</t>
  </si>
  <si>
    <t>BK</t>
  </si>
  <si>
    <t>Barking</t>
  </si>
  <si>
    <t>BK-1</t>
  </si>
  <si>
    <t>East</t>
  </si>
  <si>
    <t>2 Halbutt Street</t>
  </si>
  <si>
    <t>Dagenham</t>
  </si>
  <si>
    <t>RM9 5AS</t>
  </si>
  <si>
    <t>TQ 48956 85305</t>
  </si>
  <si>
    <t>F82005</t>
  </si>
  <si>
    <t>Church Elm Lane Medical Practice</t>
  </si>
  <si>
    <t>Church Elm Lane</t>
  </si>
  <si>
    <t>RM10 9RR</t>
  </si>
  <si>
    <t>TQ 49667 84556</t>
  </si>
  <si>
    <t>Y01719</t>
  </si>
  <si>
    <t>Broad Street Medical Centre</t>
  </si>
  <si>
    <t>Broad Street Resource Centre</t>
  </si>
  <si>
    <t>RM10 9HU</t>
  </si>
  <si>
    <t>TQ 49367 83962</t>
  </si>
  <si>
    <t>Y02575</t>
  </si>
  <si>
    <t>Porters Avenue Doctors Surgery</t>
  </si>
  <si>
    <t>234 Porters Avenue</t>
  </si>
  <si>
    <t>RM8 2EQ</t>
  </si>
  <si>
    <t>TQ 47283 85077</t>
  </si>
  <si>
    <t>F82003</t>
  </si>
  <si>
    <t>First Avenue Surgery</t>
  </si>
  <si>
    <t>BK-2</t>
  </si>
  <si>
    <t>East One</t>
  </si>
  <si>
    <t>2 First Avenue</t>
  </si>
  <si>
    <t>RM10 9AT</t>
  </si>
  <si>
    <t>TQ 49762 83388</t>
  </si>
  <si>
    <t>F82015</t>
  </si>
  <si>
    <t>Hedgemans Surgery</t>
  </si>
  <si>
    <t>92 Hedgemans Road</t>
  </si>
  <si>
    <t>RM9 6HT</t>
  </si>
  <si>
    <t>TQ 48734 84495</t>
  </si>
  <si>
    <t>F82017</t>
  </si>
  <si>
    <t xml:space="preserve">St Albans Surgery </t>
  </si>
  <si>
    <t>Urswick Road</t>
  </si>
  <si>
    <t>RM9 6EA</t>
  </si>
  <si>
    <t>TQ 48052 84181</t>
  </si>
  <si>
    <t>F82621</t>
  </si>
  <si>
    <t>TQ 50141 84824</t>
  </si>
  <si>
    <t>F82634</t>
  </si>
  <si>
    <t>Heathway Medical Centre</t>
  </si>
  <si>
    <t xml:space="preserve">Morland Road </t>
  </si>
  <si>
    <t>F82678</t>
  </si>
  <si>
    <t xml:space="preserve">Dr Alkaisy Surgery </t>
  </si>
  <si>
    <t>F82679</t>
  </si>
  <si>
    <t>Parkview Medical Practice</t>
  </si>
  <si>
    <t>199 Reede Road</t>
  </si>
  <si>
    <t>RM10 8EJ</t>
  </si>
  <si>
    <t>TQ 49877 85126</t>
  </si>
  <si>
    <t>F82034</t>
  </si>
  <si>
    <t>Victoria Medical Centre</t>
  </si>
  <si>
    <t>BK-3</t>
  </si>
  <si>
    <t>West</t>
  </si>
  <si>
    <t>1 Queens Road</t>
  </si>
  <si>
    <t>IG11 8GD</t>
  </si>
  <si>
    <t>TQ 44085 84494</t>
  </si>
  <si>
    <t>F82042</t>
  </si>
  <si>
    <t>1 King Edwards Road</t>
  </si>
  <si>
    <t>IG11 7TB</t>
  </si>
  <si>
    <t>TQ 44643 83708</t>
  </si>
  <si>
    <t>F82625</t>
  </si>
  <si>
    <t>Abbey Medical centre</t>
  </si>
  <si>
    <t>1 Harpour Road</t>
  </si>
  <si>
    <t>IG11 8RJ</t>
  </si>
  <si>
    <t>TQ 44215 84642</t>
  </si>
  <si>
    <t>Y01280</t>
  </si>
  <si>
    <t>Shifa Medical Practice</t>
  </si>
  <si>
    <t>Gasgoine Road</t>
  </si>
  <si>
    <t>IG11 7RS</t>
  </si>
  <si>
    <t>TQ 44478 83438</t>
  </si>
  <si>
    <t>F82018</t>
  </si>
  <si>
    <t>Barking Medical  Group Practice</t>
  </si>
  <si>
    <t>BK-4</t>
  </si>
  <si>
    <t>West One</t>
  </si>
  <si>
    <t>130 Upney lane</t>
  </si>
  <si>
    <t>IG11 9LT</t>
  </si>
  <si>
    <t>TQ 45536 84574</t>
  </si>
  <si>
    <t>F82027</t>
  </si>
  <si>
    <t>Faircross Health Centre</t>
  </si>
  <si>
    <t>51 Upney Lane</t>
  </si>
  <si>
    <t>IG11 9LP</t>
  </si>
  <si>
    <t>TQ 45367 84850</t>
  </si>
  <si>
    <t>F82040</t>
  </si>
  <si>
    <t>John Smith House</t>
  </si>
  <si>
    <t>145-207 Bevan Avenue</t>
  </si>
  <si>
    <t>IG11 9NS</t>
  </si>
  <si>
    <t>TQ 46496 84245</t>
  </si>
  <si>
    <t>F82612</t>
  </si>
  <si>
    <t>The White House</t>
  </si>
  <si>
    <t>12 Movers Lane</t>
  </si>
  <si>
    <t>IG11 7UN</t>
  </si>
  <si>
    <t>TQ 44930 83744</t>
  </si>
  <si>
    <t>F82647</t>
  </si>
  <si>
    <t>Dr Gupta &amp; Partner</t>
  </si>
  <si>
    <t>7 Salisbury Avenue</t>
  </si>
  <si>
    <t>IG11 9XQ</t>
  </si>
  <si>
    <t>TQ 44605 84272</t>
  </si>
  <si>
    <t>F82650</t>
  </si>
  <si>
    <t>Ripple Road Medical Centre</t>
  </si>
  <si>
    <t>343 Ripple Road</t>
  </si>
  <si>
    <t>IG11 7RJ</t>
  </si>
  <si>
    <t>TQ 45217 83938</t>
  </si>
  <si>
    <t>F82680</t>
  </si>
  <si>
    <t>Highgrove Surgery</t>
  </si>
  <si>
    <t xml:space="preserve">Upney Lane </t>
  </si>
  <si>
    <t>IG11 9LX</t>
  </si>
  <si>
    <t>TQ 45644 84306</t>
  </si>
  <si>
    <t>F82012</t>
  </si>
  <si>
    <t>Five Elms</t>
  </si>
  <si>
    <t>BK-5</t>
  </si>
  <si>
    <t>North</t>
  </si>
  <si>
    <t>Five Elms Road</t>
  </si>
  <si>
    <t>RM9 5TT</t>
  </si>
  <si>
    <t>TQ 48622 86004</t>
  </si>
  <si>
    <t>F82025</t>
  </si>
  <si>
    <t>Julia Engwell Surgery</t>
  </si>
  <si>
    <t>Woodward Road</t>
  </si>
  <si>
    <t>RM9 4SR</t>
  </si>
  <si>
    <t>TQ 47520 84362</t>
  </si>
  <si>
    <t>F82038</t>
  </si>
  <si>
    <t>Valence Medical Centre</t>
  </si>
  <si>
    <t>563 Valence Avenue</t>
  </si>
  <si>
    <t>RM8 3RH</t>
  </si>
  <si>
    <t>TQ 47822 85951</t>
  </si>
  <si>
    <t>F82051</t>
  </si>
  <si>
    <t>Laburnum Health centre</t>
  </si>
  <si>
    <t>11 Althorne Way</t>
  </si>
  <si>
    <t>RM10 7DF</t>
  </si>
  <si>
    <t>TQ 49234 86817</t>
  </si>
  <si>
    <t>F82642</t>
  </si>
  <si>
    <t>Gables Surgery</t>
  </si>
  <si>
    <t>Markyate Road</t>
  </si>
  <si>
    <t>RM8 2LD</t>
  </si>
  <si>
    <t>TQ 46953 85105</t>
  </si>
  <si>
    <t>F82661</t>
  </si>
  <si>
    <t>Green Lane Surgery</t>
  </si>
  <si>
    <t>872 Green Lane</t>
  </si>
  <si>
    <t>RM8 1BX</t>
  </si>
  <si>
    <t>TQ 48005 86869</t>
  </si>
  <si>
    <t>F86040</t>
  </si>
  <si>
    <t>The Surgery</t>
  </si>
  <si>
    <t>620 Longbridge Road</t>
  </si>
  <si>
    <t>RM8 2AJ</t>
  </si>
  <si>
    <t>TQ 46755 85732</t>
  </si>
  <si>
    <t>Y01795</t>
  </si>
  <si>
    <t>69 Oval Road North</t>
  </si>
  <si>
    <t>RM10 9ET</t>
  </si>
  <si>
    <t>TQ 49697 83763</t>
  </si>
  <si>
    <t>F82604</t>
  </si>
  <si>
    <t>Marks Gate Medical Practice</t>
  </si>
  <si>
    <t>BK-6</t>
  </si>
  <si>
    <t>North West</t>
  </si>
  <si>
    <t>Lawn Farm Grove</t>
  </si>
  <si>
    <t>RM6 5LL</t>
  </si>
  <si>
    <t>TQ 48155 89472</t>
  </si>
  <si>
    <t>F82660</t>
  </si>
  <si>
    <t>Tulasi Medical Centre</t>
  </si>
  <si>
    <t>10 Bennetts Castle Lane</t>
  </si>
  <si>
    <t>RM8 3XU</t>
  </si>
  <si>
    <t>TQ 47363 86819</t>
  </si>
  <si>
    <t>F82677</t>
  </si>
  <si>
    <t>Becontree Medical Centre</t>
  </si>
  <si>
    <t>645 Becontree Avenue</t>
  </si>
  <si>
    <t>RM8 3HP</t>
  </si>
  <si>
    <t>TQ 48516 86671</t>
  </si>
  <si>
    <t>F84013</t>
  </si>
  <si>
    <t xml:space="preserve">Stamford Hill Surgery </t>
  </si>
  <si>
    <t>CH</t>
  </si>
  <si>
    <t>City &amp; Hackney</t>
  </si>
  <si>
    <t>CH-NE1</t>
  </si>
  <si>
    <t>Springfield Park (NE1)</t>
  </si>
  <si>
    <t>2 Egerton Road</t>
  </si>
  <si>
    <t>Stamford Hill</t>
  </si>
  <si>
    <t>N16 6UA</t>
  </si>
  <si>
    <t>TQ 33741 87885</t>
  </si>
  <si>
    <t>F84686</t>
  </si>
  <si>
    <t xml:space="preserve">Cranwich Road Surgery </t>
  </si>
  <si>
    <t>62 Cranwich Road</t>
  </si>
  <si>
    <t>N16 5JF</t>
  </si>
  <si>
    <t>TQ 33045 87827</t>
  </si>
  <si>
    <t>Y03049</t>
  </si>
  <si>
    <t>Spring Hill Practice</t>
  </si>
  <si>
    <t>19-21 Oldhill Street</t>
  </si>
  <si>
    <t>N16 6LU</t>
  </si>
  <si>
    <t>TQ 34202 87381</t>
  </si>
  <si>
    <t>F84018</t>
  </si>
  <si>
    <t>The Nightingale Practice</t>
  </si>
  <si>
    <t>CH-NE2</t>
  </si>
  <si>
    <t>Hackney Downs (NE2)</t>
  </si>
  <si>
    <t>10 Kenninghall Rd</t>
  </si>
  <si>
    <t>Clapton</t>
  </si>
  <si>
    <t>E5 8BY</t>
  </si>
  <si>
    <t>TQ 34412 86145</t>
  </si>
  <si>
    <t>F84080</t>
  </si>
  <si>
    <t>The Gadvhi Practice</t>
  </si>
  <si>
    <t>1a Fountayne Road</t>
  </si>
  <si>
    <t>N16 7EA</t>
  </si>
  <si>
    <t>TQ 34209 86834</t>
  </si>
  <si>
    <t>F84619</t>
  </si>
  <si>
    <t>The Riverside Practice</t>
  </si>
  <si>
    <t>14 Urban Hive, Theydon Rd</t>
  </si>
  <si>
    <t>E5 9BQ</t>
  </si>
  <si>
    <t>TQ 35164 86953</t>
  </si>
  <si>
    <t>F84668</t>
  </si>
  <si>
    <t>Clapton Surgery</t>
  </si>
  <si>
    <t>14 Theydon Road</t>
  </si>
  <si>
    <t>F84685</t>
  </si>
  <si>
    <t>Elm Practice</t>
  </si>
  <si>
    <t>F84711</t>
  </si>
  <si>
    <t>Rosewood Practice</t>
  </si>
  <si>
    <t>F84720</t>
  </si>
  <si>
    <t>Healy Medical Centre</t>
  </si>
  <si>
    <t>200 Upper Clapton Road</t>
  </si>
  <si>
    <t>E5 9HD</t>
  </si>
  <si>
    <t>TQ 35028 87268</t>
  </si>
  <si>
    <t>F84036</t>
  </si>
  <si>
    <t xml:space="preserve">Cedar Practice </t>
  </si>
  <si>
    <t>CH-NW1</t>
  </si>
  <si>
    <t>Woodberry Wetlands (NW1)</t>
  </si>
  <si>
    <t>John Scott Health Centre</t>
  </si>
  <si>
    <t>Green Lanes</t>
  </si>
  <si>
    <t>N4 2NU</t>
  </si>
  <si>
    <t>TQ 32221 87203</t>
  </si>
  <si>
    <t>F84115</t>
  </si>
  <si>
    <t>Statham Grove Surgery</t>
  </si>
  <si>
    <t>Statham Grove</t>
  </si>
  <si>
    <t>N16 9DP</t>
  </si>
  <si>
    <t>TQ 32544 86016</t>
  </si>
  <si>
    <t>F84119</t>
  </si>
  <si>
    <t>The Heron Practice</t>
  </si>
  <si>
    <t>F84716</t>
  </si>
  <si>
    <t>Allerton Road Medical Centre</t>
  </si>
  <si>
    <t>34a Allerton Road</t>
  </si>
  <si>
    <t>N16 5UF</t>
  </si>
  <si>
    <t>TQ 32456 86933</t>
  </si>
  <si>
    <t>F84008</t>
  </si>
  <si>
    <t>Barton House Health Centre</t>
  </si>
  <si>
    <t>CH-NW2</t>
  </si>
  <si>
    <t>Clissold Park (NW2)</t>
  </si>
  <si>
    <t>233 Albion Road</t>
  </si>
  <si>
    <t>Stoke Newington</t>
  </si>
  <si>
    <t>N16 9JT</t>
  </si>
  <si>
    <t>TQ 32926 86369</t>
  </si>
  <si>
    <t>F84033</t>
  </si>
  <si>
    <t>Somerford Grove Practice</t>
  </si>
  <si>
    <t>Somerford Grove</t>
  </si>
  <si>
    <t>N16 7UA</t>
  </si>
  <si>
    <t>TQ 33722 85639</t>
  </si>
  <si>
    <t>F84636</t>
  </si>
  <si>
    <t>Barretts Grove Surgery</t>
  </si>
  <si>
    <t>6 Barretts Grove</t>
  </si>
  <si>
    <t>N16 8AR</t>
  </si>
  <si>
    <t>TQ 33334 85451</t>
  </si>
  <si>
    <t>F84694</t>
  </si>
  <si>
    <t>Brooke Road Surgery</t>
  </si>
  <si>
    <t>40-42 Brooke Road</t>
  </si>
  <si>
    <t>N16 7LR</t>
  </si>
  <si>
    <t>TQ 33833 86338</t>
  </si>
  <si>
    <t>F84003</t>
  </si>
  <si>
    <t>Lower Clapton Group Practice</t>
  </si>
  <si>
    <t>CH-SE1</t>
  </si>
  <si>
    <t>Hackney Marshes (SE1)</t>
  </si>
  <si>
    <t>36 Lower Clapton Road</t>
  </si>
  <si>
    <t>E5 0PD</t>
  </si>
  <si>
    <t>TQ 35145 85320</t>
  </si>
  <si>
    <t>F84015</t>
  </si>
  <si>
    <t>Kingsmead Healthcare</t>
  </si>
  <si>
    <t>4 Kingsmead Way</t>
  </si>
  <si>
    <t>E9 5QG</t>
  </si>
  <si>
    <t>TQ 36351 85487</t>
  </si>
  <si>
    <t>F84060</t>
  </si>
  <si>
    <t>Athena Medical Centre</t>
  </si>
  <si>
    <t>21 Atherden Road</t>
  </si>
  <si>
    <t>E5 0QP</t>
  </si>
  <si>
    <t>TQ 35057 85799</t>
  </si>
  <si>
    <t>F84105</t>
  </si>
  <si>
    <t>The Lea Surgery</t>
  </si>
  <si>
    <t>186 Homerton High Street</t>
  </si>
  <si>
    <t>E9 6AG</t>
  </si>
  <si>
    <t>TQ 35784 85079</t>
  </si>
  <si>
    <t>F84719</t>
  </si>
  <si>
    <t>Latimer Health Centre</t>
  </si>
  <si>
    <t>4 Homerton Terrace</t>
  </si>
  <si>
    <t>E9 6RT</t>
  </si>
  <si>
    <t>TQ 35346 84880</t>
  </si>
  <si>
    <t>F84069</t>
  </si>
  <si>
    <t>The Well Street Surgery</t>
  </si>
  <si>
    <t>CH-SE2</t>
  </si>
  <si>
    <t>Well Street Common (SE2)</t>
  </si>
  <si>
    <t>28 Shore Road</t>
  </si>
  <si>
    <t>E9 7TA</t>
  </si>
  <si>
    <t>TQ 35138 84055</t>
  </si>
  <si>
    <t>F84601</t>
  </si>
  <si>
    <t xml:space="preserve">Elsdale Street Surgery </t>
  </si>
  <si>
    <t>28 Elsdale Street</t>
  </si>
  <si>
    <t>E9 6QY</t>
  </si>
  <si>
    <t>TQ 35380 84483</t>
  </si>
  <si>
    <t>F84620</t>
  </si>
  <si>
    <t>The Wick Health Centre</t>
  </si>
  <si>
    <t>200 Wick Rd</t>
  </si>
  <si>
    <t>E9 5AN</t>
  </si>
  <si>
    <t>TQ 36085 84711</t>
  </si>
  <si>
    <t>F84632</t>
  </si>
  <si>
    <t>The Greenhouse</t>
  </si>
  <si>
    <t>19 Tudor Road</t>
  </si>
  <si>
    <t>E9 7SN</t>
  </si>
  <si>
    <t>TQ 34985 83975</t>
  </si>
  <si>
    <t>Y00403</t>
  </si>
  <si>
    <t xml:space="preserve">Trowbridge Surgery </t>
  </si>
  <si>
    <t>18 Merriam Avenue</t>
  </si>
  <si>
    <t>E9 5NE</t>
  </si>
  <si>
    <t>TQ 36747 84792</t>
  </si>
  <si>
    <t>F84021</t>
  </si>
  <si>
    <t>London Fields Medical Centre</t>
  </si>
  <si>
    <t>CH-SW1</t>
  </si>
  <si>
    <t>London Fields (SW1)</t>
  </si>
  <si>
    <t>38-44 Broadway Market</t>
  </si>
  <si>
    <t>E8 4QJ</t>
  </si>
  <si>
    <t>TQ 34536 83745</t>
  </si>
  <si>
    <t>F84035</t>
  </si>
  <si>
    <t>Richmond Road Medical Centre</t>
  </si>
  <si>
    <t>136 Richmond Road</t>
  </si>
  <si>
    <t>E8 3HN</t>
  </si>
  <si>
    <t>TQ 34245 84457</t>
  </si>
  <si>
    <t>F84038</t>
  </si>
  <si>
    <t>Beechwood Medical Centre</t>
  </si>
  <si>
    <t>86-86a Dalston Lane</t>
  </si>
  <si>
    <t>E8 3AH</t>
  </si>
  <si>
    <t>TQ 33890 84780</t>
  </si>
  <si>
    <t>F84063</t>
  </si>
  <si>
    <t>Dalston Practice</t>
  </si>
  <si>
    <t>1b Madinah Road</t>
  </si>
  <si>
    <t>E8 1PG</t>
  </si>
  <si>
    <t>TQ 34111 84978</t>
  </si>
  <si>
    <t>F84117</t>
  </si>
  <si>
    <t>Queensbridge Group Practice</t>
  </si>
  <si>
    <t>24, Holly Street</t>
  </si>
  <si>
    <t>E8 3XP</t>
  </si>
  <si>
    <t>TQ 33838 84271</t>
  </si>
  <si>
    <t>F84621</t>
  </si>
  <si>
    <t>The Sandringham Practice</t>
  </si>
  <si>
    <t>1a Madinah Road</t>
  </si>
  <si>
    <t>F84640</t>
  </si>
  <si>
    <t>The Neaman Practice</t>
  </si>
  <si>
    <t>CH-SW2</t>
  </si>
  <si>
    <t>Shoreditch Park &amp; City (SW2)</t>
  </si>
  <si>
    <t>15 Half Moon Court</t>
  </si>
  <si>
    <t>EC1A 7HF</t>
  </si>
  <si>
    <t>TQ 32048 81725</t>
  </si>
  <si>
    <t>F84072</t>
  </si>
  <si>
    <t>De Beauvoir Surgery</t>
  </si>
  <si>
    <t>30 Hertford Road</t>
  </si>
  <si>
    <t>N1 5QT</t>
  </si>
  <si>
    <t>TQ 33377 83922</t>
  </si>
  <si>
    <t>F84096</t>
  </si>
  <si>
    <t>The Lawson Practice</t>
  </si>
  <si>
    <t>St Leonard's Hospital, Nuttall St</t>
  </si>
  <si>
    <t>Nuttall Street</t>
  </si>
  <si>
    <t>N1 5HZ</t>
  </si>
  <si>
    <t>TQ 33302 83395</t>
  </si>
  <si>
    <t>F84635</t>
  </si>
  <si>
    <t>Shoreditch Park Surgery</t>
  </si>
  <si>
    <t>10 Rushton Street</t>
  </si>
  <si>
    <t>N1 5DR</t>
  </si>
  <si>
    <t>TQ 32796 83359</t>
  </si>
  <si>
    <t>F84692</t>
  </si>
  <si>
    <t>The Hoxton Surgery</t>
  </si>
  <si>
    <t>12 Rushton Street</t>
  </si>
  <si>
    <t>F82011</t>
  </si>
  <si>
    <t>St Edwards Surgery</t>
  </si>
  <si>
    <t>HV</t>
  </si>
  <si>
    <t>Havering</t>
  </si>
  <si>
    <t>HV-1</t>
  </si>
  <si>
    <t>Havering Crest</t>
  </si>
  <si>
    <t>7 St Edwards Way</t>
  </si>
  <si>
    <t>Romford</t>
  </si>
  <si>
    <t>RM1 3DQ</t>
  </si>
  <si>
    <t>TQ 51307 89056</t>
  </si>
  <si>
    <t>F82663</t>
  </si>
  <si>
    <t>Brentwood Road Surgery (Dr Marks)</t>
  </si>
  <si>
    <t>107 Brentwood Road</t>
  </si>
  <si>
    <t>RM1 2SB</t>
  </si>
  <si>
    <t>TQ 52030 88243</t>
  </si>
  <si>
    <t>F82019</t>
  </si>
  <si>
    <t>Chadwell Heath Health Centre - The Upstairs Surgery (Dr Hamilton-Smith)</t>
  </si>
  <si>
    <t>Ashton Garden</t>
  </si>
  <si>
    <t>Chadwell Heath</t>
  </si>
  <si>
    <t>RM6 6RT</t>
  </si>
  <si>
    <t>TQ 48405 88264</t>
  </si>
  <si>
    <t>F82638</t>
  </si>
  <si>
    <t>The Modern Medical Centre</t>
  </si>
  <si>
    <t>195 Rush Green Road</t>
  </si>
  <si>
    <t>Rush Green</t>
  </si>
  <si>
    <t>RM7 0PX</t>
  </si>
  <si>
    <t>TQ 51030 87418</t>
  </si>
  <si>
    <t>F82039</t>
  </si>
  <si>
    <t>Rush Green Medical Centre (Dr Poologanathan &amp; Partners)</t>
  </si>
  <si>
    <t>261 Dagenham Road</t>
  </si>
  <si>
    <t>RM7 0XR</t>
  </si>
  <si>
    <t>TQ 50932 86893</t>
  </si>
  <si>
    <t>F82031</t>
  </si>
  <si>
    <t>Rush Green Medical Centre (Dr Sanomi)</t>
  </si>
  <si>
    <t>F82023</t>
  </si>
  <si>
    <t>High Street Surgery (Dr Pervez)</t>
  </si>
  <si>
    <t>219 High Street</t>
  </si>
  <si>
    <t>Hornchurch</t>
  </si>
  <si>
    <t>RM11 3XT</t>
  </si>
  <si>
    <t>TQ 54233 87089</t>
  </si>
  <si>
    <t>F82675</t>
  </si>
  <si>
    <t>Billet Lane Medical Centre</t>
  </si>
  <si>
    <t>58b Billet Lane</t>
  </si>
  <si>
    <t>RM11 1XA</t>
  </si>
  <si>
    <t>TQ 53895 87670</t>
  </si>
  <si>
    <t>F82013</t>
  </si>
  <si>
    <t xml:space="preserve">Western Road Medical Centre </t>
  </si>
  <si>
    <t>HV-2</t>
  </si>
  <si>
    <t>Havering Marshall</t>
  </si>
  <si>
    <t>99 Western Road</t>
  </si>
  <si>
    <t>RM1 3LS</t>
  </si>
  <si>
    <t>TQ 51671 88948</t>
  </si>
  <si>
    <t>F82021</t>
  </si>
  <si>
    <t>The New Medical Centre</t>
  </si>
  <si>
    <t>264 Brentwood Road</t>
  </si>
  <si>
    <t>RM2 5SU</t>
  </si>
  <si>
    <t>TQ 52819 88475</t>
  </si>
  <si>
    <t>F82009</t>
  </si>
  <si>
    <t>North Street Medical Care</t>
  </si>
  <si>
    <t>274 North Street</t>
  </si>
  <si>
    <t>RM1 4QJ</t>
  </si>
  <si>
    <t>TQ 50672 89720</t>
  </si>
  <si>
    <t>F82686</t>
  </si>
  <si>
    <t>HV-3</t>
  </si>
  <si>
    <t>Havering North</t>
  </si>
  <si>
    <t>Ashton Gardens</t>
  </si>
  <si>
    <t>F82010</t>
  </si>
  <si>
    <t>Petersfield Surgery</t>
  </si>
  <si>
    <t>70 Petersfield Ave</t>
  </si>
  <si>
    <t>Harold Hill</t>
  </si>
  <si>
    <t>RM3 9PD</t>
  </si>
  <si>
    <t>TQ 54717 92014</t>
  </si>
  <si>
    <t>F82648</t>
  </si>
  <si>
    <t>Ingrebourne Medical Centre</t>
  </si>
  <si>
    <t>135 Straight Road</t>
  </si>
  <si>
    <t>RM3 7JJ</t>
  </si>
  <si>
    <t>TQ 53197 91366</t>
  </si>
  <si>
    <t>F82671</t>
  </si>
  <si>
    <t>Straight Road Doctors Surgery (Dr Prasad)</t>
  </si>
  <si>
    <t>137 Straight Road</t>
  </si>
  <si>
    <t>F82670</t>
  </si>
  <si>
    <t>Gooshays Drive</t>
  </si>
  <si>
    <t>RM3 9SU</t>
  </si>
  <si>
    <t>TQ 54169 92056</t>
  </si>
  <si>
    <t>F82014</t>
  </si>
  <si>
    <t>Harold Hill Health Centre (Dr Kuchhai)</t>
  </si>
  <si>
    <t>F82016</t>
  </si>
  <si>
    <t>Central Park Surgery (Dr Kakad)</t>
  </si>
  <si>
    <t>Y00312</t>
  </si>
  <si>
    <t>The Robins Surgery</t>
  </si>
  <si>
    <t>F82007</t>
  </si>
  <si>
    <t>The Greenwood Practice</t>
  </si>
  <si>
    <t>89 Gubbins Lane</t>
  </si>
  <si>
    <t>Harold Wood</t>
  </si>
  <si>
    <t>RM3 0DR</t>
  </si>
  <si>
    <t>TQ 54748 90860</t>
  </si>
  <si>
    <t>F82045</t>
  </si>
  <si>
    <t>Oak Lodge Surgery (Dr Chowdhury)</t>
  </si>
  <si>
    <t>6 Oak Road</t>
  </si>
  <si>
    <t>RM3 0PT</t>
  </si>
  <si>
    <t>TQ 54849 90533</t>
  </si>
  <si>
    <t>Y02973</t>
  </si>
  <si>
    <t>St Clements Avenue</t>
  </si>
  <si>
    <t>RM3 0FE</t>
  </si>
  <si>
    <t>TQ 54268 90605</t>
  </si>
  <si>
    <t>F82030</t>
  </si>
  <si>
    <t>Lynwood Medical Centre</t>
  </si>
  <si>
    <t>4 Lynwood Drive</t>
  </si>
  <si>
    <t>Collier Row</t>
  </si>
  <si>
    <t>RM5 3QL</t>
  </si>
  <si>
    <t>TQ 49970 91426</t>
  </si>
  <si>
    <t>F82630</t>
  </si>
  <si>
    <t>Chase Cross Medical Centre (Dr Kulendran)</t>
  </si>
  <si>
    <t>Chase Cross Road</t>
  </si>
  <si>
    <t>RM5 3PJ</t>
  </si>
  <si>
    <t>TQ 50027 91251</t>
  </si>
  <si>
    <t>F82610</t>
  </si>
  <si>
    <t>Dr N K Gupta Surgery</t>
  </si>
  <si>
    <t>206 Mawney Road</t>
  </si>
  <si>
    <t>RM7 8BU</t>
  </si>
  <si>
    <t>TQ 50077 89338</t>
  </si>
  <si>
    <t>F82033</t>
  </si>
  <si>
    <t>The Surgery (Dr V Patel)</t>
  </si>
  <si>
    <t>HV-4</t>
  </si>
  <si>
    <t>Havering South</t>
  </si>
  <si>
    <t>9 Glanville Drive</t>
  </si>
  <si>
    <t>RM11 3SZ</t>
  </si>
  <si>
    <t>TQ 54586 87037</t>
  </si>
  <si>
    <t>F82055</t>
  </si>
  <si>
    <t>Hornchurch Healthcare</t>
  </si>
  <si>
    <t>F82609</t>
  </si>
  <si>
    <t>Sutton Ave surgery (P M Patel)</t>
  </si>
  <si>
    <t>24 Suttons Ave</t>
  </si>
  <si>
    <t>RM12 4LF</t>
  </si>
  <si>
    <t>TQ 53941 86488</t>
  </si>
  <si>
    <t>F82002</t>
  </si>
  <si>
    <t>Haiderian Medical Centre</t>
  </si>
  <si>
    <t>181 Corbets Tey Road</t>
  </si>
  <si>
    <t>Upminster</t>
  </si>
  <si>
    <t>RM14 2YN</t>
  </si>
  <si>
    <t>TQ 55913 85795</t>
  </si>
  <si>
    <t>F82008</t>
  </si>
  <si>
    <t>Maylands Health Care</t>
  </si>
  <si>
    <t>300 Upper Rainham Road</t>
  </si>
  <si>
    <t>Elm Park</t>
  </si>
  <si>
    <t>RM12 4EQ</t>
  </si>
  <si>
    <t>TQ 51980 86056</t>
  </si>
  <si>
    <t>F82028</t>
  </si>
  <si>
    <t>39 Wood Lane</t>
  </si>
  <si>
    <t>RM12 5HX</t>
  </si>
  <si>
    <t>TQ 52375 85087</t>
  </si>
  <si>
    <t>F82666</t>
  </si>
  <si>
    <t>The Surgery (Dr Rahman)</t>
  </si>
  <si>
    <t>482 South End Road</t>
  </si>
  <si>
    <t>RM12 5PA</t>
  </si>
  <si>
    <t>TQ 52924 85456</t>
  </si>
  <si>
    <t>F82022</t>
  </si>
  <si>
    <t>The Rosewood Medical Centre</t>
  </si>
  <si>
    <t>30 Astra Close</t>
  </si>
  <si>
    <t>RM12 5NJ</t>
  </si>
  <si>
    <t>TQ 52722 84935</t>
  </si>
  <si>
    <t>Rainham</t>
  </si>
  <si>
    <t>F82619</t>
  </si>
  <si>
    <t>1 Harlow Road</t>
  </si>
  <si>
    <t>RM13 7UP</t>
  </si>
  <si>
    <t>TQ 51752 83712</t>
  </si>
  <si>
    <t>F82627</t>
  </si>
  <si>
    <t>Upminster Road South</t>
  </si>
  <si>
    <t>RM13 9AB</t>
  </si>
  <si>
    <t>TQ 52533 82337</t>
  </si>
  <si>
    <t>F82649</t>
  </si>
  <si>
    <t>Berwick Surgery</t>
  </si>
  <si>
    <t>17 Berwick Road</t>
  </si>
  <si>
    <t>RM13 9QU</t>
  </si>
  <si>
    <t>TQ 53679 83242</t>
  </si>
  <si>
    <t>F82607</t>
  </si>
  <si>
    <t>382 Upminster Road North</t>
  </si>
  <si>
    <t>North Rainham</t>
  </si>
  <si>
    <t>RM13 9RZ</t>
  </si>
  <si>
    <t>TQ 53703 82663</t>
  </si>
  <si>
    <t>F82674</t>
  </si>
  <si>
    <t>Avon Road Surgery (Cranham Health Centre)</t>
  </si>
  <si>
    <t>Avon Road</t>
  </si>
  <si>
    <t>Cranham</t>
  </si>
  <si>
    <t>RM14 1RG</t>
  </si>
  <si>
    <t>TQ 57095 87988</t>
  </si>
  <si>
    <t>F82006</t>
  </si>
  <si>
    <t>Cranham Village Surgery (Dr C Dahs &amp; Dr IP Humberstone Surgery)</t>
  </si>
  <si>
    <t>143 Ingrebourne Gardens</t>
  </si>
  <si>
    <t>RM14 1BJ</t>
  </si>
  <si>
    <t>TQ 56984 87288</t>
  </si>
  <si>
    <t>F82053</t>
  </si>
  <si>
    <t>Upminster Medical Centre</t>
  </si>
  <si>
    <t>226 St Mary's Lane</t>
  </si>
  <si>
    <t>RM14 3DH</t>
  </si>
  <si>
    <t>TQ 56440 86625</t>
  </si>
  <si>
    <t>F82624</t>
  </si>
  <si>
    <t>The Upminster Bridge Surgery (Dr O'Moore)</t>
  </si>
  <si>
    <t>126 Upminster Road</t>
  </si>
  <si>
    <t>RM12 6PL</t>
  </si>
  <si>
    <t>TQ 55046 86819</t>
  </si>
  <si>
    <t>F84047</t>
  </si>
  <si>
    <t xml:space="preserve">Custom House Surgery </t>
  </si>
  <si>
    <t>NH</t>
  </si>
  <si>
    <t>Newham</t>
  </si>
  <si>
    <t>NH-PCN1</t>
  </si>
  <si>
    <t>South One Newham</t>
  </si>
  <si>
    <t>16 Freemasons Rd</t>
  </si>
  <si>
    <t>E16 3NA</t>
  </si>
  <si>
    <t>TQ 40635 81244</t>
  </si>
  <si>
    <t>F84666</t>
  </si>
  <si>
    <t xml:space="preserve">Dr Ruiz – St Lukes Medical Centre </t>
  </si>
  <si>
    <t>2 St Luke's Square</t>
  </si>
  <si>
    <t>E16 1HT</t>
  </si>
  <si>
    <t>TQ 39825 81135</t>
  </si>
  <si>
    <t>F84092</t>
  </si>
  <si>
    <t xml:space="preserve">Glen Road Medical Centre </t>
  </si>
  <si>
    <t>1-9 Glen Rd</t>
  </si>
  <si>
    <t>E13 8RU</t>
  </si>
  <si>
    <t>TQ 41109 82327</t>
  </si>
  <si>
    <t>F84017</t>
  </si>
  <si>
    <t xml:space="preserve">Star Lane Medical Centre </t>
  </si>
  <si>
    <t>121 Star Ln</t>
  </si>
  <si>
    <t>E16 4QH</t>
  </si>
  <si>
    <t>TQ 39602 82012</t>
  </si>
  <si>
    <t>F84717</t>
  </si>
  <si>
    <t xml:space="preserve">Royal Docks Medical Centre </t>
  </si>
  <si>
    <t>NH-PCN10</t>
  </si>
  <si>
    <t>Docklands</t>
  </si>
  <si>
    <t>21 East Ham Manor Way</t>
  </si>
  <si>
    <t>E6 5NA</t>
  </si>
  <si>
    <t>TQ 43258 80969</t>
  </si>
  <si>
    <t>F84093</t>
  </si>
  <si>
    <t xml:space="preserve">Tollgate Health Centre </t>
  </si>
  <si>
    <t>220 Tollgate Rd</t>
  </si>
  <si>
    <t>E6 5JS</t>
  </si>
  <si>
    <t>TQ 42787 81629</t>
  </si>
  <si>
    <t>Y02928</t>
  </si>
  <si>
    <t>76 Albert Rd</t>
  </si>
  <si>
    <t>E16 2DY</t>
  </si>
  <si>
    <t>TQ 42593 80059</t>
  </si>
  <si>
    <t>F84050</t>
  </si>
  <si>
    <t xml:space="preserve">Boleyn Medical Centre </t>
  </si>
  <si>
    <t>NH-PCN2</t>
  </si>
  <si>
    <t>Central 1</t>
  </si>
  <si>
    <t>152 Barking Road</t>
  </si>
  <si>
    <t>E6 3BD</t>
  </si>
  <si>
    <t>TQ 41930 83350</t>
  </si>
  <si>
    <t>F84735</t>
  </si>
  <si>
    <t xml:space="preserve">The Azad Practice </t>
  </si>
  <si>
    <t>F84669</t>
  </si>
  <si>
    <t xml:space="preserve">Newham Medical Centre </t>
  </si>
  <si>
    <t>576 Green St</t>
  </si>
  <si>
    <t>E13 9DA</t>
  </si>
  <si>
    <t>TQ 41405 83360</t>
  </si>
  <si>
    <t>F84010</t>
  </si>
  <si>
    <t xml:space="preserve">St Bartholomew Surgery </t>
  </si>
  <si>
    <t xml:space="preserve">292A Barking Road </t>
  </si>
  <si>
    <t>E6 3BA</t>
  </si>
  <si>
    <t>TQ 42477 83507</t>
  </si>
  <si>
    <t>F84004</t>
  </si>
  <si>
    <t>Market Street Health Group</t>
  </si>
  <si>
    <t>52 Market St</t>
  </si>
  <si>
    <t>E6 2RA</t>
  </si>
  <si>
    <t>TQ 42814 83350</t>
  </si>
  <si>
    <t>F84053</t>
  </si>
  <si>
    <t xml:space="preserve">Greengate Medical Practice </t>
  </si>
  <si>
    <t>497 Barking Road</t>
  </si>
  <si>
    <t>E13 8PS</t>
  </si>
  <si>
    <t>TQ 40757 82646</t>
  </si>
  <si>
    <t>F84124</t>
  </si>
  <si>
    <t xml:space="preserve">The Project Surgery </t>
  </si>
  <si>
    <t>10 Lettsom Walk</t>
  </si>
  <si>
    <t>E13 0LN</t>
  </si>
  <si>
    <t>TQ 40253 83419</t>
  </si>
  <si>
    <t>NH-PCN3</t>
  </si>
  <si>
    <t>Newham Central</t>
  </si>
  <si>
    <t>F84052</t>
  </si>
  <si>
    <t xml:space="preserve">Essex Lodge </t>
  </si>
  <si>
    <t>94 Greengate St</t>
  </si>
  <si>
    <t>E13 0AS</t>
  </si>
  <si>
    <t>TQ 40684 82946</t>
  </si>
  <si>
    <t>F84681</t>
  </si>
  <si>
    <t xml:space="preserve">Balaam Street Practice </t>
  </si>
  <si>
    <t>113 Balaam St</t>
  </si>
  <si>
    <t>E13 8AF</t>
  </si>
  <si>
    <t>TQ 40488 82808</t>
  </si>
  <si>
    <t>F84642</t>
  </si>
  <si>
    <t>Lucas Avenue Surgery</t>
  </si>
  <si>
    <t>E13 0QP</t>
  </si>
  <si>
    <t>TQ 40943 83883</t>
  </si>
  <si>
    <t>F84658</t>
  </si>
  <si>
    <t xml:space="preserve">Sangam Surgery </t>
  </si>
  <si>
    <t>NH-PCN4</t>
  </si>
  <si>
    <t>North East 1</t>
  </si>
  <si>
    <t>Snowshill Rd</t>
  </si>
  <si>
    <t>E12 6BE</t>
  </si>
  <si>
    <t>TQ 42142 85378</t>
  </si>
  <si>
    <t>F84660</t>
  </si>
  <si>
    <t xml:space="preserve">Dr CM Patel </t>
  </si>
  <si>
    <t>2 Jephson Rd</t>
  </si>
  <si>
    <t>E7 8LZ</t>
  </si>
  <si>
    <t>TQ 41250 84414</t>
  </si>
  <si>
    <t>F84088</t>
  </si>
  <si>
    <t xml:space="preserve">Plashet Medical Centre </t>
  </si>
  <si>
    <t>152 Plashet Rd</t>
  </si>
  <si>
    <t>E13 0QT</t>
  </si>
  <si>
    <t>TQ 41097 84021</t>
  </si>
  <si>
    <t>F84670</t>
  </si>
  <si>
    <t>Westbury Road Medical Practice</t>
  </si>
  <si>
    <t>45 Westbury Terrace</t>
  </si>
  <si>
    <t>E7 8BU</t>
  </si>
  <si>
    <t>TQ 40876 84941</t>
  </si>
  <si>
    <t>F84729</t>
  </si>
  <si>
    <t>The Manor Park Practice</t>
  </si>
  <si>
    <t>778 Romford Rd</t>
  </si>
  <si>
    <t>E12 5JG</t>
  </si>
  <si>
    <t>TQ 42725 85896</t>
  </si>
  <si>
    <t>F84641</t>
  </si>
  <si>
    <t xml:space="preserve">Birchdale Road Medical Practice </t>
  </si>
  <si>
    <t>2 Birchdale Rd</t>
  </si>
  <si>
    <t>E7 8AR</t>
  </si>
  <si>
    <t>TQ 41441 85069</t>
  </si>
  <si>
    <t>F84739</t>
  </si>
  <si>
    <t xml:space="preserve">E12 Medical Practice </t>
  </si>
  <si>
    <t>NH-PCN5</t>
  </si>
  <si>
    <t>North East 2</t>
  </si>
  <si>
    <t>243 High Street North</t>
  </si>
  <si>
    <t>E12 6SJ</t>
  </si>
  <si>
    <t>TQ 42286 84464</t>
  </si>
  <si>
    <t>F84006</t>
  </si>
  <si>
    <t xml:space="preserve">Shrewsbury Road Surgery </t>
  </si>
  <si>
    <t>Shrewsbury Annexe' Shrewsbury Road</t>
  </si>
  <si>
    <t>E7 8QP</t>
  </si>
  <si>
    <t>TQ 41796 84426</t>
  </si>
  <si>
    <t>F84074</t>
  </si>
  <si>
    <t xml:space="preserve">Wordsworth Health Centre </t>
  </si>
  <si>
    <t>19 Wordsworth Avenue</t>
  </si>
  <si>
    <t>E12 6SU</t>
  </si>
  <si>
    <t>TQ 42172 84503</t>
  </si>
  <si>
    <t>F84741</t>
  </si>
  <si>
    <t>Eastham Memorial Hospital</t>
  </si>
  <si>
    <t>F84070</t>
  </si>
  <si>
    <t xml:space="preserve">Lathom Medical Centre </t>
  </si>
  <si>
    <t>2A Lathom Rd</t>
  </si>
  <si>
    <t>E6 2DU</t>
  </si>
  <si>
    <t>TQ 42458 84130</t>
  </si>
  <si>
    <t>F84672</t>
  </si>
  <si>
    <t>NH-PCN6</t>
  </si>
  <si>
    <t xml:space="preserve">North Newham </t>
  </si>
  <si>
    <t>157 Leytonstone Rd</t>
  </si>
  <si>
    <t>E15 1LH</t>
  </si>
  <si>
    <t>TQ 39102 85361</t>
  </si>
  <si>
    <t>F84097</t>
  </si>
  <si>
    <t xml:space="preserve">Claremont Clinic </t>
  </si>
  <si>
    <t>459-463 Romford Rd</t>
  </si>
  <si>
    <t>E7 8AB</t>
  </si>
  <si>
    <t>TQ 41105 85137</t>
  </si>
  <si>
    <t>F84724</t>
  </si>
  <si>
    <t xml:space="preserve">Woodgrange Medical Practice </t>
  </si>
  <si>
    <t>40 Woodgrange Rd</t>
  </si>
  <si>
    <t>E7 0QH</t>
  </si>
  <si>
    <t>TQ 40516 85243</t>
  </si>
  <si>
    <t>F84111</t>
  </si>
  <si>
    <t xml:space="preserve">Abbey Road Medical Practice </t>
  </si>
  <si>
    <t>28a Abbey Rd</t>
  </si>
  <si>
    <t>E15 3LT</t>
  </si>
  <si>
    <t>TQ 39225 83671</t>
  </si>
  <si>
    <t>Y04273</t>
  </si>
  <si>
    <t xml:space="preserve">Liberty Bridge Road </t>
  </si>
  <si>
    <t>40 Liberty Bridge Rd</t>
  </si>
  <si>
    <t>E20 1AS</t>
  </si>
  <si>
    <t>TQ 38349 85140</t>
  </si>
  <si>
    <t>F84749</t>
  </si>
  <si>
    <t>236-252 High St</t>
  </si>
  <si>
    <t>E15 2JA</t>
  </si>
  <si>
    <t>TQ 38568 83938</t>
  </si>
  <si>
    <t>F84730</t>
  </si>
  <si>
    <t>NH-PCN8</t>
  </si>
  <si>
    <t>Stratford</t>
  </si>
  <si>
    <t>10 Vicarage Ln</t>
  </si>
  <si>
    <t>E15 4HG</t>
  </si>
  <si>
    <t>TQ 39553 84332</t>
  </si>
  <si>
    <t>F84121</t>
  </si>
  <si>
    <t>First4Health Church Road</t>
  </si>
  <si>
    <t>30 Church Road</t>
  </si>
  <si>
    <t>E12 6AQ</t>
  </si>
  <si>
    <t>TQ 42460 85199</t>
  </si>
  <si>
    <t>F84009</t>
  </si>
  <si>
    <t xml:space="preserve">Stratford Village Surgery </t>
  </si>
  <si>
    <t>50C Romford Rd</t>
  </si>
  <si>
    <t>E15 4BZ</t>
  </si>
  <si>
    <t>TQ 39233 84486</t>
  </si>
  <si>
    <t>F84077</t>
  </si>
  <si>
    <t>E15 4ES</t>
  </si>
  <si>
    <t>TQ 39491 84416</t>
  </si>
  <si>
    <t>F84740</t>
  </si>
  <si>
    <t xml:space="preserve">Newham Transitional Team </t>
  </si>
  <si>
    <t>30 Church Rd</t>
  </si>
  <si>
    <t>F84677</t>
  </si>
  <si>
    <t xml:space="preserve">East End Medical Centre </t>
  </si>
  <si>
    <t>NH-PCN9</t>
  </si>
  <si>
    <t>North West 2</t>
  </si>
  <si>
    <t>61 Plashet Rd</t>
  </si>
  <si>
    <t>E13 0QA</t>
  </si>
  <si>
    <t>TQ 40567 83994</t>
  </si>
  <si>
    <t>F84022</t>
  </si>
  <si>
    <t xml:space="preserve">Stratford Health Centre </t>
  </si>
  <si>
    <t>123 The Grove</t>
  </si>
  <si>
    <t>E15 1EN</t>
  </si>
  <si>
    <t>TQ 39112 84766</t>
  </si>
  <si>
    <t>121 Woodgrange Rd</t>
  </si>
  <si>
    <t>E7 0EP</t>
  </si>
  <si>
    <t>TQ 40492 85464</t>
  </si>
  <si>
    <t>F84086</t>
  </si>
  <si>
    <t>The Forest Practice</t>
  </si>
  <si>
    <t>F84014</t>
  </si>
  <si>
    <t xml:space="preserve">Upton Lane Medical Centre </t>
  </si>
  <si>
    <t>75-77 Upton Ln</t>
  </si>
  <si>
    <t>E7 9PB</t>
  </si>
  <si>
    <t>TQ 40620 84636</t>
  </si>
  <si>
    <t>F86652</t>
  </si>
  <si>
    <t>Drive Surgery</t>
  </si>
  <si>
    <t>RB</t>
  </si>
  <si>
    <t>Redbridge</t>
  </si>
  <si>
    <t>RB-1</t>
  </si>
  <si>
    <t>Cranbrook</t>
  </si>
  <si>
    <t>68 The Drive</t>
  </si>
  <si>
    <t>Ilford</t>
  </si>
  <si>
    <t>IG1 3HZ</t>
  </si>
  <si>
    <t>TQ 42899 87429</t>
  </si>
  <si>
    <t>F86657</t>
  </si>
  <si>
    <t>York Road Surgery</t>
  </si>
  <si>
    <t>55 York Road</t>
  </si>
  <si>
    <t>IG1 3AF</t>
  </si>
  <si>
    <t>TQ 43305 86498</t>
  </si>
  <si>
    <t>F86702</t>
  </si>
  <si>
    <t>St Clements Surgery</t>
  </si>
  <si>
    <t>38 Bathhurst Road</t>
  </si>
  <si>
    <t>IG1 4LA</t>
  </si>
  <si>
    <t>TQ 43751 87002</t>
  </si>
  <si>
    <t>Y00918</t>
  </si>
  <si>
    <t>Granville Medical Centre</t>
  </si>
  <si>
    <t>4 Granville Road</t>
  </si>
  <si>
    <t>IG1 4JY</t>
  </si>
  <si>
    <t>TQ 43646 86952</t>
  </si>
  <si>
    <t>F86042</t>
  </si>
  <si>
    <t>Balfour Road Surgery</t>
  </si>
  <si>
    <t>92 Balfour Road</t>
  </si>
  <si>
    <t>IG1 4JE</t>
  </si>
  <si>
    <t>TQ 43990 86949</t>
  </si>
  <si>
    <t>F86698</t>
  </si>
  <si>
    <t>Cranbrook Surgery</t>
  </si>
  <si>
    <t>465 Cranbrook Road</t>
  </si>
  <si>
    <t>IG2 6EW</t>
  </si>
  <si>
    <t>TQ 43201 88032</t>
  </si>
  <si>
    <t>F86008</t>
  </si>
  <si>
    <t>Gants Hill Medical Centre</t>
  </si>
  <si>
    <t>63-65 Ethelbert Gardens</t>
  </si>
  <si>
    <t>Gants Hill</t>
  </si>
  <si>
    <t>IG2 6UW</t>
  </si>
  <si>
    <t>TQ 43151 88496</t>
  </si>
  <si>
    <t>F86703</t>
  </si>
  <si>
    <t>Redbridge Surgery</t>
  </si>
  <si>
    <t>49 Windermere Gardens</t>
  </si>
  <si>
    <t>IG4 5BZ</t>
  </si>
  <si>
    <t>TQ 42406 88530</t>
  </si>
  <si>
    <t>F86081</t>
  </si>
  <si>
    <t>Kenwood Medical Centre</t>
  </si>
  <si>
    <t>RB-2</t>
  </si>
  <si>
    <t>Fairlop</t>
  </si>
  <si>
    <t>Kenwood Gardens</t>
  </si>
  <si>
    <t>IG2 6YG</t>
  </si>
  <si>
    <t>TQ 43661 88984</t>
  </si>
  <si>
    <t>F86083</t>
  </si>
  <si>
    <t>Eastern Avenue Medical Centre</t>
  </si>
  <si>
    <t>167 Eastern Avenue</t>
  </si>
  <si>
    <t>IG4 5AW</t>
  </si>
  <si>
    <t>TQ 42226 88390</t>
  </si>
  <si>
    <t>F86612</t>
  </si>
  <si>
    <t>Fullwell Avenue Surgery</t>
  </si>
  <si>
    <t>272 Fullwell Avenue</t>
  </si>
  <si>
    <t>Fullwell Cross</t>
  </si>
  <si>
    <t>IG5 0SB</t>
  </si>
  <si>
    <t>TQ 43621 90647</t>
  </si>
  <si>
    <t>F86624</t>
  </si>
  <si>
    <t>Heathcote Primary Care Centre</t>
  </si>
  <si>
    <t>Heathcote Avenue</t>
  </si>
  <si>
    <t>Barkingside</t>
  </si>
  <si>
    <t>IG5 0QS</t>
  </si>
  <si>
    <t>TQ 42982 90347</t>
  </si>
  <si>
    <t>F86707</t>
  </si>
  <si>
    <t>Fencepiece Road Medical Practice</t>
  </si>
  <si>
    <t>83 Fencepiece Road</t>
  </si>
  <si>
    <t>IG6 2NB</t>
  </si>
  <si>
    <t>TQ 44453 91094</t>
  </si>
  <si>
    <t>F86010</t>
  </si>
  <si>
    <t>Fullwell Cross Medical Centre</t>
  </si>
  <si>
    <t>1 Tomswood Hill</t>
  </si>
  <si>
    <t>IG6 2HG</t>
  </si>
  <si>
    <t>TQ 44435 90476</t>
  </si>
  <si>
    <t>F86085</t>
  </si>
  <si>
    <t>Hainault Surgery</t>
  </si>
  <si>
    <t>34 New North Road</t>
  </si>
  <si>
    <t>Hainault</t>
  </si>
  <si>
    <t>IG6 2XG</t>
  </si>
  <si>
    <t>TQ 44572 91321</t>
  </si>
  <si>
    <t>F86057</t>
  </si>
  <si>
    <t>The Willows Practice</t>
  </si>
  <si>
    <t>Hainault Health Centre</t>
  </si>
  <si>
    <t>Chigwell</t>
  </si>
  <si>
    <t>IG7 4DF</t>
  </si>
  <si>
    <t>TQ 45822 91978</t>
  </si>
  <si>
    <t>F86007</t>
  </si>
  <si>
    <t>Forest Edge Practice</t>
  </si>
  <si>
    <t>F86009</t>
  </si>
  <si>
    <t>The Palms Medical Centre</t>
  </si>
  <si>
    <t>RB-3</t>
  </si>
  <si>
    <t>Seven Kings</t>
  </si>
  <si>
    <t>97-101 Netley Road</t>
  </si>
  <si>
    <t>Newbury Park</t>
  </si>
  <si>
    <t>IG2 7NW</t>
  </si>
  <si>
    <t>TQ 44820 88524</t>
  </si>
  <si>
    <t>F86060</t>
  </si>
  <si>
    <t>Newbury Group Practice</t>
  </si>
  <si>
    <t>40 Perrymans Farm Road</t>
  </si>
  <si>
    <t>IG2 7LE</t>
  </si>
  <si>
    <t>TQ 44654 88447</t>
  </si>
  <si>
    <t>F86087</t>
  </si>
  <si>
    <t>Goodmayes Medical Centre</t>
  </si>
  <si>
    <t>4 Eastwood Road</t>
  </si>
  <si>
    <t>Goodmayes</t>
  </si>
  <si>
    <t>IG3 8XB</t>
  </si>
  <si>
    <t>TQ 46331 87526</t>
  </si>
  <si>
    <t>F86637</t>
  </si>
  <si>
    <t>Seven Kings Practice</t>
  </si>
  <si>
    <t>1 Salisbury Road</t>
  </si>
  <si>
    <t>IG3 8BG</t>
  </si>
  <si>
    <t>TQ 45438 87037</t>
  </si>
  <si>
    <t>Y00090</t>
  </si>
  <si>
    <t>Doctor's House</t>
  </si>
  <si>
    <t>40 Cameron Road</t>
  </si>
  <si>
    <t>IG3 8LF</t>
  </si>
  <si>
    <t>TQ 45249 87246</t>
  </si>
  <si>
    <t>F86034</t>
  </si>
  <si>
    <t>Green Lane, Goodmayes Medical practice</t>
  </si>
  <si>
    <t>595 Green Lane</t>
  </si>
  <si>
    <t>IG3 9RN</t>
  </si>
  <si>
    <t>TQ 46598 87054</t>
  </si>
  <si>
    <t>F86642</t>
  </si>
  <si>
    <t>Castleton Road Surgery</t>
  </si>
  <si>
    <t>19 Castleton Road</t>
  </si>
  <si>
    <t>IG3 9QW</t>
  </si>
  <si>
    <t>TQ 46532 87121</t>
  </si>
  <si>
    <t>F86028</t>
  </si>
  <si>
    <t>Chadwell Heath Surgery</t>
  </si>
  <si>
    <t>72 Chadwell Heath Lane</t>
  </si>
  <si>
    <t>RM6 4AF</t>
  </si>
  <si>
    <t>TQ 47352 88216</t>
  </si>
  <si>
    <t>Y00155</t>
  </si>
  <si>
    <t>Grove Surgery</t>
  </si>
  <si>
    <t>200-202 Chadwell Heath Lane</t>
  </si>
  <si>
    <t>RM6 4YU</t>
  </si>
  <si>
    <t>TQ 47178 88535</t>
  </si>
  <si>
    <t>F86023</t>
  </si>
  <si>
    <t>The Evergreen Practice</t>
  </si>
  <si>
    <t>RB-4</t>
  </si>
  <si>
    <t>Wanstead &amp; Woodford</t>
  </si>
  <si>
    <t>26 High Street</t>
  </si>
  <si>
    <t>Wanstead</t>
  </si>
  <si>
    <t>E11 2AQ</t>
  </si>
  <si>
    <t>TQ 40453 88526</t>
  </si>
  <si>
    <t>F86032</t>
  </si>
  <si>
    <t>Wanstead Place Surgery</t>
  </si>
  <si>
    <t>45 Wanstead Place</t>
  </si>
  <si>
    <t>E11 2SW</t>
  </si>
  <si>
    <t>TQ 40289 88521</t>
  </si>
  <si>
    <t>F86731</t>
  </si>
  <si>
    <t>Aldersbrook Medical Centre</t>
  </si>
  <si>
    <t>65 Aldersbrook Road</t>
  </si>
  <si>
    <t>Manor Park</t>
  </si>
  <si>
    <t>E12 5DL</t>
  </si>
  <si>
    <t>TQ 41394 86612</t>
  </si>
  <si>
    <t>F86066</t>
  </si>
  <si>
    <t>Southdene Surgery</t>
  </si>
  <si>
    <t>The Shrubberies, George Ln</t>
  </si>
  <si>
    <t>South Woodford</t>
  </si>
  <si>
    <t>E18 1BD</t>
  </si>
  <si>
    <t>TQ 40404 90279</t>
  </si>
  <si>
    <t>F86641</t>
  </si>
  <si>
    <t>Shrubberies Medical Centre</t>
  </si>
  <si>
    <t xml:space="preserve">12 The Shrubberies, </t>
  </si>
  <si>
    <t>F86020</t>
  </si>
  <si>
    <t>Glebelands Practice</t>
  </si>
  <si>
    <t>2 Glebelands Avenue</t>
  </si>
  <si>
    <t>E18 2AB</t>
  </si>
  <si>
    <t>TQ 40310 90124</t>
  </si>
  <si>
    <t>F86064</t>
  </si>
  <si>
    <t>Elmhurst Practice</t>
  </si>
  <si>
    <t>114 High Road</t>
  </si>
  <si>
    <t>E18 2QS</t>
  </si>
  <si>
    <t>TQ 40129 90669</t>
  </si>
  <si>
    <t>F86658</t>
  </si>
  <si>
    <t>Queen Mary Practice</t>
  </si>
  <si>
    <t>F86691</t>
  </si>
  <si>
    <t>Clayhall Clinic</t>
  </si>
  <si>
    <t>14 Clayhall Avenue</t>
  </si>
  <si>
    <t>IG5 0LG</t>
  </si>
  <si>
    <t>TQ 42206 90038</t>
  </si>
  <si>
    <t>F86013</t>
  </si>
  <si>
    <t>Broadway Surgery</t>
  </si>
  <si>
    <t>3 The Broadway</t>
  </si>
  <si>
    <t>Woodford Green</t>
  </si>
  <si>
    <t>IG8 0HF</t>
  </si>
  <si>
    <t>TQ 40897 91927</t>
  </si>
  <si>
    <t>F86012</t>
  </si>
  <si>
    <t>Rydal Practice</t>
  </si>
  <si>
    <t>375 High Road</t>
  </si>
  <si>
    <t>IG8 9QJ</t>
  </si>
  <si>
    <t>TQ 39982 91888</t>
  </si>
  <si>
    <t>F86022</t>
  </si>
  <si>
    <t>Ilford Medical Centre</t>
  </si>
  <si>
    <t>RB-5</t>
  </si>
  <si>
    <t>Loxford</t>
  </si>
  <si>
    <t>61 Cleveland Road</t>
  </si>
  <si>
    <t>IG1 1EE</t>
  </si>
  <si>
    <t>TQ 43897 86254</t>
  </si>
  <si>
    <t>F86082</t>
  </si>
  <si>
    <t>Ilford Lane Surgery</t>
  </si>
  <si>
    <t>417 Ilford Lane</t>
  </si>
  <si>
    <t>IG1 2SN</t>
  </si>
  <si>
    <t>TQ 44106 85110</t>
  </si>
  <si>
    <t>Y02987</t>
  </si>
  <si>
    <t>The Practice Loxford</t>
  </si>
  <si>
    <t>F86692</t>
  </si>
  <si>
    <t>Mathukias Surgery</t>
  </si>
  <si>
    <t>281 Ilford Lane</t>
  </si>
  <si>
    <t>IG1 2SF</t>
  </si>
  <si>
    <t>TQ 43991 85477</t>
  </si>
  <si>
    <t>F86025</t>
  </si>
  <si>
    <t>Oak Tree Medical Practice</t>
  </si>
  <si>
    <t>273-275 Green Lane</t>
  </si>
  <si>
    <t>IG3 9TJ</t>
  </si>
  <si>
    <t>TQ 45422 86734</t>
  </si>
  <si>
    <t>F84083</t>
  </si>
  <si>
    <t>Bethnal Green Health Centre</t>
  </si>
  <si>
    <t>TH</t>
  </si>
  <si>
    <t>Tower Hamlets</t>
  </si>
  <si>
    <t>TH-NW1</t>
  </si>
  <si>
    <t>The One Network</t>
  </si>
  <si>
    <t>60 Florida Street</t>
  </si>
  <si>
    <t>E2 6LL</t>
  </si>
  <si>
    <t>TQ 34381 82665</t>
  </si>
  <si>
    <t>F84016</t>
  </si>
  <si>
    <t>The Mission Practice</t>
  </si>
  <si>
    <t>208 Cambridge Heath Road</t>
  </si>
  <si>
    <t>E2 9LS</t>
  </si>
  <si>
    <t>TQ 34907 83175</t>
  </si>
  <si>
    <t>F84123</t>
  </si>
  <si>
    <t>Globe Town Surgery</t>
  </si>
  <si>
    <t>82a Roman Road</t>
  </si>
  <si>
    <t>E2 0PJ</t>
  </si>
  <si>
    <t>TQ 35420 82859</t>
  </si>
  <si>
    <t>F84051</t>
  </si>
  <si>
    <t>Strouts Place Medical Centre</t>
  </si>
  <si>
    <t>3 Strouts Place, Pelter Street</t>
  </si>
  <si>
    <t>E2 7QU</t>
  </si>
  <si>
    <t>TQ 33683 82924</t>
  </si>
  <si>
    <t>F84081</t>
  </si>
  <si>
    <t>Spitalfields Practice</t>
  </si>
  <si>
    <t>TH-NW2</t>
  </si>
  <si>
    <t>East End Health Network</t>
  </si>
  <si>
    <t>20 Old Montague Street</t>
  </si>
  <si>
    <t>E1 5PB</t>
  </si>
  <si>
    <t>TQ 34066 81571</t>
  </si>
  <si>
    <t>F84718</t>
  </si>
  <si>
    <t>Blithehale Medical Centre</t>
  </si>
  <si>
    <t>22 Dunbridge Street</t>
  </si>
  <si>
    <t>E2 6JA</t>
  </si>
  <si>
    <t>TQ 34306 82311</t>
  </si>
  <si>
    <t>F84733</t>
  </si>
  <si>
    <t>Health E1</t>
  </si>
  <si>
    <t>9-11 Brick Lane</t>
  </si>
  <si>
    <t>E1 6PU</t>
  </si>
  <si>
    <t>TQ 33910 81676</t>
  </si>
  <si>
    <t>F84012</t>
  </si>
  <si>
    <t>Albion Health Centre</t>
  </si>
  <si>
    <t>333 Whitechapel Road</t>
  </si>
  <si>
    <t>E1 1BU</t>
  </si>
  <si>
    <t>TQ 34859 81910</t>
  </si>
  <si>
    <t>F84087</t>
  </si>
  <si>
    <t>Harford Health Centre</t>
  </si>
  <si>
    <t>TH-NW3</t>
  </si>
  <si>
    <t>79 Ben Jonson Road</t>
  </si>
  <si>
    <t>E1 4SA</t>
  </si>
  <si>
    <t>TQ 35898 81752</t>
  </si>
  <si>
    <t>F84039</t>
  </si>
  <si>
    <t>44-56 Hessel Street</t>
  </si>
  <si>
    <t>E1 2LP</t>
  </si>
  <si>
    <t>TQ 34537 81246</t>
  </si>
  <si>
    <t>F84114</t>
  </si>
  <si>
    <t>129 Cannon Street Road</t>
  </si>
  <si>
    <t>E1 2LX</t>
  </si>
  <si>
    <t>TQ 34595 81156</t>
  </si>
  <si>
    <t>F84079</t>
  </si>
  <si>
    <t>Wapping Group Practice</t>
  </si>
  <si>
    <t>TH-NW4</t>
  </si>
  <si>
    <t>22 Wapping Lane</t>
  </si>
  <si>
    <t>E1W 2RL</t>
  </si>
  <si>
    <t>TQ 34810 80364</t>
  </si>
  <si>
    <t>F84031</t>
  </si>
  <si>
    <t>Jubilee Street Practice</t>
  </si>
  <si>
    <t>368-374 Commercial Road</t>
  </si>
  <si>
    <t>E1 0LS</t>
  </si>
  <si>
    <t>TQ 35359 81212</t>
  </si>
  <si>
    <t>F84731</t>
  </si>
  <si>
    <t>St Katharine Docks Practice</t>
  </si>
  <si>
    <t>12-14 Nightingale House, 50 Thomas More Street</t>
  </si>
  <si>
    <t>E1W 1UA</t>
  </si>
  <si>
    <t>TQ 34160 80441</t>
  </si>
  <si>
    <t>F84044</t>
  </si>
  <si>
    <t>Harley Grove Medical Centre</t>
  </si>
  <si>
    <t>TH-NW5</t>
  </si>
  <si>
    <t>15 Harley Grove</t>
  </si>
  <si>
    <t>E3 2AT</t>
  </si>
  <si>
    <t>TQ 36903 82836</t>
  </si>
  <si>
    <t>F84034</t>
  </si>
  <si>
    <t>St Stephens Health Centre</t>
  </si>
  <si>
    <t>Bow Community Hall, William Place</t>
  </si>
  <si>
    <t>E3 5ED</t>
  </si>
  <si>
    <t>TQ 36678 83316</t>
  </si>
  <si>
    <t>F84030</t>
  </si>
  <si>
    <t>Ruston Street Clinic (Dr Amin)</t>
  </si>
  <si>
    <t>Ruston Street</t>
  </si>
  <si>
    <t>E3 2LR</t>
  </si>
  <si>
    <t>TQ 36931 83782</t>
  </si>
  <si>
    <t>F84055</t>
  </si>
  <si>
    <t>Grove Road Surgery (Dr Shah)</t>
  </si>
  <si>
    <t>3 Ivanhoe House, 130 Grove Road</t>
  </si>
  <si>
    <t>E3 5TW</t>
  </si>
  <si>
    <t>TQ 36133 83031</t>
  </si>
  <si>
    <t>F84696</t>
  </si>
  <si>
    <t>The Tredegar Practice</t>
  </si>
  <si>
    <t>35 St. Stephens Road</t>
  </si>
  <si>
    <t>E3 5JD</t>
  </si>
  <si>
    <t>TQ 36617 83214</t>
  </si>
  <si>
    <t>TH-NW6</t>
  </si>
  <si>
    <t>Mile End East and Bromley by Bow Network</t>
  </si>
  <si>
    <t>Y03023</t>
  </si>
  <si>
    <t>St Andrews Health Centre</t>
  </si>
  <si>
    <t>2 Hannaford Way</t>
  </si>
  <si>
    <t>E3 3FF</t>
  </si>
  <si>
    <t>TQ 37837 82418</t>
  </si>
  <si>
    <t>F84118</t>
  </si>
  <si>
    <t>5 Merchant Street</t>
  </si>
  <si>
    <t>E3 4LJ</t>
  </si>
  <si>
    <t>TQ 36940 82648</t>
  </si>
  <si>
    <t>F84714</t>
  </si>
  <si>
    <t>St Pauls Way Medical Centre</t>
  </si>
  <si>
    <t>First Floor. 11 Selsey Street</t>
  </si>
  <si>
    <t>E14 7LJ</t>
  </si>
  <si>
    <t>TQ 37160 81748</t>
  </si>
  <si>
    <t>F84122</t>
  </si>
  <si>
    <t>St Leonard’s Street</t>
  </si>
  <si>
    <t>E3 3BT</t>
  </si>
  <si>
    <t>TQ 37975 82706</t>
  </si>
  <si>
    <t>F84054</t>
  </si>
  <si>
    <t>Limehouse Practice (Gill Street)</t>
  </si>
  <si>
    <t>TH-NW7</t>
  </si>
  <si>
    <t>Poplar and Limehouse Network</t>
  </si>
  <si>
    <t>Gill St Health Centre, 11 Gill Street</t>
  </si>
  <si>
    <t>E14 8HQ</t>
  </si>
  <si>
    <t>TQ 36891 80989</t>
  </si>
  <si>
    <t>F84062</t>
  </si>
  <si>
    <t>Chrisp Street Health Centre</t>
  </si>
  <si>
    <t>100 Chrisp Street</t>
  </si>
  <si>
    <t>E14 6PG</t>
  </si>
  <si>
    <t>TQ 37882 81345</t>
  </si>
  <si>
    <t>F84698</t>
  </si>
  <si>
    <t>Aberfeldy Practice</t>
  </si>
  <si>
    <t>2a Ettrick Street</t>
  </si>
  <si>
    <t>E14 0PU</t>
  </si>
  <si>
    <t>TQ 38534 81393</t>
  </si>
  <si>
    <t>F84025</t>
  </si>
  <si>
    <t>Gough Walk (Dr Selvan)</t>
  </si>
  <si>
    <t xml:space="preserve">21 Newby Place </t>
  </si>
  <si>
    <t>E14 0EY</t>
  </si>
  <si>
    <t>TQ 38012 80933</t>
  </si>
  <si>
    <t>F84710</t>
  </si>
  <si>
    <t>Island Health</t>
  </si>
  <si>
    <t>Healthy Island Network</t>
  </si>
  <si>
    <t>145 East Ferry Road</t>
  </si>
  <si>
    <t>E14 3BQ</t>
  </si>
  <si>
    <t>TQ 37996 79250</t>
  </si>
  <si>
    <t>F84656</t>
  </si>
  <si>
    <t>Docklands Medical Centre</t>
  </si>
  <si>
    <t>100 Spindrift Avenue</t>
  </si>
  <si>
    <t>E14 9WU</t>
  </si>
  <si>
    <t>TQ 37480 78772</t>
  </si>
  <si>
    <t>F84647</t>
  </si>
  <si>
    <t>Island Medical Centre</t>
  </si>
  <si>
    <t>Roserton Street</t>
  </si>
  <si>
    <t>E14 3PG</t>
  </si>
  <si>
    <t>TQ 38227 79604</t>
  </si>
  <si>
    <t>F84747</t>
  </si>
  <si>
    <t>Barkantine Practice</t>
  </si>
  <si>
    <t>121 Westferry Road</t>
  </si>
  <si>
    <t>E14 8JH</t>
  </si>
  <si>
    <t>TQ 37136 79834</t>
  </si>
  <si>
    <t>F86700</t>
  </si>
  <si>
    <t>Kings Head Medical Practice</t>
  </si>
  <si>
    <t>WF</t>
  </si>
  <si>
    <t>Waltham Forest</t>
  </si>
  <si>
    <t>WF-1</t>
  </si>
  <si>
    <t>Chingford/ Walthamstow</t>
  </si>
  <si>
    <t>178 Kings Head Hill</t>
  </si>
  <si>
    <t>Chingford</t>
  </si>
  <si>
    <t>E4 7NX</t>
  </si>
  <si>
    <t>TQ 37715 94859</t>
  </si>
  <si>
    <t>F86664</t>
  </si>
  <si>
    <t>Larkshall Medical Centre</t>
  </si>
  <si>
    <t>1 Larkshall Road</t>
  </si>
  <si>
    <t>E4 7HS</t>
  </si>
  <si>
    <t>TQ 38739 93914</t>
  </si>
  <si>
    <t>F86638</t>
  </si>
  <si>
    <t>The Microfaculty</t>
  </si>
  <si>
    <t>107 Chingford Mount Road</t>
  </si>
  <si>
    <t>E4 8LT</t>
  </si>
  <si>
    <t>TQ 37307 92314</t>
  </si>
  <si>
    <t>F86005</t>
  </si>
  <si>
    <t>2a Penryn Avenue</t>
  </si>
  <si>
    <t>Walthamstow</t>
  </si>
  <si>
    <t>E17 5DB</t>
  </si>
  <si>
    <t>TQ 36985 90544</t>
  </si>
  <si>
    <t>F86626</t>
  </si>
  <si>
    <t>Dr Shantir Practice</t>
  </si>
  <si>
    <t>354-358 Forest Rd</t>
  </si>
  <si>
    <t>E17 5JG</t>
  </si>
  <si>
    <t>TQ 36694 89687</t>
  </si>
  <si>
    <t>Y01839</t>
  </si>
  <si>
    <t>Lime Tree &amp; Sinnott Healthcare Ltd</t>
  </si>
  <si>
    <t>12b Sinnott Road</t>
  </si>
  <si>
    <t>E17 5QB</t>
  </si>
  <si>
    <t>TQ 35891 90652</t>
  </si>
  <si>
    <t>F86689</t>
  </si>
  <si>
    <t>The Bailey Practice</t>
  </si>
  <si>
    <t>107 Shernhall Street</t>
  </si>
  <si>
    <t>E17 9HS</t>
  </si>
  <si>
    <t>TQ 38167 89081</t>
  </si>
  <si>
    <t>F86026</t>
  </si>
  <si>
    <t>Forest Surgery</t>
  </si>
  <si>
    <t>2 Macdonald Road</t>
  </si>
  <si>
    <t>E17 4BA</t>
  </si>
  <si>
    <t>TQ 38283 90316</t>
  </si>
  <si>
    <t>F86004</t>
  </si>
  <si>
    <t>Handsworth Medical Centre</t>
  </si>
  <si>
    <t>WF-2</t>
  </si>
  <si>
    <t>Chingford E4</t>
  </si>
  <si>
    <t>Highams Park, Handsworth Avenue</t>
  </si>
  <si>
    <t>E4 9PD</t>
  </si>
  <si>
    <t>Y01291</t>
  </si>
  <si>
    <t>Chingford Medical Practice</t>
  </si>
  <si>
    <t>109 York Road</t>
  </si>
  <si>
    <t>E4 8LF</t>
  </si>
  <si>
    <t>TQ 37006 92657</t>
  </si>
  <si>
    <t>F86627</t>
  </si>
  <si>
    <t>Churchill Medical Centre</t>
  </si>
  <si>
    <t>1 Churchill Terrace</t>
  </si>
  <si>
    <t>E4 8DG</t>
  </si>
  <si>
    <t>TQ 37293 92913</t>
  </si>
  <si>
    <t>F86078</t>
  </si>
  <si>
    <t>The Ridgeway Surgery</t>
  </si>
  <si>
    <t>1 Mount Echo Avenue</t>
  </si>
  <si>
    <t>E4 7JX</t>
  </si>
  <si>
    <t>TQ 37765 94083</t>
  </si>
  <si>
    <t>F86616</t>
  </si>
  <si>
    <t>Old Church Surgery</t>
  </si>
  <si>
    <t>99 Chingford Avenue</t>
  </si>
  <si>
    <t>E4 6RG</t>
  </si>
  <si>
    <t>TQ 37534 93450</t>
  </si>
  <si>
    <t>F86011</t>
  </si>
  <si>
    <t>The Manor Practice</t>
  </si>
  <si>
    <t>WF-3</t>
  </si>
  <si>
    <t>Leyton Collaborative</t>
  </si>
  <si>
    <t>454 Lea Bridge Road</t>
  </si>
  <si>
    <t>Leyton</t>
  </si>
  <si>
    <t>E10 7DY</t>
  </si>
  <si>
    <t>TQ 37179 87682</t>
  </si>
  <si>
    <t>F86038</t>
  </si>
  <si>
    <t>Sma Medical Centre</t>
  </si>
  <si>
    <t>693-695 High Road</t>
  </si>
  <si>
    <t>E10 6RA</t>
  </si>
  <si>
    <t>TQ 38108 87688</t>
  </si>
  <si>
    <t>E10 5LG</t>
  </si>
  <si>
    <t>TQ 37815 86429</t>
  </si>
  <si>
    <t>F86074</t>
  </si>
  <si>
    <t>Leyton Healthcare (Oliver Road)</t>
  </si>
  <si>
    <t>Leyton Orient Football Club (West Stand), 75 Oliver Road</t>
  </si>
  <si>
    <t>F86036</t>
  </si>
  <si>
    <t>The Allum Medical Centre</t>
  </si>
  <si>
    <t>WF-4</t>
  </si>
  <si>
    <t>Forest Integrated Health</t>
  </si>
  <si>
    <t>Fairlop Road</t>
  </si>
  <si>
    <t>Leytonstone</t>
  </si>
  <si>
    <t>E11 1BN</t>
  </si>
  <si>
    <t>TQ 38947 87574</t>
  </si>
  <si>
    <t>F86044</t>
  </si>
  <si>
    <t>479 High Road</t>
  </si>
  <si>
    <t>E10 5EL</t>
  </si>
  <si>
    <t>TQ 37940 86918</t>
  </si>
  <si>
    <t>F86696</t>
  </si>
  <si>
    <t>Francis Road Medical Centre</t>
  </si>
  <si>
    <t>94 Francis Road</t>
  </si>
  <si>
    <t>E10 6PP</t>
  </si>
  <si>
    <t>TQ 38466 86672</t>
  </si>
  <si>
    <t>F86712</t>
  </si>
  <si>
    <t>Hampton Medical Centre</t>
  </si>
  <si>
    <t>1 Pretoria Road</t>
  </si>
  <si>
    <t>E11 4BB</t>
  </si>
  <si>
    <t>TQ 38721 87186</t>
  </si>
  <si>
    <t>F86650</t>
  </si>
  <si>
    <t>Lime Tree Surgery</t>
  </si>
  <si>
    <t>38 Cann Hall Road</t>
  </si>
  <si>
    <t>E11 3HZ</t>
  </si>
  <si>
    <t>TQ 39258 85734</t>
  </si>
  <si>
    <t>F86088</t>
  </si>
  <si>
    <t>The Lyndhurst Surgery</t>
  </si>
  <si>
    <t>53 Lyndhurst Drive</t>
  </si>
  <si>
    <t>E10 6JB</t>
  </si>
  <si>
    <t>TQ 38433 87787</t>
  </si>
  <si>
    <t>F86018</t>
  </si>
  <si>
    <t>The Ecclesbourne Practice</t>
  </si>
  <si>
    <t>Ecclesbourne Warwick Terrace, Leabridge Rd</t>
  </si>
  <si>
    <t>E17 9DP</t>
  </si>
  <si>
    <t>TQ 38574 88755</t>
  </si>
  <si>
    <t>F86621</t>
  </si>
  <si>
    <t>Green Man Medical Centre</t>
  </si>
  <si>
    <t>WF-5</t>
  </si>
  <si>
    <t>South Leytonstone</t>
  </si>
  <si>
    <t>1 Hanbury Drive</t>
  </si>
  <si>
    <t>E11 1HR</t>
  </si>
  <si>
    <t>TQ 39685 87696</t>
  </si>
  <si>
    <t>F86045</t>
  </si>
  <si>
    <t>High Road Surgery</t>
  </si>
  <si>
    <t>287 High Road</t>
  </si>
  <si>
    <t>E11 4HH</t>
  </si>
  <si>
    <t>TQ 39101 85749</t>
  </si>
  <si>
    <t>F86701</t>
  </si>
  <si>
    <t>Kiyani Medical Practice</t>
  </si>
  <si>
    <t>13 Langthorne Rd</t>
  </si>
  <si>
    <t>E11 4HX</t>
  </si>
  <si>
    <t>TQ 38897 85957</t>
  </si>
  <si>
    <t>F86625</t>
  </si>
  <si>
    <t>LL Medical Care (Agarwal &amp; Agrwal Practice)</t>
  </si>
  <si>
    <t>F86666</t>
  </si>
  <si>
    <t>The Harrow Road Surgery</t>
  </si>
  <si>
    <t>2-8 Harrow Road</t>
  </si>
  <si>
    <t>E11 3QF</t>
  </si>
  <si>
    <t>TQ 39369 86366</t>
  </si>
  <si>
    <t>F86705</t>
  </si>
  <si>
    <t>The Langthorne Sharma Family Practice</t>
  </si>
  <si>
    <t>F86607</t>
  </si>
  <si>
    <t>Addison Road Medical Practice</t>
  </si>
  <si>
    <t>WF-6</t>
  </si>
  <si>
    <t>Central Walthamstow</t>
  </si>
  <si>
    <t>Comely Bank Clinic</t>
  </si>
  <si>
    <t>E17 9LY</t>
  </si>
  <si>
    <t>TQ 38040 89024</t>
  </si>
  <si>
    <t>F86708</t>
  </si>
  <si>
    <t>Claremont Medical Centre</t>
  </si>
  <si>
    <t>29-31 Claremont Medical Centre</t>
  </si>
  <si>
    <t>E17 5RJ</t>
  </si>
  <si>
    <t>TQ 36291 90221</t>
  </si>
  <si>
    <t>F86001</t>
  </si>
  <si>
    <t>26 Stephenson Road</t>
  </si>
  <si>
    <t>E17 7JT</t>
  </si>
  <si>
    <t>TQ 36241 88655</t>
  </si>
  <si>
    <t>F86086</t>
  </si>
  <si>
    <t>Dr Dhital Practice</t>
  </si>
  <si>
    <t>6 Linford Rd</t>
  </si>
  <si>
    <t>E17 3LA</t>
  </si>
  <si>
    <t>TQ 38444 89544</t>
  </si>
  <si>
    <t>F86644</t>
  </si>
  <si>
    <t>Waltham Forest Community &amp; Family Health Services Ltd</t>
  </si>
  <si>
    <t>F86006</t>
  </si>
  <si>
    <t>Seymour Medical Centre</t>
  </si>
  <si>
    <t>WF-7</t>
  </si>
  <si>
    <t>Walthamstow West</t>
  </si>
  <si>
    <t>266 Lea Bridge Road</t>
  </si>
  <si>
    <t>E10 7LD</t>
  </si>
  <si>
    <t>TQ 36763 87420</t>
  </si>
  <si>
    <t>F86030</t>
  </si>
  <si>
    <t>48 Queens Road</t>
  </si>
  <si>
    <t>E17 8PX</t>
  </si>
  <si>
    <t>TQ 37259 88627</t>
  </si>
  <si>
    <t>F86062</t>
  </si>
  <si>
    <t>103-105 Grove Road</t>
  </si>
  <si>
    <t>E17 9BU</t>
  </si>
  <si>
    <t>TQ 37919 88578</t>
  </si>
  <si>
    <t>F86679</t>
  </si>
  <si>
    <t>Higham Hill Medical Centre</t>
  </si>
  <si>
    <t>258-260 Higham Hill Road</t>
  </si>
  <si>
    <t>E17 5RQ</t>
  </si>
  <si>
    <t>TQ 36234 90272</t>
  </si>
  <si>
    <t>F86058</t>
  </si>
  <si>
    <t>St James Medical Practice Ltd</t>
  </si>
  <si>
    <t>47 St James St</t>
  </si>
  <si>
    <t>E17 7NH</t>
  </si>
  <si>
    <t>TQ 36455 88670</t>
  </si>
  <si>
    <t>Search</t>
  </si>
  <si>
    <t>ProjectID</t>
  </si>
  <si>
    <t>Rel_D</t>
  </si>
  <si>
    <t>Run_D</t>
  </si>
  <si>
    <t>Locality Name</t>
  </si>
  <si>
    <t>CCG ID</t>
  </si>
  <si>
    <t>CCG Name</t>
  </si>
  <si>
    <t>Data unavailable</t>
  </si>
  <si>
    <t>Last Run</t>
  </si>
  <si>
    <t>Source.Name.1</t>
  </si>
  <si>
    <t>Lives in a Nursing Home</t>
  </si>
  <si>
    <t>01 Seen in Nursing Home</t>
  </si>
  <si>
    <t>02 Emergency Visit</t>
  </si>
  <si>
    <t>02a A&amp;E Attendance Avoided</t>
  </si>
  <si>
    <t>02b Attended/Discharged A&amp;E</t>
  </si>
  <si>
    <t>03 Deprivation of liberty recorded</t>
  </si>
  <si>
    <t>04 Co-ordinated Support Plan given</t>
  </si>
  <si>
    <t>05 Medication Review</t>
  </si>
  <si>
    <t>06 Falls in last year</t>
  </si>
  <si>
    <t>07 Initial Memory Assesment Recorded</t>
  </si>
  <si>
    <t>08 Patient is Palliative</t>
  </si>
  <si>
    <t>08a End of Life care plan or review</t>
  </si>
  <si>
    <t>08b Discussion about advance care planning declined</t>
  </si>
  <si>
    <t>08c Resuscitation discussed</t>
  </si>
  <si>
    <t>08d Preferred place of care recorded</t>
  </si>
  <si>
    <t>08e Preferred place of death recorded</t>
  </si>
  <si>
    <t>High risk of developing COVID-19 Infection</t>
  </si>
  <si>
    <t>Exposure to COVID-19 Infection</t>
  </si>
  <si>
    <t>Suspected COVID-19 Infection</t>
  </si>
  <si>
    <t>Confirmed COVID-19 Infection</t>
  </si>
  <si>
    <t>Tested for COVID-19 Infection</t>
  </si>
  <si>
    <t>Excluded for COVID-19 Infection</t>
  </si>
  <si>
    <t>E7 Health - First 4 Health Group</t>
  </si>
  <si>
    <t>Aurora Medcare</t>
  </si>
  <si>
    <t>Currently Registered Patients</t>
  </si>
  <si>
    <t>Patients on the asthma register (18-26 exc LD, 26+ )</t>
  </si>
  <si>
    <t>High-risk Asthma patients</t>
  </si>
  <si>
    <t>Rescue Pack Issued (Asthma)</t>
  </si>
  <si>
    <t>Discussion about Hygiene (Asthma)</t>
  </si>
  <si>
    <t>Asthma Management Plan Given</t>
  </si>
  <si>
    <t>Asthma Management Plan Declined</t>
  </si>
  <si>
    <t>Patients on the COPD register</t>
  </si>
  <si>
    <t>High-risk COPD patients</t>
  </si>
  <si>
    <t>Rescue Pack Issued (COPD)</t>
  </si>
  <si>
    <t>Rescue Pack Declined</t>
  </si>
  <si>
    <t>Discussion about Hygiene (COPD)</t>
  </si>
  <si>
    <t>COPD Management Plan Given</t>
  </si>
  <si>
    <t>High Risk Review (Asthma)</t>
  </si>
  <si>
    <t>High Risk Review (COPD)</t>
  </si>
  <si>
    <t>Rescue Pack Declined (COPD)</t>
  </si>
  <si>
    <t>Res</t>
  </si>
  <si>
    <t>RB-6</t>
  </si>
  <si>
    <t>NewCross Alliance</t>
  </si>
  <si>
    <t xml:space="preserve">Drive Surgery </t>
  </si>
  <si>
    <t xml:space="preserve">York Road Surgery </t>
  </si>
  <si>
    <t xml:space="preserve">St Clements Surgery </t>
  </si>
  <si>
    <t xml:space="preserve">Granville Medical Centre </t>
  </si>
  <si>
    <t xml:space="preserve">Balfour Road Surgery </t>
  </si>
  <si>
    <t xml:space="preserve">Cranbrook Surgery </t>
  </si>
  <si>
    <t xml:space="preserve">Gants Hill Medical Centre </t>
  </si>
  <si>
    <t xml:space="preserve">Redbridge Surgery </t>
  </si>
  <si>
    <t xml:space="preserve">Kenwood Medical Centre </t>
  </si>
  <si>
    <t xml:space="preserve">Eastern Avenue Medical Centre </t>
  </si>
  <si>
    <t xml:space="preserve">Fullwell Avenue Surgery </t>
  </si>
  <si>
    <t xml:space="preserve">Heathcote Primary Care Centre </t>
  </si>
  <si>
    <t xml:space="preserve">Fencepiece Road Medical Practice </t>
  </si>
  <si>
    <t xml:space="preserve">Hainault Surgery </t>
  </si>
  <si>
    <t xml:space="preserve">The Willows Practice </t>
  </si>
  <si>
    <t xml:space="preserve">The Palms Medical Centre </t>
  </si>
  <si>
    <t xml:space="preserve">Goodmayes Medical Centre </t>
  </si>
  <si>
    <t xml:space="preserve">Seven Kings Practice </t>
  </si>
  <si>
    <t xml:space="preserve">Doctor's House </t>
  </si>
  <si>
    <t xml:space="preserve">Green Lane, Goodmayes Medical practice </t>
  </si>
  <si>
    <t xml:space="preserve">Castleton Road Surgery </t>
  </si>
  <si>
    <t xml:space="preserve">Chadwell Heath Surgery </t>
  </si>
  <si>
    <t xml:space="preserve">Grove Surgery </t>
  </si>
  <si>
    <t xml:space="preserve">The Evergreen Practice </t>
  </si>
  <si>
    <t xml:space="preserve">Wanstead Place Surgery </t>
  </si>
  <si>
    <t xml:space="preserve">Aldersbrook Medical Centre </t>
  </si>
  <si>
    <t xml:space="preserve">Southdene Surgery </t>
  </si>
  <si>
    <t xml:space="preserve">Shrubberies Medical Centre </t>
  </si>
  <si>
    <t xml:space="preserve">Glebelands Practice </t>
  </si>
  <si>
    <t xml:space="preserve">Elmhurst Practice </t>
  </si>
  <si>
    <t xml:space="preserve">Queen Mary Practice </t>
  </si>
  <si>
    <t xml:space="preserve">Clayhall Clinic </t>
  </si>
  <si>
    <t xml:space="preserve">Broadway Surgery </t>
  </si>
  <si>
    <t xml:space="preserve">Rydal Practice </t>
  </si>
  <si>
    <t xml:space="preserve">Ilford Medical Centre </t>
  </si>
  <si>
    <t xml:space="preserve">Ilford Lane Surgery </t>
  </si>
  <si>
    <t xml:space="preserve">The Practice Loxford </t>
  </si>
  <si>
    <t xml:space="preserve">Mathukias Surgery </t>
  </si>
  <si>
    <t xml:space="preserve">Oak Tree Medical Practice </t>
  </si>
  <si>
    <t xml:space="preserve">Fullwell Cross Medical Centre </t>
  </si>
  <si>
    <t xml:space="preserve">Newbury Group Practice </t>
  </si>
  <si>
    <t>*Asthma Respiratory High Risk Review completed (Payment)</t>
  </si>
  <si>
    <t>*Respiratory COPD High Risk Review Completed (Payment)</t>
  </si>
  <si>
    <t>Asthma Trigger recorded</t>
  </si>
  <si>
    <t>Asthma Control Score</t>
  </si>
  <si>
    <t>Influenza vaccination given/needed/declined (Asthma)</t>
  </si>
  <si>
    <t>Pneumococcal Vaccination given/needed/declined (Asthma)</t>
  </si>
  <si>
    <t>Smoking Status (Asthma)</t>
  </si>
  <si>
    <t>CAT Score recorded</t>
  </si>
  <si>
    <t>Influenza vaccination given/needed/declined (COPD)</t>
  </si>
  <si>
    <t>MRC Scale recorded</t>
  </si>
  <si>
    <t>Pneumococcal Vaccination given/needed/declined (COPD)</t>
  </si>
  <si>
    <t>Smoking Status (COPD)</t>
  </si>
  <si>
    <t>Influenza vaccination given/needed/declined (asthma)</t>
  </si>
  <si>
    <t>0</t>
  </si>
  <si>
    <t>01 Dec 2020 13:52</t>
  </si>
  <si>
    <t>01 Dec 2020 14:03</t>
  </si>
  <si>
    <t>01 Dec 2020 14:00</t>
  </si>
  <si>
    <t>01 Dec 2020 13:55</t>
  </si>
  <si>
    <t>01/12/2020 13:47</t>
  </si>
  <si>
    <t>Registered practice ID</t>
  </si>
  <si>
    <t>Influenza vaccination given needed declined (Asthma)</t>
  </si>
  <si>
    <t>Influenza vaccination given needed declined (COPD)</t>
  </si>
  <si>
    <t>Pneumococcal Vaccination given needed declined (Asthma)</t>
  </si>
  <si>
    <t>Pneumococcal Vaccination given needed declined (COPD)</t>
  </si>
  <si>
    <t xml:space="preserve"> Asthma Respiratory High Risk Review completed (Payment)</t>
  </si>
  <si>
    <t xml:space="preserve"> Respiratory COPD High Risk Review Completed (Payment)</t>
  </si>
  <si>
    <t>South Hornchurch Medical Practice</t>
  </si>
  <si>
    <t>BASELINE</t>
  </si>
  <si>
    <t>COPD Register</t>
  </si>
  <si>
    <t>High Risk COPD</t>
  </si>
  <si>
    <t>Asthma register</t>
  </si>
  <si>
    <t>High Risk Asthma</t>
  </si>
  <si>
    <t>-</t>
  </si>
  <si>
    <t>For monitoring/quality purposes only.</t>
  </si>
  <si>
    <t>0 High Risk Respiratory LIS</t>
  </si>
  <si>
    <t>Last Run:</t>
  </si>
  <si>
    <t>Relative Date:</t>
  </si>
  <si>
    <t>Population Count</t>
  </si>
  <si>
    <t>Males</t>
  </si>
  <si>
    <t>Females</t>
  </si>
  <si>
    <t>Organisation Code</t>
  </si>
  <si>
    <t>High Risk Review</t>
  </si>
  <si>
    <t>Discussion about Hygiene</t>
  </si>
  <si>
    <t>Influenza vaccination given/needed/declined</t>
  </si>
  <si>
    <t>Pneumococcal Vaccination given/needed/declined</t>
  </si>
  <si>
    <t>Smoking Status</t>
  </si>
  <si>
    <t>Clinical System</t>
  </si>
  <si>
    <t>Barking and Dagenham</t>
  </si>
  <si>
    <t>EMISweb</t>
  </si>
  <si>
    <t>SystmOne</t>
  </si>
  <si>
    <t>Central</t>
  </si>
  <si>
    <t>AbbaMoor Surgery</t>
  </si>
  <si>
    <t>Kings Park Surgery</t>
  </si>
  <si>
    <t>Wood Lane Medical Centre</t>
  </si>
  <si>
    <t>Harlow Road Surgery (Dr N Tariq)</t>
  </si>
  <si>
    <t>Rainham Health Centre</t>
  </si>
  <si>
    <t>Dr V M Patel Surgery</t>
  </si>
  <si>
    <t>E16 Health</t>
  </si>
  <si>
    <t>Carpenter's Practice</t>
  </si>
  <si>
    <t>The Vicarage Lane Surgery</t>
  </si>
  <si>
    <t>Tower Network</t>
  </si>
  <si>
    <t>Goodman’s Field Health Centre</t>
  </si>
  <si>
    <t>City Square Medical Group</t>
  </si>
  <si>
    <t xml:space="preserve">Bow Health </t>
  </si>
  <si>
    <t>Queens Road Medical Centre</t>
  </si>
  <si>
    <t>Y06760</t>
  </si>
  <si>
    <t>City &amp; Hackney GP Confederation</t>
  </si>
  <si>
    <t>Quarter 1</t>
  </si>
  <si>
    <t>Quarter 2</t>
  </si>
  <si>
    <t>Quarter 3</t>
  </si>
  <si>
    <t>Quarter 4</t>
  </si>
  <si>
    <t>Eligible for High Risk COPD Review</t>
  </si>
  <si>
    <t>*COPD High Risk Review Completed (Payment)</t>
  </si>
  <si>
    <t>COPD Annual Review</t>
  </si>
  <si>
    <t>*COPD Annual Review LIS Completed (Payment)</t>
  </si>
  <si>
    <t>Eligible for High Risk Asthma Review</t>
  </si>
  <si>
    <t>*Asthma High Risk Review Completed (payment)</t>
  </si>
  <si>
    <t>Asthma Annual Review</t>
  </si>
  <si>
    <t>*Asthma Annual Review LIS Completed (payment)</t>
  </si>
  <si>
    <t>Quarter 2 Payment (Excluding Qtr1)</t>
  </si>
  <si>
    <t>Quarter 3 Payment (Excluding Qtr2)</t>
  </si>
  <si>
    <t>Quarter 4 Payment (Excluding Qtr3)</t>
  </si>
  <si>
    <r>
      <t>Patients on the asthma register (18-26 exc LD, 26+ )</t>
    </r>
    <r>
      <rPr>
        <b/>
        <i/>
        <sz val="10"/>
        <color theme="1"/>
        <rFont val="Calibri"/>
        <family val="2"/>
        <scheme val="minor"/>
      </rPr>
      <t xml:space="preserve"> - Baseline from 01/04/2022</t>
    </r>
  </si>
  <si>
    <r>
      <t>Patients on the COPD register -</t>
    </r>
    <r>
      <rPr>
        <b/>
        <sz val="10"/>
        <color theme="1"/>
        <rFont val="Calibri"/>
        <family val="2"/>
        <scheme val="minor"/>
      </rPr>
      <t xml:space="preserve"> </t>
    </r>
    <r>
      <rPr>
        <b/>
        <i/>
        <sz val="10"/>
        <color theme="1"/>
        <rFont val="Calibri"/>
        <family val="2"/>
        <scheme val="minor"/>
      </rPr>
      <t>Baseline from 01/04/2022</t>
    </r>
  </si>
  <si>
    <t>Asthma_Control_Score_(CEG_Dashboards___High_Risk_Respiratory_LIS).csv</t>
  </si>
  <si>
    <t>Asthma_Management_Plan_Declined_(CEG_Dashboards___High_Risk_Respiratory_LIS).csv</t>
  </si>
  <si>
    <t>Asthma_Management_Plan_Given_(CEG_Dashboards___High_Risk_Respiratory_LIS).csv</t>
  </si>
  <si>
    <t>Asthma_Trigger_recorded_(CEG_Dashboards___High_Risk_Respiratory_LIS).csv</t>
  </si>
  <si>
    <t>CAT_Score_recorded_(CEG_Dashboards___High_Risk_Respiratory_LIS).csv</t>
  </si>
  <si>
    <t>COPD_Management_Plan_Given_(CEG_Dashboards___High_Risk_Respiratory_LIS).csv</t>
  </si>
  <si>
    <t>Currently_Registered_Patients_(CEG_Dashboards___High_Risk_Respiratory_LIS).csv</t>
  </si>
  <si>
    <t>Discussion_about_Hygiene_(Asthma)_(CEG_Dashboards___High_Risk_Respiratory_LIS).csv</t>
  </si>
  <si>
    <t>Discussion_about_Hygiene_(COPD)_(CEG_Dashboards___High_Risk_Respiratory_LIS).csv</t>
  </si>
  <si>
    <t>High-risk_Asthma_patients_(CEG_Dashboards___High_Risk_Respiratory_LIS).csv</t>
  </si>
  <si>
    <t>High-risk_COPD_patients_(CEG_Dashboards___High_Risk_Respiratory_LIS).csv</t>
  </si>
  <si>
    <t>High_Risk_Review_(Asthma)_(CEG_Dashboards___High_Risk_Respiratory_LIS).csv</t>
  </si>
  <si>
    <t>High_Risk_Review_(COPD)_(CEG_Dashboards___High_Risk_Respiratory_LIS).csv</t>
  </si>
  <si>
    <t>Influenza_vaccination_given_needed_declined_(Asthma)_(CEG_Dashboards___High_Risk_Respiratory_LIS).csv</t>
  </si>
  <si>
    <t>Influenza_vaccination_given_needed_declined_(COPD)_(CEG_Dashboards___High_Risk_Respiratory_LIS).csv</t>
  </si>
  <si>
    <t>MRC_Scale_recorded_(CEG_Dashboards___High_Risk_Respiratory_LIS).csv</t>
  </si>
  <si>
    <t>Patients_on_the_asthma_register_(18-26_exc_LD,_26+_)_(CEG_Dashboards___High_Risk_Respiratory_LIS).csv</t>
  </si>
  <si>
    <t>Patients_on_the_COPD_register_(CEG_Dashboards___High_Risk_Respiratory_LIS).csv</t>
  </si>
  <si>
    <t>Pneumococcal_Vaccination_given_needed_declined_(Asthma)_(CEG_Dashboards___High_Risk_Respiratory_LIS).csv</t>
  </si>
  <si>
    <t>Pneumococcal_Vaccination_given_needed_declined_(COPD)_(CEG_Dashboards___High_Risk_Respiratory_LIS).csv</t>
  </si>
  <si>
    <t>Rescue_Pack_Declined_(COPD)_(CEG_Dashboards___High_Risk_Respiratory_LIS).csv</t>
  </si>
  <si>
    <t>Smoking_Status_(Asthma)_(CEG_Dashboards___High_Risk_Respiratory_LIS).csv</t>
  </si>
  <si>
    <t>Smoking_Status_(COPD)_(CEG_Dashboards___High_Risk_Respiratory_LIS).csv</t>
  </si>
  <si>
    <t>Rescue_Pack_Issued_(COPD)_(CEG_Dashboards___High_Risk_Respiratory_LIS).csv</t>
  </si>
  <si>
    <t>_Asthma_Respiratory_High_Risk_Review_completed_(Payment)_(CEG_Dashboards___High_Risk_Respiratory_LIS).csv</t>
  </si>
  <si>
    <t>_Respiratory_COPD_High_Risk_Review_Completed_(Payment)_(CEG_Dashboards___High_Risk_Respiratory_LIS).csv</t>
  </si>
  <si>
    <t>Status</t>
  </si>
  <si>
    <t>PCN/Network</t>
  </si>
  <si>
    <t>PCN code</t>
  </si>
  <si>
    <t>Active</t>
  </si>
  <si>
    <t>Network East</t>
  </si>
  <si>
    <t>U86967</t>
  </si>
  <si>
    <t>U86968</t>
  </si>
  <si>
    <t>U86969</t>
  </si>
  <si>
    <t>Network East One</t>
  </si>
  <si>
    <t>U27362</t>
  </si>
  <si>
    <t>U26744</t>
  </si>
  <si>
    <t>Network West One</t>
  </si>
  <si>
    <t>U11211</t>
  </si>
  <si>
    <t>Network North</t>
  </si>
  <si>
    <t>U55387</t>
  </si>
  <si>
    <t>U55388</t>
  </si>
  <si>
    <t>U55389</t>
  </si>
  <si>
    <t>Network Central</t>
  </si>
  <si>
    <t>U92874</t>
  </si>
  <si>
    <t>U89154</t>
  </si>
  <si>
    <t>U21268</t>
  </si>
  <si>
    <t>U46293</t>
  </si>
  <si>
    <t>U51492</t>
  </si>
  <si>
    <t>U05451</t>
  </si>
  <si>
    <t>U58256</t>
  </si>
  <si>
    <t>U40100</t>
  </si>
  <si>
    <t>U07169</t>
  </si>
  <si>
    <t>Havering Crest Network</t>
  </si>
  <si>
    <t>U29424</t>
  </si>
  <si>
    <t>Marshall Network</t>
  </si>
  <si>
    <t>U50107</t>
  </si>
  <si>
    <t>Ashton Gardens Surgery</t>
  </si>
  <si>
    <t>North Network</t>
  </si>
  <si>
    <t>U55939</t>
  </si>
  <si>
    <t>South Network</t>
  </si>
  <si>
    <t>U00367</t>
  </si>
  <si>
    <t>U23362</t>
  </si>
  <si>
    <t>U56681</t>
  </si>
  <si>
    <t>U71739</t>
  </si>
  <si>
    <t>U11373</t>
  </si>
  <si>
    <t>U34188</t>
  </si>
  <si>
    <t>U06978</t>
  </si>
  <si>
    <t>U52641</t>
  </si>
  <si>
    <t>U76122</t>
  </si>
  <si>
    <t>Newham Vicarage Practice</t>
  </si>
  <si>
    <t>U94747</t>
  </si>
  <si>
    <t>U51307</t>
  </si>
  <si>
    <t>U03653</t>
  </si>
  <si>
    <t>U27585</t>
  </si>
  <si>
    <t>U78575</t>
  </si>
  <si>
    <t>U20290</t>
  </si>
  <si>
    <t>New Cross Alliance</t>
  </si>
  <si>
    <t>U08578</t>
  </si>
  <si>
    <t>Network 1</t>
  </si>
  <si>
    <t>U50771</t>
  </si>
  <si>
    <t>Network 2</t>
  </si>
  <si>
    <t>U54453</t>
  </si>
  <si>
    <t>U37286</t>
  </si>
  <si>
    <t>Network 5</t>
  </si>
  <si>
    <t>U87199</t>
  </si>
  <si>
    <t>Network 6</t>
  </si>
  <si>
    <t>U08803</t>
  </si>
  <si>
    <t>XX Place /Bromley-by-Bow</t>
  </si>
  <si>
    <t>Network 7</t>
  </si>
  <si>
    <t>U60865</t>
  </si>
  <si>
    <t>Network 8</t>
  </si>
  <si>
    <t>U09193</t>
  </si>
  <si>
    <t>Chingford/Walthamstow</t>
  </si>
  <si>
    <t>U92720</t>
  </si>
  <si>
    <t>The Penryhn Surgery</t>
  </si>
  <si>
    <t>U47946</t>
  </si>
  <si>
    <t>U87776</t>
  </si>
  <si>
    <t>Forest Intergrated Health</t>
  </si>
  <si>
    <t>U65471</t>
  </si>
  <si>
    <t>Crawley Road Medical Centre</t>
  </si>
  <si>
    <t>U47812</t>
  </si>
  <si>
    <t>U93045</t>
  </si>
  <si>
    <t>The Firs</t>
  </si>
  <si>
    <t xml:space="preserve">Walthamstow West </t>
  </si>
  <si>
    <t>U17084</t>
  </si>
  <si>
    <t>U17085</t>
  </si>
  <si>
    <t>N/A</t>
  </si>
  <si>
    <t>Alcohol Consumption</t>
  </si>
  <si>
    <t>Cancer Care Plan Discussed</t>
  </si>
  <si>
    <t>Cancer Care Review Done</t>
  </si>
  <si>
    <t>Cancer Info Offered</t>
  </si>
  <si>
    <t>Current Smoker</t>
  </si>
  <si>
    <t>Current Smoker Offered Advice</t>
  </si>
  <si>
    <t>Discussion of Diagnosis</t>
  </si>
  <si>
    <t>Eligible for Cancer Care Review</t>
  </si>
  <si>
    <t>High Risk of COVID-19</t>
  </si>
  <si>
    <t>Lifestyle Advice re: Diet</t>
  </si>
  <si>
    <t>Lifestyle Advice re: Exercise</t>
  </si>
  <si>
    <t>Psychological Counselling Offered</t>
  </si>
  <si>
    <t>Seen by General Practitioner</t>
  </si>
  <si>
    <t>Seen by Practice Nurse</t>
  </si>
  <si>
    <t>Cancer</t>
  </si>
  <si>
    <t>03/12/2020 12:41</t>
  </si>
  <si>
    <t>Respiratory Care LIS Monitoring (Asthma)</t>
  </si>
  <si>
    <t>Respiratory Care LIS Monitoring (COPD)</t>
  </si>
  <si>
    <t>HRR Payment</t>
  </si>
  <si>
    <t>COPD</t>
  </si>
  <si>
    <t>York Surgery</t>
  </si>
  <si>
    <t>The Broadway Surgery</t>
  </si>
  <si>
    <t>asthma</t>
  </si>
  <si>
    <t>Asthma_Annual_Review_(CEG_Dashboards___High_Risk_Respiratory_LIS).csv</t>
  </si>
  <si>
    <t>COPD_Annual_Review_(CEG_Dashboards___High_Risk_Respiratory_LIS).csv</t>
  </si>
  <si>
    <t>Total</t>
  </si>
  <si>
    <t>Redbridge - Respiratory Care</t>
  </si>
  <si>
    <t>New West</t>
  </si>
  <si>
    <t>The Oval Practice</t>
  </si>
  <si>
    <t>Network New West</t>
  </si>
  <si>
    <t>Wellington Way Health Centre</t>
  </si>
  <si>
    <t>RC Payment</t>
  </si>
  <si>
    <t>Registered practice</t>
  </si>
  <si>
    <t>Patient Count</t>
  </si>
  <si>
    <t>ASTHMA</t>
  </si>
  <si>
    <t>The Dewey Practice</t>
  </si>
  <si>
    <t>Asthma_Annual_Review_(CEG_Dashboards___High_Risk_Respiratory_lis).csv</t>
  </si>
  <si>
    <t>Asthma_Control_Score_(CEG_Dashboards___High_Risk_Respiratory_lis).csv</t>
  </si>
  <si>
    <t>Asthma_Management_Plan_Declined_(CEG_Dashboards___High_Risk_Respiratory_lis).csv</t>
  </si>
  <si>
    <t>Asthma_Management_Plan_Given_(CEG_Dashboards___High_Risk_Respiratory_lis).csv</t>
  </si>
  <si>
    <t>Asthma_Trigger_recorded_(CEG_Dashboards___High_Risk_Respiratory_lis).csv</t>
  </si>
  <si>
    <t>CAT_Score_recorded_(CEG_Dashboards___High_Risk_Respiratory_lis).csv</t>
  </si>
  <si>
    <t>COPD_Annual_Review_(CEG_Dashboards___High_Risk_Respiratory_lis).csv</t>
  </si>
  <si>
    <t>COPD_Management_Plan_Given_(CEG_Dashboards___High_Risk_Respiratory_lis).csv</t>
  </si>
  <si>
    <t>Currently_Registered_Patients_(CEG_Dashboards___High_Risk_Respiratory_lis).csv</t>
  </si>
  <si>
    <t>Discussion_about_Hygiene_(Asthma)_(CEG_Dashboards___High_Risk_Respiratory_lis).csv</t>
  </si>
  <si>
    <t>Discussion_about_Hygiene_(COPD)_(CEG_Dashboards___High_Risk_Respiratory_lis).csv</t>
  </si>
  <si>
    <t>High-risk_Asthma_patients_(CEG_Dashboards___High_Risk_Respiratory_lis).csv</t>
  </si>
  <si>
    <t>High-risk_COPD_patients_(CEG_Dashboards___High_Risk_Respiratory_lis).csv</t>
  </si>
  <si>
    <t>High_Risk_Review_(Asthma)_(CEG_Dashboards___High_Risk_Respiratory_lis).csv</t>
  </si>
  <si>
    <t>High_Risk_Review_(COPD)_(CEG_Dashboards___High_Risk_Respiratory_lis).csv</t>
  </si>
  <si>
    <t>Influenza_vaccination_given_needed_declined_(Asthma)_(CEG_Dashboards___High_Risk_Respiratory_lis).csv</t>
  </si>
  <si>
    <t>Influenza_vaccination_given_needed_declined_(COPD)_(CEG_Dashboards___High_Risk_Respiratory_lis).csv</t>
  </si>
  <si>
    <t>MRC_Scale_recorded_(CEG_Dashboards___High_Risk_Respiratory_lis).csv</t>
  </si>
  <si>
    <t>Patients_on_the_asthma_register_(18-26_exc_LD,_26+_)_(CEG_Dashboards___High_Risk_Respiratory_lis).csv</t>
  </si>
  <si>
    <t>Patients_on_the_COPD_register_(CEG_Dashboards___High_Risk_Respiratory_lis).csv</t>
  </si>
  <si>
    <t>Pneumococcal_Vaccination_given_needed_declined_(Asthma)_(CEG_Dashboards___High_Risk_Respiratory_lis).csv</t>
  </si>
  <si>
    <t>Pneumococcal_Vaccination_given_needed_declined_(COPD)_(CEG_Dashboards___High_Risk_Respiratory_lis).csv</t>
  </si>
  <si>
    <t>Rescue_Pack_Declined_(COPD)_(CEG_Dashboards___High_Risk_Respiratory_lis).csv</t>
  </si>
  <si>
    <t>Rescue_Pack_Issued_(COPD)_(CEG_Dashboards___High_Risk_Respiratory_lis).csv</t>
  </si>
  <si>
    <t>Smoking_Status_(Asthma)_(CEG_Dashboards___High_Risk_Respiratory_lis).csv</t>
  </si>
  <si>
    <t>Smoking_Status_(COPD)_(CEG_Dashboards___High_Risk_Respiratory_lis).csv</t>
  </si>
  <si>
    <t>281 Oxlow Lane</t>
  </si>
  <si>
    <t>RM10 7YU</t>
  </si>
  <si>
    <t>Plashet Harmony Practice</t>
  </si>
  <si>
    <t>Grove Surgery*</t>
  </si>
  <si>
    <t>01/04/2022 - 01/04/2023</t>
  </si>
  <si>
    <t>Reporting period: 01/04/2022 - 01/04/2023</t>
  </si>
  <si>
    <t>Complete results are available</t>
  </si>
  <si>
    <t>Asthma</t>
  </si>
  <si>
    <t>High Risk Review COPD</t>
  </si>
  <si>
    <t>High Risk Review Asthma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</si>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</sst>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-* #,##0.00_-;\-* #,##0.00_-;_-* &quot;-&quot;??_-;_-@_-"/>
    <numFmt numFmtId="164" formatCode="_-* #,##0_-;\-* #,##0_-;_-* &quot;-&quot;??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24"/>
      <color theme="7" tint="-0.249977111117893"/>
      <name val="Calibri"/>
      <family val="2"/>
      <scheme val="minor"/>
    </font>
    <font>
      <sz val="3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24"/>
      <color theme="5" tint="-0.249977111117893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/>
        <bgColor theme="9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rgb="FFA9D08E"/>
      </top>
      <bottom style="thin">
        <color rgb="FFA9D08E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0">
    <xf numFmtId="0" fontId="0" fillId="0" borderId="0" xfId="0"/>
    <xf numFmtId="0" fontId="0" fillId="0" borderId="0" xfId="0" quotePrefix="1"/>
    <xf numFmtId="14" fontId="0" fillId="0" borderId="0" xfId="0" applyNumberFormat="1"/>
    <xf numFmtId="0" fontId="0" fillId="2" borderId="0" xfId="0" applyFill="1"/>
    <xf numFmtId="164" fontId="0" fillId="0" borderId="0" xfId="1" applyNumberFormat="1" applyFont="1" applyProtection="1"/>
    <xf numFmtId="0" fontId="4" fillId="0" borderId="0" xfId="0" applyFont="1"/>
    <xf numFmtId="14" fontId="2" fillId="2" borderId="0" xfId="0" applyNumberFormat="1" applyFont="1" applyFill="1" applyAlignment="1">
      <alignment horizontal="left" vertical="top"/>
    </xf>
    <xf numFmtId="0" fontId="3" fillId="0" borderId="0" xfId="0" applyFont="1"/>
    <xf numFmtId="0" fontId="3" fillId="0" borderId="0" xfId="0" applyFont="1" applyAlignment="1">
      <alignment horizontal="center" vertical="center" wrapText="1"/>
    </xf>
    <xf numFmtId="0" fontId="5" fillId="4" borderId="1" xfId="0" applyFont="1" applyFill="1" applyBorder="1"/>
    <xf numFmtId="0" fontId="0" fillId="5" borderId="2" xfId="0" applyFill="1" applyBorder="1"/>
    <xf numFmtId="0" fontId="0" fillId="0" borderId="2" xfId="0" applyBorder="1"/>
    <xf numFmtId="0" fontId="7" fillId="0" borderId="0" xfId="0" applyFont="1"/>
    <xf numFmtId="0" fontId="8" fillId="6" borderId="0" xfId="0" applyFont="1" applyFill="1"/>
    <xf numFmtId="0" fontId="9" fillId="7" borderId="0" xfId="0" applyFont="1" applyFill="1"/>
    <xf numFmtId="0" fontId="9" fillId="8" borderId="0" xfId="0" applyFont="1" applyFill="1"/>
    <xf numFmtId="0" fontId="9" fillId="3" borderId="0" xfId="0" applyFont="1" applyFill="1"/>
    <xf numFmtId="0" fontId="0" fillId="9" borderId="0" xfId="0" applyFill="1"/>
    <xf numFmtId="0" fontId="7" fillId="9" borderId="0" xfId="0" applyFont="1" applyFill="1"/>
    <xf numFmtId="0" fontId="10" fillId="2" borderId="0" xfId="0" applyFont="1" applyFill="1" applyAlignment="1">
      <alignment horizontal="left" vertical="top"/>
    </xf>
    <xf numFmtId="14" fontId="0" fillId="2" borderId="0" xfId="0" applyNumberFormat="1" applyFill="1" applyAlignment="1">
      <alignment horizontal="center" vertical="center"/>
    </xf>
    <xf numFmtId="0" fontId="11" fillId="2" borderId="0" xfId="0" applyFont="1" applyFill="1" applyAlignment="1">
      <alignment horizontal="left" vertical="top"/>
    </xf>
    <xf numFmtId="0" fontId="0" fillId="0" borderId="0" xfId="0" applyAlignment="1">
      <alignment horizontal="right"/>
    </xf>
    <xf numFmtId="0" fontId="12" fillId="10" borderId="3" xfId="0" applyFont="1" applyFill="1" applyBorder="1"/>
    <xf numFmtId="0" fontId="12" fillId="10" borderId="4" xfId="0" applyFont="1" applyFill="1" applyBorder="1"/>
    <xf numFmtId="0" fontId="13" fillId="2" borderId="0" xfId="0" applyFont="1" applyFill="1"/>
    <xf numFmtId="0" fontId="14" fillId="2" borderId="0" xfId="0" applyFont="1" applyFill="1"/>
    <xf numFmtId="22" fontId="0" fillId="0" borderId="0" xfId="0" applyNumberFormat="1"/>
    <xf numFmtId="15" fontId="0" fillId="0" borderId="0" xfId="0" applyNumberFormat="1"/>
    <xf numFmtId="9" fontId="0" fillId="0" borderId="0" xfId="2" applyFont="1" applyAlignment="1">
      <alignment horizontal="right"/>
    </xf>
    <xf numFmtId="9" fontId="0" fillId="9" borderId="0" xfId="0" applyNumberFormat="1" applyFill="1"/>
    <xf numFmtId="0" fontId="17" fillId="2" borderId="0" xfId="0" applyFont="1" applyFill="1" applyAlignment="1">
      <alignment horizontal="left" vertical="top"/>
    </xf>
    <xf numFmtId="14" fontId="18" fillId="2" borderId="0" xfId="0" applyNumberFormat="1" applyFont="1" applyFill="1" applyAlignment="1">
      <alignment horizontal="left" vertical="top"/>
    </xf>
    <xf numFmtId="0" fontId="19" fillId="2" borderId="0" xfId="0" applyFont="1" applyFill="1"/>
    <xf numFmtId="0" fontId="20" fillId="2" borderId="0" xfId="0" applyFont="1" applyFill="1" applyAlignment="1">
      <alignment horizontal="center"/>
    </xf>
    <xf numFmtId="0" fontId="20" fillId="2" borderId="0" xfId="0" applyFont="1" applyFill="1" applyAlignment="1">
      <alignment horizontal="center" vertical="center"/>
    </xf>
    <xf numFmtId="0" fontId="0" fillId="11" borderId="0" xfId="0" applyFill="1"/>
    <xf numFmtId="0" fontId="0" fillId="12" borderId="0" xfId="0" applyFill="1"/>
    <xf numFmtId="0" fontId="3" fillId="11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164" fontId="3" fillId="0" borderId="0" xfId="1" applyNumberFormat="1" applyFont="1" applyProtection="1"/>
    <xf numFmtId="164" fontId="0" fillId="2" borderId="0" xfId="1" applyNumberFormat="1" applyFont="1" applyFill="1" applyProtection="1"/>
    <xf numFmtId="164" fontId="3" fillId="2" borderId="0" xfId="1" applyNumberFormat="1" applyFont="1" applyFill="1" applyProtection="1"/>
    <xf numFmtId="0" fontId="7" fillId="11" borderId="0" xfId="0" applyFont="1" applyFill="1"/>
    <xf numFmtId="0" fontId="3" fillId="11" borderId="0" xfId="0" applyFont="1" applyFill="1"/>
    <xf numFmtId="0" fontId="3" fillId="2" borderId="0" xfId="0" applyFont="1" applyFill="1"/>
    <xf numFmtId="0" fontId="0" fillId="0" borderId="0" xfId="1" applyNumberFormat="1" applyFont="1" applyAlignment="1" applyProtection="1">
      <alignment horizontal="right"/>
    </xf>
    <xf numFmtId="0" fontId="0" fillId="2" borderId="0" xfId="1" applyNumberFormat="1" applyFont="1" applyFill="1" applyAlignment="1" applyProtection="1">
      <alignment horizontal="right"/>
    </xf>
    <xf numFmtId="14" fontId="19" fillId="2" borderId="0" xfId="0" applyNumberFormat="1" applyFont="1" applyFill="1" applyAlignment="1">
      <alignment horizontal="left" vertical="top"/>
    </xf>
    <xf numFmtId="0" fontId="19" fillId="2" borderId="0" xfId="0" applyFont="1" applyFill="1" applyAlignment="1">
      <alignment horizontal="center"/>
    </xf>
    <xf numFmtId="0" fontId="20" fillId="11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1" fontId="0" fillId="0" borderId="0" xfId="1" applyNumberFormat="1" applyFont="1" applyProtection="1"/>
    <xf numFmtId="1" fontId="3" fillId="0" borderId="0" xfId="1" applyNumberFormat="1" applyFont="1" applyProtection="1"/>
    <xf numFmtId="1" fontId="3" fillId="11" borderId="0" xfId="0" applyNumberFormat="1" applyFont="1" applyFill="1"/>
    <xf numFmtId="9" fontId="0" fillId="2" borderId="0" xfId="2" applyFont="1" applyFill="1" applyAlignment="1">
      <alignment horizontal="right"/>
    </xf>
    <xf numFmtId="9" fontId="0" fillId="2" borderId="0" xfId="0" applyNumberFormat="1" applyFill="1"/>
    <xf numFmtId="0" fontId="20" fillId="11" borderId="0" xfId="0" applyFont="1" applyFill="1" applyAlignment="1">
      <alignment horizontal="center" vertical="center" wrapText="1"/>
    </xf>
    <xf numFmtId="0" fontId="20" fillId="11" borderId="0" xfId="0" applyFont="1" applyFill="1" applyAlignment="1">
      <alignment horizontal="center"/>
    </xf>
    <xf numFmtId="0" fontId="0" fillId="2" borderId="0" xfId="0" applyFill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85">
    <dxf>
      <font>
        <color rgb="FFFF0000"/>
      </font>
    </dxf>
    <dxf>
      <font>
        <color rgb="FFFF0000"/>
      </font>
    </dxf>
    <dxf>
      <font>
        <color theme="0"/>
      </font>
      <fill>
        <patternFill>
          <bgColor theme="5" tint="-0.499984740745262"/>
        </patternFill>
      </fill>
    </dxf>
    <dxf>
      <font>
        <color theme="0"/>
      </font>
      <fill>
        <patternFill>
          <bgColor theme="5" tint="-0.24994659260841701"/>
        </patternFill>
      </fill>
    </dxf>
    <dxf>
      <font>
        <color theme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5" tint="0.79998168889431442"/>
        </patternFill>
      </fill>
    </dxf>
    <dxf>
      <font>
        <color theme="0"/>
      </font>
      <fill>
        <patternFill>
          <bgColor theme="5" tint="-0.499984740745262"/>
        </patternFill>
      </fill>
    </dxf>
    <dxf>
      <font>
        <color theme="0"/>
      </font>
      <fill>
        <patternFill>
          <bgColor theme="5" tint="-0.24994659260841701"/>
        </patternFill>
      </fill>
    </dxf>
    <dxf>
      <font>
        <color theme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5" tint="0.79998168889431442"/>
        </patternFill>
      </fill>
    </dxf>
    <dxf>
      <font>
        <color rgb="FFFF0000"/>
      </font>
    </dxf>
    <dxf>
      <font>
        <color theme="0"/>
      </font>
      <fill>
        <patternFill>
          <bgColor theme="7" tint="-0.499984740745262"/>
        </patternFill>
      </fill>
    </dxf>
    <dxf>
      <font>
        <color theme="0"/>
      </font>
      <fill>
        <patternFill>
          <bgColor theme="7" tint="-0.24994659260841701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59996337778862885"/>
        </patternFill>
      </fill>
    </dxf>
    <dxf>
      <font>
        <color auto="1"/>
      </font>
      <fill>
        <patternFill>
          <bgColor theme="7" tint="0.79998168889431442"/>
        </patternFill>
      </fill>
    </dxf>
    <dxf>
      <font>
        <color rgb="FFFF0000"/>
      </font>
    </dxf>
    <dxf>
      <font>
        <color theme="0"/>
      </font>
      <fill>
        <patternFill>
          <bgColor theme="7" tint="-0.499984740745262"/>
        </patternFill>
      </fill>
    </dxf>
    <dxf>
      <font>
        <color theme="0"/>
      </font>
      <fill>
        <patternFill>
          <bgColor theme="7" tint="-0.24994659260841701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59996337778862885"/>
        </patternFill>
      </fill>
    </dxf>
    <dxf>
      <font>
        <color auto="1"/>
      </font>
      <fill>
        <patternFill>
          <bgColor theme="7" tint="0.79998168889431442"/>
        </patternFill>
      </fill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Light16">
    <tableStyle name="TableStyleQueryPreview" pivot="0" count="3" xr9:uid="{00000000-0011-0000-FFFF-FFFF00000000}">
      <tableStyleElement type="wholeTable" dxfId="84"/>
      <tableStyleElement type="headerRow" dxfId="83"/>
      <tableStyleElement type="firstRowStripe" dxfId="82"/>
    </tableStyle>
    <tableStyle name="TableStyleQueryResult" pivot="0" count="3" xr9:uid="{00000000-0011-0000-FFFF-FFFF01000000}">
      <tableStyleElement type="wholeTable" dxfId="81"/>
      <tableStyleElement type="headerRow" dxfId="80"/>
      <tableStyleElement type="firstRowStripe" dxfId="7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onnections" Target="connections.xml"/><Relationship Id="rId26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5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2534760383339"/>
          <c:y val="5.6410256410256411E-2"/>
          <c:w val="0.77197465239616658"/>
          <c:h val="0.82462426812033107"/>
        </c:manualLayout>
      </c:layout>
      <c:barChart>
        <c:barDir val="col"/>
        <c:grouping val="clustered"/>
        <c:varyColors val="0"/>
        <c:ser>
          <c:idx val="14"/>
          <c:order val="0"/>
          <c:tx>
            <c:strRef>
              <c:f>'Respiratory Care (Asthma)'!$M$17</c:f>
              <c:strCache>
                <c:ptCount val="1"/>
                <c:pt idx="0">
                  <c:v>Asthma Trigger recorded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(Asthma)'!$C$18:$C$24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(Asthma)'!$N$18:$N$24</c:f>
              <c:numCache>
                <c:formatCode>0%</c:formatCode>
                <c:ptCount val="7"/>
                <c:pt idx="0">
                  <c:v>0.51996294580824454</c:v>
                </c:pt>
                <c:pt idx="1">
                  <c:v>0.5993031358885017</c:v>
                </c:pt>
                <c:pt idx="2">
                  <c:v>0.73169014084507045</c:v>
                </c:pt>
                <c:pt idx="3">
                  <c:v>0.54204476709013916</c:v>
                </c:pt>
                <c:pt idx="4">
                  <c:v>0.39374601148691768</c:v>
                </c:pt>
                <c:pt idx="5">
                  <c:v>0.56209476309226936</c:v>
                </c:pt>
                <c:pt idx="6">
                  <c:v>0.33101045296167247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BF6E-4244-AA9B-FF5201C714AE}"/>
            </c:ext>
          </c:extLst>
        </c:ser>
        <c:ser>
          <c:idx val="16"/>
          <c:order val="1"/>
          <c:tx>
            <c:strRef>
              <c:f>'Respiratory Care (Asthma)'!$O$17</c:f>
              <c:strCache>
                <c:ptCount val="1"/>
                <c:pt idx="0">
                  <c:v>Asthma Control Score</c:v>
                </c:pt>
              </c:strCache>
            </c:strRef>
          </c:tx>
          <c:spPr>
            <a:solidFill>
              <a:schemeClr val="accent4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(Asthma)'!$C$18:$C$24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(Asthma)'!$P$18:$P$24</c:f>
              <c:numCache>
                <c:formatCode>0%</c:formatCode>
                <c:ptCount val="7"/>
                <c:pt idx="0">
                  <c:v>0.98582677165354327</c:v>
                </c:pt>
                <c:pt idx="1">
                  <c:v>0.978513356562137</c:v>
                </c:pt>
                <c:pt idx="2">
                  <c:v>0.99084507042253522</c:v>
                </c:pt>
                <c:pt idx="3">
                  <c:v>0.97761645493042948</c:v>
                </c:pt>
                <c:pt idx="4">
                  <c:v>0.98500319081046583</c:v>
                </c:pt>
                <c:pt idx="5">
                  <c:v>0.99750623441396513</c:v>
                </c:pt>
                <c:pt idx="6">
                  <c:v>0.98373983739837401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BF6E-4244-AA9B-FF5201C714AE}"/>
            </c:ext>
          </c:extLst>
        </c:ser>
        <c:ser>
          <c:idx val="18"/>
          <c:order val="2"/>
          <c:tx>
            <c:strRef>
              <c:f>'Respiratory Care (Asthma)'!$Q$17</c:f>
              <c:strCache>
                <c:ptCount val="1"/>
                <c:pt idx="0">
                  <c:v>Smoking Status (Asthma)</c:v>
                </c:pt>
              </c:strCache>
            </c:strRef>
          </c:tx>
          <c:spPr>
            <a:solidFill>
              <a:schemeClr val="accent2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(Asthma)'!$C$18:$C$24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(Asthma)'!$R$18:$R$24</c:f>
              <c:numCache>
                <c:formatCode>0%</c:formatCode>
                <c:ptCount val="7"/>
                <c:pt idx="0">
                  <c:v>0.98147290412227883</c:v>
                </c:pt>
                <c:pt idx="1">
                  <c:v>0.9941927990708479</c:v>
                </c:pt>
                <c:pt idx="2">
                  <c:v>0.99859154929577465</c:v>
                </c:pt>
                <c:pt idx="3">
                  <c:v>0.97459165154264971</c:v>
                </c:pt>
                <c:pt idx="4">
                  <c:v>0.98500319081046583</c:v>
                </c:pt>
                <c:pt idx="5">
                  <c:v>0.95112219451371571</c:v>
                </c:pt>
                <c:pt idx="6">
                  <c:v>0.99883855981416958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BF6E-4244-AA9B-FF5201C714AE}"/>
            </c:ext>
          </c:extLst>
        </c:ser>
        <c:ser>
          <c:idx val="20"/>
          <c:order val="3"/>
          <c:tx>
            <c:strRef>
              <c:f>'Respiratory Care (Asthma)'!$S$17</c:f>
              <c:strCache>
                <c:ptCount val="1"/>
                <c:pt idx="0">
                  <c:v>Influenza vaccination given/needed/declined (asthma)</c:v>
                </c:pt>
              </c:strCache>
            </c:strRef>
          </c:tx>
          <c:spPr>
            <a:solidFill>
              <a:schemeClr val="accent6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(Asthma)'!$C$18:$C$24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(Asthma)'!$T$18:$T$24</c:f>
              <c:numCache>
                <c:formatCode>0%</c:formatCode>
                <c:ptCount val="7"/>
                <c:pt idx="0">
                  <c:v>0.76646595646132465</c:v>
                </c:pt>
                <c:pt idx="1">
                  <c:v>0.73809523809523814</c:v>
                </c:pt>
                <c:pt idx="2">
                  <c:v>0.83661971830985915</c:v>
                </c:pt>
                <c:pt idx="3">
                  <c:v>0.68663036902601327</c:v>
                </c:pt>
                <c:pt idx="4">
                  <c:v>0.76515634971282709</c:v>
                </c:pt>
                <c:pt idx="5">
                  <c:v>0.7187032418952618</c:v>
                </c:pt>
                <c:pt idx="6">
                  <c:v>0.97677119628339137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BF6E-4244-AA9B-FF5201C714AE}"/>
            </c:ext>
          </c:extLst>
        </c:ser>
        <c:ser>
          <c:idx val="22"/>
          <c:order val="4"/>
          <c:tx>
            <c:strRef>
              <c:f>'Respiratory Care (Asthma)'!$U$17</c:f>
              <c:strCache>
                <c:ptCount val="1"/>
                <c:pt idx="0">
                  <c:v>Pneumococcal Vaccination given/needed/declined (Asthma)</c:v>
                </c:pt>
              </c:strCache>
            </c:strRef>
          </c:tx>
          <c:spPr>
            <a:solidFill>
              <a:schemeClr val="accent4">
                <a:lumMod val="7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(Asthma)'!$C$18:$C$24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(Asthma)'!$V$18:$V$24</c:f>
              <c:numCache>
                <c:formatCode>0%</c:formatCode>
                <c:ptCount val="7"/>
                <c:pt idx="0">
                  <c:v>0.45511811023622045</c:v>
                </c:pt>
                <c:pt idx="1">
                  <c:v>0.491869918699187</c:v>
                </c:pt>
                <c:pt idx="2">
                  <c:v>0.50774647887323943</c:v>
                </c:pt>
                <c:pt idx="3">
                  <c:v>0.49364791288566245</c:v>
                </c:pt>
                <c:pt idx="4">
                  <c:v>0.43873643905552012</c:v>
                </c:pt>
                <c:pt idx="5">
                  <c:v>0.37256857855361597</c:v>
                </c:pt>
                <c:pt idx="6">
                  <c:v>0.4727061556329849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BF6E-4244-AA9B-FF5201C714AE}"/>
            </c:ext>
          </c:extLst>
        </c:ser>
        <c:ser>
          <c:idx val="0"/>
          <c:order val="5"/>
          <c:tx>
            <c:strRef>
              <c:f>'Respiratory Care (Asthma)'!$I$17</c:f>
              <c:strCache>
                <c:ptCount val="1"/>
                <c:pt idx="0">
                  <c:v>Asthma Management Plan Given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val>
            <c:numRef>
              <c:f>'Respiratory Care (Asthma)'!$J$18:$J$24</c:f>
              <c:numCache>
                <c:formatCode>0%</c:formatCode>
                <c:ptCount val="7"/>
                <c:pt idx="0">
                  <c:v>0.92051875868457622</c:v>
                </c:pt>
                <c:pt idx="1">
                  <c:v>0.91463414634146345</c:v>
                </c:pt>
                <c:pt idx="2">
                  <c:v>0.96690140845070427</c:v>
                </c:pt>
                <c:pt idx="3">
                  <c:v>0.90623109497882637</c:v>
                </c:pt>
                <c:pt idx="4">
                  <c:v>0.93777919591576264</c:v>
                </c:pt>
                <c:pt idx="5">
                  <c:v>0.85685785536159598</c:v>
                </c:pt>
                <c:pt idx="6">
                  <c:v>0.96864111498257843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8E-4627-A19B-DE83B74E7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4"/>
        <c:overlap val="-27"/>
        <c:axId val="735859776"/>
        <c:axId val="735860192"/>
        <c:extLst/>
      </c:barChart>
      <c:catAx>
        <c:axId val="73585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60192"/>
        <c:crosses val="autoZero"/>
        <c:auto val="1"/>
        <c:lblAlgn val="ctr"/>
        <c:lblOffset val="100"/>
        <c:noMultiLvlLbl val="0"/>
      </c:catAx>
      <c:valAx>
        <c:axId val="73586019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597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2532913157603"/>
          <c:y val="6.5976596676651261E-2"/>
          <c:w val="0.77197465239616658"/>
          <c:h val="0.82462426812033107"/>
        </c:manualLayout>
      </c:layout>
      <c:barChart>
        <c:barDir val="col"/>
        <c:grouping val="clustered"/>
        <c:varyColors val="0"/>
        <c:ser>
          <c:idx val="13"/>
          <c:order val="0"/>
          <c:tx>
            <c:strRef>
              <c:f>'Respiratory Care (COPD)'!$M$17</c:f>
              <c:strCache>
                <c:ptCount val="1"/>
                <c:pt idx="0">
                  <c:v>COPD Management Plan Given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(COPD)'!$N$18:$N$24</c:f>
              <c:numCache>
                <c:formatCode>0%</c:formatCode>
                <c:ptCount val="7"/>
                <c:pt idx="0">
                  <c:v>0.81553398058252424</c:v>
                </c:pt>
                <c:pt idx="1">
                  <c:v>0.69948186528497414</c:v>
                </c:pt>
                <c:pt idx="2">
                  <c:v>0.93333333333333335</c:v>
                </c:pt>
                <c:pt idx="3">
                  <c:v>0.67500000000000004</c:v>
                </c:pt>
                <c:pt idx="4">
                  <c:v>0.90090090090090091</c:v>
                </c:pt>
                <c:pt idx="5">
                  <c:v>0.78643216080402012</c:v>
                </c:pt>
                <c:pt idx="6">
                  <c:v>0.68571428571428572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3B3C-44A4-A34C-9D12E1D6931B}"/>
            </c:ext>
          </c:extLst>
        </c:ser>
        <c:ser>
          <c:idx val="16"/>
          <c:order val="1"/>
          <c:tx>
            <c:strRef>
              <c:f>'Respiratory Care (COPD)'!$O$17</c:f>
              <c:strCache>
                <c:ptCount val="1"/>
                <c:pt idx="0">
                  <c:v>CAT Score recorded</c:v>
                </c:pt>
              </c:strCache>
            </c:strRef>
          </c:tx>
          <c:spPr>
            <a:solidFill>
              <a:schemeClr val="accent4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(COPD)'!$P$18:$P$24</c:f>
              <c:numCache>
                <c:formatCode>0%</c:formatCode>
                <c:ptCount val="7"/>
                <c:pt idx="0">
                  <c:v>0.92641798671435871</c:v>
                </c:pt>
                <c:pt idx="1">
                  <c:v>0.82383419689119175</c:v>
                </c:pt>
                <c:pt idx="2">
                  <c:v>0.97894736842105268</c:v>
                </c:pt>
                <c:pt idx="3">
                  <c:v>0.85833333333333328</c:v>
                </c:pt>
                <c:pt idx="4">
                  <c:v>0.97297297297297303</c:v>
                </c:pt>
                <c:pt idx="5">
                  <c:v>0.89949748743718594</c:v>
                </c:pt>
                <c:pt idx="6">
                  <c:v>0.93142857142857138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3B3C-44A4-A34C-9D12E1D6931B}"/>
            </c:ext>
          </c:extLst>
        </c:ser>
        <c:ser>
          <c:idx val="18"/>
          <c:order val="2"/>
          <c:tx>
            <c:strRef>
              <c:f>'Respiratory Care (COPD)'!$Q$17</c:f>
              <c:strCache>
                <c:ptCount val="1"/>
                <c:pt idx="0">
                  <c:v>MRC Scale recorded</c:v>
                </c:pt>
              </c:strCache>
            </c:strRef>
          </c:tx>
          <c:spPr>
            <a:solidFill>
              <a:schemeClr val="accent2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(COPD)'!$R$18:$R$24</c:f>
              <c:numCache>
                <c:formatCode>0%</c:formatCode>
                <c:ptCount val="7"/>
                <c:pt idx="0">
                  <c:v>0.99437915176290237</c:v>
                </c:pt>
                <c:pt idx="1">
                  <c:v>1</c:v>
                </c:pt>
                <c:pt idx="2">
                  <c:v>1</c:v>
                </c:pt>
                <c:pt idx="3">
                  <c:v>0.97916666666666663</c:v>
                </c:pt>
                <c:pt idx="4">
                  <c:v>0.99699699699699695</c:v>
                </c:pt>
                <c:pt idx="5">
                  <c:v>0.99748743718592969</c:v>
                </c:pt>
                <c:pt idx="6">
                  <c:v>0.98285714285714287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3B3C-44A4-A34C-9D12E1D6931B}"/>
            </c:ext>
          </c:extLst>
        </c:ser>
        <c:ser>
          <c:idx val="20"/>
          <c:order val="3"/>
          <c:tx>
            <c:strRef>
              <c:f>'Respiratory Care (COPD)'!$S$17</c:f>
              <c:strCache>
                <c:ptCount val="1"/>
                <c:pt idx="0">
                  <c:v>Smoking Status (COPD)</c:v>
                </c:pt>
              </c:strCache>
            </c:strRef>
          </c:tx>
          <c:spPr>
            <a:solidFill>
              <a:schemeClr val="accent6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(COPD)'!$T$18:$T$24</c:f>
              <c:numCache>
                <c:formatCode>0%</c:formatCode>
                <c:ptCount val="7"/>
                <c:pt idx="0">
                  <c:v>0.95247828308635663</c:v>
                </c:pt>
                <c:pt idx="1">
                  <c:v>0.97409326424870468</c:v>
                </c:pt>
                <c:pt idx="2">
                  <c:v>0.96491228070175439</c:v>
                </c:pt>
                <c:pt idx="3">
                  <c:v>0.95833333333333337</c:v>
                </c:pt>
                <c:pt idx="4">
                  <c:v>0.93093093093093093</c:v>
                </c:pt>
                <c:pt idx="5">
                  <c:v>0.95477386934673369</c:v>
                </c:pt>
                <c:pt idx="6">
                  <c:v>0.97714285714285709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3B3C-44A4-A34C-9D12E1D6931B}"/>
            </c:ext>
          </c:extLst>
        </c:ser>
        <c:ser>
          <c:idx val="22"/>
          <c:order val="4"/>
          <c:tx>
            <c:strRef>
              <c:f>'Respiratory Care (COPD)'!$U$17</c:f>
              <c:strCache>
                <c:ptCount val="1"/>
                <c:pt idx="0">
                  <c:v>Influenza vaccination given/needed/declined (COPD)</c:v>
                </c:pt>
              </c:strCache>
            </c:strRef>
          </c:tx>
          <c:spPr>
            <a:solidFill>
              <a:schemeClr val="accent4">
                <a:lumMod val="7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(COPD)'!$V$18:$V$24</c:f>
              <c:numCache>
                <c:formatCode>0%</c:formatCode>
                <c:ptCount val="7"/>
                <c:pt idx="0">
                  <c:v>0.90342360756259577</c:v>
                </c:pt>
                <c:pt idx="1">
                  <c:v>0.84974093264248707</c:v>
                </c:pt>
                <c:pt idx="2">
                  <c:v>0.9263157894736842</c:v>
                </c:pt>
                <c:pt idx="3">
                  <c:v>0.85</c:v>
                </c:pt>
                <c:pt idx="4">
                  <c:v>0.92042042042042038</c:v>
                </c:pt>
                <c:pt idx="5">
                  <c:v>0.87688442211055273</c:v>
                </c:pt>
                <c:pt idx="6">
                  <c:v>0.99428571428571433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3B3C-44A4-A34C-9D12E1D6931B}"/>
            </c:ext>
          </c:extLst>
        </c:ser>
        <c:ser>
          <c:idx val="24"/>
          <c:order val="5"/>
          <c:tx>
            <c:strRef>
              <c:f>'Respiratory Care (COPD)'!$W$17</c:f>
              <c:strCache>
                <c:ptCount val="1"/>
                <c:pt idx="0">
                  <c:v>Pneumococcal Vaccination given/needed/declined (COPD)</c:v>
                </c:pt>
              </c:strCache>
            </c:strRef>
          </c:tx>
          <c:spPr>
            <a:solidFill>
              <a:schemeClr val="accent2">
                <a:lumMod val="50000"/>
                <a:lumOff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Redbridge</c:v>
                </c:pt>
                <c:pt idx="1">
                  <c:v>Cranbrook</c:v>
                </c:pt>
                <c:pt idx="2">
                  <c:v>Fairlop</c:v>
                </c:pt>
                <c:pt idx="3">
                  <c:v>Seven Kings</c:v>
                </c:pt>
                <c:pt idx="4">
                  <c:v>Wanstead &amp; Woodford</c:v>
                </c:pt>
                <c:pt idx="5">
                  <c:v>Loxford</c:v>
                </c:pt>
                <c:pt idx="6">
                  <c:v>NewCross Alliance</c:v>
                </c:pt>
              </c:strCache>
            </c:strRef>
          </c:cat>
          <c:val>
            <c:numRef>
              <c:f>'Respiratory Care (COPD)'!$X$18:$X$24</c:f>
              <c:numCache>
                <c:formatCode>0%</c:formatCode>
                <c:ptCount val="7"/>
                <c:pt idx="0">
                  <c:v>0.90137966274910575</c:v>
                </c:pt>
                <c:pt idx="1">
                  <c:v>0.91191709844559588</c:v>
                </c:pt>
                <c:pt idx="2">
                  <c:v>0.9263157894736842</c:v>
                </c:pt>
                <c:pt idx="3">
                  <c:v>0.91249999999999998</c:v>
                </c:pt>
                <c:pt idx="4">
                  <c:v>0.92792792792792789</c:v>
                </c:pt>
                <c:pt idx="5">
                  <c:v>0.81155778894472363</c:v>
                </c:pt>
                <c:pt idx="6">
                  <c:v>0.93714285714285717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3B3C-44A4-A34C-9D12E1D693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4"/>
        <c:overlap val="-27"/>
        <c:axId val="735859776"/>
        <c:axId val="735860192"/>
        <c:extLst/>
      </c:barChart>
      <c:catAx>
        <c:axId val="73585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60192"/>
        <c:crosses val="autoZero"/>
        <c:auto val="1"/>
        <c:lblAlgn val="ctr"/>
        <c:lblOffset val="100"/>
        <c:noMultiLvlLbl val="0"/>
      </c:catAx>
      <c:valAx>
        <c:axId val="73586019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597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556911</xdr:colOff>
      <xdr:row>0</xdr:row>
      <xdr:rowOff>154781</xdr:rowOff>
    </xdr:from>
    <xdr:to>
      <xdr:col>21</xdr:col>
      <xdr:colOff>284997</xdr:colOff>
      <xdr:row>2</xdr:row>
      <xdr:rowOff>83343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38005" y="154781"/>
          <a:ext cx="1240180" cy="690562"/>
        </a:xfrm>
        <a:prstGeom prst="rect">
          <a:avLst/>
        </a:prstGeom>
      </xdr:spPr>
    </xdr:pic>
    <xdr:clientData/>
  </xdr:twoCellAnchor>
  <xdr:twoCellAnchor>
    <xdr:from>
      <xdr:col>1</xdr:col>
      <xdr:colOff>309562</xdr:colOff>
      <xdr:row>3</xdr:row>
      <xdr:rowOff>297655</xdr:rowOff>
    </xdr:from>
    <xdr:to>
      <xdr:col>21</xdr:col>
      <xdr:colOff>214312</xdr:colOff>
      <xdr:row>13</xdr:row>
      <xdr:rowOff>190500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B717A89-F81A-4136-B434-183535D570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83340</xdr:colOff>
      <xdr:row>3</xdr:row>
      <xdr:rowOff>202406</xdr:rowOff>
    </xdr:from>
    <xdr:to>
      <xdr:col>23</xdr:col>
      <xdr:colOff>571499</xdr:colOff>
      <xdr:row>13</xdr:row>
      <xdr:rowOff>202404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CB831952-2224-43F6-9FBD-CF61E3F77B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21</xdr:col>
      <xdr:colOff>369095</xdr:colOff>
      <xdr:row>0</xdr:row>
      <xdr:rowOff>107157</xdr:rowOff>
    </xdr:from>
    <xdr:to>
      <xdr:col>23</xdr:col>
      <xdr:colOff>37650</xdr:colOff>
      <xdr:row>2</xdr:row>
      <xdr:rowOff>23813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BB3F6B8-E9E5-48E3-84D1-7C16D9D96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52595" y="107157"/>
          <a:ext cx="1240180" cy="69056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47626</xdr:rowOff>
    </xdr:from>
    <xdr:to>
      <xdr:col>1</xdr:col>
      <xdr:colOff>343326</xdr:colOff>
      <xdr:row>1</xdr:row>
      <xdr:rowOff>119062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1B4E27-DE2A-4AD0-A561-2CA8AE466E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6"/>
          <a:ext cx="857676" cy="471486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31">
    <queryTableFields count="30">
      <queryTableField id="1" name="ProjectID" tableColumnId="1"/>
      <queryTableField id="2" name="Rel_D" tableColumnId="2"/>
      <queryTableField id="3" name="Run_D" tableColumnId="3"/>
      <queryTableField id="4" name="Search" tableColumnId="4"/>
      <queryTableField id="5" name="Currently Registered Patients" tableColumnId="5"/>
      <queryTableField id="6" name="Patients on the asthma register (18-26 exc LD, 26+ )" tableColumnId="6"/>
      <queryTableField id="7" name="Discussion about Hygiene (Asthma)" tableColumnId="7"/>
      <queryTableField id="8" name="Asthma Management Plan Given" tableColumnId="8"/>
      <queryTableField id="9" name="Asthma Management Plan Declined" tableColumnId="9"/>
      <queryTableField id="10" name="Patients on the COPD register" tableColumnId="10"/>
      <queryTableField id="11" name="Rescue Pack Issued (COPD)" tableColumnId="11"/>
      <queryTableField id="12" name="Rescue Pack Declined" tableColumnId="12"/>
      <queryTableField id="13" name="Discussion about Hygiene (COPD)" tableColumnId="13"/>
      <queryTableField id="14" name="COPD Management Plan Given" tableColumnId="14"/>
      <queryTableField id="15" name="Asthma Trigger recorded" tableColumnId="15"/>
      <queryTableField id="16" name="Asthma Control Score" tableColumnId="16"/>
      <queryTableField id="17" name="Influenza vaccination given/needed/declined (Asthma)" tableColumnId="17"/>
      <queryTableField id="18" name="Pneumococcal Vaccination given/needed/declined (Asthma)" tableColumnId="18"/>
      <queryTableField id="19" name="Smoking Status (Asthma)" tableColumnId="19"/>
      <queryTableField id="20" name="CAT Score recorded" tableColumnId="20"/>
      <queryTableField id="21" name="Influenza vaccination given/needed/declined (COPD)" tableColumnId="21"/>
      <queryTableField id="22" name="MRC Scale recorded" tableColumnId="22"/>
      <queryTableField id="23" name="Pneumococcal Vaccination given/needed/declined (COPD)" tableColumnId="23"/>
      <queryTableField id="24" name="Smoking Status (COPD)" tableColumnId="24"/>
      <queryTableField id="25" name="Asthma Annual Review" tableColumnId="25"/>
      <queryTableField id="26" name="COPD Annual Review" tableColumnId="26"/>
      <queryTableField id="27" name="Practice" tableColumnId="27"/>
      <queryTableField id="28" name="Locality ID" tableColumnId="28"/>
      <queryTableField id="29" name="SubLocality ID" tableColumnId="29"/>
      <queryTableField id="30" name="SubLocality" tableColumnId="30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5" xr16:uid="{00000000-0016-0000-0500-000001000000}" autoFormatId="0" applyNumberFormats="0" applyBorderFormats="0" applyFontFormats="1" applyPatternFormats="1" applyAlignmentFormats="0" applyWidthHeightFormats="0">
  <queryTableRefresh preserveSortFilterLayout="0" nextId="19">
    <queryTableFields count="18">
      <queryTableField id="1" name="Status" tableColumnId="1"/>
      <queryTableField id="2" name="Practice ID" tableColumnId="2"/>
      <queryTableField id="3" name="Practice" tableColumnId="3"/>
      <queryTableField id="4" name="Locality ID" tableColumnId="4"/>
      <queryTableField id="5" name="Locality" tableColumnId="5"/>
      <queryTableField id="6" name="SubLocality ID" tableColumnId="6"/>
      <queryTableField id="7" name="SubLocality" tableColumnId="7"/>
      <queryTableField id="8" name="PCN/Network" tableColumnId="8"/>
      <queryTableField id="9" name="PCN code" tableColumnId="9"/>
      <queryTableField id="10" name="Clinical System" tableColumnId="10"/>
      <queryTableField id="11" name="Address 1" tableColumnId="11"/>
      <queryTableField id="12" name="Address 2" tableColumnId="12"/>
      <queryTableField id="13" name="Postcode" tableColumnId="13"/>
      <queryTableField id="14" name="Grid Reference" tableColumnId="14"/>
      <queryTableField id="15" name="X (easting)" tableColumnId="15"/>
      <queryTableField id="16" name="Y (northing)" tableColumnId="16"/>
      <queryTableField id="17" name="Latitude" tableColumnId="17"/>
      <queryTableField id="18" name="Longitude" tableColumnId="18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13" xr16:uid="{00000000-0016-0000-0700-000002000000}" autoFormatId="16" applyNumberFormats="0" applyBorderFormats="0" applyFontFormats="0" applyPatternFormats="0" applyAlignmentFormats="0" applyWidthHeightFormats="0">
  <queryTableRefresh nextId="150">
    <queryTableFields count="27">
      <queryTableField id="1" name="Registered practice ID" tableColumnId="1"/>
      <queryTableField id="134" name="Asthma_Annual_Review_(CEG_Dashboards___High_Risk_Respiratory_LIS).csv" tableColumnId="11"/>
      <queryTableField id="111" name="Asthma_Control_Score_(CEG_Dashboards___High_Risk_Respiratory_LIS).csv" tableColumnId="2"/>
      <queryTableField id="112" name="Asthma_Management_Plan_Declined_(CEG_Dashboards___High_Risk_Respiratory_LIS).csv" tableColumnId="3"/>
      <queryTableField id="113" name="Asthma_Management_Plan_Given_(CEG_Dashboards___High_Risk_Respiratory_LIS).csv" tableColumnId="4"/>
      <queryTableField id="114" name="Asthma_Trigger_recorded_(CEG_Dashboards___High_Risk_Respiratory_LIS).csv" tableColumnId="5"/>
      <queryTableField id="115" name="CAT_Score_recorded_(CEG_Dashboards___High_Risk_Respiratory_LIS).csv" tableColumnId="6"/>
      <queryTableField id="135" name="COPD_Annual_Review_(CEG_Dashboards___High_Risk_Respiratory_LIS).csv" tableColumnId="12"/>
      <queryTableField id="116" name="COPD_Management_Plan_Given_(CEG_Dashboards___High_Risk_Respiratory_LIS).csv" tableColumnId="7"/>
      <queryTableField id="117" name="Currently_Registered_Patients_(CEG_Dashboards___High_Risk_Respiratory_LIS).csv" tableColumnId="8"/>
      <queryTableField id="118" name="Discussion_about_Hygiene_(Asthma)_(CEG_Dashboards___High_Risk_Respiratory_LIS).csv" tableColumnId="9"/>
      <queryTableField id="119" name="Discussion_about_Hygiene_(COPD)_(CEG_Dashboards___High_Risk_Respiratory_LIS).csv" tableColumnId="10"/>
      <queryTableField id="140" name="High-risk_Asthma_patients_(CEG_Dashboards___High_Risk_Respiratory_LIS).csv" tableColumnId="14"/>
      <queryTableField id="141" name="High-risk_COPD_patients_(CEG_Dashboards___High_Risk_Respiratory_LIS).csv" tableColumnId="25"/>
      <queryTableField id="142" name="High_Risk_Review_(Asthma)_(CEG_Dashboards___High_Risk_Respiratory_LIS).csv" tableColumnId="26"/>
      <queryTableField id="143" name="High_Risk_Review_(COPD)_(CEG_Dashboards___High_Risk_Respiratory_LIS).csv" tableColumnId="27"/>
      <queryTableField id="124" name="Influenza_vaccination_given_needed_declined_(Asthma)_(CEG_Dashboards___High_Risk_Respiratory_LIS).csv" tableColumnId="15"/>
      <queryTableField id="125" name="Influenza_vaccination_given_needed_declined_(COPD)_(CEG_Dashboards___High_Risk_Respiratory_LIS).csv" tableColumnId="16"/>
      <queryTableField id="126" name="MRC_Scale_recorded_(CEG_Dashboards___High_Risk_Respiratory_LIS).csv" tableColumnId="17"/>
      <queryTableField id="127" name="Patients_on_the_asthma_register_(18-26_exc_LD,_26+_)_(CEG_Dashboards___High_Risk_Respiratory_LIS).csv" tableColumnId="18"/>
      <queryTableField id="128" name="Patients_on_the_COPD_register_(CEG_Dashboards___High_Risk_Respiratory_LIS).csv" tableColumnId="19"/>
      <queryTableField id="129" name="Pneumococcal_Vaccination_given_needed_declined_(Asthma)_(CEG_Dashboards___High_Risk_Respiratory_LIS).csv" tableColumnId="20"/>
      <queryTableField id="130" name="Pneumococcal_Vaccination_given_needed_declined_(COPD)_(CEG_Dashboards___High_Risk_Respiratory_LIS).csv" tableColumnId="21"/>
      <queryTableField id="131" name="Rescue_Pack_Declined_(COPD)_(CEG_Dashboards___High_Risk_Respiratory_LIS).csv" tableColumnId="22"/>
      <queryTableField id="136" name="Rescue_Pack_Issued_(COPD)_(CEG_Dashboards___High_Risk_Respiratory_LIS).csv" tableColumnId="13"/>
      <queryTableField id="132" name="Smoking_Status_(Asthma)_(CEG_Dashboards___High_Risk_Respiratory_LIS).csv" tableColumnId="23"/>
      <queryTableField id="133" name="Smoking_Status_(COPD)_(CEG_Dashboards___High_Risk_Respiratory_LIS).csv" tableColumnId="24"/>
    </queryTableFields>
  </queryTableRefresh>
</queryTable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8" xr16:uid="{00000000-0016-0000-0800-000003000000}" autoFormatId="16" applyNumberFormats="0" applyBorderFormats="0" applyFontFormats="0" applyPatternFormats="0" applyAlignmentFormats="0" applyWidthHeightFormats="0">
  <queryTableRefresh nextId="149">
    <queryTableFields count="43">
      <queryTableField id="2" name="Source.Name.1" tableColumnId="2"/>
      <queryTableField id="1" name="Last Run" tableColumnId="1"/>
      <queryTableField id="94" name="Alcohol Consumption" tableColumnId="29"/>
      <queryTableField id="95" name="Cancer Care Plan Discussed" tableColumnId="30"/>
      <queryTableField id="96" name="Cancer Care Review Done" tableColumnId="31"/>
      <queryTableField id="97" name="Cancer Info Offered" tableColumnId="32"/>
      <queryTableField id="98" name="Current Smoker" tableColumnId="33"/>
      <queryTableField id="99" name="Current Smoker Offered Advice" tableColumnId="34"/>
      <queryTableField id="27" name="Currently Registered Patients" tableColumnId="6"/>
      <queryTableField id="100" name="Discussion of Diagnosis" tableColumnId="35"/>
      <queryTableField id="101" name="Eligible for Cancer Care Review" tableColumnId="36"/>
      <queryTableField id="102" name="High Risk of COVID-19" tableColumnId="37"/>
      <queryTableField id="103" name="Lifestyle Advice re: Diet" tableColumnId="38"/>
      <queryTableField id="104" name="Lifestyle Advice re: Exercise" tableColumnId="39"/>
      <queryTableField id="105" name="Psychological Counselling Offered" tableColumnId="40"/>
      <queryTableField id="106" name="Seen by General Practitioner" tableColumnId="41"/>
      <queryTableField id="107" name="Seen by Practice Nurse" tableColumnId="42"/>
      <queryTableField id="108" name="Smoking Status" tableColumnId="43"/>
      <queryTableField id="49" name="*Asthma Respiratory High Risk Review completed (Payment)" tableColumnId="16"/>
      <queryTableField id="50" name="*Respiratory COPD High Risk Review Completed (Payment)" tableColumnId="18"/>
      <queryTableField id="51" name="Asthma Control Score" tableColumnId="19"/>
      <queryTableField id="24" name="Asthma Management Plan Declined" tableColumnId="3"/>
      <queryTableField id="25" name="Asthma Management Plan Given" tableColumnId="4"/>
      <queryTableField id="52" name="Asthma Trigger recorded" tableColumnId="20"/>
      <queryTableField id="53" name="CAT Score recorded" tableColumnId="21"/>
      <queryTableField id="26" name="COPD Management Plan Given" tableColumnId="5"/>
      <queryTableField id="28" name="Discussion about Hygiene (Asthma)" tableColumnId="7"/>
      <queryTableField id="29" name="Discussion about Hygiene (COPD)" tableColumnId="8"/>
      <queryTableField id="30" name="High Risk Review (Asthma)" tableColumnId="9"/>
      <queryTableField id="31" name="High Risk Review (COPD)" tableColumnId="10"/>
      <queryTableField id="32" name="High-risk Asthma patients" tableColumnId="11"/>
      <queryTableField id="33" name="High-risk COPD patients" tableColumnId="12"/>
      <queryTableField id="54" name="Influenza vaccination given/needed/declined (Asthma)" tableColumnId="22"/>
      <queryTableField id="55" name="Influenza vaccination given/needed/declined (COPD)" tableColumnId="23"/>
      <queryTableField id="56" name="MRC Scale recorded" tableColumnId="24"/>
      <queryTableField id="34" name="Patients on the asthma register (18-26 exc LD, 26+ )" tableColumnId="13"/>
      <queryTableField id="35" name="Patients on the COPD register" tableColumnId="14"/>
      <queryTableField id="57" name="Pneumococcal Vaccination given/needed/declined (Asthma)" tableColumnId="25"/>
      <queryTableField id="58" name="Pneumococcal Vaccination given/needed/declined (COPD)" tableColumnId="26"/>
      <queryTableField id="36" name="Rescue Pack Declined (COPD)" tableColumnId="15"/>
      <queryTableField id="38" name="Rescue Pack Issued (COPD)" tableColumnId="17"/>
      <queryTableField id="59" name="Smoking Status (Asthma)" tableColumnId="27"/>
      <queryTableField id="60" name="Smoking Status (COPD)" tableColumnId="2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Data" displayName="Data" ref="A1:AD1366" tableType="queryTable" totalsRowShown="0" headerRowDxfId="78" dataDxfId="77">
  <autoFilter ref="A1:AD1366" xr:uid="{00000000-000C-0000-FFFF-FFFF00000000}"/>
  <tableColumns count="30">
    <tableColumn id="1" xr3:uid="{FC5114BC-8960-481F-9D84-28994372A75C}" uniqueName="1" name="ProjectID" queryTableFieldId="1" dataDxfId="76"/>
    <tableColumn id="2" xr3:uid="{ADBE2E1D-9959-43F3-B865-B0DC594E1F1A}" uniqueName="2" name="Rel_D" queryTableFieldId="2" dataDxfId="75"/>
    <tableColumn id="3" xr3:uid="{3A3CED14-3A6F-48E8-A2F4-079C41064655}" uniqueName="3" name="Run_D" queryTableFieldId="3" dataDxfId="74"/>
    <tableColumn id="4" xr3:uid="{AD89B358-F75D-4E0D-91BA-C6B6924E8224}" uniqueName="4" name="Search" queryTableFieldId="4" dataDxfId="73"/>
    <tableColumn id="5" xr3:uid="{1B69E1B9-F09C-48AD-9414-74831ECA21B9}" uniqueName="5" name="Currently Registered Patients" queryTableFieldId="5" dataDxfId="72"/>
    <tableColumn id="6" xr3:uid="{86662928-8809-4CA5-BB7C-209344A8319D}" uniqueName="6" name="Patients on the asthma register (18-26 exc LD, 26+ )" queryTableFieldId="6" dataDxfId="71"/>
    <tableColumn id="7" xr3:uid="{CB5C3330-1A0B-4860-AAD2-64F6AB71DC7D}" uniqueName="7" name="Discussion about Hygiene (Asthma)" queryTableFieldId="7" dataDxfId="70"/>
    <tableColumn id="8" xr3:uid="{A6C9D915-155C-4016-8373-323767349C64}" uniqueName="8" name="Asthma Management Plan Given" queryTableFieldId="8" dataDxfId="69"/>
    <tableColumn id="9" xr3:uid="{ED22B2E5-00FE-4CA9-BF9B-600A115C7F1A}" uniqueName="9" name="Asthma Management Plan Declined" queryTableFieldId="9" dataDxfId="68"/>
    <tableColumn id="10" xr3:uid="{DC4AD9EA-5D29-4256-95B8-AEF2674AF8DD}" uniqueName="10" name="Patients on the COPD register" queryTableFieldId="10" dataDxfId="67"/>
    <tableColumn id="11" xr3:uid="{227C0A03-7DAA-4823-B52D-294EB3049F02}" uniqueName="11" name="Rescue Pack Issued (COPD)" queryTableFieldId="11" dataDxfId="66"/>
    <tableColumn id="12" xr3:uid="{A4823015-4A01-4446-9CB6-28EF5AE5C89F}" uniqueName="12" name="Rescue Pack Declined" queryTableFieldId="12" dataDxfId="65"/>
    <tableColumn id="13" xr3:uid="{0CA7558E-FB0B-41F2-A7EE-0090CB37037B}" uniqueName="13" name="Discussion about Hygiene (COPD)" queryTableFieldId="13" dataDxfId="64"/>
    <tableColumn id="14" xr3:uid="{D747F385-3F30-4E3E-A6E5-F988A4FC7F14}" uniqueName="14" name="COPD Management Plan Given" queryTableFieldId="14" dataDxfId="63"/>
    <tableColumn id="15" xr3:uid="{8FA0FFC0-0F89-4685-9B18-EDAF707EE834}" uniqueName="15" name="Asthma Trigger recorded" queryTableFieldId="15" dataDxfId="62"/>
    <tableColumn id="16" xr3:uid="{6229CB07-6CDA-4EF0-837B-1382FC947276}" uniqueName="16" name="Asthma Control Score" queryTableFieldId="16" dataDxfId="61"/>
    <tableColumn id="17" xr3:uid="{55273C2B-BAB5-4BB9-82C8-B9F9B7DBC58D}" uniqueName="17" name="Influenza vaccination given/needed/declined (Asthma)" queryTableFieldId="17" dataDxfId="60"/>
    <tableColumn id="18" xr3:uid="{CC7759C2-7BA9-4ED5-A629-1C3DC4E9A0F6}" uniqueName="18" name="Pneumococcal Vaccination given/needed/declined (Asthma)" queryTableFieldId="18" dataDxfId="59"/>
    <tableColumn id="19" xr3:uid="{1C195EF0-7E13-4DC7-ADCF-918B7CD572B5}" uniqueName="19" name="Smoking Status (Asthma)" queryTableFieldId="19" dataDxfId="58"/>
    <tableColumn id="20" xr3:uid="{1D19B9D1-C5FD-4213-8A68-61BFBE426C50}" uniqueName="20" name="CAT Score recorded" queryTableFieldId="20" dataDxfId="57"/>
    <tableColumn id="21" xr3:uid="{36DEE2C2-95C5-4F21-9ABC-D26CDED8C538}" uniqueName="21" name="Influenza vaccination given/needed/declined (COPD)" queryTableFieldId="21" dataDxfId="56"/>
    <tableColumn id="22" xr3:uid="{2E5AD1C5-9EF6-45A5-92C0-72616A9F2F3E}" uniqueName="22" name="MRC Scale recorded" queryTableFieldId="22" dataDxfId="55"/>
    <tableColumn id="23" xr3:uid="{5B48DFA6-91DA-486A-A456-36C0B66DBEAC}" uniqueName="23" name="Pneumococcal Vaccination given/needed/declined (COPD)" queryTableFieldId="23" dataDxfId="54"/>
    <tableColumn id="24" xr3:uid="{B3CAFEC3-7771-40F0-A3B2-01C6BF8463A3}" uniqueName="24" name="Smoking Status (COPD)" queryTableFieldId="24" dataDxfId="53"/>
    <tableColumn id="25" xr3:uid="{B035A4C3-8C3C-4BE6-BA3E-BBB4BCAB8BCC}" uniqueName="25" name="Asthma Annual Review" queryTableFieldId="25" dataDxfId="52"/>
    <tableColumn id="26" xr3:uid="{24963604-BEB8-4328-82B1-05E9359BD652}" uniqueName="26" name="COPD Annual Review" queryTableFieldId="26" dataDxfId="51"/>
    <tableColumn id="27" xr3:uid="{0F969FBD-8A71-4124-A5EA-F47C49AF4EA1}" uniqueName="27" name="Practice" queryTableFieldId="27" dataDxfId="50"/>
    <tableColumn id="28" xr3:uid="{F0FA662C-2899-4A68-AF92-521D71914040}" uniqueName="28" name="Locality ID" queryTableFieldId="28" dataDxfId="49"/>
    <tableColumn id="29" xr3:uid="{AED263A9-DB16-4864-90E9-92F39588E3BB}" uniqueName="29" name="SubLocality ID" queryTableFieldId="29" dataDxfId="48"/>
    <tableColumn id="30" xr3:uid="{50EA2BC5-B875-4001-8567-7C7CA52CEEB7}" uniqueName="30" name="SubLocality" queryTableFieldId="30" dataDxfId="47"/>
  </tableColumns>
  <tableStyleInfo name="TableStyleQueryResult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PracticeTABLE1" displayName="PracticeTABLE1" ref="A1:R270" tableType="queryTable" totalsRowShown="0" headerRowDxfId="46" dataDxfId="45">
  <autoFilter ref="A1:R270" xr:uid="{00000000-000C-0000-FFFF-FFFF01000000}"/>
  <tableColumns count="18">
    <tableColumn id="1" xr3:uid="{18760FD1-25C5-41C5-9A7A-5C98D84A4E8C}" uniqueName="1" name="Status" queryTableFieldId="1" dataDxfId="44"/>
    <tableColumn id="2" xr3:uid="{4C44B0A4-1050-43D5-865F-BA52EE2ED66A}" uniqueName="2" name="Practice ID" queryTableFieldId="2" dataDxfId="43"/>
    <tableColumn id="3" xr3:uid="{E1E30F6D-EA2B-4BCB-A8A2-439BF500B111}" uniqueName="3" name="Practice" queryTableFieldId="3" dataDxfId="42"/>
    <tableColumn id="4" xr3:uid="{4E561BD0-6293-4049-8343-82F6132C98E7}" uniqueName="4" name="Locality ID" queryTableFieldId="4" dataDxfId="41"/>
    <tableColumn id="5" xr3:uid="{63EBD3EE-81A8-4DC2-ADE1-C00CEC0DC766}" uniqueName="5" name="Locality" queryTableFieldId="5" dataDxfId="40"/>
    <tableColumn id="6" xr3:uid="{D9B96F03-63C3-41B0-888D-F235DF52190A}" uniqueName="6" name="SubLocality ID" queryTableFieldId="6" dataDxfId="39"/>
    <tableColumn id="7" xr3:uid="{CDFCBF8F-768C-49E7-A71A-FD9F12EAE157}" uniqueName="7" name="SubLocality" queryTableFieldId="7" dataDxfId="38"/>
    <tableColumn id="8" xr3:uid="{4B86ED98-F236-4F77-9B20-25C3E12844FF}" uniqueName="8" name="PCN/Network" queryTableFieldId="8" dataDxfId="37"/>
    <tableColumn id="9" xr3:uid="{0D7A190A-78D8-4BB5-9284-444EF09A18FB}" uniqueName="9" name="PCN code" queryTableFieldId="9" dataDxfId="36"/>
    <tableColumn id="10" xr3:uid="{4F3ADF5A-D199-45E5-A404-6D816ED41234}" uniqueName="10" name="Clinical System" queryTableFieldId="10" dataDxfId="35"/>
    <tableColumn id="11" xr3:uid="{DEC89039-6A0E-4A7E-AA89-78F497B083E6}" uniqueName="11" name="Address 1" queryTableFieldId="11" dataDxfId="34"/>
    <tableColumn id="12" xr3:uid="{FAF55C7D-159F-4D21-8B5C-94B07CBF21BC}" uniqueName="12" name="Address 2" queryTableFieldId="12" dataDxfId="33"/>
    <tableColumn id="13" xr3:uid="{481988A1-7FE1-4A07-8752-366F86E566C0}" uniqueName="13" name="Postcode" queryTableFieldId="13" dataDxfId="32"/>
    <tableColumn id="14" xr3:uid="{12AD2D0E-C4F0-40EC-9031-4C2EBB619E5C}" uniqueName="14" name="Grid Reference" queryTableFieldId="14" dataDxfId="31"/>
    <tableColumn id="15" xr3:uid="{F32A2BC6-91EA-494B-B3BB-97A435BBADEE}" uniqueName="15" name="X (easting)" queryTableFieldId="15" dataDxfId="30"/>
    <tableColumn id="16" xr3:uid="{EF82C7B6-9778-4BB6-99B3-784F3014B867}" uniqueName="16" name="Y (northing)" queryTableFieldId="16" dataDxfId="29"/>
    <tableColumn id="17" xr3:uid="{B5CD82CA-EAC4-4B4D-9B95-FF3A02378E93}" uniqueName="17" name="Latitude" queryTableFieldId="17" dataDxfId="28"/>
    <tableColumn id="18" xr3:uid="{8E5CDF9F-ABA0-4690-9B00-4A02C24AA32C}" uniqueName="18" name="Longitude" queryTableFieldId="18" dataDxfId="27"/>
  </tableColumns>
  <tableStyleInfo name="TableStyleQueryResult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2000000}" name="Unit_Reporting" displayName="Unit_Reporting" ref="A2:AA7" tableType="queryTable" totalsRowShown="0">
  <autoFilter ref="A2:AA7" xr:uid="{00000000-0009-0000-0100-000002000000}"/>
  <tableColumns count="27">
    <tableColumn id="1" xr3:uid="{00000000-0010-0000-0200-000001000000}" uniqueName="1" name="Registered practice ID" queryTableFieldId="1" dataDxfId="26"/>
    <tableColumn id="11" xr3:uid="{28643F35-B4B8-4898-8302-1CEDF6F7204B}" uniqueName="11" name="Asthma_Annual_Review_(CEG_Dashboards___High_Risk_Respiratory_lis).csv" queryTableFieldId="134"/>
    <tableColumn id="2" xr3:uid="{2AF250F2-C518-4B18-9735-DCB1F67495F9}" uniqueName="2" name="Asthma_Control_Score_(CEG_Dashboards___High_Risk_Respiratory_lis).csv" queryTableFieldId="111"/>
    <tableColumn id="3" xr3:uid="{A7BF1C08-00FB-4509-B0C6-347813EF8AA1}" uniqueName="3" name="Asthma_Management_Plan_Declined_(CEG_Dashboards___High_Risk_Respiratory_lis).csv" queryTableFieldId="112"/>
    <tableColumn id="4" xr3:uid="{9A16BD90-3079-47A6-BF68-93E803320753}" uniqueName="4" name="Asthma_Management_Plan_Given_(CEG_Dashboards___High_Risk_Respiratory_lis).csv" queryTableFieldId="113"/>
    <tableColumn id="5" xr3:uid="{8EFB81BB-B836-41E2-9E39-79B5BDF340FC}" uniqueName="5" name="Asthma_Trigger_recorded_(CEG_Dashboards___High_Risk_Respiratory_lis).csv" queryTableFieldId="114"/>
    <tableColumn id="6" xr3:uid="{6E66C6CD-2CA9-4875-A966-7570E2F563E5}" uniqueName="6" name="CAT_Score_recorded_(CEG_Dashboards___High_Risk_Respiratory_lis).csv" queryTableFieldId="115"/>
    <tableColumn id="12" xr3:uid="{7A552A64-6395-40D4-80A1-452E43D8123D}" uniqueName="12" name="COPD_Annual_Review_(CEG_Dashboards___High_Risk_Respiratory_lis).csv" queryTableFieldId="135"/>
    <tableColumn id="7" xr3:uid="{6037AF19-2051-45D5-912A-8C1DDBCAE6AB}" uniqueName="7" name="COPD_Management_Plan_Given_(CEG_Dashboards___High_Risk_Respiratory_lis).csv" queryTableFieldId="116"/>
    <tableColumn id="8" xr3:uid="{1EED1F11-385C-40AD-85A3-459BF0AD92D0}" uniqueName="8" name="Currently_Registered_Patients_(CEG_Dashboards___High_Risk_Respiratory_lis).csv" queryTableFieldId="117"/>
    <tableColumn id="9" xr3:uid="{8189670D-D3F5-4F9B-8253-0F8F7C0AD6D0}" uniqueName="9" name="Discussion_about_Hygiene_(Asthma)_(CEG_Dashboards___High_Risk_Respiratory_lis).csv" queryTableFieldId="118"/>
    <tableColumn id="10" xr3:uid="{7BCCD110-BF88-4E88-9A18-817402FBC67E}" uniqueName="10" name="Discussion_about_Hygiene_(COPD)_(CEG_Dashboards___High_Risk_Respiratory_lis).csv" queryTableFieldId="119"/>
    <tableColumn id="14" xr3:uid="{8E5786E1-A5B4-43AB-9E49-58C7D5B463EF}" uniqueName="14" name="High-risk_Asthma_patients_(CEG_Dashboards___High_Risk_Respiratory_lis).csv" queryTableFieldId="140"/>
    <tableColumn id="25" xr3:uid="{4920892F-7085-473A-ADC1-37408F7EBF49}" uniqueName="25" name="High-risk_COPD_patients_(CEG_Dashboards___High_Risk_Respiratory_lis).csv" queryTableFieldId="141"/>
    <tableColumn id="26" xr3:uid="{9490793B-4AEB-470B-B844-64A262663155}" uniqueName="26" name="High_Risk_Review_(Asthma)_(CEG_Dashboards___High_Risk_Respiratory_lis).csv" queryTableFieldId="142"/>
    <tableColumn id="27" xr3:uid="{363875AD-3AC5-49CD-AD5F-3394751992F8}" uniqueName="27" name="High_Risk_Review_(COPD)_(CEG_Dashboards___High_Risk_Respiratory_lis).csv" queryTableFieldId="143"/>
    <tableColumn id="15" xr3:uid="{6A13D159-4370-4A8D-8F16-00451F4CAC49}" uniqueName="15" name="Influenza_vaccination_given_needed_declined_(Asthma)_(CEG_Dashboards___High_Risk_Respiratory_lis).csv" queryTableFieldId="124"/>
    <tableColumn id="16" xr3:uid="{D3D5A26D-F16E-4DFF-9E28-1A9B3B131F67}" uniqueName="16" name="Influenza_vaccination_given_needed_declined_(COPD)_(CEG_Dashboards___High_Risk_Respiratory_lis).csv" queryTableFieldId="125"/>
    <tableColumn id="17" xr3:uid="{1D907B72-1A03-4C0F-B48A-554D5796B1B3}" uniqueName="17" name="MRC_Scale_recorded_(CEG_Dashboards___High_Risk_Respiratory_lis).csv" queryTableFieldId="126"/>
    <tableColumn id="18" xr3:uid="{71D73EE2-E760-4475-9CD0-0A221FC67636}" uniqueName="18" name="Patients_on_the_asthma_register_(18-26_exc_LD,_26+_)_(CEG_Dashboards___High_Risk_Respiratory_lis).csv" queryTableFieldId="127"/>
    <tableColumn id="19" xr3:uid="{0CEC294E-C5E5-4241-A80D-81F22C7FFBD7}" uniqueName="19" name="Patients_on_the_COPD_register_(CEG_Dashboards___High_Risk_Respiratory_lis).csv" queryTableFieldId="128"/>
    <tableColumn id="20" xr3:uid="{E95399EC-3C61-458D-81AE-86BCB598C93F}" uniqueName="20" name="Pneumococcal_Vaccination_given_needed_declined_(Asthma)_(CEG_Dashboards___High_Risk_Respiratory_lis).csv" queryTableFieldId="129"/>
    <tableColumn id="21" xr3:uid="{BE702D59-2B36-4229-AB62-2482F557159E}" uniqueName="21" name="Pneumococcal_Vaccination_given_needed_declined_(COPD)_(CEG_Dashboards___High_Risk_Respiratory_lis).csv" queryTableFieldId="130"/>
    <tableColumn id="22" xr3:uid="{0AB32FDE-4BC1-4ADF-8310-277F687BDA58}" uniqueName="22" name="Rescue_Pack_Declined_(COPD)_(CEG_Dashboards___High_Risk_Respiratory_lis).csv" queryTableFieldId="131"/>
    <tableColumn id="13" xr3:uid="{A78B9622-FA6D-443C-99CD-D8DD3E9417E2}" uniqueName="13" name="Rescue_Pack_Issued_(COPD)_(CEG_Dashboards___High_Risk_Respiratory_lis).csv" queryTableFieldId="136"/>
    <tableColumn id="23" xr3:uid="{351A15D7-F1E6-4EF8-8CC4-F71596AFE0FD}" uniqueName="23" name="Smoking_Status_(Asthma)_(CEG_Dashboards___High_Risk_Respiratory_lis).csv" queryTableFieldId="132"/>
    <tableColumn id="24" xr3:uid="{6C53EF3D-E126-4017-841D-CD75B5EAA93B}" uniqueName="24" name="Smoking_Status_(COPD)_(CEG_Dashboards___High_Risk_Respiratory_lis).csv" queryTableFieldId="133"/>
  </tableColumns>
  <tableStyleInfo name="TableStyleMedium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3000000}" name="SystmOne" displayName="SystmOne" ref="A1:AQ8" tableType="queryTable" totalsRowShown="0">
  <autoFilter ref="A1:AQ8" xr:uid="{00000000-0009-0000-0100-000005000000}"/>
  <tableColumns count="43">
    <tableColumn id="2" xr3:uid="{00000000-0010-0000-0300-000002000000}" uniqueName="2" name="Source.Name.1" queryTableFieldId="2" dataDxfId="25"/>
    <tableColumn id="1" xr3:uid="{00000000-0010-0000-0300-000001000000}" uniqueName="1" name="Last Run" queryTableFieldId="1" dataDxfId="24"/>
    <tableColumn id="29" xr3:uid="{4F6C6C1F-6CDC-4B31-9CCA-E0E469CB7255}" uniqueName="29" name="Alcohol Consumption" queryTableFieldId="94"/>
    <tableColumn id="30" xr3:uid="{DE918FDC-497F-4278-AA5C-ADEAAC4C1949}" uniqueName="30" name="Cancer Care Plan Discussed" queryTableFieldId="95"/>
    <tableColumn id="31" xr3:uid="{3B4B0F6D-0C84-4F57-A4A0-2BD4AE1A8A62}" uniqueName="31" name="Cancer Care Review Done" queryTableFieldId="96"/>
    <tableColumn id="32" xr3:uid="{5E5A1EFB-4501-47B1-8ADD-EBD447D60456}" uniqueName="32" name="Cancer Info Offered" queryTableFieldId="97"/>
    <tableColumn id="33" xr3:uid="{6ABEB9C8-C73A-4488-BB84-3440F942E6B6}" uniqueName="33" name="Current Smoker" queryTableFieldId="98"/>
    <tableColumn id="34" xr3:uid="{BDD8F48A-0BF5-4F6C-90A0-A58D298DED45}" uniqueName="34" name="Current Smoker Offered Advice" queryTableFieldId="99"/>
    <tableColumn id="6" xr3:uid="{00000000-0010-0000-0300-000006000000}" uniqueName="6" name="Currently Registered Patients" queryTableFieldId="27"/>
    <tableColumn id="35" xr3:uid="{745925B9-517C-4C24-AE0F-25186DD85106}" uniqueName="35" name="Discussion of Diagnosis" queryTableFieldId="100"/>
    <tableColumn id="36" xr3:uid="{22F31326-6356-442D-84BD-AC42DA18BD09}" uniqueName="36" name="Eligible for Cancer Care Review" queryTableFieldId="101"/>
    <tableColumn id="37" xr3:uid="{5A86BE84-33B2-4C1B-AEBB-92534A6A8CC0}" uniqueName="37" name="High Risk of COVID-19" queryTableFieldId="102"/>
    <tableColumn id="38" xr3:uid="{8CD83AB7-64F5-44E7-B2AD-B8AEFE3C7172}" uniqueName="38" name="Lifestyle Advice re: Diet" queryTableFieldId="103"/>
    <tableColumn id="39" xr3:uid="{F09A9D98-4ABF-459E-BB60-988BA4D6E72D}" uniqueName="39" name="Lifestyle Advice re: Exercise" queryTableFieldId="104"/>
    <tableColumn id="40" xr3:uid="{E3DE1EF2-4966-4B9E-B191-2A7A65F0558E}" uniqueName="40" name="Psychological Counselling Offered" queryTableFieldId="105"/>
    <tableColumn id="41" xr3:uid="{32741B4C-2CD2-41AE-81F6-B877F75EE6EC}" uniqueName="41" name="Seen by General Practitioner" queryTableFieldId="106"/>
    <tableColumn id="42" xr3:uid="{39600BC2-4CBA-40D0-BCD4-D5E78833FE6A}" uniqueName="42" name="Seen by Practice Nurse" queryTableFieldId="107"/>
    <tableColumn id="43" xr3:uid="{D577AF37-B0D6-4807-B173-7BC8C461F8B8}" uniqueName="43" name="Smoking Status" queryTableFieldId="108"/>
    <tableColumn id="16" xr3:uid="{00000000-0010-0000-0300-000010000000}" uniqueName="16" name="*Asthma Respiratory High Risk Review completed (Payment)" queryTableFieldId="49"/>
    <tableColumn id="18" xr3:uid="{00000000-0010-0000-0300-000012000000}" uniqueName="18" name="*Respiratory COPD High Risk Review Completed (Payment)" queryTableFieldId="50"/>
    <tableColumn id="19" xr3:uid="{00000000-0010-0000-0300-000013000000}" uniqueName="19" name="Asthma Control Score" queryTableFieldId="51"/>
    <tableColumn id="3" xr3:uid="{00000000-0010-0000-0300-000003000000}" uniqueName="3" name="Asthma Management Plan Declined" queryTableFieldId="24"/>
    <tableColumn id="4" xr3:uid="{00000000-0010-0000-0300-000004000000}" uniqueName="4" name="Asthma Management Plan Given" queryTableFieldId="25"/>
    <tableColumn id="20" xr3:uid="{00000000-0010-0000-0300-000014000000}" uniqueName="20" name="Asthma Trigger recorded" queryTableFieldId="52"/>
    <tableColumn id="21" xr3:uid="{00000000-0010-0000-0300-000015000000}" uniqueName="21" name="CAT Score recorded" queryTableFieldId="53"/>
    <tableColumn id="5" xr3:uid="{00000000-0010-0000-0300-000005000000}" uniqueName="5" name="COPD Management Plan Given" queryTableFieldId="26"/>
    <tableColumn id="7" xr3:uid="{00000000-0010-0000-0300-000007000000}" uniqueName="7" name="Discussion about Hygiene (Asthma)" queryTableFieldId="28"/>
    <tableColumn id="8" xr3:uid="{00000000-0010-0000-0300-000008000000}" uniqueName="8" name="Discussion about Hygiene (COPD)" queryTableFieldId="29"/>
    <tableColumn id="9" xr3:uid="{00000000-0010-0000-0300-000009000000}" uniqueName="9" name="High Risk Review (Asthma)" queryTableFieldId="30"/>
    <tableColumn id="10" xr3:uid="{00000000-0010-0000-0300-00000A000000}" uniqueName="10" name="High Risk Review (COPD)" queryTableFieldId="31"/>
    <tableColumn id="11" xr3:uid="{00000000-0010-0000-0300-00000B000000}" uniqueName="11" name="High-risk Asthma patients" queryTableFieldId="32"/>
    <tableColumn id="12" xr3:uid="{00000000-0010-0000-0300-00000C000000}" uniqueName="12" name="High-risk COPD patients" queryTableFieldId="33"/>
    <tableColumn id="22" xr3:uid="{00000000-0010-0000-0300-000016000000}" uniqueName="22" name="Influenza vaccination given/needed/declined (Asthma)" queryTableFieldId="54"/>
    <tableColumn id="23" xr3:uid="{00000000-0010-0000-0300-000017000000}" uniqueName="23" name="Influenza vaccination given/needed/declined (COPD)" queryTableFieldId="55"/>
    <tableColumn id="24" xr3:uid="{00000000-0010-0000-0300-000018000000}" uniqueName="24" name="MRC Scale recorded" queryTableFieldId="56"/>
    <tableColumn id="13" xr3:uid="{00000000-0010-0000-0300-00000D000000}" uniqueName="13" name="Patients on the asthma register (18-26 exc LD, 26+ )" queryTableFieldId="34"/>
    <tableColumn id="14" xr3:uid="{00000000-0010-0000-0300-00000E000000}" uniqueName="14" name="Patients on the COPD register" queryTableFieldId="35"/>
    <tableColumn id="25" xr3:uid="{00000000-0010-0000-0300-000019000000}" uniqueName="25" name="Pneumococcal Vaccination given/needed/declined (Asthma)" queryTableFieldId="57"/>
    <tableColumn id="26" xr3:uid="{00000000-0010-0000-0300-00001A000000}" uniqueName="26" name="Pneumococcal Vaccination given/needed/declined (COPD)" queryTableFieldId="58"/>
    <tableColumn id="15" xr3:uid="{00000000-0010-0000-0300-00000F000000}" uniqueName="15" name="Rescue Pack Declined (COPD)" queryTableFieldId="36"/>
    <tableColumn id="17" xr3:uid="{00000000-0010-0000-0300-000011000000}" uniqueName="17" name="Rescue Pack Issued (COPD)" queryTableFieldId="38"/>
    <tableColumn id="27" xr3:uid="{00000000-0010-0000-0300-00001B000000}" uniqueName="27" name="Smoking Status (Asthma)" queryTableFieldId="59"/>
    <tableColumn id="28" xr3:uid="{00000000-0010-0000-0300-00001C000000}" uniqueName="28" name="Smoking Status (COPD)" queryTableFieldId="6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3"/>
  <sheetViews>
    <sheetView tabSelected="1" zoomScale="80" zoomScaleNormal="80" workbookViewId="0">
      <selection activeCell="X26" sqref="X26"/>
    </sheetView>
  </sheetViews>
  <sheetFormatPr defaultColWidth="0" defaultRowHeight="15" zeroHeight="1" x14ac:dyDescent="0.25"/>
  <cols>
    <col min="1" max="1" width="7.7109375" bestFit="1" customWidth="1"/>
    <col min="2" max="2" width="5.5703125" bestFit="1" customWidth="1"/>
    <col min="3" max="3" width="43.140625" bestFit="1" customWidth="1"/>
    <col min="4" max="4" width="29" customWidth="1"/>
    <col min="5" max="5" width="18.140625" customWidth="1"/>
    <col min="6" max="6" width="11.85546875" customWidth="1"/>
    <col min="7" max="7" width="18.140625" customWidth="1"/>
    <col min="8" max="8" width="8.7109375" bestFit="1" customWidth="1"/>
    <col min="9" max="9" width="18.140625" customWidth="1"/>
    <col min="10" max="10" width="8.7109375" bestFit="1" customWidth="1"/>
    <col min="11" max="11" width="18.140625" customWidth="1"/>
    <col min="12" max="12" width="9" customWidth="1"/>
    <col min="13" max="13" width="14.7109375" customWidth="1"/>
    <col min="14" max="14" width="8.7109375" bestFit="1" customWidth="1"/>
    <col min="15" max="15" width="12.28515625" customWidth="1"/>
    <col min="16" max="16" width="8.7109375" customWidth="1"/>
    <col min="17" max="17" width="11.140625" customWidth="1"/>
    <col min="18" max="18" width="8.7109375" customWidth="1"/>
    <col min="19" max="19" width="14.28515625" customWidth="1"/>
    <col min="20" max="20" width="8.7109375" customWidth="1"/>
    <col min="21" max="21" width="13.85546875" customWidth="1"/>
    <col min="22" max="22" width="8.7109375" customWidth="1"/>
    <col min="23" max="23" width="4.85546875" customWidth="1"/>
    <col min="24" max="26" width="11.28515625" customWidth="1"/>
    <col min="27" max="27" width="11.28515625" style="3" customWidth="1"/>
    <col min="28" max="47" width="0" hidden="1" customWidth="1"/>
    <col min="48" max="16384" width="11.28515625" hidden="1"/>
  </cols>
  <sheetData>
    <row r="1" spans="1:26" ht="39" customHeight="1" x14ac:dyDescent="0.25">
      <c r="A1" s="3"/>
      <c r="B1" s="3"/>
      <c r="C1" s="21" t="s">
        <v>811</v>
      </c>
      <c r="D1" s="51" t="s">
        <v>1698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21" x14ac:dyDescent="0.25">
      <c r="A2" s="3"/>
      <c r="B2" s="3"/>
      <c r="C2" s="3"/>
      <c r="D2" s="6" t="s">
        <v>1749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8.75" x14ac:dyDescent="0.3">
      <c r="A3" s="3"/>
      <c r="B3" s="3"/>
      <c r="C3" s="3"/>
      <c r="D3" s="26" t="s">
        <v>1523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04.25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25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2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2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2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4.2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4.2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2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8.2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21.7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3" customHeight="1" x14ac:dyDescent="0.25">
      <c r="A14" s="3"/>
      <c r="B14" s="3"/>
      <c r="C14" s="3"/>
      <c r="D14" s="25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idden="1" x14ac:dyDescent="0.25">
      <c r="A15" s="3"/>
      <c r="B15" s="3"/>
      <c r="C15" s="3"/>
      <c r="D15" t="str">
        <f t="shared" ref="D15:U15" si="0">"Data["&amp;D16&amp;"]"</f>
        <v>Data[Patients on the asthma register (18-26 exc LD, 26+ )]</v>
      </c>
      <c r="E15" t="str">
        <f t="shared" si="0"/>
        <v>Data[Asthma Annual Review]</v>
      </c>
      <c r="F15" t="str">
        <f t="shared" si="0"/>
        <v>Data[]</v>
      </c>
      <c r="G15" t="str">
        <f t="shared" si="0"/>
        <v>Data[Discussion about Hygiene (Asthma)]</v>
      </c>
      <c r="H15" t="str">
        <f t="shared" si="0"/>
        <v>Data[]</v>
      </c>
      <c r="I15" t="str">
        <f t="shared" si="0"/>
        <v>Data[Asthma Management Plan Given]</v>
      </c>
      <c r="J15" t="str">
        <f t="shared" si="0"/>
        <v>Data[]</v>
      </c>
      <c r="K15" t="str">
        <f t="shared" si="0"/>
        <v>Data[Asthma Management Plan Declined]</v>
      </c>
      <c r="L15" t="str">
        <f t="shared" si="0"/>
        <v>Data[]</v>
      </c>
      <c r="M15" t="str">
        <f t="shared" si="0"/>
        <v>Data[Asthma Trigger recorded]</v>
      </c>
      <c r="N15" t="str">
        <f t="shared" si="0"/>
        <v>Data[]</v>
      </c>
      <c r="O15" t="str">
        <f t="shared" si="0"/>
        <v>Data[Asthma Control Score]</v>
      </c>
      <c r="Q15" t="str">
        <f t="shared" si="0"/>
        <v>Data[Smoking Status (Asthma)]</v>
      </c>
      <c r="S15" t="str">
        <f t="shared" si="0"/>
        <v>Data[Influenza vaccination given/needed/declined (asthma)]</v>
      </c>
      <c r="U15" t="str">
        <f t="shared" si="0"/>
        <v>Data[Pneumococcal Vaccination given/needed/declined (Asthma)]</v>
      </c>
      <c r="W15" s="3"/>
      <c r="X15" s="3"/>
      <c r="Y15" s="3"/>
      <c r="Z15" s="3"/>
    </row>
    <row r="16" spans="1:26" hidden="1" x14ac:dyDescent="0.25">
      <c r="A16" s="3"/>
      <c r="B16" s="3"/>
      <c r="C16" s="3"/>
      <c r="D16" t="s">
        <v>1431</v>
      </c>
      <c r="E16" t="s">
        <v>1567</v>
      </c>
      <c r="G16" t="s">
        <v>1434</v>
      </c>
      <c r="I16" t="s">
        <v>1435</v>
      </c>
      <c r="K16" t="s">
        <v>1436</v>
      </c>
      <c r="M16" t="s">
        <v>1492</v>
      </c>
      <c r="O16" t="s">
        <v>1493</v>
      </c>
      <c r="Q16" t="s">
        <v>1496</v>
      </c>
      <c r="S16" t="s">
        <v>1502</v>
      </c>
      <c r="U16" t="s">
        <v>1495</v>
      </c>
      <c r="W16" s="3"/>
      <c r="X16" s="3"/>
      <c r="Y16" s="3"/>
      <c r="Z16" s="3"/>
    </row>
    <row r="17" spans="1:27" ht="78" customHeight="1" x14ac:dyDescent="0.25">
      <c r="A17" s="3"/>
      <c r="B17" s="3"/>
      <c r="C17" s="20">
        <v>45017</v>
      </c>
      <c r="D17" s="8" t="s">
        <v>1572</v>
      </c>
      <c r="E17" s="8" t="str">
        <f>E16</f>
        <v>Asthma Annual Review</v>
      </c>
      <c r="F17" s="8" t="str">
        <f>"%"</f>
        <v>%</v>
      </c>
      <c r="G17" s="8" t="str">
        <f>G16</f>
        <v>Discussion about Hygiene (Asthma)</v>
      </c>
      <c r="H17" s="8" t="str">
        <f>"%"</f>
        <v>%</v>
      </c>
      <c r="I17" s="8" t="str">
        <f>I16</f>
        <v>Asthma Management Plan Given</v>
      </c>
      <c r="J17" s="8" t="str">
        <f>"%"</f>
        <v>%</v>
      </c>
      <c r="K17" s="8" t="str">
        <f t="shared" ref="K17" si="1">K16</f>
        <v>Asthma Management Plan Declined</v>
      </c>
      <c r="L17" s="8" t="str">
        <f>"%"</f>
        <v>%</v>
      </c>
      <c r="M17" s="8" t="str">
        <f t="shared" ref="M17" si="2">M16</f>
        <v>Asthma Trigger recorded</v>
      </c>
      <c r="N17" s="8" t="str">
        <f>"%"</f>
        <v>%</v>
      </c>
      <c r="O17" s="8" t="str">
        <f t="shared" ref="O17:Q17" si="3">O16</f>
        <v>Asthma Control Score</v>
      </c>
      <c r="P17" s="8" t="str">
        <f>"%"</f>
        <v>%</v>
      </c>
      <c r="Q17" s="8" t="str">
        <f t="shared" si="3"/>
        <v>Smoking Status (Asthma)</v>
      </c>
      <c r="R17" s="8" t="str">
        <f>"%"</f>
        <v>%</v>
      </c>
      <c r="S17" s="8" t="str">
        <f t="shared" ref="S17" si="4">S16</f>
        <v>Influenza vaccination given/needed/declined (asthma)</v>
      </c>
      <c r="T17" s="8" t="str">
        <f>"%"</f>
        <v>%</v>
      </c>
      <c r="U17" s="8" t="str">
        <f t="shared" ref="U17" si="5">U16</f>
        <v>Pneumococcal Vaccination given/needed/declined (Asthma)</v>
      </c>
      <c r="V17" s="8" t="str">
        <f>"%"</f>
        <v>%</v>
      </c>
      <c r="W17" s="3"/>
      <c r="X17" s="8" t="s">
        <v>1432</v>
      </c>
      <c r="Y17" s="8" t="s">
        <v>1753</v>
      </c>
      <c r="Z17" s="8" t="str">
        <f>"%"</f>
        <v>%</v>
      </c>
      <c r="AA17" s="39"/>
    </row>
    <row r="18" spans="1:27" x14ac:dyDescent="0.25">
      <c r="A18" s="3"/>
      <c r="B18" s="12"/>
      <c r="C18" s="7" t="s">
        <v>811</v>
      </c>
      <c r="D18" s="4">
        <v>15062</v>
      </c>
      <c r="E18" s="52">
        <f ca="1">SUM(E19:E24)</f>
        <v>10795</v>
      </c>
      <c r="F18" s="29">
        <f ca="1">IFERROR(IF(E18/D18&gt;=1,"100%",E18/D18),"-")</f>
        <v>0.71670428893905191</v>
      </c>
      <c r="G18" s="52">
        <f ca="1">SUM(G19:G24)</f>
        <v>1072</v>
      </c>
      <c r="H18" s="29">
        <f ca="1">IFERROR(G18/$E18,"-")</f>
        <v>9.9305233904585455E-2</v>
      </c>
      <c r="I18" s="52">
        <f ca="1">SUM(I19:I24)</f>
        <v>9937</v>
      </c>
      <c r="J18" s="29">
        <f ca="1">IFERROR(I18/$E18,"-")</f>
        <v>0.92051875868457622</v>
      </c>
      <c r="K18" s="52">
        <f ca="1">SUM(K19:K24)</f>
        <v>107</v>
      </c>
      <c r="L18" s="29">
        <f ca="1">IFERROR(K18/$E18,"-")</f>
        <v>9.9119962945808243E-3</v>
      </c>
      <c r="M18" s="52">
        <f ca="1">SUM(M19:M24)</f>
        <v>5613</v>
      </c>
      <c r="N18" s="29">
        <f ca="1">IFERROR(M18/$E18,"-")</f>
        <v>0.51996294580824454</v>
      </c>
      <c r="O18" s="52">
        <f ca="1">SUM(O19:O24)</f>
        <v>10642</v>
      </c>
      <c r="P18" s="29">
        <f ca="1">IFERROR(O18/$E18,"-")</f>
        <v>0.98582677165354327</v>
      </c>
      <c r="Q18" s="52">
        <f ca="1">SUM(Q19:Q24)</f>
        <v>10595</v>
      </c>
      <c r="R18" s="29">
        <f ca="1">IFERROR(Q18/$E18,"-")</f>
        <v>0.98147290412227883</v>
      </c>
      <c r="S18" s="52">
        <f ca="1">SUM(S19:S24)</f>
        <v>8274</v>
      </c>
      <c r="T18" s="29">
        <f ca="1">IFERROR(S18/$E18,"-")</f>
        <v>0.76646595646132465</v>
      </c>
      <c r="U18" s="52">
        <f ca="1">SUM(U19:U24)</f>
        <v>4913</v>
      </c>
      <c r="V18" s="29">
        <f ca="1">IFERROR(U18/$E18,"-")</f>
        <v>0.45511811023622045</v>
      </c>
      <c r="W18" s="3"/>
      <c r="X18" s="52">
        <f>SUM(X19:X24)</f>
        <v>5675</v>
      </c>
      <c r="Y18" s="52">
        <f>SUM(Y19:Y24)</f>
        <v>570</v>
      </c>
      <c r="Z18" s="29">
        <f>IFERROR(Y18/$X18,"-")</f>
        <v>0.10044052863436123</v>
      </c>
      <c r="AA18" s="55"/>
    </row>
    <row r="19" spans="1:27" x14ac:dyDescent="0.25">
      <c r="A19" s="3"/>
      <c r="B19" s="12" t="s">
        <v>812</v>
      </c>
      <c r="C19" t="str">
        <f>IFERROR(VLOOKUP(B19,Practice!F2:G207,2,FALSE),"")</f>
        <v>Cranbrook</v>
      </c>
      <c r="D19" s="4">
        <v>2284</v>
      </c>
      <c r="E19" s="52">
        <f t="shared" ref="E19:U23" ca="1" si="6">SUMIFS(E$26:E$67,$B$26:$B$67,$B19)</f>
        <v>1722</v>
      </c>
      <c r="F19" s="29">
        <f t="shared" ref="F19:F24" ca="1" si="7">IFERROR(IF(E19/D19&gt;=1,"100%",E19/D19),"-")</f>
        <v>0.75394045534150611</v>
      </c>
      <c r="G19" s="52">
        <f t="shared" ca="1" si="6"/>
        <v>325</v>
      </c>
      <c r="H19" s="29">
        <f t="shared" ref="H19:J24" ca="1" si="8">IFERROR(G19/$E19,"-")</f>
        <v>0.18873403019744484</v>
      </c>
      <c r="I19" s="52">
        <f t="shared" ca="1" si="6"/>
        <v>1575</v>
      </c>
      <c r="J19" s="29">
        <f t="shared" ca="1" si="8"/>
        <v>0.91463414634146345</v>
      </c>
      <c r="K19" s="52">
        <f t="shared" ca="1" si="6"/>
        <v>10</v>
      </c>
      <c r="L19" s="29">
        <f t="shared" ref="L19" ca="1" si="9">IFERROR(K19/$E19,"-")</f>
        <v>5.8072009291521487E-3</v>
      </c>
      <c r="M19" s="52">
        <f t="shared" ca="1" si="6"/>
        <v>1032</v>
      </c>
      <c r="N19" s="29">
        <f t="shared" ref="N19:P19" ca="1" si="10">IFERROR(M19/$E19,"-")</f>
        <v>0.5993031358885017</v>
      </c>
      <c r="O19" s="52">
        <f t="shared" ca="1" si="6"/>
        <v>1685</v>
      </c>
      <c r="P19" s="29">
        <f t="shared" ca="1" si="10"/>
        <v>0.978513356562137</v>
      </c>
      <c r="Q19" s="52">
        <f t="shared" ca="1" si="6"/>
        <v>1712</v>
      </c>
      <c r="R19" s="29">
        <f t="shared" ref="R19:R24" ca="1" si="11">IFERROR(Q19/$E19,"-")</f>
        <v>0.9941927990708479</v>
      </c>
      <c r="S19" s="52">
        <f t="shared" ca="1" si="6"/>
        <v>1271</v>
      </c>
      <c r="T19" s="29">
        <f t="shared" ref="T19:T24" ca="1" si="12">IFERROR(S19/$E19,"-")</f>
        <v>0.73809523809523814</v>
      </c>
      <c r="U19" s="52">
        <f t="shared" ca="1" si="6"/>
        <v>847</v>
      </c>
      <c r="V19" s="29">
        <f t="shared" ref="V19:V24" ca="1" si="13">IFERROR(U19/$E19,"-")</f>
        <v>0.491869918699187</v>
      </c>
      <c r="W19" s="3"/>
      <c r="X19" s="52">
        <f t="shared" ref="X19:Y24" si="14">SUMIFS(X$26:X$67,$B$26:$B$67,$B19)</f>
        <v>838</v>
      </c>
      <c r="Y19" s="52">
        <f t="shared" si="14"/>
        <v>54</v>
      </c>
      <c r="Z19" s="29">
        <f t="shared" ref="Z19:Z67" si="15">IFERROR(Y19/$X19,"-")</f>
        <v>6.4439140811455853E-2</v>
      </c>
      <c r="AA19" s="55"/>
    </row>
    <row r="20" spans="1:27" x14ac:dyDescent="0.25">
      <c r="A20" s="3"/>
      <c r="B20" s="13" t="s">
        <v>856</v>
      </c>
      <c r="C20" t="str">
        <f>IFERROR(VLOOKUP(B20,Practice!F3:G208,2,FALSE),"")</f>
        <v>Fairlop</v>
      </c>
      <c r="D20" s="4">
        <v>1842</v>
      </c>
      <c r="E20" s="52">
        <f t="shared" ca="1" si="6"/>
        <v>1420</v>
      </c>
      <c r="F20" s="29">
        <f t="shared" ca="1" si="7"/>
        <v>0.77090119435396309</v>
      </c>
      <c r="G20" s="52">
        <f t="shared" ca="1" si="6"/>
        <v>114</v>
      </c>
      <c r="H20" s="29">
        <f t="shared" ca="1" si="8"/>
        <v>8.0281690140845074E-2</v>
      </c>
      <c r="I20" s="52">
        <f t="shared" ca="1" si="6"/>
        <v>1373</v>
      </c>
      <c r="J20" s="29">
        <f t="shared" ca="1" si="8"/>
        <v>0.96690140845070427</v>
      </c>
      <c r="K20" s="52">
        <f t="shared" ca="1" si="6"/>
        <v>10</v>
      </c>
      <c r="L20" s="29">
        <f t="shared" ref="L20" ca="1" si="16">IFERROR(K20/$E20,"-")</f>
        <v>7.0422535211267607E-3</v>
      </c>
      <c r="M20" s="52">
        <f t="shared" ca="1" si="6"/>
        <v>1039</v>
      </c>
      <c r="N20" s="29">
        <f t="shared" ref="N20:P20" ca="1" si="17">IFERROR(M20/$E20,"-")</f>
        <v>0.73169014084507045</v>
      </c>
      <c r="O20" s="52">
        <f t="shared" ca="1" si="6"/>
        <v>1407</v>
      </c>
      <c r="P20" s="29">
        <f t="shared" ca="1" si="17"/>
        <v>0.99084507042253522</v>
      </c>
      <c r="Q20" s="52">
        <f t="shared" ca="1" si="6"/>
        <v>1418</v>
      </c>
      <c r="R20" s="29">
        <f t="shared" ca="1" si="11"/>
        <v>0.99859154929577465</v>
      </c>
      <c r="S20" s="52">
        <f t="shared" ca="1" si="6"/>
        <v>1188</v>
      </c>
      <c r="T20" s="29">
        <f t="shared" ca="1" si="12"/>
        <v>0.83661971830985915</v>
      </c>
      <c r="U20" s="52">
        <f t="shared" ca="1" si="6"/>
        <v>721</v>
      </c>
      <c r="V20" s="29">
        <f t="shared" ca="1" si="13"/>
        <v>0.50774647887323943</v>
      </c>
      <c r="W20" s="3"/>
      <c r="X20" s="52">
        <f t="shared" si="14"/>
        <v>830</v>
      </c>
      <c r="Y20" s="52">
        <f t="shared" si="14"/>
        <v>33</v>
      </c>
      <c r="Z20" s="29">
        <f t="shared" si="15"/>
        <v>3.9759036144578312E-2</v>
      </c>
      <c r="AA20" s="55"/>
    </row>
    <row r="21" spans="1:27" x14ac:dyDescent="0.25">
      <c r="A21" s="3"/>
      <c r="B21" s="14" t="s">
        <v>904</v>
      </c>
      <c r="C21" t="str">
        <f>IFERROR(VLOOKUP(B21,Practice!F4:G209,2,FALSE),"")</f>
        <v>Seven Kings</v>
      </c>
      <c r="D21" s="4">
        <v>2643</v>
      </c>
      <c r="E21" s="52">
        <f t="shared" ca="1" si="6"/>
        <v>1653</v>
      </c>
      <c r="F21" s="29">
        <f t="shared" ca="1" si="7"/>
        <v>0.62542565266742334</v>
      </c>
      <c r="G21" s="52">
        <f t="shared" ca="1" si="6"/>
        <v>112</v>
      </c>
      <c r="H21" s="29">
        <f t="shared" ca="1" si="8"/>
        <v>6.7755595886267395E-2</v>
      </c>
      <c r="I21" s="52">
        <f t="shared" ca="1" si="6"/>
        <v>1498</v>
      </c>
      <c r="J21" s="29">
        <f t="shared" ca="1" si="8"/>
        <v>0.90623109497882637</v>
      </c>
      <c r="K21" s="52">
        <f t="shared" ca="1" si="6"/>
        <v>32</v>
      </c>
      <c r="L21" s="29">
        <f t="shared" ref="L21" ca="1" si="18">IFERROR(K21/$E21,"-")</f>
        <v>1.9358741681790685E-2</v>
      </c>
      <c r="M21" s="52">
        <f t="shared" ca="1" si="6"/>
        <v>896</v>
      </c>
      <c r="N21" s="29">
        <f t="shared" ref="N21:P21" ca="1" si="19">IFERROR(M21/$E21,"-")</f>
        <v>0.54204476709013916</v>
      </c>
      <c r="O21" s="52">
        <f t="shared" ca="1" si="6"/>
        <v>1616</v>
      </c>
      <c r="P21" s="29">
        <f t="shared" ca="1" si="19"/>
        <v>0.97761645493042948</v>
      </c>
      <c r="Q21" s="52">
        <f t="shared" ca="1" si="6"/>
        <v>1611</v>
      </c>
      <c r="R21" s="29">
        <f t="shared" ca="1" si="11"/>
        <v>0.97459165154264971</v>
      </c>
      <c r="S21" s="52">
        <f t="shared" ca="1" si="6"/>
        <v>1135</v>
      </c>
      <c r="T21" s="29">
        <f t="shared" ca="1" si="12"/>
        <v>0.68663036902601327</v>
      </c>
      <c r="U21" s="52">
        <f t="shared" ca="1" si="6"/>
        <v>816</v>
      </c>
      <c r="V21" s="29">
        <f t="shared" ca="1" si="13"/>
        <v>0.49364791288566245</v>
      </c>
      <c r="W21" s="3"/>
      <c r="X21" s="52">
        <f t="shared" si="14"/>
        <v>1090</v>
      </c>
      <c r="Y21" s="52">
        <f t="shared" si="14"/>
        <v>26</v>
      </c>
      <c r="Z21" s="29">
        <f t="shared" si="15"/>
        <v>2.3853211009174313E-2</v>
      </c>
      <c r="AA21" s="55"/>
    </row>
    <row r="22" spans="1:27" x14ac:dyDescent="0.25">
      <c r="A22" s="3"/>
      <c r="B22" s="15" t="s">
        <v>953</v>
      </c>
      <c r="C22" t="str">
        <f>IFERROR(VLOOKUP(B22,Practice!F5:G210,2,FALSE),"")</f>
        <v>Wanstead &amp; Woodford</v>
      </c>
      <c r="D22" s="4">
        <v>3986</v>
      </c>
      <c r="E22" s="52">
        <f t="shared" ca="1" si="6"/>
        <v>3134</v>
      </c>
      <c r="F22" s="29">
        <f t="shared" ca="1" si="7"/>
        <v>0.78625188158554937</v>
      </c>
      <c r="G22" s="52">
        <f t="shared" ca="1" si="6"/>
        <v>107</v>
      </c>
      <c r="H22" s="29">
        <f t="shared" ca="1" si="8"/>
        <v>3.414167198468411E-2</v>
      </c>
      <c r="I22" s="52">
        <f t="shared" ca="1" si="6"/>
        <v>2939</v>
      </c>
      <c r="J22" s="29">
        <f t="shared" ca="1" si="8"/>
        <v>0.93777919591576264</v>
      </c>
      <c r="K22" s="52">
        <f t="shared" ca="1" si="6"/>
        <v>13</v>
      </c>
      <c r="L22" s="29">
        <f t="shared" ref="L22" ca="1" si="20">IFERROR(K22/$E22,"-")</f>
        <v>4.1480536056158262E-3</v>
      </c>
      <c r="M22" s="52">
        <f t="shared" ca="1" si="6"/>
        <v>1234</v>
      </c>
      <c r="N22" s="29">
        <f t="shared" ref="N22:P22" ca="1" si="21">IFERROR(M22/$E22,"-")</f>
        <v>0.39374601148691768</v>
      </c>
      <c r="O22" s="52">
        <f t="shared" ca="1" si="6"/>
        <v>3087</v>
      </c>
      <c r="P22" s="29">
        <f t="shared" ca="1" si="21"/>
        <v>0.98500319081046583</v>
      </c>
      <c r="Q22" s="52">
        <f t="shared" ca="1" si="6"/>
        <v>3087</v>
      </c>
      <c r="R22" s="29">
        <f t="shared" ca="1" si="11"/>
        <v>0.98500319081046583</v>
      </c>
      <c r="S22" s="52">
        <f t="shared" ca="1" si="6"/>
        <v>2398</v>
      </c>
      <c r="T22" s="29">
        <f t="shared" ca="1" si="12"/>
        <v>0.76515634971282709</v>
      </c>
      <c r="U22" s="52">
        <f t="shared" ca="1" si="6"/>
        <v>1375</v>
      </c>
      <c r="V22" s="29">
        <f t="shared" ca="1" si="13"/>
        <v>0.43873643905552012</v>
      </c>
      <c r="W22" s="3"/>
      <c r="X22" s="52">
        <f t="shared" si="14"/>
        <v>1249</v>
      </c>
      <c r="Y22" s="52">
        <f t="shared" si="14"/>
        <v>187</v>
      </c>
      <c r="Z22" s="29">
        <f t="shared" si="15"/>
        <v>0.14971977582065651</v>
      </c>
      <c r="AA22" s="55"/>
    </row>
    <row r="23" spans="1:27" x14ac:dyDescent="0.25">
      <c r="A23" s="3"/>
      <c r="B23" s="16" t="s">
        <v>1009</v>
      </c>
      <c r="C23" t="str">
        <f>IFERROR(VLOOKUP(B23,Practice!F6:G211,2,FALSE),"")</f>
        <v>Loxford</v>
      </c>
      <c r="D23" s="4">
        <v>3051</v>
      </c>
      <c r="E23" s="52">
        <f t="shared" ca="1" si="6"/>
        <v>2005</v>
      </c>
      <c r="F23" s="29">
        <f t="shared" ca="1" si="7"/>
        <v>0.65716158636512623</v>
      </c>
      <c r="G23" s="52">
        <f t="shared" ca="1" si="6"/>
        <v>325</v>
      </c>
      <c r="H23" s="29">
        <f t="shared" ca="1" si="8"/>
        <v>0.16209476309226933</v>
      </c>
      <c r="I23" s="52">
        <f t="shared" ca="1" si="6"/>
        <v>1718</v>
      </c>
      <c r="J23" s="29">
        <f t="shared" ca="1" si="8"/>
        <v>0.85685785536159598</v>
      </c>
      <c r="K23" s="52">
        <f t="shared" ca="1" si="6"/>
        <v>39</v>
      </c>
      <c r="L23" s="29">
        <f t="shared" ref="L23" ca="1" si="22">IFERROR(K23/$E23,"-")</f>
        <v>1.945137157107232E-2</v>
      </c>
      <c r="M23" s="52">
        <f t="shared" ca="1" si="6"/>
        <v>1127</v>
      </c>
      <c r="N23" s="29">
        <f t="shared" ref="N23:P23" ca="1" si="23">IFERROR(M23/$E23,"-")</f>
        <v>0.56209476309226936</v>
      </c>
      <c r="O23" s="52">
        <f t="shared" ca="1" si="6"/>
        <v>2000</v>
      </c>
      <c r="P23" s="29">
        <f t="shared" ca="1" si="23"/>
        <v>0.99750623441396513</v>
      </c>
      <c r="Q23" s="52">
        <f t="shared" ca="1" si="6"/>
        <v>1907</v>
      </c>
      <c r="R23" s="29">
        <f t="shared" ca="1" si="11"/>
        <v>0.95112219451371571</v>
      </c>
      <c r="S23" s="52">
        <f t="shared" ca="1" si="6"/>
        <v>1441</v>
      </c>
      <c r="T23" s="29">
        <f t="shared" ca="1" si="12"/>
        <v>0.7187032418952618</v>
      </c>
      <c r="U23" s="52">
        <f t="shared" ca="1" si="6"/>
        <v>747</v>
      </c>
      <c r="V23" s="29">
        <f t="shared" ca="1" si="13"/>
        <v>0.37256857855361597</v>
      </c>
      <c r="W23" s="3"/>
      <c r="X23" s="52">
        <f t="shared" si="14"/>
        <v>1252</v>
      </c>
      <c r="Y23" s="52">
        <f t="shared" si="14"/>
        <v>139</v>
      </c>
      <c r="Z23" s="29">
        <f t="shared" si="15"/>
        <v>0.1110223642172524</v>
      </c>
      <c r="AA23" s="55"/>
    </row>
    <row r="24" spans="1:27" x14ac:dyDescent="0.25">
      <c r="A24" s="3"/>
      <c r="B24" s="12" t="s">
        <v>1447</v>
      </c>
      <c r="C24" t="str">
        <f>IFERROR(VLOOKUP(B24,Practice!F7:G212,2,FALSE),"")</f>
        <v>NewCross Alliance</v>
      </c>
      <c r="D24" s="4">
        <v>1256</v>
      </c>
      <c r="E24" s="52">
        <f ca="1">SUMIFS(E$26:E$67,$B$26:$B$67,$B24)</f>
        <v>861</v>
      </c>
      <c r="F24" s="29">
        <f t="shared" ca="1" si="7"/>
        <v>0.68550955414012738</v>
      </c>
      <c r="G24" s="52">
        <f ca="1">SUMIFS(G$26:G$67,$B$26:$B$67,$B24)</f>
        <v>89</v>
      </c>
      <c r="H24" s="29">
        <f t="shared" ca="1" si="8"/>
        <v>0.10336817653890824</v>
      </c>
      <c r="I24" s="52">
        <f ca="1">SUMIFS(I$26:I$67,$B$26:$B$67,$B24)</f>
        <v>834</v>
      </c>
      <c r="J24" s="29">
        <f t="shared" ca="1" si="8"/>
        <v>0.96864111498257843</v>
      </c>
      <c r="K24" s="52">
        <f ca="1">SUMIFS(K$26:K$67,$B$26:$B$67,$B24)</f>
        <v>3</v>
      </c>
      <c r="L24" s="29">
        <f t="shared" ref="L24" ca="1" si="24">IFERROR(K24/$E24,"-")</f>
        <v>3.4843205574912892E-3</v>
      </c>
      <c r="M24" s="52">
        <f ca="1">SUMIFS(M$26:M$67,$B$26:$B$67,$B24)</f>
        <v>285</v>
      </c>
      <c r="N24" s="29">
        <f t="shared" ref="N24:P24" ca="1" si="25">IFERROR(M24/$E24,"-")</f>
        <v>0.33101045296167247</v>
      </c>
      <c r="O24" s="52">
        <f ca="1">SUMIFS(O$26:O$67,$B$26:$B$67,$B24)</f>
        <v>847</v>
      </c>
      <c r="P24" s="29">
        <f t="shared" ca="1" si="25"/>
        <v>0.98373983739837401</v>
      </c>
      <c r="Q24" s="52">
        <f ca="1">SUMIFS(Q$26:Q$67,$B$26:$B$67,$B24)</f>
        <v>860</v>
      </c>
      <c r="R24" s="29">
        <f t="shared" ca="1" si="11"/>
        <v>0.99883855981416958</v>
      </c>
      <c r="S24" s="52">
        <f ca="1">SUMIFS(S$26:S$67,$B$26:$B$67,$B24)</f>
        <v>841</v>
      </c>
      <c r="T24" s="29">
        <f t="shared" ca="1" si="12"/>
        <v>0.97677119628339137</v>
      </c>
      <c r="U24" s="52">
        <f ca="1">SUMIFS(U$26:U$67,$B$26:$B$67,$B24)</f>
        <v>407</v>
      </c>
      <c r="V24" s="29">
        <f t="shared" ca="1" si="13"/>
        <v>0.4727061556329849</v>
      </c>
      <c r="W24" s="3"/>
      <c r="X24" s="52">
        <f t="shared" si="14"/>
        <v>416</v>
      </c>
      <c r="Y24" s="52">
        <f t="shared" si="14"/>
        <v>131</v>
      </c>
      <c r="Z24" s="29">
        <f t="shared" si="15"/>
        <v>0.31490384615384615</v>
      </c>
      <c r="AA24" s="55"/>
    </row>
    <row r="25" spans="1:27" s="17" customFormat="1" x14ac:dyDescent="0.25">
      <c r="B25" s="18"/>
      <c r="F25" s="30"/>
      <c r="H25" s="30"/>
      <c r="J25" s="30"/>
      <c r="L25" s="30"/>
      <c r="N25" s="30"/>
      <c r="P25" s="30"/>
      <c r="R25" s="30"/>
      <c r="T25" s="30"/>
      <c r="V25" s="30"/>
      <c r="W25" s="3"/>
      <c r="AA25" s="3"/>
    </row>
    <row r="26" spans="1:27" x14ac:dyDescent="0.25">
      <c r="A26" t="s">
        <v>808</v>
      </c>
      <c r="B26" s="12" t="s">
        <v>812</v>
      </c>
      <c r="C26" t="s">
        <v>1449</v>
      </c>
      <c r="D26" s="52">
        <v>339</v>
      </c>
      <c r="E26" s="52">
        <f ca="1">SUMIFS(INDIRECT(E$15),Data[Search],$A26,Data[Rel_D],$C$17)</f>
        <v>279</v>
      </c>
      <c r="F26" s="29">
        <f t="shared" ref="F26:F67" ca="1" si="26">IFERROR(IF(E26/D26&gt;=1,"100%",E26/D26),"0%")</f>
        <v>0.82300884955752207</v>
      </c>
      <c r="G26" s="52">
        <f ca="1">SUMIFS(INDIRECT(G$15),Data[Search],$A26,Data[Rel_D],$C$17)</f>
        <v>35</v>
      </c>
      <c r="H26" s="29">
        <f t="shared" ref="H26:H67" ca="1" si="27">IFERROR(G26/$E26,"0%")</f>
        <v>0.12544802867383512</v>
      </c>
      <c r="I26" s="52">
        <f ca="1">SUMIFS(INDIRECT(I$15),Data[Search],$A26,Data[Rel_D],$C$17)</f>
        <v>279</v>
      </c>
      <c r="J26" s="29">
        <f t="shared" ref="J26:J67" ca="1" si="28">IFERROR(I26/$E26,"0%")</f>
        <v>1</v>
      </c>
      <c r="K26" s="52">
        <f ca="1">SUMIFS(INDIRECT(K$15),Data[Search],$A26,Data[Rel_D],$C$17)</f>
        <v>0</v>
      </c>
      <c r="L26" s="29">
        <f t="shared" ref="L26:L67" ca="1" si="29">IFERROR(K26/$E26,"0%")</f>
        <v>0</v>
      </c>
      <c r="M26" s="52">
        <f ca="1">SUMIFS(INDIRECT(M$15),Data[Search],$A26,Data[Rel_D],$C$17)</f>
        <v>203</v>
      </c>
      <c r="N26" s="29">
        <f t="shared" ref="N26:N67" ca="1" si="30">IFERROR(M26/$E26,"0%")</f>
        <v>0.72759856630824371</v>
      </c>
      <c r="O26" s="52">
        <f ca="1">SUMIFS(INDIRECT(O$15),Data[Search],$A26,Data[Rel_D],$C$17)</f>
        <v>279</v>
      </c>
      <c r="P26" s="29">
        <f t="shared" ref="P26:P67" ca="1" si="31">IFERROR(O26/$E26,"0%")</f>
        <v>1</v>
      </c>
      <c r="Q26" s="52">
        <f ca="1">SUMIFS(INDIRECT(Q$15),Data[Search],$A26,Data[Rel_D],$C$17)</f>
        <v>279</v>
      </c>
      <c r="R26" s="29">
        <f t="shared" ref="R26:R67" ca="1" si="32">IFERROR(Q26/$E26,"0%")</f>
        <v>1</v>
      </c>
      <c r="S26" s="52">
        <f ca="1">SUMIFS(INDIRECT(S$15),Data[Search],$A26,Data[Rel_D],$C$17)</f>
        <v>255</v>
      </c>
      <c r="T26" s="29">
        <f t="shared" ref="T26:T67" ca="1" si="33">IFERROR(S26/$E26,"0%")</f>
        <v>0.91397849462365588</v>
      </c>
      <c r="U26" s="52">
        <f ca="1">SUMIFS(INDIRECT(U$15),Data[Search],$A26,Data[Rel_D],$C$17)</f>
        <v>138</v>
      </c>
      <c r="V26" s="29">
        <f t="shared" ref="V26:V67" ca="1" si="34">IFERROR(U26/$E26,"0%")</f>
        <v>0.4946236559139785</v>
      </c>
      <c r="W26" s="3"/>
      <c r="X26">
        <f>VLOOKUP('Respiratory Care (Asthma)'!X$17,'Highrisk data'!$A$10:$DH$38,MATCH('Respiratory Care (Asthma)'!A26,'Highrisk data'!$A$10:$DH$10,0),FALSE)</f>
        <v>157</v>
      </c>
      <c r="Y26">
        <f>VLOOKUP('Respiratory Care (Asthma)'!Y$17,'Highrisk data'!$A$10:$DH$38,MATCH('Respiratory Care (Asthma)'!A26,'Highrisk data'!$A$10:$DH$10,0),FALSE)</f>
        <v>7</v>
      </c>
      <c r="Z26" s="29">
        <f t="shared" si="15"/>
        <v>4.4585987261146494E-2</v>
      </c>
      <c r="AA26" s="55"/>
    </row>
    <row r="27" spans="1:27" x14ac:dyDescent="0.25">
      <c r="A27" t="s">
        <v>818</v>
      </c>
      <c r="B27" s="12" t="s">
        <v>812</v>
      </c>
      <c r="C27" t="s">
        <v>1450</v>
      </c>
      <c r="D27" s="52">
        <v>426</v>
      </c>
      <c r="E27" s="52">
        <f ca="1">SUMIFS(INDIRECT(E$15),Data[Search],$A27,Data[Rel_D],$C$17)</f>
        <v>175</v>
      </c>
      <c r="F27" s="29">
        <f t="shared" ca="1" si="26"/>
        <v>0.41079812206572769</v>
      </c>
      <c r="G27" s="52">
        <f ca="1">SUMIFS(INDIRECT(G$15),Data[Search],$A27,Data[Rel_D],$C$17)</f>
        <v>0</v>
      </c>
      <c r="H27" s="29">
        <f t="shared" ca="1" si="27"/>
        <v>0</v>
      </c>
      <c r="I27" s="52">
        <f ca="1">SUMIFS(INDIRECT(I$15),Data[Search],$A27,Data[Rel_D],$C$17)</f>
        <v>78</v>
      </c>
      <c r="J27" s="29">
        <f t="shared" ca="1" si="28"/>
        <v>0.44571428571428573</v>
      </c>
      <c r="K27" s="52">
        <f ca="1">SUMIFS(INDIRECT(K$15),Data[Search],$A27,Data[Rel_D],$C$17)</f>
        <v>0</v>
      </c>
      <c r="L27" s="29">
        <f t="shared" ca="1" si="29"/>
        <v>0</v>
      </c>
      <c r="M27" s="52">
        <f ca="1">SUMIFS(INDIRECT(M$15),Data[Search],$A27,Data[Rel_D],$C$17)</f>
        <v>58</v>
      </c>
      <c r="N27" s="29">
        <f t="shared" ca="1" si="30"/>
        <v>0.33142857142857141</v>
      </c>
      <c r="O27" s="52">
        <f ca="1">SUMIFS(INDIRECT(O$15),Data[Search],$A27,Data[Rel_D],$C$17)</f>
        <v>172</v>
      </c>
      <c r="P27" s="29">
        <f t="shared" ca="1" si="31"/>
        <v>0.98285714285714287</v>
      </c>
      <c r="Q27" s="52">
        <f ca="1">SUMIFS(INDIRECT(Q$15),Data[Search],$A27,Data[Rel_D],$C$17)</f>
        <v>171</v>
      </c>
      <c r="R27" s="29">
        <f t="shared" ca="1" si="32"/>
        <v>0.97714285714285709</v>
      </c>
      <c r="S27" s="52">
        <f ca="1">SUMIFS(INDIRECT(S$15),Data[Search],$A27,Data[Rel_D],$C$17)</f>
        <v>19</v>
      </c>
      <c r="T27" s="29">
        <f t="shared" ca="1" si="33"/>
        <v>0.10857142857142857</v>
      </c>
      <c r="U27" s="52">
        <f ca="1">SUMIFS(INDIRECT(U$15),Data[Search],$A27,Data[Rel_D],$C$17)</f>
        <v>64</v>
      </c>
      <c r="V27" s="29">
        <f t="shared" ca="1" si="34"/>
        <v>0.36571428571428571</v>
      </c>
      <c r="W27" s="3"/>
      <c r="X27">
        <f>VLOOKUP(A27,'Highrisk data'!$B$52:$C$56,2,FALSE)</f>
        <v>67</v>
      </c>
      <c r="Y27">
        <f>VLOOKUP(A27,'Highrisk data'!$B$44:$C$46,2,FALSE)</f>
        <v>1</v>
      </c>
      <c r="Z27" s="29">
        <f t="shared" si="15"/>
        <v>1.4925373134328358E-2</v>
      </c>
      <c r="AA27" s="55"/>
    </row>
    <row r="28" spans="1:27" x14ac:dyDescent="0.25">
      <c r="A28" t="s">
        <v>823</v>
      </c>
      <c r="B28" s="12" t="s">
        <v>812</v>
      </c>
      <c r="C28" t="s">
        <v>1451</v>
      </c>
      <c r="D28" s="52">
        <v>213</v>
      </c>
      <c r="E28" s="52">
        <f ca="1">SUMIFS(INDIRECT(E$15),Data[Search],$A28,Data[Rel_D],$C$17)</f>
        <v>153</v>
      </c>
      <c r="F28" s="29">
        <f t="shared" ca="1" si="26"/>
        <v>0.71830985915492962</v>
      </c>
      <c r="G28" s="52">
        <f ca="1">SUMIFS(INDIRECT(G$15),Data[Search],$A28,Data[Rel_D],$C$17)</f>
        <v>2</v>
      </c>
      <c r="H28" s="29">
        <f t="shared" ca="1" si="27"/>
        <v>1.3071895424836602E-2</v>
      </c>
      <c r="I28" s="52">
        <f ca="1">SUMIFS(INDIRECT(I$15),Data[Search],$A28,Data[Rel_D],$C$17)</f>
        <v>140</v>
      </c>
      <c r="J28" s="29">
        <f t="shared" ca="1" si="28"/>
        <v>0.91503267973856206</v>
      </c>
      <c r="K28" s="52">
        <f ca="1">SUMIFS(INDIRECT(K$15),Data[Search],$A28,Data[Rel_D],$C$17)</f>
        <v>0</v>
      </c>
      <c r="L28" s="29">
        <f t="shared" ca="1" si="29"/>
        <v>0</v>
      </c>
      <c r="M28" s="52">
        <f ca="1">SUMIFS(INDIRECT(M$15),Data[Search],$A28,Data[Rel_D],$C$17)</f>
        <v>86</v>
      </c>
      <c r="N28" s="29">
        <f t="shared" ca="1" si="30"/>
        <v>0.56209150326797386</v>
      </c>
      <c r="O28" s="52">
        <f ca="1">SUMIFS(INDIRECT(O$15),Data[Search],$A28,Data[Rel_D],$C$17)</f>
        <v>152</v>
      </c>
      <c r="P28" s="29">
        <f t="shared" ca="1" si="31"/>
        <v>0.99346405228758172</v>
      </c>
      <c r="Q28" s="52">
        <f ca="1">SUMIFS(INDIRECT(Q$15),Data[Search],$A28,Data[Rel_D],$C$17)</f>
        <v>151</v>
      </c>
      <c r="R28" s="29">
        <f t="shared" ca="1" si="32"/>
        <v>0.98692810457516345</v>
      </c>
      <c r="S28" s="52">
        <f ca="1">SUMIFS(INDIRECT(S$15),Data[Search],$A28,Data[Rel_D],$C$17)</f>
        <v>113</v>
      </c>
      <c r="T28" s="29">
        <f t="shared" ca="1" si="33"/>
        <v>0.73856209150326801</v>
      </c>
      <c r="U28" s="52">
        <f ca="1">SUMIFS(INDIRECT(U$15),Data[Search],$A28,Data[Rel_D],$C$17)</f>
        <v>77</v>
      </c>
      <c r="V28" s="29">
        <f t="shared" ca="1" si="34"/>
        <v>0.50326797385620914</v>
      </c>
      <c r="W28" s="3"/>
      <c r="X28">
        <f>VLOOKUP('Respiratory Care (Asthma)'!X$17,'Highrisk data'!$A$10:$DH$38,MATCH('Respiratory Care (Asthma)'!A28,'Highrisk data'!$A$10:$DH$10,0),FALSE)</f>
        <v>89</v>
      </c>
      <c r="Y28">
        <f>VLOOKUP('Respiratory Care (Asthma)'!Y$17,'Highrisk data'!$A$10:$DH$38,MATCH('Respiratory Care (Asthma)'!A28,'Highrisk data'!$A$10:$DH$10,0),FALSE)</f>
        <v>0</v>
      </c>
      <c r="Z28" s="29">
        <f t="shared" si="15"/>
        <v>0</v>
      </c>
      <c r="AA28" s="55"/>
    </row>
    <row r="29" spans="1:27" x14ac:dyDescent="0.25">
      <c r="A29" t="s">
        <v>828</v>
      </c>
      <c r="B29" s="12" t="s">
        <v>812</v>
      </c>
      <c r="C29" t="s">
        <v>1452</v>
      </c>
      <c r="D29" s="52">
        <v>338</v>
      </c>
      <c r="E29" s="52">
        <f ca="1">SUMIFS(INDIRECT(E$15),Data[Search],$A29,Data[Rel_D],$C$17)</f>
        <v>279</v>
      </c>
      <c r="F29" s="29">
        <f t="shared" ca="1" si="26"/>
        <v>0.82544378698224852</v>
      </c>
      <c r="G29" s="52">
        <f ca="1">SUMIFS(INDIRECT(G$15),Data[Search],$A29,Data[Rel_D],$C$17)</f>
        <v>45</v>
      </c>
      <c r="H29" s="29">
        <f t="shared" ca="1" si="27"/>
        <v>0.16129032258064516</v>
      </c>
      <c r="I29" s="52">
        <f ca="1">SUMIFS(INDIRECT(I$15),Data[Search],$A29,Data[Rel_D],$C$17)</f>
        <v>279</v>
      </c>
      <c r="J29" s="29">
        <f t="shared" ca="1" si="28"/>
        <v>1</v>
      </c>
      <c r="K29" s="52">
        <f ca="1">SUMIFS(INDIRECT(K$15),Data[Search],$A29,Data[Rel_D],$C$17)</f>
        <v>1</v>
      </c>
      <c r="L29" s="29">
        <f t="shared" ca="1" si="29"/>
        <v>3.5842293906810036E-3</v>
      </c>
      <c r="M29" s="52">
        <f ca="1">SUMIFS(INDIRECT(M$15),Data[Search],$A29,Data[Rel_D],$C$17)</f>
        <v>122</v>
      </c>
      <c r="N29" s="29">
        <f t="shared" ca="1" si="30"/>
        <v>0.43727598566308246</v>
      </c>
      <c r="O29" s="52">
        <f ca="1">SUMIFS(INDIRECT(O$15),Data[Search],$A29,Data[Rel_D],$C$17)</f>
        <v>279</v>
      </c>
      <c r="P29" s="29">
        <f t="shared" ca="1" si="31"/>
        <v>1</v>
      </c>
      <c r="Q29" s="52">
        <f ca="1">SUMIFS(INDIRECT(Q$15),Data[Search],$A29,Data[Rel_D],$C$17)</f>
        <v>278</v>
      </c>
      <c r="R29" s="29">
        <f t="shared" ca="1" si="32"/>
        <v>0.99641577060931896</v>
      </c>
      <c r="S29" s="52">
        <f ca="1">SUMIFS(INDIRECT(S$15),Data[Search],$A29,Data[Rel_D],$C$17)</f>
        <v>217</v>
      </c>
      <c r="T29" s="29">
        <f t="shared" ca="1" si="33"/>
        <v>0.77777777777777779</v>
      </c>
      <c r="U29" s="52">
        <f ca="1">SUMIFS(INDIRECT(U$15),Data[Search],$A29,Data[Rel_D],$C$17)</f>
        <v>150</v>
      </c>
      <c r="V29" s="29">
        <f t="shared" ca="1" si="34"/>
        <v>0.5376344086021505</v>
      </c>
      <c r="W29" s="3"/>
      <c r="X29">
        <f>VLOOKUP('Respiratory Care (Asthma)'!X$17,'Highrisk data'!$A$10:$DH$38,MATCH('Respiratory Care (Asthma)'!A29,'Highrisk data'!$A$10:$DH$10,0),FALSE)</f>
        <v>148</v>
      </c>
      <c r="Y29">
        <f>VLOOKUP('Respiratory Care (Asthma)'!Y$17,'Highrisk data'!$A$10:$DH$38,MATCH('Respiratory Care (Asthma)'!A29,'Highrisk data'!$A$10:$DH$10,0),FALSE)</f>
        <v>20</v>
      </c>
      <c r="Z29" s="29">
        <f t="shared" si="15"/>
        <v>0.13513513513513514</v>
      </c>
      <c r="AA29" s="55"/>
    </row>
    <row r="30" spans="1:27" x14ac:dyDescent="0.25">
      <c r="A30" t="s">
        <v>833</v>
      </c>
      <c r="B30" s="12" t="s">
        <v>812</v>
      </c>
      <c r="C30" t="s">
        <v>1453</v>
      </c>
      <c r="D30" s="52">
        <v>214</v>
      </c>
      <c r="E30" s="52">
        <f ca="1">SUMIFS(INDIRECT(E$15),Data[Search],$A30,Data[Rel_D],$C$17)</f>
        <v>201</v>
      </c>
      <c r="F30" s="29">
        <f t="shared" ca="1" si="26"/>
        <v>0.93925233644859818</v>
      </c>
      <c r="G30" s="52">
        <f ca="1">SUMIFS(INDIRECT(G$15),Data[Search],$A30,Data[Rel_D],$C$17)</f>
        <v>170</v>
      </c>
      <c r="H30" s="29">
        <f t="shared" ca="1" si="27"/>
        <v>0.845771144278607</v>
      </c>
      <c r="I30" s="52">
        <f ca="1">SUMIFS(INDIRECT(I$15),Data[Search],$A30,Data[Rel_D],$C$17)</f>
        <v>201</v>
      </c>
      <c r="J30" s="29">
        <f t="shared" ca="1" si="28"/>
        <v>1</v>
      </c>
      <c r="K30" s="52">
        <f ca="1">SUMIFS(INDIRECT(K$15),Data[Search],$A30,Data[Rel_D],$C$17)</f>
        <v>0</v>
      </c>
      <c r="L30" s="29">
        <f t="shared" ca="1" si="29"/>
        <v>0</v>
      </c>
      <c r="M30" s="52">
        <f ca="1">SUMIFS(INDIRECT(M$15),Data[Search],$A30,Data[Rel_D],$C$17)</f>
        <v>166</v>
      </c>
      <c r="N30" s="29">
        <f t="shared" ca="1" si="30"/>
        <v>0.82587064676616917</v>
      </c>
      <c r="O30" s="52">
        <f ca="1">SUMIFS(INDIRECT(O$15),Data[Search],$A30,Data[Rel_D],$C$17)</f>
        <v>201</v>
      </c>
      <c r="P30" s="29">
        <f t="shared" ca="1" si="31"/>
        <v>1</v>
      </c>
      <c r="Q30" s="52">
        <f ca="1">SUMIFS(INDIRECT(Q$15),Data[Search],$A30,Data[Rel_D],$C$17)</f>
        <v>201</v>
      </c>
      <c r="R30" s="29">
        <f t="shared" ca="1" si="32"/>
        <v>1</v>
      </c>
      <c r="S30" s="52">
        <f ca="1">SUMIFS(INDIRECT(S$15),Data[Search],$A30,Data[Rel_D],$C$17)</f>
        <v>179</v>
      </c>
      <c r="T30" s="29">
        <f t="shared" ca="1" si="33"/>
        <v>0.89054726368159209</v>
      </c>
      <c r="U30" s="52">
        <f ca="1">SUMIFS(INDIRECT(U$15),Data[Search],$A30,Data[Rel_D],$C$17)</f>
        <v>106</v>
      </c>
      <c r="V30" s="29">
        <f t="shared" ca="1" si="34"/>
        <v>0.52736318407960203</v>
      </c>
      <c r="W30" s="3"/>
      <c r="X30">
        <f>VLOOKUP('Respiratory Care (Asthma)'!X$17,'Highrisk data'!$A$10:$DH$38,MATCH('Respiratory Care (Asthma)'!A30,'Highrisk data'!$A$10:$DH$10,0),FALSE)</f>
        <v>82</v>
      </c>
      <c r="Y30">
        <f>VLOOKUP('Respiratory Care (Asthma)'!Y$17,'Highrisk data'!$A$10:$DH$38,MATCH('Respiratory Care (Asthma)'!A30,'Highrisk data'!$A$10:$DH$10,0),FALSE)</f>
        <v>21</v>
      </c>
      <c r="Z30" s="29">
        <f t="shared" si="15"/>
        <v>0.25609756097560976</v>
      </c>
      <c r="AA30" s="55"/>
    </row>
    <row r="31" spans="1:27" x14ac:dyDescent="0.25">
      <c r="A31" t="s">
        <v>838</v>
      </c>
      <c r="B31" s="12" t="s">
        <v>812</v>
      </c>
      <c r="C31" s="5" t="s">
        <v>1454</v>
      </c>
      <c r="D31" s="52">
        <v>240</v>
      </c>
      <c r="E31" s="52">
        <f ca="1">SUMIFS(INDIRECT(E$15),Data[Search],$A31,Data[Rel_D],$C$17)</f>
        <v>214</v>
      </c>
      <c r="F31" s="29">
        <f t="shared" ca="1" si="26"/>
        <v>0.89166666666666672</v>
      </c>
      <c r="G31" s="52">
        <f ca="1">SUMIFS(INDIRECT(G$15),Data[Search],$A31,Data[Rel_D],$C$17)</f>
        <v>60</v>
      </c>
      <c r="H31" s="29">
        <f t="shared" ca="1" si="27"/>
        <v>0.28037383177570091</v>
      </c>
      <c r="I31" s="52">
        <f ca="1">SUMIFS(INDIRECT(I$15),Data[Search],$A31,Data[Rel_D],$C$17)</f>
        <v>214</v>
      </c>
      <c r="J31" s="29">
        <f t="shared" ca="1" si="28"/>
        <v>1</v>
      </c>
      <c r="K31" s="52">
        <f ca="1">SUMIFS(INDIRECT(K$15),Data[Search],$A31,Data[Rel_D],$C$17)</f>
        <v>1</v>
      </c>
      <c r="L31" s="29">
        <f t="shared" ca="1" si="29"/>
        <v>4.6728971962616819E-3</v>
      </c>
      <c r="M31" s="52">
        <f ca="1">SUMIFS(INDIRECT(M$15),Data[Search],$A31,Data[Rel_D],$C$17)</f>
        <v>135</v>
      </c>
      <c r="N31" s="29">
        <f t="shared" ca="1" si="30"/>
        <v>0.63084112149532712</v>
      </c>
      <c r="O31" s="52">
        <f ca="1">SUMIFS(INDIRECT(O$15),Data[Search],$A31,Data[Rel_D],$C$17)</f>
        <v>214</v>
      </c>
      <c r="P31" s="29">
        <f t="shared" ca="1" si="31"/>
        <v>1</v>
      </c>
      <c r="Q31" s="52">
        <f ca="1">SUMIFS(INDIRECT(Q$15),Data[Search],$A31,Data[Rel_D],$C$17)</f>
        <v>214</v>
      </c>
      <c r="R31" s="29">
        <f t="shared" ca="1" si="32"/>
        <v>1</v>
      </c>
      <c r="S31" s="52">
        <f ca="1">SUMIFS(INDIRECT(S$15),Data[Search],$A31,Data[Rel_D],$C$17)</f>
        <v>192</v>
      </c>
      <c r="T31" s="29">
        <f t="shared" ca="1" si="33"/>
        <v>0.89719626168224298</v>
      </c>
      <c r="U31" s="52">
        <f ca="1">SUMIFS(INDIRECT(U$15),Data[Search],$A31,Data[Rel_D],$C$17)</f>
        <v>121</v>
      </c>
      <c r="V31" s="29">
        <f t="shared" ca="1" si="34"/>
        <v>0.56542056074766356</v>
      </c>
      <c r="W31" s="3"/>
      <c r="X31">
        <f>VLOOKUP('Respiratory Care (Asthma)'!X$17,'Highrisk data'!$A$10:$DH$38,MATCH('Respiratory Care (Asthma)'!A31,'Highrisk data'!$A$10:$DH$10,0),FALSE)</f>
        <v>44</v>
      </c>
      <c r="Y31">
        <f>VLOOKUP('Respiratory Care (Asthma)'!Y$17,'Highrisk data'!$A$10:$DH$38,MATCH('Respiratory Care (Asthma)'!A31,'Highrisk data'!$A$10:$DH$10,0),FALSE)</f>
        <v>5</v>
      </c>
      <c r="Z31" s="29">
        <f t="shared" si="15"/>
        <v>0.11363636363636363</v>
      </c>
      <c r="AA31" s="55"/>
    </row>
    <row r="32" spans="1:27" x14ac:dyDescent="0.25">
      <c r="A32" t="s">
        <v>843</v>
      </c>
      <c r="B32" s="12" t="s">
        <v>812</v>
      </c>
      <c r="C32" t="s">
        <v>1455</v>
      </c>
      <c r="D32" s="52">
        <v>343</v>
      </c>
      <c r="E32" s="52">
        <f ca="1">SUMIFS(INDIRECT(E$15),Data[Search],$A32,Data[Rel_D],$C$17)</f>
        <v>268</v>
      </c>
      <c r="F32" s="29">
        <f t="shared" ca="1" si="26"/>
        <v>0.78134110787172006</v>
      </c>
      <c r="G32" s="52">
        <f ca="1">SUMIFS(INDIRECT(G$15),Data[Search],$A32,Data[Rel_D],$C$17)</f>
        <v>0</v>
      </c>
      <c r="H32" s="29">
        <f t="shared" ca="1" si="27"/>
        <v>0</v>
      </c>
      <c r="I32" s="52">
        <f ca="1">SUMIFS(INDIRECT(I$15),Data[Search],$A32,Data[Rel_D],$C$17)</f>
        <v>237</v>
      </c>
      <c r="J32" s="29">
        <f t="shared" ca="1" si="28"/>
        <v>0.88432835820895528</v>
      </c>
      <c r="K32" s="52">
        <f ca="1">SUMIFS(INDIRECT(K$15),Data[Search],$A32,Data[Rel_D],$C$17)</f>
        <v>0</v>
      </c>
      <c r="L32" s="29">
        <f t="shared" ca="1" si="29"/>
        <v>0</v>
      </c>
      <c r="M32" s="52">
        <f ca="1">SUMIFS(INDIRECT(M$15),Data[Search],$A32,Data[Rel_D],$C$17)</f>
        <v>197</v>
      </c>
      <c r="N32" s="29">
        <f t="shared" ca="1" si="30"/>
        <v>0.7350746268656716</v>
      </c>
      <c r="O32" s="52">
        <f ca="1">SUMIFS(INDIRECT(O$15),Data[Search],$A32,Data[Rel_D],$C$17)</f>
        <v>239</v>
      </c>
      <c r="P32" s="29">
        <f t="shared" ca="1" si="31"/>
        <v>0.89179104477611937</v>
      </c>
      <c r="Q32" s="52">
        <f ca="1">SUMIFS(INDIRECT(Q$15),Data[Search],$A32,Data[Rel_D],$C$17)</f>
        <v>266</v>
      </c>
      <c r="R32" s="29">
        <f t="shared" ca="1" si="32"/>
        <v>0.9925373134328358</v>
      </c>
      <c r="S32" s="52">
        <f ca="1">SUMIFS(INDIRECT(S$15),Data[Search],$A32,Data[Rel_D],$C$17)</f>
        <v>207</v>
      </c>
      <c r="T32" s="29">
        <f t="shared" ca="1" si="33"/>
        <v>0.77238805970149249</v>
      </c>
      <c r="U32" s="52">
        <f ca="1">SUMIFS(INDIRECT(U$15),Data[Search],$A32,Data[Rel_D],$C$17)</f>
        <v>126</v>
      </c>
      <c r="V32" s="29">
        <f t="shared" ca="1" si="34"/>
        <v>0.47014925373134331</v>
      </c>
      <c r="W32" s="3"/>
      <c r="X32">
        <f>VLOOKUP('Respiratory Care (Asthma)'!X$17,'Highrisk data'!$A$10:$DH$38,MATCH('Respiratory Care (Asthma)'!A32,'Highrisk data'!$A$10:$DH$10,0),FALSE)</f>
        <v>154</v>
      </c>
      <c r="Y32">
        <f>VLOOKUP('Respiratory Care (Asthma)'!Y$17,'Highrisk data'!$A$10:$DH$38,MATCH('Respiratory Care (Asthma)'!A32,'Highrisk data'!$A$10:$DH$10,0),FALSE)</f>
        <v>0</v>
      </c>
      <c r="Z32" s="29">
        <f t="shared" si="15"/>
        <v>0</v>
      </c>
      <c r="AA32" s="55"/>
    </row>
    <row r="33" spans="1:27" x14ac:dyDescent="0.25">
      <c r="A33" t="s">
        <v>849</v>
      </c>
      <c r="B33" s="12" t="s">
        <v>812</v>
      </c>
      <c r="C33" t="s">
        <v>1456</v>
      </c>
      <c r="D33" s="52">
        <v>171</v>
      </c>
      <c r="E33" s="52">
        <f ca="1">SUMIFS(INDIRECT(E$15),Data[Search],$A33,Data[Rel_D],$C$17)</f>
        <v>153</v>
      </c>
      <c r="F33" s="29">
        <f t="shared" ca="1" si="26"/>
        <v>0.89473684210526316</v>
      </c>
      <c r="G33" s="52">
        <f ca="1">SUMIFS(INDIRECT(G$15),Data[Search],$A33,Data[Rel_D],$C$17)</f>
        <v>13</v>
      </c>
      <c r="H33" s="29">
        <f t="shared" ca="1" si="27"/>
        <v>8.4967320261437912E-2</v>
      </c>
      <c r="I33" s="52">
        <f ca="1">SUMIFS(INDIRECT(I$15),Data[Search],$A33,Data[Rel_D],$C$17)</f>
        <v>147</v>
      </c>
      <c r="J33" s="29">
        <f t="shared" ca="1" si="28"/>
        <v>0.96078431372549022</v>
      </c>
      <c r="K33" s="52">
        <f ca="1">SUMIFS(INDIRECT(K$15),Data[Search],$A33,Data[Rel_D],$C$17)</f>
        <v>8</v>
      </c>
      <c r="L33" s="29">
        <f t="shared" ca="1" si="29"/>
        <v>5.2287581699346407E-2</v>
      </c>
      <c r="M33" s="52">
        <f ca="1">SUMIFS(INDIRECT(M$15),Data[Search],$A33,Data[Rel_D],$C$17)</f>
        <v>65</v>
      </c>
      <c r="N33" s="29">
        <f t="shared" ca="1" si="30"/>
        <v>0.42483660130718953</v>
      </c>
      <c r="O33" s="52">
        <f ca="1">SUMIFS(INDIRECT(O$15),Data[Search],$A33,Data[Rel_D],$C$17)</f>
        <v>149</v>
      </c>
      <c r="P33" s="29">
        <f t="shared" ca="1" si="31"/>
        <v>0.97385620915032678</v>
      </c>
      <c r="Q33" s="52">
        <f ca="1">SUMIFS(INDIRECT(Q$15),Data[Search],$A33,Data[Rel_D],$C$17)</f>
        <v>152</v>
      </c>
      <c r="R33" s="29">
        <f t="shared" ca="1" si="32"/>
        <v>0.99346405228758172</v>
      </c>
      <c r="S33" s="52">
        <f ca="1">SUMIFS(INDIRECT(S$15),Data[Search],$A33,Data[Rel_D],$C$17)</f>
        <v>89</v>
      </c>
      <c r="T33" s="29">
        <f t="shared" ca="1" si="33"/>
        <v>0.5816993464052288</v>
      </c>
      <c r="U33" s="52">
        <f ca="1">SUMIFS(INDIRECT(U$15),Data[Search],$A33,Data[Rel_D],$C$17)</f>
        <v>65</v>
      </c>
      <c r="V33" s="29">
        <f t="shared" ca="1" si="34"/>
        <v>0.42483660130718953</v>
      </c>
      <c r="W33" s="3"/>
      <c r="X33">
        <f>VLOOKUP('Respiratory Care (Asthma)'!X$17,'Highrisk data'!$A$10:$DH$38,MATCH('Respiratory Care (Asthma)'!A33,'Highrisk data'!$A$10:$DH$10,0),FALSE)</f>
        <v>97</v>
      </c>
      <c r="Y33">
        <f>VLOOKUP('Respiratory Care (Asthma)'!Y$17,'Highrisk data'!$A$10:$DH$38,MATCH('Respiratory Care (Asthma)'!A33,'Highrisk data'!$A$10:$DH$10,0),FALSE)</f>
        <v>0</v>
      </c>
      <c r="Z33" s="29">
        <f t="shared" si="15"/>
        <v>0</v>
      </c>
      <c r="AA33" s="55"/>
    </row>
    <row r="34" spans="1:27" x14ac:dyDescent="0.25">
      <c r="A34" t="s">
        <v>854</v>
      </c>
      <c r="B34" s="12" t="s">
        <v>856</v>
      </c>
      <c r="C34" t="s">
        <v>1457</v>
      </c>
      <c r="D34" s="52">
        <v>224</v>
      </c>
      <c r="E34" s="52">
        <f ca="1">SUMIFS(INDIRECT(E$15),Data[Search],$A34,Data[Rel_D],$C$17)</f>
        <v>250</v>
      </c>
      <c r="F34" s="29" t="str">
        <f t="shared" ca="1" si="26"/>
        <v>100%</v>
      </c>
      <c r="G34" s="52">
        <f ca="1">SUMIFS(INDIRECT(G$15),Data[Search],$A34,Data[Rel_D],$C$17)</f>
        <v>48</v>
      </c>
      <c r="H34" s="29">
        <f t="shared" ca="1" si="27"/>
        <v>0.192</v>
      </c>
      <c r="I34" s="52">
        <f ca="1">SUMIFS(INDIRECT(I$15),Data[Search],$A34,Data[Rel_D],$C$17)</f>
        <v>250</v>
      </c>
      <c r="J34" s="29">
        <f t="shared" ca="1" si="28"/>
        <v>1</v>
      </c>
      <c r="K34" s="52">
        <f ca="1">SUMIFS(INDIRECT(K$15),Data[Search],$A34,Data[Rel_D],$C$17)</f>
        <v>0</v>
      </c>
      <c r="L34" s="29">
        <f t="shared" ca="1" si="29"/>
        <v>0</v>
      </c>
      <c r="M34" s="52">
        <f ca="1">SUMIFS(INDIRECT(M$15),Data[Search],$A34,Data[Rel_D],$C$17)</f>
        <v>189</v>
      </c>
      <c r="N34" s="29">
        <f t="shared" ca="1" si="30"/>
        <v>0.75600000000000001</v>
      </c>
      <c r="O34" s="52">
        <f ca="1">SUMIFS(INDIRECT(O$15),Data[Search],$A34,Data[Rel_D],$C$17)</f>
        <v>250</v>
      </c>
      <c r="P34" s="29">
        <f t="shared" ca="1" si="31"/>
        <v>1</v>
      </c>
      <c r="Q34" s="52">
        <f ca="1">SUMIFS(INDIRECT(Q$15),Data[Search],$A34,Data[Rel_D],$C$17)</f>
        <v>249</v>
      </c>
      <c r="R34" s="29">
        <f t="shared" ca="1" si="32"/>
        <v>0.996</v>
      </c>
      <c r="S34" s="52">
        <f ca="1">SUMIFS(INDIRECT(S$15),Data[Search],$A34,Data[Rel_D],$C$17)</f>
        <v>221</v>
      </c>
      <c r="T34" s="29">
        <f t="shared" ca="1" si="33"/>
        <v>0.88400000000000001</v>
      </c>
      <c r="U34" s="52">
        <f ca="1">SUMIFS(INDIRECT(U$15),Data[Search],$A34,Data[Rel_D],$C$17)</f>
        <v>118</v>
      </c>
      <c r="V34" s="29">
        <f t="shared" ca="1" si="34"/>
        <v>0.47199999999999998</v>
      </c>
      <c r="W34" s="3"/>
      <c r="X34">
        <f>VLOOKUP('Respiratory Care (Asthma)'!X$17,'Highrisk data'!$A$10:$DH$38,MATCH('Respiratory Care (Asthma)'!A34,'Highrisk data'!$A$10:$DH$10,0),FALSE)</f>
        <v>47</v>
      </c>
      <c r="Y34">
        <f>VLOOKUP('Respiratory Care (Asthma)'!Y$17,'Highrisk data'!$A$10:$DH$38,MATCH('Respiratory Care (Asthma)'!A34,'Highrisk data'!$A$10:$DH$10,0),FALSE)</f>
        <v>6</v>
      </c>
      <c r="Z34" s="29">
        <f t="shared" si="15"/>
        <v>0.1276595744680851</v>
      </c>
      <c r="AA34" s="55"/>
    </row>
    <row r="35" spans="1:27" x14ac:dyDescent="0.25">
      <c r="A35" t="s">
        <v>861</v>
      </c>
      <c r="B35" s="12" t="s">
        <v>856</v>
      </c>
      <c r="C35" t="s">
        <v>1458</v>
      </c>
      <c r="D35" s="52">
        <v>264</v>
      </c>
      <c r="E35" s="52">
        <f ca="1">SUMIFS(INDIRECT(E$15),Data[Search],$A35,Data[Rel_D],$C$17)</f>
        <v>190</v>
      </c>
      <c r="F35" s="29">
        <f t="shared" ca="1" si="26"/>
        <v>0.71969696969696972</v>
      </c>
      <c r="G35" s="52">
        <f ca="1">SUMIFS(INDIRECT(G$15),Data[Search],$A35,Data[Rel_D],$C$17)</f>
        <v>17</v>
      </c>
      <c r="H35" s="29">
        <f t="shared" ca="1" si="27"/>
        <v>8.9473684210526316E-2</v>
      </c>
      <c r="I35" s="52">
        <f ca="1">SUMIFS(INDIRECT(I$15),Data[Search],$A35,Data[Rel_D],$C$17)</f>
        <v>184</v>
      </c>
      <c r="J35" s="29">
        <f t="shared" ca="1" si="28"/>
        <v>0.96842105263157896</v>
      </c>
      <c r="K35" s="52">
        <f ca="1">SUMIFS(INDIRECT(K$15),Data[Search],$A35,Data[Rel_D],$C$17)</f>
        <v>2</v>
      </c>
      <c r="L35" s="29">
        <f t="shared" ca="1" si="29"/>
        <v>1.0526315789473684E-2</v>
      </c>
      <c r="M35" s="52">
        <f ca="1">SUMIFS(INDIRECT(M$15),Data[Search],$A35,Data[Rel_D],$C$17)</f>
        <v>145</v>
      </c>
      <c r="N35" s="29">
        <f t="shared" ca="1" si="30"/>
        <v>0.76315789473684215</v>
      </c>
      <c r="O35" s="52">
        <f ca="1">SUMIFS(INDIRECT(O$15),Data[Search],$A35,Data[Rel_D],$C$17)</f>
        <v>187</v>
      </c>
      <c r="P35" s="29">
        <f t="shared" ca="1" si="31"/>
        <v>0.98421052631578942</v>
      </c>
      <c r="Q35" s="52">
        <f ca="1">SUMIFS(INDIRECT(Q$15),Data[Search],$A35,Data[Rel_D],$C$17)</f>
        <v>190</v>
      </c>
      <c r="R35" s="29">
        <f t="shared" ca="1" si="32"/>
        <v>1</v>
      </c>
      <c r="S35" s="52">
        <f ca="1">SUMIFS(INDIRECT(S$15),Data[Search],$A35,Data[Rel_D],$C$17)</f>
        <v>187</v>
      </c>
      <c r="T35" s="29">
        <f t="shared" ca="1" si="33"/>
        <v>0.98421052631578942</v>
      </c>
      <c r="U35" s="52">
        <f ca="1">SUMIFS(INDIRECT(U$15),Data[Search],$A35,Data[Rel_D],$C$17)</f>
        <v>113</v>
      </c>
      <c r="V35" s="29">
        <f t="shared" ca="1" si="34"/>
        <v>0.59473684210526312</v>
      </c>
      <c r="W35" s="3"/>
      <c r="X35">
        <f>VLOOKUP('Respiratory Care (Asthma)'!X$17,'Highrisk data'!$A$10:$DH$38,MATCH('Respiratory Care (Asthma)'!A35,'Highrisk data'!$A$10:$DH$10,0),FALSE)</f>
        <v>154</v>
      </c>
      <c r="Y35">
        <f>VLOOKUP('Respiratory Care (Asthma)'!Y$17,'Highrisk data'!$A$10:$DH$38,MATCH('Respiratory Care (Asthma)'!A35,'Highrisk data'!$A$10:$DH$10,0),FALSE)</f>
        <v>0</v>
      </c>
      <c r="Z35" s="29">
        <f t="shared" si="15"/>
        <v>0</v>
      </c>
      <c r="AA35" s="55"/>
    </row>
    <row r="36" spans="1:27" x14ac:dyDescent="0.25">
      <c r="A36" t="s">
        <v>866</v>
      </c>
      <c r="B36" s="12" t="s">
        <v>856</v>
      </c>
      <c r="C36" t="s">
        <v>1459</v>
      </c>
      <c r="D36" s="52">
        <v>146</v>
      </c>
      <c r="E36" s="52">
        <f ca="1">SUMIFS(INDIRECT(E$15),Data[Search],$A36,Data[Rel_D],$C$17)</f>
        <v>84</v>
      </c>
      <c r="F36" s="29">
        <f t="shared" ca="1" si="26"/>
        <v>0.57534246575342463</v>
      </c>
      <c r="G36" s="52">
        <f ca="1">SUMIFS(INDIRECT(G$15),Data[Search],$A36,Data[Rel_D],$C$17)</f>
        <v>3</v>
      </c>
      <c r="H36" s="29">
        <f t="shared" ca="1" si="27"/>
        <v>3.5714285714285712E-2</v>
      </c>
      <c r="I36" s="52">
        <f ca="1">SUMIFS(INDIRECT(I$15),Data[Search],$A36,Data[Rel_D],$C$17)</f>
        <v>70</v>
      </c>
      <c r="J36" s="29">
        <f t="shared" ca="1" si="28"/>
        <v>0.83333333333333337</v>
      </c>
      <c r="K36" s="52">
        <f ca="1">SUMIFS(INDIRECT(K$15),Data[Search],$A36,Data[Rel_D],$C$17)</f>
        <v>0</v>
      </c>
      <c r="L36" s="29">
        <f t="shared" ca="1" si="29"/>
        <v>0</v>
      </c>
      <c r="M36" s="52">
        <f ca="1">SUMIFS(INDIRECT(M$15),Data[Search],$A36,Data[Rel_D],$C$17)</f>
        <v>60</v>
      </c>
      <c r="N36" s="29">
        <f t="shared" ca="1" si="30"/>
        <v>0.7142857142857143</v>
      </c>
      <c r="O36" s="52">
        <f ca="1">SUMIFS(INDIRECT(O$15),Data[Search],$A36,Data[Rel_D],$C$17)</f>
        <v>84</v>
      </c>
      <c r="P36" s="29">
        <f t="shared" ca="1" si="31"/>
        <v>1</v>
      </c>
      <c r="Q36" s="52">
        <f ca="1">SUMIFS(INDIRECT(Q$15),Data[Search],$A36,Data[Rel_D],$C$17)</f>
        <v>84</v>
      </c>
      <c r="R36" s="29">
        <f t="shared" ca="1" si="32"/>
        <v>1</v>
      </c>
      <c r="S36" s="52">
        <f ca="1">SUMIFS(INDIRECT(S$15),Data[Search],$A36,Data[Rel_D],$C$17)</f>
        <v>71</v>
      </c>
      <c r="T36" s="29">
        <f t="shared" ca="1" si="33"/>
        <v>0.84523809523809523</v>
      </c>
      <c r="U36" s="52">
        <f ca="1">SUMIFS(INDIRECT(U$15),Data[Search],$A36,Data[Rel_D],$C$17)</f>
        <v>35</v>
      </c>
      <c r="V36" s="29">
        <f t="shared" ca="1" si="34"/>
        <v>0.41666666666666669</v>
      </c>
      <c r="W36" s="3"/>
      <c r="X36">
        <f>VLOOKUP('Respiratory Care (Asthma)'!X$17,'Highrisk data'!$A$10:$DH$38,MATCH('Respiratory Care (Asthma)'!A36,'Highrisk data'!$A$10:$DH$10,0),FALSE)</f>
        <v>51</v>
      </c>
      <c r="Y36">
        <f>VLOOKUP('Respiratory Care (Asthma)'!Y$17,'Highrisk data'!$A$10:$DH$38,MATCH('Respiratory Care (Asthma)'!A36,'Highrisk data'!$A$10:$DH$10,0),FALSE)</f>
        <v>1</v>
      </c>
      <c r="Z36" s="29">
        <f t="shared" si="15"/>
        <v>1.9607843137254902E-2</v>
      </c>
      <c r="AA36" s="55"/>
    </row>
    <row r="37" spans="1:27" x14ac:dyDescent="0.25">
      <c r="A37" t="s">
        <v>872</v>
      </c>
      <c r="B37" s="12" t="s">
        <v>856</v>
      </c>
      <c r="C37" t="s">
        <v>1460</v>
      </c>
      <c r="D37" s="52">
        <v>119</v>
      </c>
      <c r="E37" s="52">
        <f ca="1">SUMIFS(INDIRECT(E$15),Data[Search],$A37,Data[Rel_D],$C$17)</f>
        <v>118</v>
      </c>
      <c r="F37" s="29">
        <f t="shared" ca="1" si="26"/>
        <v>0.99159663865546221</v>
      </c>
      <c r="G37" s="52">
        <f ca="1">SUMIFS(INDIRECT(G$15),Data[Search],$A37,Data[Rel_D],$C$17)</f>
        <v>4</v>
      </c>
      <c r="H37" s="29">
        <f t="shared" ca="1" si="27"/>
        <v>3.3898305084745763E-2</v>
      </c>
      <c r="I37" s="52">
        <f ca="1">SUMIFS(INDIRECT(I$15),Data[Search],$A37,Data[Rel_D],$C$17)</f>
        <v>117</v>
      </c>
      <c r="J37" s="29">
        <f t="shared" ca="1" si="28"/>
        <v>0.99152542372881358</v>
      </c>
      <c r="K37" s="52">
        <f ca="1">SUMIFS(INDIRECT(K$15),Data[Search],$A37,Data[Rel_D],$C$17)</f>
        <v>1</v>
      </c>
      <c r="L37" s="29">
        <f t="shared" ca="1" si="29"/>
        <v>8.4745762711864406E-3</v>
      </c>
      <c r="M37" s="52">
        <f ca="1">SUMIFS(INDIRECT(M$15),Data[Search],$A37,Data[Rel_D],$C$17)</f>
        <v>56</v>
      </c>
      <c r="N37" s="29">
        <f t="shared" ca="1" si="30"/>
        <v>0.47457627118644069</v>
      </c>
      <c r="O37" s="52">
        <f ca="1">SUMIFS(INDIRECT(O$15),Data[Search],$A37,Data[Rel_D],$C$17)</f>
        <v>116</v>
      </c>
      <c r="P37" s="29">
        <f t="shared" ca="1" si="31"/>
        <v>0.98305084745762716</v>
      </c>
      <c r="Q37" s="52">
        <f ca="1">SUMIFS(INDIRECT(Q$15),Data[Search],$A37,Data[Rel_D],$C$17)</f>
        <v>118</v>
      </c>
      <c r="R37" s="29">
        <f t="shared" ca="1" si="32"/>
        <v>1</v>
      </c>
      <c r="S37" s="52">
        <f ca="1">SUMIFS(INDIRECT(S$15),Data[Search],$A37,Data[Rel_D],$C$17)</f>
        <v>101</v>
      </c>
      <c r="T37" s="29">
        <f t="shared" ca="1" si="33"/>
        <v>0.85593220338983056</v>
      </c>
      <c r="U37" s="52">
        <f ca="1">SUMIFS(INDIRECT(U$15),Data[Search],$A37,Data[Rel_D],$C$17)</f>
        <v>56</v>
      </c>
      <c r="V37" s="29">
        <f t="shared" ca="1" si="34"/>
        <v>0.47457627118644069</v>
      </c>
      <c r="W37" s="3"/>
      <c r="X37">
        <f>VLOOKUP('Respiratory Care (Asthma)'!X$17,'Highrisk data'!$A$10:$DH$38,MATCH('Respiratory Care (Asthma)'!A37,'Highrisk data'!$A$10:$DH$10,0),FALSE)</f>
        <v>34</v>
      </c>
      <c r="Y37">
        <f>VLOOKUP('Respiratory Care (Asthma)'!Y$17,'Highrisk data'!$A$10:$DH$38,MATCH('Respiratory Care (Asthma)'!A37,'Highrisk data'!$A$10:$DH$10,0),FALSE)</f>
        <v>0</v>
      </c>
      <c r="Z37" s="29">
        <f t="shared" si="15"/>
        <v>0</v>
      </c>
      <c r="AA37" s="55"/>
    </row>
    <row r="38" spans="1:27" x14ac:dyDescent="0.25">
      <c r="A38" t="s">
        <v>878</v>
      </c>
      <c r="B38" s="12" t="s">
        <v>856</v>
      </c>
      <c r="C38" t="s">
        <v>1461</v>
      </c>
      <c r="D38" s="52">
        <v>203</v>
      </c>
      <c r="E38" s="52">
        <f ca="1">SUMIFS(INDIRECT(E$15),Data[Search],$A38,Data[Rel_D],$C$17)</f>
        <v>174</v>
      </c>
      <c r="F38" s="29">
        <f t="shared" ca="1" si="26"/>
        <v>0.8571428571428571</v>
      </c>
      <c r="G38" s="52">
        <f ca="1">SUMIFS(INDIRECT(G$15),Data[Search],$A38,Data[Rel_D],$C$17)</f>
        <v>4</v>
      </c>
      <c r="H38" s="29">
        <f t="shared" ca="1" si="27"/>
        <v>2.2988505747126436E-2</v>
      </c>
      <c r="I38" s="52">
        <f ca="1">SUMIFS(INDIRECT(I$15),Data[Search],$A38,Data[Rel_D],$C$17)</f>
        <v>174</v>
      </c>
      <c r="J38" s="29">
        <f t="shared" ca="1" si="28"/>
        <v>1</v>
      </c>
      <c r="K38" s="52">
        <f ca="1">SUMIFS(INDIRECT(K$15),Data[Search],$A38,Data[Rel_D],$C$17)</f>
        <v>1</v>
      </c>
      <c r="L38" s="29">
        <f t="shared" ca="1" si="29"/>
        <v>5.7471264367816091E-3</v>
      </c>
      <c r="M38" s="52">
        <f ca="1">SUMIFS(INDIRECT(M$15),Data[Search],$A38,Data[Rel_D],$C$17)</f>
        <v>144</v>
      </c>
      <c r="N38" s="29">
        <f t="shared" ca="1" si="30"/>
        <v>0.82758620689655171</v>
      </c>
      <c r="O38" s="52">
        <f ca="1">SUMIFS(INDIRECT(O$15),Data[Search],$A38,Data[Rel_D],$C$17)</f>
        <v>173</v>
      </c>
      <c r="P38" s="29">
        <f t="shared" ca="1" si="31"/>
        <v>0.99425287356321834</v>
      </c>
      <c r="Q38" s="52">
        <f ca="1">SUMIFS(INDIRECT(Q$15),Data[Search],$A38,Data[Rel_D],$C$17)</f>
        <v>174</v>
      </c>
      <c r="R38" s="29">
        <f t="shared" ca="1" si="32"/>
        <v>1</v>
      </c>
      <c r="S38" s="52">
        <f ca="1">SUMIFS(INDIRECT(S$15),Data[Search],$A38,Data[Rel_D],$C$17)</f>
        <v>160</v>
      </c>
      <c r="T38" s="29">
        <f t="shared" ca="1" si="33"/>
        <v>0.91954022988505746</v>
      </c>
      <c r="U38" s="52">
        <f ca="1">SUMIFS(INDIRECT(U$15),Data[Search],$A38,Data[Rel_D],$C$17)</f>
        <v>105</v>
      </c>
      <c r="V38" s="29">
        <f t="shared" ca="1" si="34"/>
        <v>0.60344827586206895</v>
      </c>
      <c r="W38" s="3"/>
      <c r="X38">
        <f>VLOOKUP('Respiratory Care (Asthma)'!X$17,'Highrisk data'!$A$10:$DH$38,MATCH('Respiratory Care (Asthma)'!A38,'Highrisk data'!$A$10:$DH$10,0),FALSE)</f>
        <v>120</v>
      </c>
      <c r="Y38">
        <f>VLOOKUP('Respiratory Care (Asthma)'!Y$17,'Highrisk data'!$A$10:$DH$38,MATCH('Respiratory Care (Asthma)'!A38,'Highrisk data'!$A$10:$DH$10,0),FALSE)</f>
        <v>3</v>
      </c>
      <c r="Z38" s="29">
        <f t="shared" si="15"/>
        <v>2.5000000000000001E-2</v>
      </c>
      <c r="AA38" s="55"/>
    </row>
    <row r="39" spans="1:27" x14ac:dyDescent="0.25">
      <c r="A39" t="s">
        <v>894</v>
      </c>
      <c r="B39" s="12" t="s">
        <v>856</v>
      </c>
      <c r="C39" t="s">
        <v>1463</v>
      </c>
      <c r="D39" s="52">
        <v>269</v>
      </c>
      <c r="E39" s="52">
        <f ca="1">SUMIFS(INDIRECT(E$15),Data[Search],$A39,Data[Rel_D],$C$17)</f>
        <v>192</v>
      </c>
      <c r="F39" s="29">
        <f t="shared" ca="1" si="26"/>
        <v>0.71375464684014867</v>
      </c>
      <c r="G39" s="52">
        <f ca="1">SUMIFS(INDIRECT(G$15),Data[Search],$A39,Data[Rel_D],$C$17)</f>
        <v>35</v>
      </c>
      <c r="H39" s="29">
        <f t="shared" ca="1" si="27"/>
        <v>0.18229166666666666</v>
      </c>
      <c r="I39" s="52">
        <f ca="1">SUMIFS(INDIRECT(I$15),Data[Search],$A39,Data[Rel_D],$C$17)</f>
        <v>180</v>
      </c>
      <c r="J39" s="29">
        <f t="shared" ca="1" si="28"/>
        <v>0.9375</v>
      </c>
      <c r="K39" s="52">
        <f ca="1">SUMIFS(INDIRECT(K$15),Data[Search],$A39,Data[Rel_D],$C$17)</f>
        <v>6</v>
      </c>
      <c r="L39" s="29">
        <f t="shared" ca="1" si="29"/>
        <v>3.125E-2</v>
      </c>
      <c r="M39" s="52">
        <f ca="1">SUMIFS(INDIRECT(M$15),Data[Search],$A39,Data[Rel_D],$C$17)</f>
        <v>168</v>
      </c>
      <c r="N39" s="29">
        <f t="shared" ca="1" si="30"/>
        <v>0.875</v>
      </c>
      <c r="O39" s="52">
        <f ca="1">SUMIFS(INDIRECT(O$15),Data[Search],$A39,Data[Rel_D],$C$17)</f>
        <v>190</v>
      </c>
      <c r="P39" s="29">
        <f t="shared" ca="1" si="31"/>
        <v>0.98958333333333337</v>
      </c>
      <c r="Q39" s="52">
        <f ca="1">SUMIFS(INDIRECT(Q$15),Data[Search],$A39,Data[Rel_D],$C$17)</f>
        <v>192</v>
      </c>
      <c r="R39" s="29">
        <f t="shared" ca="1" si="32"/>
        <v>1</v>
      </c>
      <c r="S39" s="52">
        <f ca="1">SUMIFS(INDIRECT(S$15),Data[Search],$A39,Data[Rel_D],$C$17)</f>
        <v>119</v>
      </c>
      <c r="T39" s="29">
        <f t="shared" ca="1" si="33"/>
        <v>0.61979166666666663</v>
      </c>
      <c r="U39" s="52">
        <f ca="1">SUMIFS(INDIRECT(U$15),Data[Search],$A39,Data[Rel_D],$C$17)</f>
        <v>81</v>
      </c>
      <c r="V39" s="29">
        <f t="shared" ca="1" si="34"/>
        <v>0.421875</v>
      </c>
      <c r="W39" s="3"/>
      <c r="X39">
        <f>VLOOKUP('Respiratory Care (Asthma)'!X$17,'Highrisk data'!$A$10:$DH$38,MATCH('Respiratory Care (Asthma)'!A39,'Highrisk data'!$A$10:$DH$10,0),FALSE)</f>
        <v>111</v>
      </c>
      <c r="Y39">
        <f>VLOOKUP('Respiratory Care (Asthma)'!Y$17,'Highrisk data'!$A$10:$DH$38,MATCH('Respiratory Care (Asthma)'!A39,'Highrisk data'!$A$10:$DH$10,0),FALSE)</f>
        <v>22</v>
      </c>
      <c r="Z39" s="29">
        <f t="shared" si="15"/>
        <v>0.1981981981981982</v>
      </c>
      <c r="AA39" s="55"/>
    </row>
    <row r="40" spans="1:27" x14ac:dyDescent="0.25">
      <c r="A40" t="s">
        <v>900</v>
      </c>
      <c r="B40" s="12" t="s">
        <v>856</v>
      </c>
      <c r="C40" t="s">
        <v>901</v>
      </c>
      <c r="D40" s="52">
        <v>617</v>
      </c>
      <c r="E40" s="52">
        <f ca="1">SUMIFS(INDIRECT(E$15),Data[Search],$A40,Data[Rel_D],$C$17)</f>
        <v>412</v>
      </c>
      <c r="F40" s="29">
        <f t="shared" ca="1" si="26"/>
        <v>0.66774716369529985</v>
      </c>
      <c r="G40" s="52">
        <f ca="1">SUMIFS(INDIRECT(G$15),Data[Search],$A40,Data[Rel_D],$C$17)</f>
        <v>3</v>
      </c>
      <c r="H40" s="29">
        <f t="shared" ca="1" si="27"/>
        <v>7.2815533980582527E-3</v>
      </c>
      <c r="I40" s="52">
        <f ca="1">SUMIFS(INDIRECT(I$15),Data[Search],$A40,Data[Rel_D],$C$17)</f>
        <v>398</v>
      </c>
      <c r="J40" s="29">
        <f t="shared" ca="1" si="28"/>
        <v>0.96601941747572817</v>
      </c>
      <c r="K40" s="52">
        <f ca="1">SUMIFS(INDIRECT(K$15),Data[Search],$A40,Data[Rel_D],$C$17)</f>
        <v>0</v>
      </c>
      <c r="L40" s="29">
        <f t="shared" ca="1" si="29"/>
        <v>0</v>
      </c>
      <c r="M40" s="52">
        <f ca="1">SUMIFS(INDIRECT(M$15),Data[Search],$A40,Data[Rel_D],$C$17)</f>
        <v>277</v>
      </c>
      <c r="N40" s="29">
        <f t="shared" ca="1" si="30"/>
        <v>0.67233009708737868</v>
      </c>
      <c r="O40" s="52">
        <f ca="1">SUMIFS(INDIRECT(O$15),Data[Search],$A40,Data[Rel_D],$C$17)</f>
        <v>407</v>
      </c>
      <c r="P40" s="29">
        <f t="shared" ca="1" si="31"/>
        <v>0.98786407766990292</v>
      </c>
      <c r="Q40" s="52">
        <f ca="1">SUMIFS(INDIRECT(Q$15),Data[Search],$A40,Data[Rel_D],$C$17)</f>
        <v>411</v>
      </c>
      <c r="R40" s="29">
        <f t="shared" ca="1" si="32"/>
        <v>0.99757281553398058</v>
      </c>
      <c r="S40" s="52">
        <f ca="1">SUMIFS(INDIRECT(S$15),Data[Search],$A40,Data[Rel_D],$C$17)</f>
        <v>329</v>
      </c>
      <c r="T40" s="29">
        <f t="shared" ca="1" si="33"/>
        <v>0.79854368932038833</v>
      </c>
      <c r="U40" s="52">
        <f ca="1">SUMIFS(INDIRECT(U$15),Data[Search],$A40,Data[Rel_D],$C$17)</f>
        <v>213</v>
      </c>
      <c r="V40" s="29">
        <f t="shared" ca="1" si="34"/>
        <v>0.51699029126213591</v>
      </c>
      <c r="W40" s="3"/>
      <c r="X40">
        <f>VLOOKUP('Respiratory Care (Asthma)'!X$17,'Highrisk data'!$A$10:$DH$38,MATCH('Respiratory Care (Asthma)'!A40,'Highrisk data'!$A$10:$DH$10,0),FALSE)</f>
        <v>313</v>
      </c>
      <c r="Y40">
        <f>VLOOKUP('Respiratory Care (Asthma)'!Y$17,'Highrisk data'!$A$10:$DH$38,MATCH('Respiratory Care (Asthma)'!A40,'Highrisk data'!$A$10:$DH$10,0),FALSE)</f>
        <v>1</v>
      </c>
      <c r="Z40" s="29">
        <f t="shared" si="15"/>
        <v>3.1948881789137379E-3</v>
      </c>
      <c r="AA40" s="55"/>
    </row>
    <row r="41" spans="1:27" x14ac:dyDescent="0.25">
      <c r="A41" t="s">
        <v>902</v>
      </c>
      <c r="B41" s="12" t="s">
        <v>904</v>
      </c>
      <c r="C41" t="s">
        <v>1464</v>
      </c>
      <c r="D41" s="52">
        <v>316</v>
      </c>
      <c r="E41" s="52">
        <f ca="1">SUMIFS(INDIRECT(E$15),Data[Search],$A41,Data[Rel_D],$C$17)</f>
        <v>215</v>
      </c>
      <c r="F41" s="29">
        <f t="shared" ca="1" si="26"/>
        <v>0.680379746835443</v>
      </c>
      <c r="G41" s="52">
        <f ca="1">SUMIFS(INDIRECT(G$15),Data[Search],$A41,Data[Rel_D],$C$17)</f>
        <v>1</v>
      </c>
      <c r="H41" s="29">
        <f t="shared" ca="1" si="27"/>
        <v>4.6511627906976744E-3</v>
      </c>
      <c r="I41" s="52">
        <f ca="1">SUMIFS(INDIRECT(I$15),Data[Search],$A41,Data[Rel_D],$C$17)</f>
        <v>133</v>
      </c>
      <c r="J41" s="29">
        <f t="shared" ca="1" si="28"/>
        <v>0.61860465116279073</v>
      </c>
      <c r="K41" s="52">
        <f ca="1">SUMIFS(INDIRECT(K$15),Data[Search],$A41,Data[Rel_D],$C$17)</f>
        <v>1</v>
      </c>
      <c r="L41" s="29">
        <f t="shared" ca="1" si="29"/>
        <v>4.6511627906976744E-3</v>
      </c>
      <c r="M41" s="52">
        <f ca="1">SUMIFS(INDIRECT(M$15),Data[Search],$A41,Data[Rel_D],$C$17)</f>
        <v>102</v>
      </c>
      <c r="N41" s="29">
        <f t="shared" ca="1" si="30"/>
        <v>0.47441860465116281</v>
      </c>
      <c r="O41" s="52">
        <f ca="1">SUMIFS(INDIRECT(O$15),Data[Search],$A41,Data[Rel_D],$C$17)</f>
        <v>213</v>
      </c>
      <c r="P41" s="29">
        <f t="shared" ca="1" si="31"/>
        <v>0.99069767441860468</v>
      </c>
      <c r="Q41" s="52">
        <f ca="1">SUMIFS(INDIRECT(Q$15),Data[Search],$A41,Data[Rel_D],$C$17)</f>
        <v>211</v>
      </c>
      <c r="R41" s="29">
        <f t="shared" ca="1" si="32"/>
        <v>0.98139534883720925</v>
      </c>
      <c r="S41" s="52">
        <f ca="1">SUMIFS(INDIRECT(S$15),Data[Search],$A41,Data[Rel_D],$C$17)</f>
        <v>145</v>
      </c>
      <c r="T41" s="29">
        <f t="shared" ca="1" si="33"/>
        <v>0.67441860465116277</v>
      </c>
      <c r="U41" s="52">
        <f ca="1">SUMIFS(INDIRECT(U$15),Data[Search],$A41,Data[Rel_D],$C$17)</f>
        <v>126</v>
      </c>
      <c r="V41" s="29">
        <f t="shared" ca="1" si="34"/>
        <v>0.586046511627907</v>
      </c>
      <c r="W41" s="3"/>
      <c r="X41">
        <f>VLOOKUP('Respiratory Care (Asthma)'!X$17,'Highrisk data'!$A$10:$DH$38,MATCH('Respiratory Care (Asthma)'!A41,'Highrisk data'!$A$10:$DH$10,0),FALSE)</f>
        <v>150</v>
      </c>
      <c r="Y41">
        <f>VLOOKUP('Respiratory Care (Asthma)'!Y$17,'Highrisk data'!$A$10:$DH$38,MATCH('Respiratory Care (Asthma)'!A41,'Highrisk data'!$A$10:$DH$10,0),FALSE)</f>
        <v>1</v>
      </c>
      <c r="Z41" s="29">
        <f t="shared" si="15"/>
        <v>6.6666666666666671E-3</v>
      </c>
      <c r="AA41" s="55"/>
    </row>
    <row r="42" spans="1:27" x14ac:dyDescent="0.25">
      <c r="A42" t="s">
        <v>915</v>
      </c>
      <c r="B42" s="12" t="s">
        <v>904</v>
      </c>
      <c r="C42" t="s">
        <v>1465</v>
      </c>
      <c r="D42" s="52">
        <v>204</v>
      </c>
      <c r="E42" s="52">
        <f ca="1">SUMIFS(INDIRECT(E$15),Data[Search],$A42,Data[Rel_D],$C$17)</f>
        <v>156</v>
      </c>
      <c r="F42" s="29">
        <f t="shared" ca="1" si="26"/>
        <v>0.76470588235294112</v>
      </c>
      <c r="G42" s="52">
        <f ca="1">SUMIFS(INDIRECT(G$15),Data[Search],$A42,Data[Rel_D],$C$17)</f>
        <v>14</v>
      </c>
      <c r="H42" s="29">
        <f t="shared" ca="1" si="27"/>
        <v>8.9743589743589744E-2</v>
      </c>
      <c r="I42" s="52">
        <f ca="1">SUMIFS(INDIRECT(I$15),Data[Search],$A42,Data[Rel_D],$C$17)</f>
        <v>156</v>
      </c>
      <c r="J42" s="29">
        <f t="shared" ca="1" si="28"/>
        <v>1</v>
      </c>
      <c r="K42" s="52">
        <f ca="1">SUMIFS(INDIRECT(K$15),Data[Search],$A42,Data[Rel_D],$C$17)</f>
        <v>3</v>
      </c>
      <c r="L42" s="29">
        <f t="shared" ca="1" si="29"/>
        <v>1.9230769230769232E-2</v>
      </c>
      <c r="M42" s="52">
        <f ca="1">SUMIFS(INDIRECT(M$15),Data[Search],$A42,Data[Rel_D],$C$17)</f>
        <v>121</v>
      </c>
      <c r="N42" s="29">
        <f t="shared" ca="1" si="30"/>
        <v>0.77564102564102566</v>
      </c>
      <c r="O42" s="52">
        <f ca="1">SUMIFS(INDIRECT(O$15),Data[Search],$A42,Data[Rel_D],$C$17)</f>
        <v>155</v>
      </c>
      <c r="P42" s="29">
        <f t="shared" ca="1" si="31"/>
        <v>0.99358974358974361</v>
      </c>
      <c r="Q42" s="52">
        <f ca="1">SUMIFS(INDIRECT(Q$15),Data[Search],$A42,Data[Rel_D],$C$17)</f>
        <v>155</v>
      </c>
      <c r="R42" s="29">
        <f t="shared" ca="1" si="32"/>
        <v>0.99358974358974361</v>
      </c>
      <c r="S42" s="52">
        <f ca="1">SUMIFS(INDIRECT(S$15),Data[Search],$A42,Data[Rel_D],$C$17)</f>
        <v>120</v>
      </c>
      <c r="T42" s="29">
        <f t="shared" ca="1" si="33"/>
        <v>0.76923076923076927</v>
      </c>
      <c r="U42" s="52">
        <f ca="1">SUMIFS(INDIRECT(U$15),Data[Search],$A42,Data[Rel_D],$C$17)</f>
        <v>89</v>
      </c>
      <c r="V42" s="29">
        <f t="shared" ca="1" si="34"/>
        <v>0.57051282051282048</v>
      </c>
      <c r="W42" s="3"/>
      <c r="X42">
        <f>VLOOKUP('Respiratory Care (Asthma)'!X$17,'Highrisk data'!$A$10:$DH$38,MATCH('Respiratory Care (Asthma)'!A42,'Highrisk data'!$A$10:$DH$10,0),FALSE)</f>
        <v>83</v>
      </c>
      <c r="Y42">
        <f>VLOOKUP('Respiratory Care (Asthma)'!Y$17,'Highrisk data'!$A$10:$DH$38,MATCH('Respiratory Care (Asthma)'!A42,'Highrisk data'!$A$10:$DH$10,0),FALSE)</f>
        <v>2</v>
      </c>
      <c r="Z42" s="29">
        <f t="shared" si="15"/>
        <v>2.4096385542168676E-2</v>
      </c>
      <c r="AA42" s="55"/>
    </row>
    <row r="43" spans="1:27" x14ac:dyDescent="0.25">
      <c r="A43" t="s">
        <v>921</v>
      </c>
      <c r="B43" s="12" t="s">
        <v>904</v>
      </c>
      <c r="C43" t="s">
        <v>1466</v>
      </c>
      <c r="D43" s="52">
        <v>232</v>
      </c>
      <c r="E43" s="52">
        <f ca="1">SUMIFS(INDIRECT(E$15),Data[Search],$A43,Data[Rel_D],$C$17)</f>
        <v>191</v>
      </c>
      <c r="F43" s="29">
        <f t="shared" ca="1" si="26"/>
        <v>0.82327586206896552</v>
      </c>
      <c r="G43" s="52">
        <f ca="1">SUMIFS(INDIRECT(G$15),Data[Search],$A43,Data[Rel_D],$C$17)</f>
        <v>8</v>
      </c>
      <c r="H43" s="29">
        <f t="shared" ca="1" si="27"/>
        <v>4.1884816753926704E-2</v>
      </c>
      <c r="I43" s="52">
        <f ca="1">SUMIFS(INDIRECT(I$15),Data[Search],$A43,Data[Rel_D],$C$17)</f>
        <v>186</v>
      </c>
      <c r="J43" s="29">
        <f t="shared" ca="1" si="28"/>
        <v>0.97382198952879584</v>
      </c>
      <c r="K43" s="52">
        <f ca="1">SUMIFS(INDIRECT(K$15),Data[Search],$A43,Data[Rel_D],$C$17)</f>
        <v>1</v>
      </c>
      <c r="L43" s="29">
        <f t="shared" ca="1" si="29"/>
        <v>5.235602094240838E-3</v>
      </c>
      <c r="M43" s="52">
        <f ca="1">SUMIFS(INDIRECT(M$15),Data[Search],$A43,Data[Rel_D],$C$17)</f>
        <v>152</v>
      </c>
      <c r="N43" s="29">
        <f t="shared" ca="1" si="30"/>
        <v>0.79581151832460728</v>
      </c>
      <c r="O43" s="52">
        <f ca="1">SUMIFS(INDIRECT(O$15),Data[Search],$A43,Data[Rel_D],$C$17)</f>
        <v>189</v>
      </c>
      <c r="P43" s="29">
        <f t="shared" ca="1" si="31"/>
        <v>0.98952879581151831</v>
      </c>
      <c r="Q43" s="52">
        <f ca="1">SUMIFS(INDIRECT(Q$15),Data[Search],$A43,Data[Rel_D],$C$17)</f>
        <v>188</v>
      </c>
      <c r="R43" s="29">
        <f t="shared" ca="1" si="32"/>
        <v>0.98429319371727753</v>
      </c>
      <c r="S43" s="52">
        <f ca="1">SUMIFS(INDIRECT(S$15),Data[Search],$A43,Data[Rel_D],$C$17)</f>
        <v>146</v>
      </c>
      <c r="T43" s="29">
        <f t="shared" ca="1" si="33"/>
        <v>0.76439790575916233</v>
      </c>
      <c r="U43" s="52">
        <f ca="1">SUMIFS(INDIRECT(U$15),Data[Search],$A43,Data[Rel_D],$C$17)</f>
        <v>89</v>
      </c>
      <c r="V43" s="29">
        <f t="shared" ca="1" si="34"/>
        <v>0.46596858638743455</v>
      </c>
      <c r="W43" s="3"/>
      <c r="X43">
        <f>VLOOKUP('Respiratory Care (Asthma)'!X$17,'Highrisk data'!$A$10:$DH$38,MATCH('Respiratory Care (Asthma)'!A43,'Highrisk data'!$A$10:$DH$10,0),FALSE)</f>
        <v>123</v>
      </c>
      <c r="Y43">
        <f>VLOOKUP('Respiratory Care (Asthma)'!Y$17,'Highrisk data'!$A$10:$DH$38,MATCH('Respiratory Care (Asthma)'!A43,'Highrisk data'!$A$10:$DH$10,0),FALSE)</f>
        <v>5</v>
      </c>
      <c r="Z43" s="29">
        <f t="shared" si="15"/>
        <v>4.065040650406504E-2</v>
      </c>
      <c r="AA43" s="55"/>
    </row>
    <row r="44" spans="1:27" x14ac:dyDescent="0.25">
      <c r="A44" t="s">
        <v>926</v>
      </c>
      <c r="B44" s="12" t="s">
        <v>904</v>
      </c>
      <c r="C44" t="s">
        <v>1467</v>
      </c>
      <c r="D44" s="52">
        <v>366</v>
      </c>
      <c r="E44" s="52">
        <f ca="1">SUMIFS(INDIRECT(E$15),Data[Search],$A44,Data[Rel_D],$C$17)</f>
        <v>352</v>
      </c>
      <c r="F44" s="29">
        <f t="shared" ca="1" si="26"/>
        <v>0.96174863387978138</v>
      </c>
      <c r="G44" s="52">
        <f ca="1">SUMIFS(INDIRECT(G$15),Data[Search],$A44,Data[Rel_D],$C$17)</f>
        <v>11</v>
      </c>
      <c r="H44" s="29">
        <f t="shared" ca="1" si="27"/>
        <v>3.125E-2</v>
      </c>
      <c r="I44" s="52">
        <f ca="1">SUMIFS(INDIRECT(I$15),Data[Search],$A44,Data[Rel_D],$C$17)</f>
        <v>346</v>
      </c>
      <c r="J44" s="29">
        <f t="shared" ca="1" si="28"/>
        <v>0.98295454545454541</v>
      </c>
      <c r="K44" s="52">
        <f ca="1">SUMIFS(INDIRECT(K$15),Data[Search],$A44,Data[Rel_D],$C$17)</f>
        <v>6</v>
      </c>
      <c r="L44" s="29">
        <f t="shared" ca="1" si="29"/>
        <v>1.7045454545454544E-2</v>
      </c>
      <c r="M44" s="52">
        <f ca="1">SUMIFS(INDIRECT(M$15),Data[Search],$A44,Data[Rel_D],$C$17)</f>
        <v>97</v>
      </c>
      <c r="N44" s="29">
        <f t="shared" ca="1" si="30"/>
        <v>0.27556818181818182</v>
      </c>
      <c r="O44" s="52">
        <f ca="1">SUMIFS(INDIRECT(O$15),Data[Search],$A44,Data[Rel_D],$C$17)</f>
        <v>351</v>
      </c>
      <c r="P44" s="29">
        <f t="shared" ca="1" si="31"/>
        <v>0.99715909090909094</v>
      </c>
      <c r="Q44" s="52">
        <f ca="1">SUMIFS(INDIRECT(Q$15),Data[Search],$A44,Data[Rel_D],$C$17)</f>
        <v>350</v>
      </c>
      <c r="R44" s="29">
        <f t="shared" ca="1" si="32"/>
        <v>0.99431818181818177</v>
      </c>
      <c r="S44" s="52">
        <f ca="1">SUMIFS(INDIRECT(S$15),Data[Search],$A44,Data[Rel_D],$C$17)</f>
        <v>243</v>
      </c>
      <c r="T44" s="29">
        <f t="shared" ca="1" si="33"/>
        <v>0.69034090909090906</v>
      </c>
      <c r="U44" s="52">
        <f ca="1">SUMIFS(INDIRECT(U$15),Data[Search],$A44,Data[Rel_D],$C$17)</f>
        <v>171</v>
      </c>
      <c r="V44" s="29">
        <f t="shared" ca="1" si="34"/>
        <v>0.48579545454545453</v>
      </c>
      <c r="W44" s="3"/>
      <c r="X44">
        <f>VLOOKUP('Respiratory Care (Asthma)'!X$17,'Highrisk data'!$A$10:$DH$38,MATCH('Respiratory Care (Asthma)'!A44,'Highrisk data'!$A$10:$DH$10,0),FALSE)</f>
        <v>170</v>
      </c>
      <c r="Y44">
        <f>VLOOKUP('Respiratory Care (Asthma)'!Y$17,'Highrisk data'!$A$10:$DH$38,MATCH('Respiratory Care (Asthma)'!A44,'Highrisk data'!$A$10:$DH$10,0),FALSE)</f>
        <v>0</v>
      </c>
      <c r="Z44" s="29">
        <f t="shared" si="15"/>
        <v>0</v>
      </c>
      <c r="AA44" s="55"/>
    </row>
    <row r="45" spans="1:27" x14ac:dyDescent="0.25">
      <c r="A45" t="s">
        <v>931</v>
      </c>
      <c r="B45" s="12" t="s">
        <v>904</v>
      </c>
      <c r="C45" t="s">
        <v>1468</v>
      </c>
      <c r="D45" s="52">
        <v>206</v>
      </c>
      <c r="E45" s="52">
        <f ca="1">SUMIFS(INDIRECT(E$15),Data[Search],$A45,Data[Rel_D],$C$17)</f>
        <v>155</v>
      </c>
      <c r="F45" s="29">
        <f t="shared" ca="1" si="26"/>
        <v>0.75242718446601942</v>
      </c>
      <c r="G45" s="52">
        <f ca="1">SUMIFS(INDIRECT(G$15),Data[Search],$A45,Data[Rel_D],$C$17)</f>
        <v>39</v>
      </c>
      <c r="H45" s="29">
        <f t="shared" ca="1" si="27"/>
        <v>0.25161290322580643</v>
      </c>
      <c r="I45" s="52">
        <f ca="1">SUMIFS(INDIRECT(I$15),Data[Search],$A45,Data[Rel_D],$C$17)</f>
        <v>154</v>
      </c>
      <c r="J45" s="29">
        <f t="shared" ca="1" si="28"/>
        <v>0.99354838709677418</v>
      </c>
      <c r="K45" s="52">
        <f ca="1">SUMIFS(INDIRECT(K$15),Data[Search],$A45,Data[Rel_D],$C$17)</f>
        <v>1</v>
      </c>
      <c r="L45" s="29">
        <f t="shared" ca="1" si="29"/>
        <v>6.4516129032258064E-3</v>
      </c>
      <c r="M45" s="52">
        <f ca="1">SUMIFS(INDIRECT(M$15),Data[Search],$A45,Data[Rel_D],$C$17)</f>
        <v>106</v>
      </c>
      <c r="N45" s="29">
        <f t="shared" ca="1" si="30"/>
        <v>0.68387096774193545</v>
      </c>
      <c r="O45" s="52">
        <f ca="1">SUMIFS(INDIRECT(O$15),Data[Search],$A45,Data[Rel_D],$C$17)</f>
        <v>154</v>
      </c>
      <c r="P45" s="29">
        <f t="shared" ca="1" si="31"/>
        <v>0.99354838709677418</v>
      </c>
      <c r="Q45" s="52">
        <f ca="1">SUMIFS(INDIRECT(Q$15),Data[Search],$A45,Data[Rel_D],$C$17)</f>
        <v>155</v>
      </c>
      <c r="R45" s="29">
        <f t="shared" ca="1" si="32"/>
        <v>1</v>
      </c>
      <c r="S45" s="52">
        <f ca="1">SUMIFS(INDIRECT(S$15),Data[Search],$A45,Data[Rel_D],$C$17)</f>
        <v>82</v>
      </c>
      <c r="T45" s="29">
        <f t="shared" ca="1" si="33"/>
        <v>0.52903225806451615</v>
      </c>
      <c r="U45" s="52">
        <f ca="1">SUMIFS(INDIRECT(U$15),Data[Search],$A45,Data[Rel_D],$C$17)</f>
        <v>89</v>
      </c>
      <c r="V45" s="29">
        <f t="shared" ca="1" si="34"/>
        <v>0.5741935483870968</v>
      </c>
      <c r="W45" s="3"/>
      <c r="X45">
        <f>VLOOKUP('Respiratory Care (Asthma)'!X$17,'Highrisk data'!$A$10:$DH$38,MATCH('Respiratory Care (Asthma)'!A45,'Highrisk data'!$A$10:$DH$10,0),FALSE)</f>
        <v>128</v>
      </c>
      <c r="Y45">
        <f>VLOOKUP('Respiratory Care (Asthma)'!Y$17,'Highrisk data'!$A$10:$DH$38,MATCH('Respiratory Care (Asthma)'!A45,'Highrisk data'!$A$10:$DH$10,0),FALSE)</f>
        <v>1</v>
      </c>
      <c r="Z45" s="29">
        <f t="shared" si="15"/>
        <v>7.8125E-3</v>
      </c>
      <c r="AA45" s="55"/>
    </row>
    <row r="46" spans="1:27" x14ac:dyDescent="0.25">
      <c r="A46" t="s">
        <v>936</v>
      </c>
      <c r="B46" s="12" t="s">
        <v>904</v>
      </c>
      <c r="C46" t="s">
        <v>1469</v>
      </c>
      <c r="D46" s="52">
        <v>194</v>
      </c>
      <c r="E46" s="52">
        <f ca="1">SUMIFS(INDIRECT(E$15),Data[Search],$A46,Data[Rel_D],$C$17)</f>
        <v>158</v>
      </c>
      <c r="F46" s="29">
        <f t="shared" ca="1" si="26"/>
        <v>0.81443298969072164</v>
      </c>
      <c r="G46" s="52">
        <f ca="1">SUMIFS(INDIRECT(G$15),Data[Search],$A46,Data[Rel_D],$C$17)</f>
        <v>0</v>
      </c>
      <c r="H46" s="29">
        <f t="shared" ca="1" si="27"/>
        <v>0</v>
      </c>
      <c r="I46" s="52">
        <f ca="1">SUMIFS(INDIRECT(I$15),Data[Search],$A46,Data[Rel_D],$C$17)</f>
        <v>157</v>
      </c>
      <c r="J46" s="29">
        <f t="shared" ca="1" si="28"/>
        <v>0.99367088607594933</v>
      </c>
      <c r="K46" s="52">
        <f ca="1">SUMIFS(INDIRECT(K$15),Data[Search],$A46,Data[Rel_D],$C$17)</f>
        <v>0</v>
      </c>
      <c r="L46" s="29">
        <f t="shared" ca="1" si="29"/>
        <v>0</v>
      </c>
      <c r="M46" s="52">
        <f ca="1">SUMIFS(INDIRECT(M$15),Data[Search],$A46,Data[Rel_D],$C$17)</f>
        <v>65</v>
      </c>
      <c r="N46" s="29">
        <f t="shared" ca="1" si="30"/>
        <v>0.41139240506329117</v>
      </c>
      <c r="O46" s="52">
        <f ca="1">SUMIFS(INDIRECT(O$15),Data[Search],$A46,Data[Rel_D],$C$17)</f>
        <v>158</v>
      </c>
      <c r="P46" s="29">
        <f t="shared" ca="1" si="31"/>
        <v>1</v>
      </c>
      <c r="Q46" s="52">
        <f ca="1">SUMIFS(INDIRECT(Q$15),Data[Search],$A46,Data[Rel_D],$C$17)</f>
        <v>156</v>
      </c>
      <c r="R46" s="29">
        <f t="shared" ca="1" si="32"/>
        <v>0.98734177215189878</v>
      </c>
      <c r="S46" s="52">
        <f ca="1">SUMIFS(INDIRECT(S$15),Data[Search],$A46,Data[Rel_D],$C$17)</f>
        <v>79</v>
      </c>
      <c r="T46" s="29">
        <f t="shared" ca="1" si="33"/>
        <v>0.5</v>
      </c>
      <c r="U46" s="52">
        <f ca="1">SUMIFS(INDIRECT(U$15),Data[Search],$A46,Data[Rel_D],$C$17)</f>
        <v>70</v>
      </c>
      <c r="V46" s="29">
        <f t="shared" ca="1" si="34"/>
        <v>0.44303797468354428</v>
      </c>
      <c r="W46" s="3"/>
      <c r="X46">
        <f>VLOOKUP('Respiratory Care (Asthma)'!X$17,'Highrisk data'!$A$10:$DH$38,MATCH('Respiratory Care (Asthma)'!A46,'Highrisk data'!$A$10:$DH$10,0),FALSE)</f>
        <v>84</v>
      </c>
      <c r="Y46">
        <f>VLOOKUP('Respiratory Care (Asthma)'!Y$17,'Highrisk data'!$A$10:$DH$38,MATCH('Respiratory Care (Asthma)'!A46,'Highrisk data'!$A$10:$DH$10,0),FALSE)</f>
        <v>1</v>
      </c>
      <c r="Z46" s="29">
        <f t="shared" si="15"/>
        <v>1.1904761904761904E-2</v>
      </c>
      <c r="AA46" s="55"/>
    </row>
    <row r="47" spans="1:27" x14ac:dyDescent="0.25">
      <c r="A47" t="s">
        <v>941</v>
      </c>
      <c r="B47" s="12" t="s">
        <v>904</v>
      </c>
      <c r="C47" t="s">
        <v>1470</v>
      </c>
      <c r="D47" s="52">
        <v>374</v>
      </c>
      <c r="E47" s="52">
        <f ca="1">SUMIFS(INDIRECT(E$15),Data[Search],$A47,Data[Rel_D],$C$17)</f>
        <v>243</v>
      </c>
      <c r="F47" s="29">
        <f t="shared" ca="1" si="26"/>
        <v>0.64973262032085566</v>
      </c>
      <c r="G47" s="52">
        <f ca="1">SUMIFS(INDIRECT(G$15),Data[Search],$A47,Data[Rel_D],$C$17)</f>
        <v>37</v>
      </c>
      <c r="H47" s="29">
        <f t="shared" ca="1" si="27"/>
        <v>0.15226337448559671</v>
      </c>
      <c r="I47" s="52">
        <f ca="1">SUMIFS(INDIRECT(I$15),Data[Search],$A47,Data[Rel_D],$C$17)</f>
        <v>232</v>
      </c>
      <c r="J47" s="29">
        <f t="shared" ca="1" si="28"/>
        <v>0.95473251028806583</v>
      </c>
      <c r="K47" s="52">
        <f ca="1">SUMIFS(INDIRECT(K$15),Data[Search],$A47,Data[Rel_D],$C$17)</f>
        <v>20</v>
      </c>
      <c r="L47" s="29">
        <f t="shared" ca="1" si="29"/>
        <v>8.2304526748971193E-2</v>
      </c>
      <c r="M47" s="52">
        <f ca="1">SUMIFS(INDIRECT(M$15),Data[Search],$A47,Data[Rel_D],$C$17)</f>
        <v>174</v>
      </c>
      <c r="N47" s="29">
        <f t="shared" ca="1" si="30"/>
        <v>0.71604938271604934</v>
      </c>
      <c r="O47" s="52">
        <f ca="1">SUMIFS(INDIRECT(O$15),Data[Search],$A47,Data[Rel_D],$C$17)</f>
        <v>243</v>
      </c>
      <c r="P47" s="29">
        <f t="shared" ca="1" si="31"/>
        <v>1</v>
      </c>
      <c r="Q47" s="52">
        <f ca="1">SUMIFS(INDIRECT(Q$15),Data[Search],$A47,Data[Rel_D],$C$17)</f>
        <v>243</v>
      </c>
      <c r="R47" s="29">
        <f t="shared" ca="1" si="32"/>
        <v>1</v>
      </c>
      <c r="S47" s="52">
        <f ca="1">SUMIFS(INDIRECT(S$15),Data[Search],$A47,Data[Rel_D],$C$17)</f>
        <v>226</v>
      </c>
      <c r="T47" s="29">
        <f t="shared" ca="1" si="33"/>
        <v>0.93004115226337447</v>
      </c>
      <c r="U47" s="52">
        <f ca="1">SUMIFS(INDIRECT(U$15),Data[Search],$A47,Data[Rel_D],$C$17)</f>
        <v>109</v>
      </c>
      <c r="V47" s="29">
        <f t="shared" ca="1" si="34"/>
        <v>0.44855967078189302</v>
      </c>
      <c r="W47" s="3"/>
      <c r="X47">
        <f>VLOOKUP('Respiratory Care (Asthma)'!X$17,'Highrisk data'!$A$10:$DH$38,MATCH('Respiratory Care (Asthma)'!A47,'Highrisk data'!$A$10:$DH$10,0),FALSE)</f>
        <v>149</v>
      </c>
      <c r="Y47">
        <f>VLOOKUP('Respiratory Care (Asthma)'!Y$17,'Highrisk data'!$A$10:$DH$38,MATCH('Respiratory Care (Asthma)'!A47,'Highrisk data'!$A$10:$DH$10,0),FALSE)</f>
        <v>16</v>
      </c>
      <c r="Z47" s="29">
        <f t="shared" si="15"/>
        <v>0.10738255033557047</v>
      </c>
      <c r="AA47" s="55"/>
    </row>
    <row r="48" spans="1:27" x14ac:dyDescent="0.25">
      <c r="A48" t="s">
        <v>946</v>
      </c>
      <c r="B48" s="12" t="s">
        <v>904</v>
      </c>
      <c r="C48" t="s">
        <v>1471</v>
      </c>
      <c r="D48" s="52">
        <v>751</v>
      </c>
      <c r="E48" s="52">
        <f ca="1">SUMIFS(INDIRECT(E$15),Data[Search],$A48,Data[Rel_D],$C$17)</f>
        <v>183</v>
      </c>
      <c r="F48" s="29">
        <f t="shared" ca="1" si="26"/>
        <v>0.24367509986684421</v>
      </c>
      <c r="G48" s="52">
        <f ca="1">SUMIFS(INDIRECT(G$15),Data[Search],$A48,Data[Rel_D],$C$17)</f>
        <v>2</v>
      </c>
      <c r="H48" s="29">
        <f t="shared" ca="1" si="27"/>
        <v>1.092896174863388E-2</v>
      </c>
      <c r="I48" s="52">
        <f ca="1">SUMIFS(INDIRECT(I$15),Data[Search],$A48,Data[Rel_D],$C$17)</f>
        <v>134</v>
      </c>
      <c r="J48" s="29">
        <f t="shared" ca="1" si="28"/>
        <v>0.73224043715846998</v>
      </c>
      <c r="K48" s="52">
        <f ca="1">SUMIFS(INDIRECT(K$15),Data[Search],$A48,Data[Rel_D],$C$17)</f>
        <v>0</v>
      </c>
      <c r="L48" s="29">
        <f t="shared" ca="1" si="29"/>
        <v>0</v>
      </c>
      <c r="M48" s="52">
        <f ca="1">SUMIFS(INDIRECT(M$15),Data[Search],$A48,Data[Rel_D],$C$17)</f>
        <v>79</v>
      </c>
      <c r="N48" s="29">
        <f t="shared" ca="1" si="30"/>
        <v>0.43169398907103823</v>
      </c>
      <c r="O48" s="52">
        <f ca="1">SUMIFS(INDIRECT(O$15),Data[Search],$A48,Data[Rel_D],$C$17)</f>
        <v>153</v>
      </c>
      <c r="P48" s="29">
        <f t="shared" ca="1" si="31"/>
        <v>0.83606557377049184</v>
      </c>
      <c r="Q48" s="52">
        <f ca="1">SUMIFS(INDIRECT(Q$15),Data[Search],$A48,Data[Rel_D],$C$17)</f>
        <v>153</v>
      </c>
      <c r="R48" s="29">
        <f t="shared" ca="1" si="32"/>
        <v>0.83606557377049184</v>
      </c>
      <c r="S48" s="52">
        <f ca="1">SUMIFS(INDIRECT(S$15),Data[Search],$A48,Data[Rel_D],$C$17)</f>
        <v>94</v>
      </c>
      <c r="T48" s="29">
        <f t="shared" ca="1" si="33"/>
        <v>0.51366120218579236</v>
      </c>
      <c r="U48" s="52">
        <f ca="1">SUMIFS(INDIRECT(U$15),Data[Search],$A48,Data[Rel_D],$C$17)</f>
        <v>73</v>
      </c>
      <c r="V48" s="29">
        <f t="shared" ca="1" si="34"/>
        <v>0.39890710382513661</v>
      </c>
      <c r="W48" s="3"/>
      <c r="X48">
        <f>VLOOKUP(A48,'Highrisk data'!$B$52:$C$56,2,FALSE)</f>
        <v>203</v>
      </c>
      <c r="Y48">
        <v>0</v>
      </c>
      <c r="Z48" s="29">
        <f t="shared" si="15"/>
        <v>0</v>
      </c>
      <c r="AA48" s="55"/>
    </row>
    <row r="49" spans="1:27" x14ac:dyDescent="0.25">
      <c r="A49" t="s">
        <v>951</v>
      </c>
      <c r="B49" s="12" t="s">
        <v>953</v>
      </c>
      <c r="C49" t="s">
        <v>1472</v>
      </c>
      <c r="D49" s="52">
        <v>453</v>
      </c>
      <c r="E49" s="52">
        <f ca="1">SUMIFS(INDIRECT(E$15),Data[Search],$A49,Data[Rel_D],$C$17)</f>
        <v>302</v>
      </c>
      <c r="F49" s="29">
        <f t="shared" ca="1" si="26"/>
        <v>0.66666666666666663</v>
      </c>
      <c r="G49" s="52">
        <f ca="1">SUMIFS(INDIRECT(G$15),Data[Search],$A49,Data[Rel_D],$C$17)</f>
        <v>1</v>
      </c>
      <c r="H49" s="29">
        <f t="shared" ca="1" si="27"/>
        <v>3.3112582781456954E-3</v>
      </c>
      <c r="I49" s="52">
        <f ca="1">SUMIFS(INDIRECT(I$15),Data[Search],$A49,Data[Rel_D],$C$17)</f>
        <v>254</v>
      </c>
      <c r="J49" s="29">
        <f t="shared" ca="1" si="28"/>
        <v>0.84105960264900659</v>
      </c>
      <c r="K49" s="52">
        <f ca="1">SUMIFS(INDIRECT(K$15),Data[Search],$A49,Data[Rel_D],$C$17)</f>
        <v>3</v>
      </c>
      <c r="L49" s="29">
        <f t="shared" ca="1" si="29"/>
        <v>9.9337748344370865E-3</v>
      </c>
      <c r="M49" s="52">
        <f ca="1">SUMIFS(INDIRECT(M$15),Data[Search],$A49,Data[Rel_D],$C$17)</f>
        <v>50</v>
      </c>
      <c r="N49" s="29">
        <f t="shared" ca="1" si="30"/>
        <v>0.16556291390728478</v>
      </c>
      <c r="O49" s="52">
        <f ca="1">SUMIFS(INDIRECT(O$15),Data[Search],$A49,Data[Rel_D],$C$17)</f>
        <v>273</v>
      </c>
      <c r="P49" s="29">
        <f t="shared" ca="1" si="31"/>
        <v>0.90397350993377479</v>
      </c>
      <c r="Q49" s="52">
        <f ca="1">SUMIFS(INDIRECT(Q$15),Data[Search],$A49,Data[Rel_D],$C$17)</f>
        <v>297</v>
      </c>
      <c r="R49" s="29">
        <f t="shared" ca="1" si="32"/>
        <v>0.98344370860927155</v>
      </c>
      <c r="S49" s="52">
        <f ca="1">SUMIFS(INDIRECT(S$15),Data[Search],$A49,Data[Rel_D],$C$17)</f>
        <v>250</v>
      </c>
      <c r="T49" s="29">
        <f t="shared" ca="1" si="33"/>
        <v>0.82781456953642385</v>
      </c>
      <c r="U49" s="52">
        <f ca="1">SUMIFS(INDIRECT(U$15),Data[Search],$A49,Data[Rel_D],$C$17)</f>
        <v>116</v>
      </c>
      <c r="V49" s="29">
        <f t="shared" ca="1" si="34"/>
        <v>0.38410596026490068</v>
      </c>
      <c r="W49" s="3"/>
      <c r="X49">
        <f>VLOOKUP('Respiratory Care (Asthma)'!X$17,'Highrisk data'!$A$10:$DH$38,MATCH('Respiratory Care (Asthma)'!A49,'Highrisk data'!$A$10:$DH$10,0),FALSE)</f>
        <v>91</v>
      </c>
      <c r="Y49">
        <f>VLOOKUP('Respiratory Care (Asthma)'!Y$17,'Highrisk data'!$A$10:$DH$38,MATCH('Respiratory Care (Asthma)'!A49,'Highrisk data'!$A$10:$DH$10,0),FALSE)</f>
        <v>5</v>
      </c>
      <c r="Z49" s="29">
        <f t="shared" si="15"/>
        <v>5.4945054945054944E-2</v>
      </c>
      <c r="AA49" s="55"/>
    </row>
    <row r="50" spans="1:27" x14ac:dyDescent="0.25">
      <c r="A50" t="s">
        <v>959</v>
      </c>
      <c r="B50" s="12" t="s">
        <v>953</v>
      </c>
      <c r="C50" t="s">
        <v>1473</v>
      </c>
      <c r="D50" s="52">
        <v>405</v>
      </c>
      <c r="E50" s="52">
        <f ca="1">SUMIFS(INDIRECT(E$15),Data[Search],$A50,Data[Rel_D],$C$17)</f>
        <v>283</v>
      </c>
      <c r="F50" s="29">
        <f t="shared" ca="1" si="26"/>
        <v>0.6987654320987654</v>
      </c>
      <c r="G50" s="52">
        <f ca="1">SUMIFS(INDIRECT(G$15),Data[Search],$A50,Data[Rel_D],$C$17)</f>
        <v>1</v>
      </c>
      <c r="H50" s="29">
        <f t="shared" ca="1" si="27"/>
        <v>3.5335689045936395E-3</v>
      </c>
      <c r="I50" s="52">
        <f ca="1">SUMIFS(INDIRECT(I$15),Data[Search],$A50,Data[Rel_D],$C$17)</f>
        <v>280</v>
      </c>
      <c r="J50" s="29">
        <f t="shared" ca="1" si="28"/>
        <v>0.98939929328621912</v>
      </c>
      <c r="K50" s="52">
        <f ca="1">SUMIFS(INDIRECT(K$15),Data[Search],$A50,Data[Rel_D],$C$17)</f>
        <v>1</v>
      </c>
      <c r="L50" s="29">
        <f t="shared" ca="1" si="29"/>
        <v>3.5335689045936395E-3</v>
      </c>
      <c r="M50" s="52">
        <f ca="1">SUMIFS(INDIRECT(M$15),Data[Search],$A50,Data[Rel_D],$C$17)</f>
        <v>73</v>
      </c>
      <c r="N50" s="29">
        <f t="shared" ca="1" si="30"/>
        <v>0.25795053003533569</v>
      </c>
      <c r="O50" s="52">
        <f ca="1">SUMIFS(INDIRECT(O$15),Data[Search],$A50,Data[Rel_D],$C$17)</f>
        <v>277</v>
      </c>
      <c r="P50" s="29">
        <f t="shared" ca="1" si="31"/>
        <v>0.97879858657243812</v>
      </c>
      <c r="Q50" s="52">
        <f ca="1">SUMIFS(INDIRECT(Q$15),Data[Search],$A50,Data[Rel_D],$C$17)</f>
        <v>277</v>
      </c>
      <c r="R50" s="29">
        <f t="shared" ca="1" si="32"/>
        <v>0.97879858657243812</v>
      </c>
      <c r="S50" s="52">
        <f ca="1">SUMIFS(INDIRECT(S$15),Data[Search],$A50,Data[Rel_D],$C$17)</f>
        <v>260</v>
      </c>
      <c r="T50" s="29">
        <f t="shared" ca="1" si="33"/>
        <v>0.91872791519434627</v>
      </c>
      <c r="U50" s="52">
        <f ca="1">SUMIFS(INDIRECT(U$15),Data[Search],$A50,Data[Rel_D],$C$17)</f>
        <v>99</v>
      </c>
      <c r="V50" s="29">
        <f t="shared" ca="1" si="34"/>
        <v>0.34982332155477031</v>
      </c>
      <c r="W50" s="3"/>
      <c r="X50">
        <f>VLOOKUP('Respiratory Care (Asthma)'!X$17,'Highrisk data'!$A$10:$DH$38,MATCH('Respiratory Care (Asthma)'!A50,'Highrisk data'!$A$10:$DH$10,0),FALSE)</f>
        <v>158</v>
      </c>
      <c r="Y50">
        <f>VLOOKUP('Respiratory Care (Asthma)'!Y$17,'Highrisk data'!$A$10:$DH$38,MATCH('Respiratory Care (Asthma)'!A50,'Highrisk data'!$A$10:$DH$10,0),FALSE)</f>
        <v>0</v>
      </c>
      <c r="Z50" s="29">
        <f t="shared" si="15"/>
        <v>0</v>
      </c>
      <c r="AA50" s="55"/>
    </row>
    <row r="51" spans="1:27" x14ac:dyDescent="0.25">
      <c r="A51" t="s">
        <v>964</v>
      </c>
      <c r="B51" s="12" t="s">
        <v>953</v>
      </c>
      <c r="C51" t="s">
        <v>1474</v>
      </c>
      <c r="D51" s="52">
        <v>193</v>
      </c>
      <c r="E51" s="52">
        <f ca="1">SUMIFS(INDIRECT(E$15),Data[Search],$A51,Data[Rel_D],$C$17)</f>
        <v>188</v>
      </c>
      <c r="F51" s="29">
        <f t="shared" ca="1" si="26"/>
        <v>0.97409326424870468</v>
      </c>
      <c r="G51" s="52">
        <f ca="1">SUMIFS(INDIRECT(G$15),Data[Search],$A51,Data[Rel_D],$C$17)</f>
        <v>2</v>
      </c>
      <c r="H51" s="29">
        <f t="shared" ca="1" si="27"/>
        <v>1.0638297872340425E-2</v>
      </c>
      <c r="I51" s="52">
        <f ca="1">SUMIFS(INDIRECT(I$15),Data[Search],$A51,Data[Rel_D],$C$17)</f>
        <v>187</v>
      </c>
      <c r="J51" s="29">
        <f t="shared" ca="1" si="28"/>
        <v>0.99468085106382975</v>
      </c>
      <c r="K51" s="52">
        <f ca="1">SUMIFS(INDIRECT(K$15),Data[Search],$A51,Data[Rel_D],$C$17)</f>
        <v>0</v>
      </c>
      <c r="L51" s="29">
        <f t="shared" ca="1" si="29"/>
        <v>0</v>
      </c>
      <c r="M51" s="52">
        <f ca="1">SUMIFS(INDIRECT(M$15),Data[Search],$A51,Data[Rel_D],$C$17)</f>
        <v>98</v>
      </c>
      <c r="N51" s="29">
        <f t="shared" ca="1" si="30"/>
        <v>0.52127659574468088</v>
      </c>
      <c r="O51" s="52">
        <f ca="1">SUMIFS(INDIRECT(O$15),Data[Search],$A51,Data[Rel_D],$C$17)</f>
        <v>188</v>
      </c>
      <c r="P51" s="29">
        <f t="shared" ca="1" si="31"/>
        <v>1</v>
      </c>
      <c r="Q51" s="52">
        <f ca="1">SUMIFS(INDIRECT(Q$15),Data[Search],$A51,Data[Rel_D],$C$17)</f>
        <v>188</v>
      </c>
      <c r="R51" s="29">
        <f t="shared" ca="1" si="32"/>
        <v>1</v>
      </c>
      <c r="S51" s="52">
        <f ca="1">SUMIFS(INDIRECT(S$15),Data[Search],$A51,Data[Rel_D],$C$17)</f>
        <v>163</v>
      </c>
      <c r="T51" s="29">
        <f t="shared" ca="1" si="33"/>
        <v>0.86702127659574468</v>
      </c>
      <c r="U51" s="52">
        <f ca="1">SUMIFS(INDIRECT(U$15),Data[Search],$A51,Data[Rel_D],$C$17)</f>
        <v>76</v>
      </c>
      <c r="V51" s="29">
        <f t="shared" ca="1" si="34"/>
        <v>0.40425531914893614</v>
      </c>
      <c r="W51" s="3"/>
      <c r="X51">
        <f>VLOOKUP('Respiratory Care (Asthma)'!X$17,'Highrisk data'!$A$10:$DH$38,MATCH('Respiratory Care (Asthma)'!A51,'Highrisk data'!$A$10:$DH$10,0),FALSE)</f>
        <v>65</v>
      </c>
      <c r="Y51">
        <f>VLOOKUP('Respiratory Care (Asthma)'!Y$17,'Highrisk data'!$A$10:$DH$38,MATCH('Respiratory Care (Asthma)'!A51,'Highrisk data'!$A$10:$DH$10,0),FALSE)</f>
        <v>2</v>
      </c>
      <c r="Z51" s="29">
        <f t="shared" si="15"/>
        <v>3.0769230769230771E-2</v>
      </c>
      <c r="AA51" s="55"/>
    </row>
    <row r="52" spans="1:27" x14ac:dyDescent="0.25">
      <c r="A52" t="s">
        <v>970</v>
      </c>
      <c r="B52" s="12" t="s">
        <v>953</v>
      </c>
      <c r="C52" t="s">
        <v>1475</v>
      </c>
      <c r="D52" s="52">
        <v>312</v>
      </c>
      <c r="E52" s="52">
        <f ca="1">SUMIFS(INDIRECT(E$15),Data[Search],$A52,Data[Rel_D],$C$17)</f>
        <v>242</v>
      </c>
      <c r="F52" s="29">
        <f t="shared" ca="1" si="26"/>
        <v>0.77564102564102566</v>
      </c>
      <c r="G52" s="52">
        <f ca="1">SUMIFS(INDIRECT(G$15),Data[Search],$A52,Data[Rel_D],$C$17)</f>
        <v>3</v>
      </c>
      <c r="H52" s="29">
        <f t="shared" ca="1" si="27"/>
        <v>1.2396694214876033E-2</v>
      </c>
      <c r="I52" s="52">
        <f ca="1">SUMIFS(INDIRECT(I$15),Data[Search],$A52,Data[Rel_D],$C$17)</f>
        <v>226</v>
      </c>
      <c r="J52" s="29">
        <f t="shared" ca="1" si="28"/>
        <v>0.93388429752066116</v>
      </c>
      <c r="K52" s="52">
        <f ca="1">SUMIFS(INDIRECT(K$15),Data[Search],$A52,Data[Rel_D],$C$17)</f>
        <v>1</v>
      </c>
      <c r="L52" s="29">
        <f t="shared" ca="1" si="29"/>
        <v>4.1322314049586778E-3</v>
      </c>
      <c r="M52" s="52">
        <f ca="1">SUMIFS(INDIRECT(M$15),Data[Search],$A52,Data[Rel_D],$C$17)</f>
        <v>57</v>
      </c>
      <c r="N52" s="29">
        <f t="shared" ca="1" si="30"/>
        <v>0.23553719008264462</v>
      </c>
      <c r="O52" s="52">
        <f ca="1">SUMIFS(INDIRECT(O$15),Data[Search],$A52,Data[Rel_D],$C$17)</f>
        <v>240</v>
      </c>
      <c r="P52" s="29">
        <f t="shared" ca="1" si="31"/>
        <v>0.99173553719008267</v>
      </c>
      <c r="Q52" s="52">
        <f ca="1">SUMIFS(INDIRECT(Q$15),Data[Search],$A52,Data[Rel_D],$C$17)</f>
        <v>239</v>
      </c>
      <c r="R52" s="29">
        <f t="shared" ca="1" si="32"/>
        <v>0.98760330578512401</v>
      </c>
      <c r="S52" s="52">
        <f ca="1">SUMIFS(INDIRECT(S$15),Data[Search],$A52,Data[Rel_D],$C$17)</f>
        <v>231</v>
      </c>
      <c r="T52" s="29">
        <f t="shared" ca="1" si="33"/>
        <v>0.95454545454545459</v>
      </c>
      <c r="U52" s="52">
        <f ca="1">SUMIFS(INDIRECT(U$15),Data[Search],$A52,Data[Rel_D],$C$17)</f>
        <v>97</v>
      </c>
      <c r="V52" s="29">
        <f t="shared" ca="1" si="34"/>
        <v>0.40082644628099173</v>
      </c>
      <c r="W52" s="3"/>
      <c r="X52">
        <f>VLOOKUP('Respiratory Care (Asthma)'!X$17,'Highrisk data'!$A$10:$DH$38,MATCH('Respiratory Care (Asthma)'!A52,'Highrisk data'!$A$10:$DH$10,0),FALSE)</f>
        <v>125</v>
      </c>
      <c r="Y52">
        <f>VLOOKUP('Respiratory Care (Asthma)'!Y$17,'Highrisk data'!$A$10:$DH$38,MATCH('Respiratory Care (Asthma)'!A52,'Highrisk data'!$A$10:$DH$10,0),FALSE)</f>
        <v>6</v>
      </c>
      <c r="Z52" s="29">
        <f t="shared" si="15"/>
        <v>4.8000000000000001E-2</v>
      </c>
      <c r="AA52" s="55"/>
    </row>
    <row r="53" spans="1:27" x14ac:dyDescent="0.25">
      <c r="A53" t="s">
        <v>976</v>
      </c>
      <c r="B53" s="12" t="s">
        <v>953</v>
      </c>
      <c r="C53" t="s">
        <v>1476</v>
      </c>
      <c r="D53" s="52">
        <v>343</v>
      </c>
      <c r="E53" s="52">
        <f ca="1">SUMIFS(INDIRECT(E$15),Data[Search],$A53,Data[Rel_D],$C$17)</f>
        <v>269</v>
      </c>
      <c r="F53" s="29">
        <f t="shared" ca="1" si="26"/>
        <v>0.78425655976676389</v>
      </c>
      <c r="G53" s="52">
        <f ca="1">SUMIFS(INDIRECT(G$15),Data[Search],$A53,Data[Rel_D],$C$17)</f>
        <v>2</v>
      </c>
      <c r="H53" s="29">
        <f t="shared" ca="1" si="27"/>
        <v>7.4349442379182153E-3</v>
      </c>
      <c r="I53" s="52">
        <f ca="1">SUMIFS(INDIRECT(I$15),Data[Search],$A53,Data[Rel_D],$C$17)</f>
        <v>269</v>
      </c>
      <c r="J53" s="29">
        <f t="shared" ca="1" si="28"/>
        <v>1</v>
      </c>
      <c r="K53" s="52">
        <f ca="1">SUMIFS(INDIRECT(K$15),Data[Search],$A53,Data[Rel_D],$C$17)</f>
        <v>0</v>
      </c>
      <c r="L53" s="29">
        <f t="shared" ca="1" si="29"/>
        <v>0</v>
      </c>
      <c r="M53" s="52">
        <f ca="1">SUMIFS(INDIRECT(M$15),Data[Search],$A53,Data[Rel_D],$C$17)</f>
        <v>66</v>
      </c>
      <c r="N53" s="29">
        <f t="shared" ca="1" si="30"/>
        <v>0.24535315985130113</v>
      </c>
      <c r="O53" s="52">
        <f ca="1">SUMIFS(INDIRECT(O$15),Data[Search],$A53,Data[Rel_D],$C$17)</f>
        <v>269</v>
      </c>
      <c r="P53" s="29">
        <f t="shared" ca="1" si="31"/>
        <v>1</v>
      </c>
      <c r="Q53" s="52">
        <f ca="1">SUMIFS(INDIRECT(Q$15),Data[Search],$A53,Data[Rel_D],$C$17)</f>
        <v>268</v>
      </c>
      <c r="R53" s="29">
        <f t="shared" ca="1" si="32"/>
        <v>0.99628252788104088</v>
      </c>
      <c r="S53" s="52">
        <f ca="1">SUMIFS(INDIRECT(S$15),Data[Search],$A53,Data[Rel_D],$C$17)</f>
        <v>192</v>
      </c>
      <c r="T53" s="29">
        <f t="shared" ca="1" si="33"/>
        <v>0.71375464684014867</v>
      </c>
      <c r="U53" s="52">
        <f ca="1">SUMIFS(INDIRECT(U$15),Data[Search],$A53,Data[Rel_D],$C$17)</f>
        <v>114</v>
      </c>
      <c r="V53" s="29">
        <f t="shared" ca="1" si="34"/>
        <v>0.42379182156133827</v>
      </c>
      <c r="W53" s="3"/>
      <c r="X53">
        <f>VLOOKUP('Respiratory Care (Asthma)'!X$17,'Highrisk data'!$A$10:$DH$38,MATCH('Respiratory Care (Asthma)'!A53,'Highrisk data'!$A$10:$DH$10,0),FALSE)</f>
        <v>95</v>
      </c>
      <c r="Y53">
        <f>VLOOKUP('Respiratory Care (Asthma)'!Y$17,'Highrisk data'!$A$10:$DH$38,MATCH('Respiratory Care (Asthma)'!A53,'Highrisk data'!$A$10:$DH$10,0),FALSE)</f>
        <v>3</v>
      </c>
      <c r="Z53" s="29">
        <f t="shared" si="15"/>
        <v>3.1578947368421054E-2</v>
      </c>
      <c r="AA53" s="55"/>
    </row>
    <row r="54" spans="1:27" x14ac:dyDescent="0.25">
      <c r="A54" t="s">
        <v>979</v>
      </c>
      <c r="B54" s="12" t="s">
        <v>953</v>
      </c>
      <c r="C54" t="s">
        <v>1477</v>
      </c>
      <c r="D54" s="52">
        <v>267</v>
      </c>
      <c r="E54" s="52">
        <f ca="1">SUMIFS(INDIRECT(E$15),Data[Search],$A54,Data[Rel_D],$C$17)</f>
        <v>271</v>
      </c>
      <c r="F54" s="29" t="str">
        <f t="shared" ca="1" si="26"/>
        <v>100%</v>
      </c>
      <c r="G54" s="52">
        <f ca="1">SUMIFS(INDIRECT(G$15),Data[Search],$A54,Data[Rel_D],$C$17)</f>
        <v>93</v>
      </c>
      <c r="H54" s="29">
        <f t="shared" ca="1" si="27"/>
        <v>0.34317343173431736</v>
      </c>
      <c r="I54" s="52">
        <f ca="1">SUMIFS(INDIRECT(I$15),Data[Search],$A54,Data[Rel_D],$C$17)</f>
        <v>271</v>
      </c>
      <c r="J54" s="29">
        <f t="shared" ca="1" si="28"/>
        <v>1</v>
      </c>
      <c r="K54" s="52">
        <f ca="1">SUMIFS(INDIRECT(K$15),Data[Search],$A54,Data[Rel_D],$C$17)</f>
        <v>1</v>
      </c>
      <c r="L54" s="29">
        <f t="shared" ca="1" si="29"/>
        <v>3.6900369003690036E-3</v>
      </c>
      <c r="M54" s="52">
        <f ca="1">SUMIFS(INDIRECT(M$15),Data[Search],$A54,Data[Rel_D],$C$17)</f>
        <v>138</v>
      </c>
      <c r="N54" s="29">
        <f t="shared" ca="1" si="30"/>
        <v>0.5092250922509225</v>
      </c>
      <c r="O54" s="52">
        <f ca="1">SUMIFS(INDIRECT(O$15),Data[Search],$A54,Data[Rel_D],$C$17)</f>
        <v>271</v>
      </c>
      <c r="P54" s="29">
        <f t="shared" ca="1" si="31"/>
        <v>1</v>
      </c>
      <c r="Q54" s="52">
        <f ca="1">SUMIFS(INDIRECT(Q$15),Data[Search],$A54,Data[Rel_D],$C$17)</f>
        <v>271</v>
      </c>
      <c r="R54" s="29">
        <f t="shared" ca="1" si="32"/>
        <v>1</v>
      </c>
      <c r="S54" s="52">
        <f ca="1">SUMIFS(INDIRECT(S$15),Data[Search],$A54,Data[Rel_D],$C$17)</f>
        <v>219</v>
      </c>
      <c r="T54" s="29">
        <f t="shared" ca="1" si="33"/>
        <v>0.80811808118081185</v>
      </c>
      <c r="U54" s="52">
        <f ca="1">SUMIFS(INDIRECT(U$15),Data[Search],$A54,Data[Rel_D],$C$17)</f>
        <v>133</v>
      </c>
      <c r="V54" s="29">
        <f t="shared" ca="1" si="34"/>
        <v>0.4907749077490775</v>
      </c>
      <c r="W54" s="3"/>
      <c r="X54">
        <f>VLOOKUP('Respiratory Care (Asthma)'!X$17,'Highrisk data'!$A$10:$DH$38,MATCH('Respiratory Care (Asthma)'!A54,'Highrisk data'!$A$10:$DH$10,0),FALSE)</f>
        <v>104</v>
      </c>
      <c r="Y54">
        <f>VLOOKUP('Respiratory Care (Asthma)'!Y$17,'Highrisk data'!$A$10:$DH$38,MATCH('Respiratory Care (Asthma)'!A54,'Highrisk data'!$A$10:$DH$10,0),FALSE)</f>
        <v>31</v>
      </c>
      <c r="Z54" s="29">
        <f t="shared" si="15"/>
        <v>0.29807692307692307</v>
      </c>
      <c r="AA54" s="55"/>
    </row>
    <row r="55" spans="1:27" x14ac:dyDescent="0.25">
      <c r="A55" t="s">
        <v>984</v>
      </c>
      <c r="B55" s="12" t="s">
        <v>953</v>
      </c>
      <c r="C55" t="s">
        <v>1478</v>
      </c>
      <c r="D55" s="52">
        <v>238</v>
      </c>
      <c r="E55" s="52">
        <f ca="1">SUMIFS(INDIRECT(E$15),Data[Search],$A55,Data[Rel_D],$C$17)</f>
        <v>184</v>
      </c>
      <c r="F55" s="29">
        <f t="shared" ca="1" si="26"/>
        <v>0.77310924369747902</v>
      </c>
      <c r="G55" s="52">
        <f ca="1">SUMIFS(INDIRECT(G$15),Data[Search],$A55,Data[Rel_D],$C$17)</f>
        <v>0</v>
      </c>
      <c r="H55" s="29">
        <f t="shared" ca="1" si="27"/>
        <v>0</v>
      </c>
      <c r="I55" s="52">
        <f ca="1">SUMIFS(INDIRECT(I$15),Data[Search],$A55,Data[Rel_D],$C$17)</f>
        <v>184</v>
      </c>
      <c r="J55" s="29">
        <f t="shared" ca="1" si="28"/>
        <v>1</v>
      </c>
      <c r="K55" s="52">
        <f ca="1">SUMIFS(INDIRECT(K$15),Data[Search],$A55,Data[Rel_D],$C$17)</f>
        <v>0</v>
      </c>
      <c r="L55" s="29">
        <f t="shared" ca="1" si="29"/>
        <v>0</v>
      </c>
      <c r="M55" s="52">
        <f ca="1">SUMIFS(INDIRECT(M$15),Data[Search],$A55,Data[Rel_D],$C$17)</f>
        <v>85</v>
      </c>
      <c r="N55" s="29">
        <f t="shared" ca="1" si="30"/>
        <v>0.46195652173913043</v>
      </c>
      <c r="O55" s="52">
        <f ca="1">SUMIFS(INDIRECT(O$15),Data[Search],$A55,Data[Rel_D],$C$17)</f>
        <v>184</v>
      </c>
      <c r="P55" s="29">
        <f t="shared" ca="1" si="31"/>
        <v>1</v>
      </c>
      <c r="Q55" s="52">
        <f ca="1">SUMIFS(INDIRECT(Q$15),Data[Search],$A55,Data[Rel_D],$C$17)</f>
        <v>184</v>
      </c>
      <c r="R55" s="29">
        <f t="shared" ca="1" si="32"/>
        <v>1</v>
      </c>
      <c r="S55" s="52">
        <f ca="1">SUMIFS(INDIRECT(S$15),Data[Search],$A55,Data[Rel_D],$C$17)</f>
        <v>164</v>
      </c>
      <c r="T55" s="29">
        <f t="shared" ca="1" si="33"/>
        <v>0.89130434782608692</v>
      </c>
      <c r="U55" s="52">
        <f ca="1">SUMIFS(INDIRECT(U$15),Data[Search],$A55,Data[Rel_D],$C$17)</f>
        <v>121</v>
      </c>
      <c r="V55" s="29">
        <f t="shared" ca="1" si="34"/>
        <v>0.65760869565217395</v>
      </c>
      <c r="W55" s="3"/>
      <c r="X55">
        <f>VLOOKUP('Respiratory Care (Asthma)'!X$17,'Highrisk data'!$A$10:$DH$38,MATCH('Respiratory Care (Asthma)'!A55,'Highrisk data'!$A$10:$DH$10,0),FALSE)</f>
        <v>59</v>
      </c>
      <c r="Y55">
        <f>VLOOKUP('Respiratory Care (Asthma)'!Y$17,'Highrisk data'!$A$10:$DH$38,MATCH('Respiratory Care (Asthma)'!A55,'Highrisk data'!$A$10:$DH$10,0),FALSE)</f>
        <v>3</v>
      </c>
      <c r="Z55" s="29">
        <f t="shared" si="15"/>
        <v>5.0847457627118647E-2</v>
      </c>
      <c r="AA55" s="55"/>
    </row>
    <row r="56" spans="1:27" x14ac:dyDescent="0.25">
      <c r="A56" t="s">
        <v>989</v>
      </c>
      <c r="B56" s="12" t="s">
        <v>953</v>
      </c>
      <c r="C56" t="s">
        <v>1479</v>
      </c>
      <c r="D56" s="52">
        <v>217</v>
      </c>
      <c r="E56" s="52">
        <f ca="1">SUMIFS(INDIRECT(E$15),Data[Search],$A56,Data[Rel_D],$C$17)</f>
        <v>190</v>
      </c>
      <c r="F56" s="29">
        <f t="shared" ca="1" si="26"/>
        <v>0.87557603686635943</v>
      </c>
      <c r="G56" s="52">
        <f ca="1">SUMIFS(INDIRECT(G$15),Data[Search],$A56,Data[Rel_D],$C$17)</f>
        <v>0</v>
      </c>
      <c r="H56" s="29">
        <f t="shared" ca="1" si="27"/>
        <v>0</v>
      </c>
      <c r="I56" s="52">
        <f ca="1">SUMIFS(INDIRECT(I$15),Data[Search],$A56,Data[Rel_D],$C$17)</f>
        <v>186</v>
      </c>
      <c r="J56" s="29">
        <f t="shared" ca="1" si="28"/>
        <v>0.97894736842105268</v>
      </c>
      <c r="K56" s="52">
        <f ca="1">SUMIFS(INDIRECT(K$15),Data[Search],$A56,Data[Rel_D],$C$17)</f>
        <v>1</v>
      </c>
      <c r="L56" s="29">
        <f t="shared" ca="1" si="29"/>
        <v>5.263157894736842E-3</v>
      </c>
      <c r="M56" s="52">
        <f ca="1">SUMIFS(INDIRECT(M$15),Data[Search],$A56,Data[Rel_D],$C$17)</f>
        <v>27</v>
      </c>
      <c r="N56" s="29">
        <f t="shared" ca="1" si="30"/>
        <v>0.14210526315789473</v>
      </c>
      <c r="O56" s="52">
        <f ca="1">SUMIFS(INDIRECT(O$15),Data[Search],$A56,Data[Rel_D],$C$17)</f>
        <v>186</v>
      </c>
      <c r="P56" s="29">
        <f t="shared" ca="1" si="31"/>
        <v>0.97894736842105268</v>
      </c>
      <c r="Q56" s="52">
        <f ca="1">SUMIFS(INDIRECT(Q$15),Data[Search],$A56,Data[Rel_D],$C$17)</f>
        <v>188</v>
      </c>
      <c r="R56" s="29">
        <f t="shared" ca="1" si="32"/>
        <v>0.98947368421052628</v>
      </c>
      <c r="S56" s="52">
        <f ca="1">SUMIFS(INDIRECT(S$15),Data[Search],$A56,Data[Rel_D],$C$17)</f>
        <v>122</v>
      </c>
      <c r="T56" s="29">
        <f t="shared" ca="1" si="33"/>
        <v>0.64210526315789473</v>
      </c>
      <c r="U56" s="52">
        <f ca="1">SUMIFS(INDIRECT(U$15),Data[Search],$A56,Data[Rel_D],$C$17)</f>
        <v>88</v>
      </c>
      <c r="V56" s="29">
        <f t="shared" ca="1" si="34"/>
        <v>0.4631578947368421</v>
      </c>
      <c r="W56" s="3"/>
      <c r="X56">
        <f>VLOOKUP('Respiratory Care (Asthma)'!X$17,'Highrisk data'!$A$10:$DH$38,MATCH('Respiratory Care (Asthma)'!A56,'Highrisk data'!$A$10:$DH$10,0),FALSE)</f>
        <v>77</v>
      </c>
      <c r="Y56">
        <f>VLOOKUP('Respiratory Care (Asthma)'!Y$17,'Highrisk data'!$A$10:$DH$38,MATCH('Respiratory Care (Asthma)'!A56,'Highrisk data'!$A$10:$DH$10,0),FALSE)</f>
        <v>2</v>
      </c>
      <c r="Z56" s="29">
        <f t="shared" si="15"/>
        <v>2.5974025974025976E-2</v>
      </c>
      <c r="AA56" s="55"/>
    </row>
    <row r="57" spans="1:27" x14ac:dyDescent="0.25">
      <c r="A57" t="s">
        <v>991</v>
      </c>
      <c r="B57" s="12" t="s">
        <v>953</v>
      </c>
      <c r="C57" t="s">
        <v>1480</v>
      </c>
      <c r="D57" s="52">
        <v>547</v>
      </c>
      <c r="E57" s="52">
        <f ca="1">SUMIFS(INDIRECT(E$15),Data[Search],$A57,Data[Rel_D],$C$17)</f>
        <v>574</v>
      </c>
      <c r="F57" s="29" t="str">
        <f t="shared" ca="1" si="26"/>
        <v>100%</v>
      </c>
      <c r="G57" s="52">
        <f ca="1">SUMIFS(INDIRECT(G$15),Data[Search],$A57,Data[Rel_D],$C$17)</f>
        <v>3</v>
      </c>
      <c r="H57" s="29">
        <f t="shared" ca="1" si="27"/>
        <v>5.2264808362369342E-3</v>
      </c>
      <c r="I57" s="52">
        <f ca="1">SUMIFS(INDIRECT(I$15),Data[Search],$A57,Data[Rel_D],$C$17)</f>
        <v>571</v>
      </c>
      <c r="J57" s="29">
        <f t="shared" ca="1" si="28"/>
        <v>0.99477351916376311</v>
      </c>
      <c r="K57" s="52">
        <f ca="1">SUMIFS(INDIRECT(K$15),Data[Search],$A57,Data[Rel_D],$C$17)</f>
        <v>3</v>
      </c>
      <c r="L57" s="29">
        <f t="shared" ca="1" si="29"/>
        <v>5.2264808362369342E-3</v>
      </c>
      <c r="M57" s="52">
        <f ca="1">SUMIFS(INDIRECT(M$15),Data[Search],$A57,Data[Rel_D],$C$17)</f>
        <v>372</v>
      </c>
      <c r="N57" s="29">
        <f t="shared" ca="1" si="30"/>
        <v>0.6480836236933798</v>
      </c>
      <c r="O57" s="52">
        <f ca="1">SUMIFS(INDIRECT(O$15),Data[Search],$A57,Data[Rel_D],$C$17)</f>
        <v>571</v>
      </c>
      <c r="P57" s="29">
        <f t="shared" ca="1" si="31"/>
        <v>0.99477351916376311</v>
      </c>
      <c r="Q57" s="52">
        <f ca="1">SUMIFS(INDIRECT(Q$15),Data[Search],$A57,Data[Rel_D],$C$17)</f>
        <v>568</v>
      </c>
      <c r="R57" s="29">
        <f t="shared" ca="1" si="32"/>
        <v>0.98954703832752611</v>
      </c>
      <c r="S57" s="52">
        <f ca="1">SUMIFS(INDIRECT(S$15),Data[Search],$A57,Data[Rel_D],$C$17)</f>
        <v>266</v>
      </c>
      <c r="T57" s="29">
        <f t="shared" ca="1" si="33"/>
        <v>0.46341463414634149</v>
      </c>
      <c r="U57" s="52">
        <f ca="1">SUMIFS(INDIRECT(U$15),Data[Search],$A57,Data[Rel_D],$C$17)</f>
        <v>258</v>
      </c>
      <c r="V57" s="29">
        <f t="shared" ca="1" si="34"/>
        <v>0.44947735191637633</v>
      </c>
      <c r="W57" s="3"/>
      <c r="X57">
        <f>VLOOKUP('Respiratory Care (Asthma)'!X$17,'Highrisk data'!$A$10:$DH$38,MATCH('Respiratory Care (Asthma)'!A57,'Highrisk data'!$A$10:$DH$10,0),FALSE)</f>
        <v>222</v>
      </c>
      <c r="Y57">
        <f>VLOOKUP('Respiratory Care (Asthma)'!Y$17,'Highrisk data'!$A$10:$DH$38,MATCH('Respiratory Care (Asthma)'!A57,'Highrisk data'!$A$10:$DH$10,0),FALSE)</f>
        <v>90</v>
      </c>
      <c r="Z57" s="29">
        <f t="shared" si="15"/>
        <v>0.40540540540540543</v>
      </c>
      <c r="AA57" s="55"/>
    </row>
    <row r="58" spans="1:27" x14ac:dyDescent="0.25">
      <c r="A58" t="s">
        <v>996</v>
      </c>
      <c r="B58" s="12" t="s">
        <v>953</v>
      </c>
      <c r="C58" t="s">
        <v>1481</v>
      </c>
      <c r="D58" s="52">
        <v>540</v>
      </c>
      <c r="E58" s="52">
        <f ca="1">SUMIFS(INDIRECT(E$15),Data[Search],$A58,Data[Rel_D],$C$17)</f>
        <v>233</v>
      </c>
      <c r="F58" s="29">
        <f t="shared" ca="1" si="26"/>
        <v>0.43148148148148147</v>
      </c>
      <c r="G58" s="52">
        <f ca="1">SUMIFS(INDIRECT(G$15),Data[Search],$A58,Data[Rel_D],$C$17)</f>
        <v>0</v>
      </c>
      <c r="H58" s="29">
        <f t="shared" ca="1" si="27"/>
        <v>0</v>
      </c>
      <c r="I58" s="52">
        <f ca="1">SUMIFS(INDIRECT(I$15),Data[Search],$A58,Data[Rel_D],$C$17)</f>
        <v>118</v>
      </c>
      <c r="J58" s="29">
        <f t="shared" ca="1" si="28"/>
        <v>0.50643776824034337</v>
      </c>
      <c r="K58" s="52">
        <f ca="1">SUMIFS(INDIRECT(K$15),Data[Search],$A58,Data[Rel_D],$C$17)</f>
        <v>0</v>
      </c>
      <c r="L58" s="29">
        <f t="shared" ca="1" si="29"/>
        <v>0</v>
      </c>
      <c r="M58" s="52">
        <f ca="1">SUMIFS(INDIRECT(M$15),Data[Search],$A58,Data[Rel_D],$C$17)</f>
        <v>15</v>
      </c>
      <c r="N58" s="29">
        <f t="shared" ca="1" si="30"/>
        <v>6.4377682403433473E-2</v>
      </c>
      <c r="O58" s="52">
        <f ca="1">SUMIFS(INDIRECT(O$15),Data[Search],$A58,Data[Rel_D],$C$17)</f>
        <v>232</v>
      </c>
      <c r="P58" s="29">
        <f t="shared" ca="1" si="31"/>
        <v>0.99570815450643779</v>
      </c>
      <c r="Q58" s="52">
        <f ca="1">SUMIFS(INDIRECT(Q$15),Data[Search],$A58,Data[Rel_D],$C$17)</f>
        <v>212</v>
      </c>
      <c r="R58" s="29">
        <f t="shared" ca="1" si="32"/>
        <v>0.90987124463519309</v>
      </c>
      <c r="S58" s="52">
        <f ca="1">SUMIFS(INDIRECT(S$15),Data[Search],$A58,Data[Rel_D],$C$17)</f>
        <v>221</v>
      </c>
      <c r="T58" s="29">
        <f t="shared" ca="1" si="33"/>
        <v>0.94849785407725318</v>
      </c>
      <c r="U58" s="52">
        <f ca="1">SUMIFS(INDIRECT(U$15),Data[Search],$A58,Data[Rel_D],$C$17)</f>
        <v>64</v>
      </c>
      <c r="V58" s="29">
        <f t="shared" ca="1" si="34"/>
        <v>0.27467811158798283</v>
      </c>
      <c r="W58" s="3"/>
      <c r="X58">
        <f>VLOOKUP(A58,'Highrisk data'!$B$52:$C$56,2,FALSE)</f>
        <v>87</v>
      </c>
      <c r="Y58">
        <v>0</v>
      </c>
      <c r="Z58" s="29">
        <f t="shared" si="15"/>
        <v>0</v>
      </c>
      <c r="AA58" s="55"/>
    </row>
    <row r="59" spans="1:27" x14ac:dyDescent="0.25">
      <c r="A59" t="s">
        <v>1002</v>
      </c>
      <c r="B59" s="12" t="s">
        <v>953</v>
      </c>
      <c r="C59" t="s">
        <v>1482</v>
      </c>
      <c r="D59" s="52">
        <v>471</v>
      </c>
      <c r="E59" s="52">
        <f ca="1">SUMIFS(INDIRECT(E$15),Data[Search],$A59,Data[Rel_D],$C$17)</f>
        <v>398</v>
      </c>
      <c r="F59" s="29">
        <f t="shared" ca="1" si="26"/>
        <v>0.84501061571125269</v>
      </c>
      <c r="G59" s="52">
        <f ca="1">SUMIFS(INDIRECT(G$15),Data[Search],$A59,Data[Rel_D],$C$17)</f>
        <v>2</v>
      </c>
      <c r="H59" s="29">
        <f t="shared" ca="1" si="27"/>
        <v>5.0251256281407036E-3</v>
      </c>
      <c r="I59" s="52">
        <f ca="1">SUMIFS(INDIRECT(I$15),Data[Search],$A59,Data[Rel_D],$C$17)</f>
        <v>393</v>
      </c>
      <c r="J59" s="29">
        <f t="shared" ca="1" si="28"/>
        <v>0.98743718592964824</v>
      </c>
      <c r="K59" s="52">
        <f ca="1">SUMIFS(INDIRECT(K$15),Data[Search],$A59,Data[Rel_D],$C$17)</f>
        <v>3</v>
      </c>
      <c r="L59" s="29">
        <f t="shared" ca="1" si="29"/>
        <v>7.537688442211055E-3</v>
      </c>
      <c r="M59" s="52">
        <f ca="1">SUMIFS(INDIRECT(M$15),Data[Search],$A59,Data[Rel_D],$C$17)</f>
        <v>253</v>
      </c>
      <c r="N59" s="29">
        <f t="shared" ca="1" si="30"/>
        <v>0.63567839195979903</v>
      </c>
      <c r="O59" s="52">
        <f ca="1">SUMIFS(INDIRECT(O$15),Data[Search],$A59,Data[Rel_D],$C$17)</f>
        <v>396</v>
      </c>
      <c r="P59" s="29">
        <f t="shared" ca="1" si="31"/>
        <v>0.99497487437185927</v>
      </c>
      <c r="Q59" s="52">
        <f ca="1">SUMIFS(INDIRECT(Q$15),Data[Search],$A59,Data[Rel_D],$C$17)</f>
        <v>395</v>
      </c>
      <c r="R59" s="29">
        <f t="shared" ca="1" si="32"/>
        <v>0.99246231155778897</v>
      </c>
      <c r="S59" s="52">
        <f ca="1">SUMIFS(INDIRECT(S$15),Data[Search],$A59,Data[Rel_D],$C$17)</f>
        <v>310</v>
      </c>
      <c r="T59" s="29">
        <f t="shared" ca="1" si="33"/>
        <v>0.77889447236180909</v>
      </c>
      <c r="U59" s="52">
        <f ca="1">SUMIFS(INDIRECT(U$15),Data[Search],$A59,Data[Rel_D],$C$17)</f>
        <v>209</v>
      </c>
      <c r="V59" s="29">
        <f t="shared" ca="1" si="34"/>
        <v>0.52512562814070352</v>
      </c>
      <c r="W59" s="3"/>
      <c r="X59">
        <f>VLOOKUP('Respiratory Care (Asthma)'!X$17,'Highrisk data'!$A$10:$DH$38,MATCH('Respiratory Care (Asthma)'!A59,'Highrisk data'!$A$10:$DH$10,0),FALSE)</f>
        <v>166</v>
      </c>
      <c r="Y59">
        <f>VLOOKUP('Respiratory Care (Asthma)'!Y$17,'Highrisk data'!$A$10:$DH$38,MATCH('Respiratory Care (Asthma)'!A59,'Highrisk data'!$A$10:$DH$10,0),FALSE)</f>
        <v>45</v>
      </c>
      <c r="Z59" s="29">
        <f t="shared" si="15"/>
        <v>0.27108433734939757</v>
      </c>
      <c r="AA59" s="55"/>
    </row>
    <row r="60" spans="1:27" x14ac:dyDescent="0.25">
      <c r="A60" t="s">
        <v>1007</v>
      </c>
      <c r="B60" s="12" t="s">
        <v>1009</v>
      </c>
      <c r="C60" t="s">
        <v>1483</v>
      </c>
      <c r="D60" s="52">
        <v>531</v>
      </c>
      <c r="E60" s="52">
        <f ca="1">SUMIFS(INDIRECT(E$15),Data[Search],$A60,Data[Rel_D],$C$17)</f>
        <v>481</v>
      </c>
      <c r="F60" s="29">
        <f t="shared" ca="1" si="26"/>
        <v>0.90583804143126179</v>
      </c>
      <c r="G60" s="52">
        <f ca="1">SUMIFS(INDIRECT(G$15),Data[Search],$A60,Data[Rel_D],$C$17)</f>
        <v>0</v>
      </c>
      <c r="H60" s="29">
        <f t="shared" ca="1" si="27"/>
        <v>0</v>
      </c>
      <c r="I60" s="52">
        <f ca="1">SUMIFS(INDIRECT(I$15),Data[Search],$A60,Data[Rel_D],$C$17)</f>
        <v>480</v>
      </c>
      <c r="J60" s="29">
        <f t="shared" ca="1" si="28"/>
        <v>0.99792099792099798</v>
      </c>
      <c r="K60" s="52">
        <f ca="1">SUMIFS(INDIRECT(K$15),Data[Search],$A60,Data[Rel_D],$C$17)</f>
        <v>20</v>
      </c>
      <c r="L60" s="29">
        <f t="shared" ca="1" si="29"/>
        <v>4.1580041580041582E-2</v>
      </c>
      <c r="M60" s="52">
        <f ca="1">SUMIFS(INDIRECT(M$15),Data[Search],$A60,Data[Rel_D],$C$17)</f>
        <v>281</v>
      </c>
      <c r="N60" s="29">
        <f t="shared" ca="1" si="30"/>
        <v>0.58419958419958418</v>
      </c>
      <c r="O60" s="52">
        <f ca="1">SUMIFS(INDIRECT(O$15),Data[Search],$A60,Data[Rel_D],$C$17)</f>
        <v>479</v>
      </c>
      <c r="P60" s="29">
        <f t="shared" ca="1" si="31"/>
        <v>0.99584199584199584</v>
      </c>
      <c r="Q60" s="52">
        <f ca="1">SUMIFS(INDIRECT(Q$15),Data[Search],$A60,Data[Rel_D],$C$17)</f>
        <v>478</v>
      </c>
      <c r="R60" s="29">
        <f t="shared" ca="1" si="32"/>
        <v>0.99376299376299382</v>
      </c>
      <c r="S60" s="52">
        <f ca="1">SUMIFS(INDIRECT(S$15),Data[Search],$A60,Data[Rel_D],$C$17)</f>
        <v>284</v>
      </c>
      <c r="T60" s="29">
        <f t="shared" ca="1" si="33"/>
        <v>0.59043659043659047</v>
      </c>
      <c r="U60" s="52">
        <f ca="1">SUMIFS(INDIRECT(U$15),Data[Search],$A60,Data[Rel_D],$C$17)</f>
        <v>205</v>
      </c>
      <c r="V60" s="29">
        <f t="shared" ca="1" si="34"/>
        <v>0.42619542619542622</v>
      </c>
      <c r="W60" s="3"/>
      <c r="X60">
        <f>VLOOKUP('Respiratory Care (Asthma)'!X$17,'Highrisk data'!$A$10:$DH$38,MATCH('Respiratory Care (Asthma)'!A60,'Highrisk data'!$A$10:$DH$10,0),FALSE)</f>
        <v>287</v>
      </c>
      <c r="Y60">
        <f>VLOOKUP('Respiratory Care (Asthma)'!Y$17,'Highrisk data'!$A$10:$DH$38,MATCH('Respiratory Care (Asthma)'!A60,'Highrisk data'!$A$10:$DH$10,0),FALSE)</f>
        <v>4</v>
      </c>
      <c r="Z60" s="29">
        <f t="shared" si="15"/>
        <v>1.3937282229965157E-2</v>
      </c>
      <c r="AA60" s="55"/>
    </row>
    <row r="61" spans="1:27" x14ac:dyDescent="0.25">
      <c r="A61" t="s">
        <v>1014</v>
      </c>
      <c r="B61" s="12" t="s">
        <v>1009</v>
      </c>
      <c r="C61" t="s">
        <v>1484</v>
      </c>
      <c r="D61" s="52">
        <v>419</v>
      </c>
      <c r="E61" s="52">
        <f ca="1">SUMIFS(INDIRECT(E$15),Data[Search],$A61,Data[Rel_D],$C$17)</f>
        <v>266</v>
      </c>
      <c r="F61" s="29">
        <f t="shared" ca="1" si="26"/>
        <v>0.6348448687350835</v>
      </c>
      <c r="G61" s="52">
        <f ca="1">SUMIFS(INDIRECT(G$15),Data[Search],$A61,Data[Rel_D],$C$17)</f>
        <v>128</v>
      </c>
      <c r="H61" s="29">
        <f t="shared" ca="1" si="27"/>
        <v>0.48120300751879697</v>
      </c>
      <c r="I61" s="52">
        <f ca="1">SUMIFS(INDIRECT(I$15),Data[Search],$A61,Data[Rel_D],$C$17)</f>
        <v>218</v>
      </c>
      <c r="J61" s="29">
        <f t="shared" ca="1" si="28"/>
        <v>0.81954887218045114</v>
      </c>
      <c r="K61" s="52">
        <f ca="1">SUMIFS(INDIRECT(K$15),Data[Search],$A61,Data[Rel_D],$C$17)</f>
        <v>18</v>
      </c>
      <c r="L61" s="29">
        <f t="shared" ca="1" si="29"/>
        <v>6.7669172932330823E-2</v>
      </c>
      <c r="M61" s="52">
        <f ca="1">SUMIFS(INDIRECT(M$15),Data[Search],$A61,Data[Rel_D],$C$17)</f>
        <v>202</v>
      </c>
      <c r="N61" s="29">
        <f t="shared" ca="1" si="30"/>
        <v>0.75939849624060152</v>
      </c>
      <c r="O61" s="52">
        <f ca="1">SUMIFS(INDIRECT(O$15),Data[Search],$A61,Data[Rel_D],$C$17)</f>
        <v>266</v>
      </c>
      <c r="P61" s="29">
        <f t="shared" ca="1" si="31"/>
        <v>1</v>
      </c>
      <c r="Q61" s="52">
        <f ca="1">SUMIFS(INDIRECT(Q$15),Data[Search],$A61,Data[Rel_D],$C$17)</f>
        <v>265</v>
      </c>
      <c r="R61" s="29">
        <f t="shared" ca="1" si="32"/>
        <v>0.99624060150375937</v>
      </c>
      <c r="S61" s="52">
        <f ca="1">SUMIFS(INDIRECT(S$15),Data[Search],$A61,Data[Rel_D],$C$17)</f>
        <v>201</v>
      </c>
      <c r="T61" s="29">
        <f t="shared" ca="1" si="33"/>
        <v>0.75563909774436089</v>
      </c>
      <c r="U61" s="52">
        <f ca="1">SUMIFS(INDIRECT(U$15),Data[Search],$A61,Data[Rel_D],$C$17)</f>
        <v>98</v>
      </c>
      <c r="V61" s="29">
        <f t="shared" ca="1" si="34"/>
        <v>0.36842105263157893</v>
      </c>
      <c r="W61" s="3"/>
      <c r="X61">
        <f>VLOOKUP(A61,'Highrisk data'!$B$52:$C$56,2,FALSE)</f>
        <v>166</v>
      </c>
      <c r="Y61">
        <f>VLOOKUP(A61,'Highrisk data'!$B$44:$C$46,2,FALSE)</f>
        <v>7</v>
      </c>
      <c r="Z61" s="29">
        <f t="shared" si="15"/>
        <v>4.2168674698795178E-2</v>
      </c>
      <c r="AA61" s="55"/>
    </row>
    <row r="62" spans="1:27" x14ac:dyDescent="0.25">
      <c r="A62" t="s">
        <v>1019</v>
      </c>
      <c r="B62" s="12" t="s">
        <v>1009</v>
      </c>
      <c r="C62" t="s">
        <v>1485</v>
      </c>
      <c r="D62" s="52">
        <v>569</v>
      </c>
      <c r="E62" s="52">
        <f ca="1">SUMIFS(INDIRECT(E$15),Data[Search],$A62,Data[Rel_D],$C$17)</f>
        <v>415</v>
      </c>
      <c r="F62" s="29">
        <f t="shared" ca="1" si="26"/>
        <v>0.72934973637961331</v>
      </c>
      <c r="G62" s="52">
        <f ca="1">SUMIFS(INDIRECT(G$15),Data[Search],$A62,Data[Rel_D],$C$17)</f>
        <v>3</v>
      </c>
      <c r="H62" s="29">
        <f t="shared" ca="1" si="27"/>
        <v>7.2289156626506026E-3</v>
      </c>
      <c r="I62" s="52">
        <f ca="1">SUMIFS(INDIRECT(I$15),Data[Search],$A62,Data[Rel_D],$C$17)</f>
        <v>398</v>
      </c>
      <c r="J62" s="29">
        <f t="shared" ca="1" si="28"/>
        <v>0.95903614457831321</v>
      </c>
      <c r="K62" s="52">
        <f ca="1">SUMIFS(INDIRECT(K$15),Data[Search],$A62,Data[Rel_D],$C$17)</f>
        <v>1</v>
      </c>
      <c r="L62" s="29">
        <f t="shared" ca="1" si="29"/>
        <v>2.4096385542168677E-3</v>
      </c>
      <c r="M62" s="52">
        <f ca="1">SUMIFS(INDIRECT(M$15),Data[Search],$A62,Data[Rel_D],$C$17)</f>
        <v>329</v>
      </c>
      <c r="N62" s="29">
        <f t="shared" ca="1" si="30"/>
        <v>0.79277108433734944</v>
      </c>
      <c r="O62" s="52">
        <f ca="1">SUMIFS(INDIRECT(O$15),Data[Search],$A62,Data[Rel_D],$C$17)</f>
        <v>415</v>
      </c>
      <c r="P62" s="29">
        <f t="shared" ca="1" si="31"/>
        <v>1</v>
      </c>
      <c r="Q62" s="52">
        <f ca="1">SUMIFS(INDIRECT(Q$15),Data[Search],$A62,Data[Rel_D],$C$17)</f>
        <v>415</v>
      </c>
      <c r="R62" s="29">
        <f t="shared" ca="1" si="32"/>
        <v>1</v>
      </c>
      <c r="S62" s="52">
        <f ca="1">SUMIFS(INDIRECT(S$15),Data[Search],$A62,Data[Rel_D],$C$17)</f>
        <v>343</v>
      </c>
      <c r="T62" s="29">
        <f t="shared" ca="1" si="33"/>
        <v>0.82650602409638552</v>
      </c>
      <c r="U62" s="52">
        <f ca="1">SUMIFS(INDIRECT(U$15),Data[Search],$A62,Data[Rel_D],$C$17)</f>
        <v>128</v>
      </c>
      <c r="V62" s="29">
        <f t="shared" ca="1" si="34"/>
        <v>0.30843373493975906</v>
      </c>
      <c r="W62" s="3"/>
      <c r="X62">
        <f>VLOOKUP('Respiratory Care (Asthma)'!X$17,'Highrisk data'!$A$10:$DH$38,MATCH('Respiratory Care (Asthma)'!A62,'Highrisk data'!$A$10:$DH$10,0),FALSE)</f>
        <v>270</v>
      </c>
      <c r="Y62">
        <f>VLOOKUP('Respiratory Care (Asthma)'!Y$17,'Highrisk data'!$A$10:$DH$38,MATCH('Respiratory Care (Asthma)'!A62,'Highrisk data'!$A$10:$DH$10,0),FALSE)</f>
        <v>87</v>
      </c>
      <c r="Z62" s="29">
        <f t="shared" si="15"/>
        <v>0.32222222222222224</v>
      </c>
      <c r="AA62" s="55"/>
    </row>
    <row r="63" spans="1:27" x14ac:dyDescent="0.25">
      <c r="A63" t="s">
        <v>1021</v>
      </c>
      <c r="B63" s="12" t="s">
        <v>1009</v>
      </c>
      <c r="C63" t="s">
        <v>1486</v>
      </c>
      <c r="D63" s="52">
        <v>411</v>
      </c>
      <c r="E63" s="52">
        <f ca="1">SUMIFS(INDIRECT(E$15),Data[Search],$A63,Data[Rel_D],$C$17)</f>
        <v>295</v>
      </c>
      <c r="F63" s="29">
        <f t="shared" ca="1" si="26"/>
        <v>0.71776155717761558</v>
      </c>
      <c r="G63" s="52">
        <f ca="1">SUMIFS(INDIRECT(G$15),Data[Search],$A63,Data[Rel_D],$C$17)</f>
        <v>155</v>
      </c>
      <c r="H63" s="29">
        <f t="shared" ca="1" si="27"/>
        <v>0.52542372881355937</v>
      </c>
      <c r="I63" s="52">
        <f ca="1">SUMIFS(INDIRECT(I$15),Data[Search],$A63,Data[Rel_D],$C$17)</f>
        <v>289</v>
      </c>
      <c r="J63" s="29">
        <f t="shared" ca="1" si="28"/>
        <v>0.97966101694915253</v>
      </c>
      <c r="K63" s="52">
        <f ca="1">SUMIFS(INDIRECT(K$15),Data[Search],$A63,Data[Rel_D],$C$17)</f>
        <v>0</v>
      </c>
      <c r="L63" s="29">
        <f t="shared" ca="1" si="29"/>
        <v>0</v>
      </c>
      <c r="M63" s="52">
        <f ca="1">SUMIFS(INDIRECT(M$15),Data[Search],$A63,Data[Rel_D],$C$17)</f>
        <v>157</v>
      </c>
      <c r="N63" s="29">
        <f t="shared" ca="1" si="30"/>
        <v>0.53220338983050852</v>
      </c>
      <c r="O63" s="52">
        <f ca="1">SUMIFS(INDIRECT(O$15),Data[Search],$A63,Data[Rel_D],$C$17)</f>
        <v>294</v>
      </c>
      <c r="P63" s="29">
        <f t="shared" ca="1" si="31"/>
        <v>0.99661016949152548</v>
      </c>
      <c r="Q63" s="52">
        <f ca="1">SUMIFS(INDIRECT(Q$15),Data[Search],$A63,Data[Rel_D],$C$17)</f>
        <v>295</v>
      </c>
      <c r="R63" s="29">
        <f t="shared" ca="1" si="32"/>
        <v>1</v>
      </c>
      <c r="S63" s="52">
        <f ca="1">SUMIFS(INDIRECT(S$15),Data[Search],$A63,Data[Rel_D],$C$17)</f>
        <v>243</v>
      </c>
      <c r="T63" s="29">
        <f t="shared" ca="1" si="33"/>
        <v>0.82372881355932204</v>
      </c>
      <c r="U63" s="52">
        <f ca="1">SUMIFS(INDIRECT(U$15),Data[Search],$A63,Data[Rel_D],$C$17)</f>
        <v>154</v>
      </c>
      <c r="V63" s="29">
        <f t="shared" ca="1" si="34"/>
        <v>0.52203389830508473</v>
      </c>
      <c r="W63" s="3"/>
      <c r="X63">
        <f>VLOOKUP('Respiratory Care (Asthma)'!X$17,'Highrisk data'!$A$10:$DH$38,MATCH('Respiratory Care (Asthma)'!A63,'Highrisk data'!$A$10:$DH$10,0),FALSE)</f>
        <v>229</v>
      </c>
      <c r="Y63">
        <f>VLOOKUP('Respiratory Care (Asthma)'!Y$17,'Highrisk data'!$A$10:$DH$38,MATCH('Respiratory Care (Asthma)'!A63,'Highrisk data'!$A$10:$DH$10,0),FALSE)</f>
        <v>27</v>
      </c>
      <c r="Z63" s="29">
        <f t="shared" si="15"/>
        <v>0.11790393013100436</v>
      </c>
      <c r="AA63" s="55"/>
    </row>
    <row r="64" spans="1:27" x14ac:dyDescent="0.25">
      <c r="A64" t="s">
        <v>1026</v>
      </c>
      <c r="B64" s="12" t="s">
        <v>1009</v>
      </c>
      <c r="C64" t="s">
        <v>1487</v>
      </c>
      <c r="D64" s="52">
        <v>1121</v>
      </c>
      <c r="E64" s="52">
        <f ca="1">SUMIFS(INDIRECT(E$15),Data[Search],$A64,Data[Rel_D],$C$17)</f>
        <v>548</v>
      </c>
      <c r="F64" s="29">
        <f t="shared" ca="1" si="26"/>
        <v>0.48884924174843891</v>
      </c>
      <c r="G64" s="52">
        <f ca="1">SUMIFS(INDIRECT(G$15),Data[Search],$A64,Data[Rel_D],$C$17)</f>
        <v>39</v>
      </c>
      <c r="H64" s="29">
        <f t="shared" ca="1" si="27"/>
        <v>7.1167883211678828E-2</v>
      </c>
      <c r="I64" s="52">
        <f ca="1">SUMIFS(INDIRECT(I$15),Data[Search],$A64,Data[Rel_D],$C$17)</f>
        <v>333</v>
      </c>
      <c r="J64" s="29">
        <f t="shared" ca="1" si="28"/>
        <v>0.60766423357664234</v>
      </c>
      <c r="K64" s="52">
        <f ca="1">SUMIFS(INDIRECT(K$15),Data[Search],$A64,Data[Rel_D],$C$17)</f>
        <v>0</v>
      </c>
      <c r="L64" s="29">
        <f t="shared" ca="1" si="29"/>
        <v>0</v>
      </c>
      <c r="M64" s="52">
        <f ca="1">SUMIFS(INDIRECT(M$15),Data[Search],$A64,Data[Rel_D],$C$17)</f>
        <v>158</v>
      </c>
      <c r="N64" s="29">
        <f t="shared" ca="1" si="30"/>
        <v>0.28832116788321166</v>
      </c>
      <c r="O64" s="52">
        <f ca="1">SUMIFS(INDIRECT(O$15),Data[Search],$A64,Data[Rel_D],$C$17)</f>
        <v>546</v>
      </c>
      <c r="P64" s="29">
        <f t="shared" ca="1" si="31"/>
        <v>0.9963503649635036</v>
      </c>
      <c r="Q64" s="52">
        <f ca="1">SUMIFS(INDIRECT(Q$15),Data[Search],$A64,Data[Rel_D],$C$17)</f>
        <v>454</v>
      </c>
      <c r="R64" s="29">
        <f t="shared" ca="1" si="32"/>
        <v>0.82846715328467158</v>
      </c>
      <c r="S64" s="52">
        <f ca="1">SUMIFS(INDIRECT(S$15),Data[Search],$A64,Data[Rel_D],$C$17)</f>
        <v>370</v>
      </c>
      <c r="T64" s="29">
        <f t="shared" ca="1" si="33"/>
        <v>0.67518248175182483</v>
      </c>
      <c r="U64" s="52">
        <f ca="1">SUMIFS(INDIRECT(U$15),Data[Search],$A64,Data[Rel_D],$C$17)</f>
        <v>162</v>
      </c>
      <c r="V64" s="29">
        <f t="shared" ca="1" si="34"/>
        <v>0.29562043795620441</v>
      </c>
      <c r="W64" s="3"/>
      <c r="X64">
        <f>VLOOKUP(A64,'Highrisk data'!$B$52:$C$56,2,FALSE)</f>
        <v>300</v>
      </c>
      <c r="Y64">
        <f>VLOOKUP(A64,'Highrisk data'!$B$44:$C$46,2,FALSE)</f>
        <v>14</v>
      </c>
      <c r="Z64" s="29">
        <f t="shared" si="15"/>
        <v>4.6666666666666669E-2</v>
      </c>
      <c r="AA64" s="55"/>
    </row>
    <row r="65" spans="1:27" x14ac:dyDescent="0.25">
      <c r="A65" t="s">
        <v>883</v>
      </c>
      <c r="B65" s="12" t="s">
        <v>1447</v>
      </c>
      <c r="C65" t="s">
        <v>1488</v>
      </c>
      <c r="D65" s="52">
        <v>554</v>
      </c>
      <c r="E65" s="52">
        <f ca="1">SUMIFS(INDIRECT(E$15),Data[Search],$A65,Data[Rel_D],$C$17)</f>
        <v>381</v>
      </c>
      <c r="F65" s="29">
        <f t="shared" ca="1" si="26"/>
        <v>0.68772563176895307</v>
      </c>
      <c r="G65" s="52">
        <f ca="1">SUMIFS(INDIRECT(G$15),Data[Search],$A65,Data[Rel_D],$C$17)</f>
        <v>66</v>
      </c>
      <c r="H65" s="29">
        <f t="shared" ca="1" si="27"/>
        <v>0.17322834645669291</v>
      </c>
      <c r="I65" s="52">
        <f ca="1">SUMIFS(INDIRECT(I$15),Data[Search],$A65,Data[Rel_D],$C$17)</f>
        <v>360</v>
      </c>
      <c r="J65" s="29">
        <f t="shared" ca="1" si="28"/>
        <v>0.94488188976377951</v>
      </c>
      <c r="K65" s="52">
        <f ca="1">SUMIFS(INDIRECT(K$15),Data[Search],$A65,Data[Rel_D],$C$17)</f>
        <v>1</v>
      </c>
      <c r="L65" s="29">
        <f t="shared" ca="1" si="29"/>
        <v>2.6246719160104987E-3</v>
      </c>
      <c r="M65" s="52">
        <f ca="1">SUMIFS(INDIRECT(M$15),Data[Search],$A65,Data[Rel_D],$C$17)</f>
        <v>196</v>
      </c>
      <c r="N65" s="29">
        <f t="shared" ca="1" si="30"/>
        <v>0.51443569553805779</v>
      </c>
      <c r="O65" s="52">
        <f ca="1">SUMIFS(INDIRECT(O$15),Data[Search],$A65,Data[Rel_D],$C$17)</f>
        <v>373</v>
      </c>
      <c r="P65" s="29">
        <f t="shared" ca="1" si="31"/>
        <v>0.97900262467191601</v>
      </c>
      <c r="Q65" s="52">
        <f ca="1">SUMIFS(INDIRECT(Q$15),Data[Search],$A65,Data[Rel_D],$C$17)</f>
        <v>381</v>
      </c>
      <c r="R65" s="29">
        <f t="shared" ca="1" si="32"/>
        <v>1</v>
      </c>
      <c r="S65" s="52">
        <f ca="1">SUMIFS(INDIRECT(S$15),Data[Search],$A65,Data[Rel_D],$C$17)</f>
        <v>378</v>
      </c>
      <c r="T65" s="29">
        <f t="shared" ca="1" si="33"/>
        <v>0.99212598425196852</v>
      </c>
      <c r="U65" s="52">
        <f ca="1">SUMIFS(INDIRECT(U$15),Data[Search],$A65,Data[Rel_D],$C$17)</f>
        <v>161</v>
      </c>
      <c r="V65" s="29">
        <f t="shared" ca="1" si="34"/>
        <v>0.4225721784776903</v>
      </c>
      <c r="W65" s="3"/>
      <c r="X65">
        <f>VLOOKUP('Respiratory Care (Asthma)'!X$17,'Highrisk data'!$A$10:$DH$38,MATCH('Respiratory Care (Asthma)'!A65,'Highrisk data'!$A$10:$DH$10,0),FALSE)</f>
        <v>201</v>
      </c>
      <c r="Y65">
        <f>VLOOKUP('Respiratory Care (Asthma)'!Y$17,'Highrisk data'!$A$10:$DH$38,MATCH('Respiratory Care (Asthma)'!A65,'Highrisk data'!$A$10:$DH$10,0),FALSE)</f>
        <v>107</v>
      </c>
      <c r="Z65" s="29">
        <f t="shared" si="15"/>
        <v>0.53233830845771146</v>
      </c>
      <c r="AA65" s="55"/>
    </row>
    <row r="66" spans="1:27" x14ac:dyDescent="0.25">
      <c r="A66" t="s">
        <v>910</v>
      </c>
      <c r="B66" s="12" t="s">
        <v>1447</v>
      </c>
      <c r="C66" t="s">
        <v>1489</v>
      </c>
      <c r="D66" s="52">
        <v>592</v>
      </c>
      <c r="E66" s="52">
        <f ca="1">SUMIFS(INDIRECT(E$15),Data[Search],$A66,Data[Rel_D],$C$17)</f>
        <v>415</v>
      </c>
      <c r="F66" s="29">
        <f t="shared" ca="1" si="26"/>
        <v>0.70101351351351349</v>
      </c>
      <c r="G66" s="52">
        <f ca="1">SUMIFS(INDIRECT(G$15),Data[Search],$A66,Data[Rel_D],$C$17)</f>
        <v>22</v>
      </c>
      <c r="H66" s="29">
        <f t="shared" ca="1" si="27"/>
        <v>5.3012048192771083E-2</v>
      </c>
      <c r="I66" s="52">
        <f ca="1">SUMIFS(INDIRECT(I$15),Data[Search],$A66,Data[Rel_D],$C$17)</f>
        <v>409</v>
      </c>
      <c r="J66" s="29">
        <f t="shared" ca="1" si="28"/>
        <v>0.98554216867469879</v>
      </c>
      <c r="K66" s="52">
        <f ca="1">SUMIFS(INDIRECT(K$15),Data[Search],$A66,Data[Rel_D],$C$17)</f>
        <v>2</v>
      </c>
      <c r="L66" s="29">
        <f t="shared" ca="1" si="29"/>
        <v>4.8192771084337354E-3</v>
      </c>
      <c r="M66" s="52">
        <f ca="1">SUMIFS(INDIRECT(M$15),Data[Search],$A66,Data[Rel_D],$C$17)</f>
        <v>66</v>
      </c>
      <c r="N66" s="29">
        <f t="shared" ca="1" si="30"/>
        <v>0.15903614457831325</v>
      </c>
      <c r="O66" s="52">
        <f ca="1">SUMIFS(INDIRECT(O$15),Data[Search],$A66,Data[Rel_D],$C$17)</f>
        <v>409</v>
      </c>
      <c r="P66" s="29">
        <f t="shared" ca="1" si="31"/>
        <v>0.98554216867469879</v>
      </c>
      <c r="Q66" s="52">
        <f ca="1">SUMIFS(INDIRECT(Q$15),Data[Search],$A66,Data[Rel_D],$C$17)</f>
        <v>414</v>
      </c>
      <c r="R66" s="29">
        <f t="shared" ca="1" si="32"/>
        <v>0.99759036144578317</v>
      </c>
      <c r="S66" s="52">
        <f ca="1">SUMIFS(INDIRECT(S$15),Data[Search],$A66,Data[Rel_D],$C$17)</f>
        <v>399</v>
      </c>
      <c r="T66" s="29">
        <f t="shared" ca="1" si="33"/>
        <v>0.96144578313253015</v>
      </c>
      <c r="U66" s="52">
        <f ca="1">SUMIFS(INDIRECT(U$15),Data[Search],$A66,Data[Rel_D],$C$17)</f>
        <v>214</v>
      </c>
      <c r="V66" s="29">
        <f t="shared" ca="1" si="34"/>
        <v>0.51566265060240968</v>
      </c>
      <c r="W66" s="3"/>
      <c r="X66">
        <f>VLOOKUP('Respiratory Care (Asthma)'!X$17,'Highrisk data'!$A$10:$DH$38,MATCH('Respiratory Care (Asthma)'!A66,'Highrisk data'!$A$10:$DH$10,0),FALSE)</f>
        <v>165</v>
      </c>
      <c r="Y66">
        <f>VLOOKUP('Respiratory Care (Asthma)'!Y$17,'Highrisk data'!$A$10:$DH$38,MATCH('Respiratory Care (Asthma)'!A66,'Highrisk data'!$A$10:$DH$10,0),FALSE)</f>
        <v>23</v>
      </c>
      <c r="Z66" s="29">
        <f t="shared" si="15"/>
        <v>0.1393939393939394</v>
      </c>
      <c r="AA66" s="55"/>
    </row>
    <row r="67" spans="1:27" x14ac:dyDescent="0.25">
      <c r="A67" t="s">
        <v>888</v>
      </c>
      <c r="B67" s="12" t="s">
        <v>1447</v>
      </c>
      <c r="C67" t="s">
        <v>1462</v>
      </c>
      <c r="D67" s="52">
        <v>110</v>
      </c>
      <c r="E67" s="52">
        <f ca="1">SUMIFS(INDIRECT(E$15),Data[Search],$A67,Data[Rel_D],$C$17)</f>
        <v>65</v>
      </c>
      <c r="F67" s="29">
        <f t="shared" ca="1" si="26"/>
        <v>0.59090909090909094</v>
      </c>
      <c r="G67" s="52">
        <f ca="1">SUMIFS(INDIRECT(G$15),Data[Search],$A67,Data[Rel_D],$C$17)</f>
        <v>1</v>
      </c>
      <c r="H67" s="29">
        <f t="shared" ca="1" si="27"/>
        <v>1.5384615384615385E-2</v>
      </c>
      <c r="I67" s="52">
        <f ca="1">SUMIFS(INDIRECT(I$15),Data[Search],$A67,Data[Rel_D],$C$17)</f>
        <v>65</v>
      </c>
      <c r="J67" s="29">
        <f t="shared" ca="1" si="28"/>
        <v>1</v>
      </c>
      <c r="K67" s="52">
        <f ca="1">SUMIFS(INDIRECT(K$15),Data[Search],$A67,Data[Rel_D],$C$17)</f>
        <v>0</v>
      </c>
      <c r="L67" s="29">
        <f t="shared" ca="1" si="29"/>
        <v>0</v>
      </c>
      <c r="M67" s="52">
        <f ca="1">SUMIFS(INDIRECT(M$15),Data[Search],$A67,Data[Rel_D],$C$17)</f>
        <v>23</v>
      </c>
      <c r="N67" s="29">
        <f t="shared" ca="1" si="30"/>
        <v>0.35384615384615387</v>
      </c>
      <c r="O67" s="52">
        <f ca="1">SUMIFS(INDIRECT(O$15),Data[Search],$A67,Data[Rel_D],$C$17)</f>
        <v>65</v>
      </c>
      <c r="P67" s="29">
        <f t="shared" ca="1" si="31"/>
        <v>1</v>
      </c>
      <c r="Q67" s="52">
        <f ca="1">SUMIFS(INDIRECT(Q$15),Data[Search],$A67,Data[Rel_D],$C$17)</f>
        <v>65</v>
      </c>
      <c r="R67" s="29">
        <f t="shared" ca="1" si="32"/>
        <v>1</v>
      </c>
      <c r="S67" s="52">
        <f ca="1">SUMIFS(INDIRECT(S$15),Data[Search],$A67,Data[Rel_D],$C$17)</f>
        <v>64</v>
      </c>
      <c r="T67" s="29">
        <f t="shared" ca="1" si="33"/>
        <v>0.98461538461538467</v>
      </c>
      <c r="U67" s="52">
        <f ca="1">SUMIFS(INDIRECT(U$15),Data[Search],$A67,Data[Rel_D],$C$17)</f>
        <v>32</v>
      </c>
      <c r="V67" s="29">
        <f t="shared" ca="1" si="34"/>
        <v>0.49230769230769234</v>
      </c>
      <c r="W67" s="3"/>
      <c r="X67">
        <f>VLOOKUP('Respiratory Care (Asthma)'!X$17,'Highrisk data'!$A$10:$DH$38,MATCH('Respiratory Care (Asthma)'!A67,'Highrisk data'!$A$10:$DH$10,0),FALSE)</f>
        <v>50</v>
      </c>
      <c r="Y67">
        <f>VLOOKUP('Respiratory Care (Asthma)'!Y$17,'Highrisk data'!$A$10:$DH$38,MATCH('Respiratory Care (Asthma)'!A67,'Highrisk data'!$A$10:$DH$10,0),FALSE)</f>
        <v>1</v>
      </c>
      <c r="Z67" s="29">
        <f t="shared" si="15"/>
        <v>0.02</v>
      </c>
      <c r="AA67" s="55"/>
    </row>
    <row r="68" spans="1:27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29"/>
      <c r="AA68" s="55"/>
    </row>
    <row r="69" spans="1:27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7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7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7" hidden="1" x14ac:dyDescent="0.25">
      <c r="A72" s="3"/>
      <c r="B72" s="3"/>
      <c r="C72" s="3"/>
      <c r="D72" s="3"/>
      <c r="E72" s="3"/>
      <c r="F72" s="3"/>
      <c r="G72" s="3"/>
      <c r="H72" s="3"/>
    </row>
    <row r="73" spans="1:27" hidden="1" x14ac:dyDescent="0.25">
      <c r="A73" s="3"/>
      <c r="B73" s="3"/>
      <c r="C73" s="3"/>
      <c r="D73" s="3"/>
      <c r="E73" s="3"/>
      <c r="F73" s="3"/>
      <c r="G73" s="3"/>
      <c r="H73" s="3"/>
    </row>
    <row r="74" spans="1:27" hidden="1" x14ac:dyDescent="0.25">
      <c r="A74" s="3"/>
      <c r="B74" s="3"/>
      <c r="C74" s="3"/>
      <c r="D74" s="3"/>
      <c r="E74" s="3"/>
      <c r="F74" s="3"/>
      <c r="G74" s="3"/>
      <c r="H74" s="3"/>
    </row>
    <row r="75" spans="1:27" hidden="1" x14ac:dyDescent="0.25">
      <c r="A75" s="3"/>
      <c r="B75" s="3"/>
      <c r="C75" s="3"/>
      <c r="D75" s="3"/>
      <c r="E75" s="3"/>
      <c r="F75" s="3"/>
      <c r="G75" s="3"/>
      <c r="H75" s="3"/>
    </row>
    <row r="76" spans="1:27" hidden="1" x14ac:dyDescent="0.25">
      <c r="A76" s="3"/>
      <c r="B76" s="3"/>
      <c r="C76" s="3"/>
      <c r="D76" s="3"/>
      <c r="E76" s="3"/>
      <c r="F76" s="3"/>
      <c r="G76" s="3"/>
      <c r="H76" s="3"/>
    </row>
    <row r="77" spans="1:27" hidden="1" x14ac:dyDescent="0.25">
      <c r="A77" s="3"/>
      <c r="B77" s="3"/>
      <c r="C77" s="3"/>
      <c r="D77" s="3"/>
      <c r="E77" s="3"/>
      <c r="F77" s="3"/>
      <c r="G77" s="3"/>
      <c r="H77" s="3"/>
    </row>
    <row r="78" spans="1:27" hidden="1" x14ac:dyDescent="0.25">
      <c r="A78" s="3"/>
      <c r="B78" s="3"/>
      <c r="C78" s="3"/>
      <c r="D78" s="3"/>
      <c r="E78" s="3"/>
      <c r="F78" s="3"/>
      <c r="G78" s="3"/>
      <c r="H78" s="3"/>
    </row>
    <row r="79" spans="1:27" hidden="1" x14ac:dyDescent="0.25">
      <c r="A79" s="3"/>
      <c r="B79" s="3"/>
      <c r="C79" s="3"/>
      <c r="D79" s="3"/>
      <c r="E79" s="3"/>
      <c r="F79" s="3"/>
      <c r="G79" s="3"/>
      <c r="H79" s="3"/>
    </row>
    <row r="80" spans="1:27" hidden="1" x14ac:dyDescent="0.25">
      <c r="A80" s="3"/>
      <c r="B80" s="3"/>
      <c r="C80" s="3"/>
      <c r="D80" s="3"/>
      <c r="E80" s="3"/>
      <c r="F80" s="3"/>
      <c r="G80" s="3"/>
      <c r="H80" s="3"/>
    </row>
    <row r="81" spans="1:8" hidden="1" x14ac:dyDescent="0.25">
      <c r="A81" s="3"/>
      <c r="B81" s="3"/>
      <c r="C81" s="3"/>
      <c r="D81" s="3"/>
      <c r="E81" s="3"/>
      <c r="F81" s="3"/>
      <c r="G81" s="3"/>
      <c r="H81" s="3"/>
    </row>
    <row r="82" spans="1:8" hidden="1" x14ac:dyDescent="0.25">
      <c r="A82" s="3"/>
      <c r="B82" s="3"/>
      <c r="C82" s="3"/>
      <c r="D82" s="3"/>
      <c r="E82" s="3"/>
      <c r="F82" s="3"/>
      <c r="G82" s="3"/>
      <c r="H82" s="3"/>
    </row>
    <row r="83" spans="1:8" hidden="1" x14ac:dyDescent="0.25">
      <c r="A83" s="3"/>
      <c r="B83" s="3"/>
      <c r="C83" s="3"/>
      <c r="D83" s="3"/>
      <c r="E83" s="3"/>
      <c r="F83" s="3"/>
      <c r="G83" s="3"/>
      <c r="H83" s="3"/>
    </row>
  </sheetData>
  <conditionalFormatting sqref="B19:B23 B26:B67">
    <cfRule type="expression" dxfId="23" priority="12">
      <formula>$B19=$B$23</formula>
    </cfRule>
    <cfRule type="expression" dxfId="22" priority="13">
      <formula>$B19=$B$22</formula>
    </cfRule>
    <cfRule type="expression" dxfId="21" priority="14">
      <formula>$B19=$B$21</formula>
    </cfRule>
    <cfRule type="expression" dxfId="20" priority="15">
      <formula>$B19=$B$20</formula>
    </cfRule>
    <cfRule type="expression" dxfId="19" priority="16">
      <formula>$B19=$B$19</formula>
    </cfRule>
  </conditionalFormatting>
  <conditionalFormatting sqref="C26:C67">
    <cfRule type="containsText" dxfId="18" priority="6" operator="containsText" text="Data unavailable">
      <formula>NOT(ISERROR(SEARCH("Data unavailable",C26)))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Control!$E$3:$E$14</xm:f>
          </x14:formula1>
          <xm:sqref>C17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I83"/>
  <sheetViews>
    <sheetView zoomScale="80" zoomScaleNormal="80" workbookViewId="0">
      <selection activeCell="F67" sqref="F67"/>
    </sheetView>
  </sheetViews>
  <sheetFormatPr defaultColWidth="0" defaultRowHeight="15" customHeight="1" zeroHeight="1" x14ac:dyDescent="0.25"/>
  <cols>
    <col min="1" max="1" width="7.7109375" bestFit="1" customWidth="1"/>
    <col min="2" max="2" width="5.5703125" bestFit="1" customWidth="1"/>
    <col min="3" max="3" width="43.140625" bestFit="1" customWidth="1"/>
    <col min="4" max="4" width="24" customWidth="1"/>
    <col min="5" max="5" width="15.28515625" customWidth="1"/>
    <col min="6" max="6" width="13.140625" customWidth="1"/>
    <col min="7" max="7" width="14" customWidth="1"/>
    <col min="8" max="8" width="8.7109375" bestFit="1" customWidth="1"/>
    <col min="9" max="9" width="12.42578125" customWidth="1"/>
    <col min="10" max="10" width="8.85546875" customWidth="1"/>
    <col min="11" max="11" width="12.28515625" customWidth="1"/>
    <col min="12" max="12" width="8.7109375" bestFit="1" customWidth="1"/>
    <col min="13" max="13" width="13.28515625" customWidth="1"/>
    <col min="14" max="14" width="8.7109375" bestFit="1" customWidth="1"/>
    <col min="15" max="15" width="12.5703125" customWidth="1"/>
    <col min="16" max="16" width="8.7109375" bestFit="1" customWidth="1"/>
    <col min="17" max="17" width="11" customWidth="1"/>
    <col min="18" max="18" width="8.7109375" customWidth="1"/>
    <col min="19" max="19" width="12.42578125" customWidth="1"/>
    <col min="20" max="20" width="8.7109375" customWidth="1"/>
    <col min="21" max="21" width="14.28515625" customWidth="1"/>
    <col min="22" max="22" width="8.7109375" customWidth="1"/>
    <col min="23" max="23" width="14.85546875" customWidth="1"/>
    <col min="24" max="24" width="8.7109375" customWidth="1"/>
    <col min="25" max="25" width="8.7109375" style="3" customWidth="1"/>
    <col min="26" max="28" width="8.7109375" customWidth="1"/>
    <col min="29" max="29" width="11.28515625" style="3" customWidth="1"/>
    <col min="30" max="35" width="0" hidden="1" customWidth="1"/>
    <col min="36" max="16384" width="11.28515625" hidden="1"/>
  </cols>
  <sheetData>
    <row r="1" spans="1:28" ht="40.5" customHeight="1" x14ac:dyDescent="0.25">
      <c r="A1" s="3"/>
      <c r="B1" s="3"/>
      <c r="C1" s="21" t="s">
        <v>811</v>
      </c>
      <c r="D1" s="19" t="s">
        <v>1699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Z1" s="3"/>
      <c r="AA1" s="3"/>
      <c r="AB1" s="3"/>
    </row>
    <row r="2" spans="1:28" ht="21" x14ac:dyDescent="0.25">
      <c r="A2" s="3"/>
      <c r="B2" s="3"/>
      <c r="C2" s="3"/>
      <c r="D2" s="6" t="s">
        <v>1749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Z2" s="3"/>
      <c r="AA2" s="3"/>
      <c r="AB2" s="3"/>
    </row>
    <row r="3" spans="1:28" ht="18.75" x14ac:dyDescent="0.3">
      <c r="A3" s="3"/>
      <c r="B3" s="3"/>
      <c r="C3" s="3"/>
      <c r="D3" s="26" t="s">
        <v>1523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Z3" s="3"/>
      <c r="AA3" s="3"/>
      <c r="AB3" s="3"/>
    </row>
    <row r="4" spans="1:28" ht="96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Z4" s="3"/>
      <c r="AA4" s="3"/>
      <c r="AB4" s="3"/>
    </row>
    <row r="5" spans="1:28" ht="14.25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Z5" s="3"/>
      <c r="AA5" s="3"/>
      <c r="AB5" s="3"/>
    </row>
    <row r="6" spans="1:28" ht="14.2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Z6" s="3"/>
      <c r="AA6" s="3"/>
      <c r="AB6" s="3"/>
    </row>
    <row r="7" spans="1:28" ht="14.2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Z7" s="3"/>
      <c r="AA7" s="3"/>
      <c r="AB7" s="3"/>
    </row>
    <row r="8" spans="1:28" ht="14.2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Z8" s="3"/>
      <c r="AA8" s="3"/>
      <c r="AB8" s="3"/>
    </row>
    <row r="9" spans="1:28" ht="14.2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Z9" s="3"/>
      <c r="AA9" s="3"/>
      <c r="AB9" s="3"/>
    </row>
    <row r="10" spans="1:28" ht="14.2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Z10" s="3"/>
      <c r="AA10" s="3"/>
      <c r="AB10" s="3"/>
    </row>
    <row r="11" spans="1:28" ht="14.2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Z11" s="3"/>
      <c r="AA11" s="3"/>
      <c r="AB11" s="3"/>
    </row>
    <row r="12" spans="1:28" ht="14.2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Z12" s="3"/>
      <c r="AA12" s="3"/>
      <c r="AB12" s="3"/>
    </row>
    <row r="13" spans="1:28" ht="24.7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Z13" s="3"/>
      <c r="AA13" s="3"/>
      <c r="AB13" s="3"/>
    </row>
    <row r="14" spans="1:28" ht="32.25" customHeight="1" x14ac:dyDescent="0.25">
      <c r="A14" s="3"/>
      <c r="B14" s="3"/>
      <c r="C14" s="3"/>
      <c r="D14" s="25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Z14" s="3"/>
      <c r="AA14" s="3"/>
      <c r="AB14" s="3"/>
    </row>
    <row r="15" spans="1:28" hidden="1" x14ac:dyDescent="0.25">
      <c r="A15" s="3"/>
      <c r="B15" s="3"/>
      <c r="C15" s="3"/>
      <c r="D15" t="str">
        <f t="shared" ref="D15:G15" si="0">"Data["&amp;D16&amp;"]"</f>
        <v>Data[Patients on the COPD register]</v>
      </c>
      <c r="E15" t="str">
        <f t="shared" si="0"/>
        <v>Data[COPD Annual Review]</v>
      </c>
      <c r="F15" t="str">
        <f t="shared" si="0"/>
        <v>Data[]</v>
      </c>
      <c r="G15" t="str">
        <f t="shared" si="0"/>
        <v>Data[Rescue Pack Issued (COPD)]</v>
      </c>
      <c r="I15" t="str">
        <f t="shared" ref="I15" si="1">"Data["&amp;I16&amp;"]"</f>
        <v>Data[Rescue Pack Declined]</v>
      </c>
      <c r="K15" t="str">
        <f t="shared" ref="K15" si="2">"Data["&amp;K16&amp;"]"</f>
        <v>Data[Discussion about Hygiene (COPD)]</v>
      </c>
      <c r="M15" t="str">
        <f t="shared" ref="M15:W15" si="3">"Data["&amp;M16&amp;"]"</f>
        <v>Data[COPD Management Plan Given]</v>
      </c>
      <c r="O15" t="str">
        <f t="shared" si="3"/>
        <v>Data[CAT Score recorded]</v>
      </c>
      <c r="Q15" t="str">
        <f t="shared" si="3"/>
        <v>Data[MRC Scale recorded]</v>
      </c>
      <c r="S15" t="str">
        <f t="shared" si="3"/>
        <v>Data[Smoking Status (COPD)]</v>
      </c>
      <c r="U15" t="str">
        <f t="shared" si="3"/>
        <v>Data[Influenza vaccination given/needed/declined (COPD)]</v>
      </c>
      <c r="W15" t="str">
        <f t="shared" si="3"/>
        <v>Data[Pneumococcal Vaccination given/needed/declined (COPD)]</v>
      </c>
    </row>
    <row r="16" spans="1:28" hidden="1" x14ac:dyDescent="0.25">
      <c r="A16" s="3"/>
      <c r="B16" s="3"/>
      <c r="C16" s="3"/>
      <c r="D16" t="s">
        <v>1437</v>
      </c>
      <c r="E16" t="s">
        <v>1563</v>
      </c>
      <c r="G16" t="s">
        <v>1439</v>
      </c>
      <c r="I16" t="s">
        <v>1440</v>
      </c>
      <c r="K16" t="s">
        <v>1441</v>
      </c>
      <c r="M16" t="s">
        <v>1442</v>
      </c>
      <c r="O16" t="s">
        <v>1497</v>
      </c>
      <c r="Q16" t="s">
        <v>1499</v>
      </c>
      <c r="S16" t="s">
        <v>1501</v>
      </c>
      <c r="U16" t="s">
        <v>1498</v>
      </c>
      <c r="W16" t="s">
        <v>1500</v>
      </c>
    </row>
    <row r="17" spans="1:29" ht="78" customHeight="1" x14ac:dyDescent="0.25">
      <c r="A17" s="3"/>
      <c r="B17" s="3"/>
      <c r="C17" s="20">
        <v>45017</v>
      </c>
      <c r="D17" s="8" t="s">
        <v>1573</v>
      </c>
      <c r="E17" s="8" t="str">
        <f t="shared" ref="E17" si="4">E16</f>
        <v>COPD Annual Review</v>
      </c>
      <c r="F17" s="8" t="str">
        <f>"%"</f>
        <v>%</v>
      </c>
      <c r="G17" s="8" t="str">
        <f t="shared" ref="G17" si="5">G16</f>
        <v>Rescue Pack Issued (COPD)</v>
      </c>
      <c r="H17" s="8" t="str">
        <f>"%"</f>
        <v>%</v>
      </c>
      <c r="I17" s="8" t="str">
        <f t="shared" ref="I17" si="6">I16</f>
        <v>Rescue Pack Declined</v>
      </c>
      <c r="J17" s="8" t="str">
        <f>"%"</f>
        <v>%</v>
      </c>
      <c r="K17" s="8" t="str">
        <f t="shared" ref="K17" si="7">K16</f>
        <v>Discussion about Hygiene (COPD)</v>
      </c>
      <c r="L17" s="8" t="str">
        <f>"%"</f>
        <v>%</v>
      </c>
      <c r="M17" s="8" t="str">
        <f t="shared" ref="M17:O17" si="8">M16</f>
        <v>COPD Management Plan Given</v>
      </c>
      <c r="N17" s="8" t="str">
        <f>"%"</f>
        <v>%</v>
      </c>
      <c r="O17" s="8" t="str">
        <f t="shared" si="8"/>
        <v>CAT Score recorded</v>
      </c>
      <c r="P17" s="8" t="str">
        <f>"%"</f>
        <v>%</v>
      </c>
      <c r="Q17" s="8" t="str">
        <f t="shared" ref="Q17" si="9">Q16</f>
        <v>MRC Scale recorded</v>
      </c>
      <c r="R17" s="8" t="str">
        <f>"%"</f>
        <v>%</v>
      </c>
      <c r="S17" s="8" t="str">
        <f t="shared" ref="S17" si="10">S16</f>
        <v>Smoking Status (COPD)</v>
      </c>
      <c r="T17" s="8" t="str">
        <f>"%"</f>
        <v>%</v>
      </c>
      <c r="U17" s="8" t="str">
        <f>U16</f>
        <v>Influenza vaccination given/needed/declined (COPD)</v>
      </c>
      <c r="V17" s="8" t="str">
        <f>"%"</f>
        <v>%</v>
      </c>
      <c r="W17" s="8" t="str">
        <f t="shared" ref="W17" si="11">W16</f>
        <v>Pneumococcal Vaccination given/needed/declined (COPD)</v>
      </c>
      <c r="X17" s="8" t="str">
        <f>"%"</f>
        <v>%</v>
      </c>
      <c r="Y17" s="39"/>
      <c r="Z17" s="8" t="s">
        <v>1438</v>
      </c>
      <c r="AA17" s="8" t="s">
        <v>1752</v>
      </c>
      <c r="AB17" s="8" t="s">
        <v>1754</v>
      </c>
    </row>
    <row r="18" spans="1:29" x14ac:dyDescent="0.25">
      <c r="A18" s="3"/>
      <c r="B18" s="12"/>
      <c r="C18" s="7" t="s">
        <v>811</v>
      </c>
      <c r="D18" s="52">
        <v>2471</v>
      </c>
      <c r="E18" s="52">
        <f ca="1">SUM(E19:E24)</f>
        <v>1957</v>
      </c>
      <c r="F18" s="29">
        <f ca="1">IFERROR(IF(E18/D18&gt;=1,"100%",E18/D18),"-")</f>
        <v>0.79198704977741807</v>
      </c>
      <c r="G18" s="52">
        <f ca="1">SUM(G19:G24)</f>
        <v>299</v>
      </c>
      <c r="H18" s="29">
        <f ca="1">IFERROR(G18/$E18,"-")</f>
        <v>0.15278487480838018</v>
      </c>
      <c r="I18" s="52">
        <f ca="1">SUM(I19:I24)</f>
        <v>290</v>
      </c>
      <c r="J18" s="29">
        <f ca="1">IFERROR(I18/$E18,"-")</f>
        <v>0.14818599897802759</v>
      </c>
      <c r="K18" s="52">
        <f ca="1">SUM(K19:K24)</f>
        <v>252</v>
      </c>
      <c r="L18" s="29">
        <f ca="1">IFERROR(K18/$E18,"-")</f>
        <v>0.12876852324987226</v>
      </c>
      <c r="M18" s="52">
        <f ca="1">SUM(M19:M24)</f>
        <v>1596</v>
      </c>
      <c r="N18" s="29">
        <f ca="1">IFERROR(M18/$E18,"-")</f>
        <v>0.81553398058252424</v>
      </c>
      <c r="O18" s="52">
        <f ca="1">SUM(O19:O24)</f>
        <v>1813</v>
      </c>
      <c r="P18" s="29">
        <f ca="1">IFERROR(O18/$E18,"-")</f>
        <v>0.92641798671435871</v>
      </c>
      <c r="Q18" s="52">
        <f ca="1">SUM(Q19:Q24)</f>
        <v>1946</v>
      </c>
      <c r="R18" s="29">
        <f ca="1">IFERROR(Q18/$E18,"-")</f>
        <v>0.99437915176290237</v>
      </c>
      <c r="S18" s="52">
        <f ca="1">SUM(S19:S24)</f>
        <v>1864</v>
      </c>
      <c r="T18" s="29">
        <f ca="1">IFERROR(S18/$E18,"-")</f>
        <v>0.95247828308635663</v>
      </c>
      <c r="U18" s="52">
        <f ca="1">SUM(U19:U24)</f>
        <v>1768</v>
      </c>
      <c r="V18" s="29">
        <f ca="1">IFERROR(U18/$E18,"-")</f>
        <v>0.90342360756259577</v>
      </c>
      <c r="W18" s="52">
        <f ca="1">SUM(W19:W24)</f>
        <v>1764</v>
      </c>
      <c r="X18" s="29">
        <f ca="1">IFERROR(W18/$E18,"-")</f>
        <v>0.90137966274910575</v>
      </c>
      <c r="Y18" s="55"/>
      <c r="Z18" s="52">
        <f>SUM(Z19:Z24)</f>
        <v>1005</v>
      </c>
      <c r="AA18" s="52">
        <f>SUM(AA19:AA24)</f>
        <v>168</v>
      </c>
      <c r="AB18" s="29">
        <f>IFERROR(AA18/$Z18,"-")</f>
        <v>0.16716417910447762</v>
      </c>
    </row>
    <row r="19" spans="1:29" x14ac:dyDescent="0.25">
      <c r="A19" s="3"/>
      <c r="B19" s="12" t="s">
        <v>812</v>
      </c>
      <c r="C19" t="str">
        <f>IFERROR(VLOOKUP(B19,Practice!F2:G207,2,FALSE),"")</f>
        <v>Cranbrook</v>
      </c>
      <c r="D19" s="52">
        <v>233</v>
      </c>
      <c r="E19" s="52">
        <f ca="1">SUMIFS(E$26:E$67,$B$26:$B$67,$B19)</f>
        <v>193</v>
      </c>
      <c r="F19" s="29">
        <f t="shared" ref="F19:F24" ca="1" si="12">IFERROR(IF(E19/D19&gt;=1,"100%",E19/D19),"-")</f>
        <v>0.8283261802575107</v>
      </c>
      <c r="G19" s="52">
        <f ca="1">SUMIFS(G$26:G$67,$B$26:$B$67,$B19)</f>
        <v>67</v>
      </c>
      <c r="H19" s="29">
        <f t="shared" ref="H19:J24" ca="1" si="13">IFERROR(G19/$E19,"-")</f>
        <v>0.34715025906735753</v>
      </c>
      <c r="I19" s="52">
        <f ca="1">SUMIFS(I$26:I$67,$B$26:$B$67,$B19)</f>
        <v>23</v>
      </c>
      <c r="J19" s="29">
        <f t="shared" ca="1" si="13"/>
        <v>0.11917098445595854</v>
      </c>
      <c r="K19" s="52">
        <f ca="1">SUMIFS(K$26:K$67,$B$26:$B$67,$B19)</f>
        <v>62</v>
      </c>
      <c r="L19" s="29">
        <f t="shared" ref="L19:L24" ca="1" si="14">IFERROR(K19/$E19,"-")</f>
        <v>0.32124352331606215</v>
      </c>
      <c r="M19" s="52">
        <f ca="1">SUMIFS(M$26:M$67,$B$26:$B$67,$B19)</f>
        <v>135</v>
      </c>
      <c r="N19" s="29">
        <f t="shared" ref="N19:N24" ca="1" si="15">IFERROR(M19/$E19,"-")</f>
        <v>0.69948186528497414</v>
      </c>
      <c r="O19" s="52">
        <f ca="1">SUMIFS(O$26:O$67,$B$26:$B$67,$B19)</f>
        <v>159</v>
      </c>
      <c r="P19" s="29">
        <f t="shared" ref="P19:P24" ca="1" si="16">IFERROR(O19/$E19,"-")</f>
        <v>0.82383419689119175</v>
      </c>
      <c r="Q19" s="52">
        <f ca="1">SUMIFS(Q$26:Q$67,$B$26:$B$67,$B19)</f>
        <v>193</v>
      </c>
      <c r="R19" s="29">
        <f t="shared" ref="R19:R24" ca="1" si="17">IFERROR(Q19/$E19,"-")</f>
        <v>1</v>
      </c>
      <c r="S19" s="52">
        <f ca="1">SUMIFS(S$26:S$67,$B$26:$B$67,$B19)</f>
        <v>188</v>
      </c>
      <c r="T19" s="29">
        <f t="shared" ref="T19:T24" ca="1" si="18">IFERROR(S19/$E19,"-")</f>
        <v>0.97409326424870468</v>
      </c>
      <c r="U19" s="52">
        <f ca="1">SUMIFS(U$26:U$67,$B$26:$B$67,$B19)</f>
        <v>164</v>
      </c>
      <c r="V19" s="29">
        <f t="shared" ref="V19:V24" ca="1" si="19">IFERROR(U19/$E19,"-")</f>
        <v>0.84974093264248707</v>
      </c>
      <c r="W19" s="52">
        <f ca="1">SUMIFS(W$26:W$67,$B$26:$B$67,$B19)</f>
        <v>176</v>
      </c>
      <c r="X19" s="29">
        <f t="shared" ref="X19:X24" ca="1" si="20">IFERROR(W19/$E19,"-")</f>
        <v>0.91191709844559588</v>
      </c>
      <c r="Y19" s="55"/>
      <c r="Z19" s="52">
        <f t="shared" ref="Z19:AA24" si="21">SUMIFS(Z$26:Z$67,$B$26:$B$67,$B19)</f>
        <v>106</v>
      </c>
      <c r="AA19" s="52">
        <f t="shared" si="21"/>
        <v>24</v>
      </c>
      <c r="AB19" s="29">
        <f t="shared" ref="AB19:AB67" si="22">IFERROR(AA19/$Z19,"-")</f>
        <v>0.22641509433962265</v>
      </c>
    </row>
    <row r="20" spans="1:29" x14ac:dyDescent="0.25">
      <c r="A20" s="3"/>
      <c r="B20" s="13" t="s">
        <v>856</v>
      </c>
      <c r="C20" t="str">
        <f>IFERROR(VLOOKUP(B20,Practice!F3:G208,2,FALSE),"")</f>
        <v>Fairlop</v>
      </c>
      <c r="D20" s="52">
        <v>408</v>
      </c>
      <c r="E20" s="52">
        <f t="shared" ref="E20:W24" ca="1" si="23">SUMIFS(E$26:E$67,$B$26:$B$67,$B20)</f>
        <v>285</v>
      </c>
      <c r="F20" s="29">
        <f t="shared" ca="1" si="12"/>
        <v>0.69852941176470584</v>
      </c>
      <c r="G20" s="52">
        <f t="shared" ca="1" si="23"/>
        <v>61</v>
      </c>
      <c r="H20" s="29">
        <f t="shared" ca="1" si="13"/>
        <v>0.21403508771929824</v>
      </c>
      <c r="I20" s="52">
        <f t="shared" ca="1" si="23"/>
        <v>10</v>
      </c>
      <c r="J20" s="29">
        <f t="shared" ca="1" si="13"/>
        <v>3.5087719298245612E-2</v>
      </c>
      <c r="K20" s="52">
        <f t="shared" ca="1" si="23"/>
        <v>43</v>
      </c>
      <c r="L20" s="29">
        <f t="shared" ca="1" si="14"/>
        <v>0.15087719298245614</v>
      </c>
      <c r="M20" s="52">
        <f t="shared" ca="1" si="23"/>
        <v>266</v>
      </c>
      <c r="N20" s="29">
        <f t="shared" ca="1" si="15"/>
        <v>0.93333333333333335</v>
      </c>
      <c r="O20" s="52">
        <f t="shared" ca="1" si="23"/>
        <v>279</v>
      </c>
      <c r="P20" s="29">
        <f t="shared" ca="1" si="16"/>
        <v>0.97894736842105268</v>
      </c>
      <c r="Q20" s="52">
        <f t="shared" ca="1" si="23"/>
        <v>285</v>
      </c>
      <c r="R20" s="29">
        <f t="shared" ca="1" si="17"/>
        <v>1</v>
      </c>
      <c r="S20" s="52">
        <f t="shared" ca="1" si="23"/>
        <v>275</v>
      </c>
      <c r="T20" s="29">
        <f t="shared" ca="1" si="18"/>
        <v>0.96491228070175439</v>
      </c>
      <c r="U20" s="52">
        <f t="shared" ca="1" si="23"/>
        <v>264</v>
      </c>
      <c r="V20" s="29">
        <f t="shared" ca="1" si="19"/>
        <v>0.9263157894736842</v>
      </c>
      <c r="W20" s="52">
        <f t="shared" ca="1" si="23"/>
        <v>264</v>
      </c>
      <c r="X20" s="29">
        <f t="shared" ca="1" si="20"/>
        <v>0.9263157894736842</v>
      </c>
      <c r="Y20" s="55"/>
      <c r="Z20" s="52">
        <f t="shared" si="21"/>
        <v>183</v>
      </c>
      <c r="AA20" s="52">
        <f t="shared" si="21"/>
        <v>26</v>
      </c>
      <c r="AB20" s="29">
        <f t="shared" si="22"/>
        <v>0.14207650273224043</v>
      </c>
    </row>
    <row r="21" spans="1:29" x14ac:dyDescent="0.25">
      <c r="A21" s="3"/>
      <c r="B21" s="14" t="s">
        <v>904</v>
      </c>
      <c r="C21" t="str">
        <f>IFERROR(VLOOKUP(B21,Practice!F4:G209,2,FALSE),"")</f>
        <v>Seven Kings</v>
      </c>
      <c r="D21" s="52">
        <v>335</v>
      </c>
      <c r="E21" s="52">
        <f t="shared" ca="1" si="23"/>
        <v>240</v>
      </c>
      <c r="F21" s="29">
        <f t="shared" ca="1" si="12"/>
        <v>0.71641791044776115</v>
      </c>
      <c r="G21" s="52">
        <f t="shared" ca="1" si="23"/>
        <v>39</v>
      </c>
      <c r="H21" s="29">
        <f t="shared" ca="1" si="13"/>
        <v>0.16250000000000001</v>
      </c>
      <c r="I21" s="52">
        <f t="shared" ca="1" si="23"/>
        <v>38</v>
      </c>
      <c r="J21" s="29">
        <f t="shared" ca="1" si="13"/>
        <v>0.15833333333333333</v>
      </c>
      <c r="K21" s="52">
        <f t="shared" ca="1" si="23"/>
        <v>18</v>
      </c>
      <c r="L21" s="29">
        <f t="shared" ca="1" si="14"/>
        <v>7.4999999999999997E-2</v>
      </c>
      <c r="M21" s="52">
        <f t="shared" ca="1" si="23"/>
        <v>162</v>
      </c>
      <c r="N21" s="29">
        <f t="shared" ca="1" si="15"/>
        <v>0.67500000000000004</v>
      </c>
      <c r="O21" s="52">
        <f t="shared" ca="1" si="23"/>
        <v>206</v>
      </c>
      <c r="P21" s="29">
        <f t="shared" ca="1" si="16"/>
        <v>0.85833333333333328</v>
      </c>
      <c r="Q21" s="52">
        <f t="shared" ca="1" si="23"/>
        <v>235</v>
      </c>
      <c r="R21" s="29">
        <f t="shared" ca="1" si="17"/>
        <v>0.97916666666666663</v>
      </c>
      <c r="S21" s="52">
        <f t="shared" ca="1" si="23"/>
        <v>230</v>
      </c>
      <c r="T21" s="29">
        <f t="shared" ca="1" si="18"/>
        <v>0.95833333333333337</v>
      </c>
      <c r="U21" s="52">
        <f t="shared" ca="1" si="23"/>
        <v>204</v>
      </c>
      <c r="V21" s="29">
        <f t="shared" ca="1" si="19"/>
        <v>0.85</v>
      </c>
      <c r="W21" s="52">
        <f t="shared" ca="1" si="23"/>
        <v>219</v>
      </c>
      <c r="X21" s="29">
        <f t="shared" ca="1" si="20"/>
        <v>0.91249999999999998</v>
      </c>
      <c r="Y21" s="55"/>
      <c r="Z21" s="52">
        <f t="shared" si="21"/>
        <v>139</v>
      </c>
      <c r="AA21" s="52">
        <f t="shared" si="21"/>
        <v>7</v>
      </c>
      <c r="AB21" s="29">
        <f t="shared" si="22"/>
        <v>5.0359712230215826E-2</v>
      </c>
    </row>
    <row r="22" spans="1:29" x14ac:dyDescent="0.25">
      <c r="A22" s="3"/>
      <c r="B22" s="15" t="s">
        <v>953</v>
      </c>
      <c r="C22" t="str">
        <f>IFERROR(VLOOKUP(B22,Practice!F5:G210,2,FALSE),"")</f>
        <v>Wanstead &amp; Woodford</v>
      </c>
      <c r="D22" s="52">
        <v>795</v>
      </c>
      <c r="E22" s="52">
        <f t="shared" ca="1" si="23"/>
        <v>666</v>
      </c>
      <c r="F22" s="29">
        <f t="shared" ca="1" si="12"/>
        <v>0.83773584905660381</v>
      </c>
      <c r="G22" s="52">
        <f t="shared" ca="1" si="23"/>
        <v>71</v>
      </c>
      <c r="H22" s="29">
        <f t="shared" ca="1" si="13"/>
        <v>0.1066066066066066</v>
      </c>
      <c r="I22" s="52">
        <f t="shared" ca="1" si="23"/>
        <v>93</v>
      </c>
      <c r="J22" s="29">
        <f t="shared" ca="1" si="13"/>
        <v>0.13963963963963963</v>
      </c>
      <c r="K22" s="52">
        <f t="shared" ca="1" si="23"/>
        <v>25</v>
      </c>
      <c r="L22" s="29">
        <f t="shared" ca="1" si="14"/>
        <v>3.7537537537537538E-2</v>
      </c>
      <c r="M22" s="52">
        <f t="shared" ca="1" si="23"/>
        <v>600</v>
      </c>
      <c r="N22" s="29">
        <f t="shared" ca="1" si="15"/>
        <v>0.90090090090090091</v>
      </c>
      <c r="O22" s="52">
        <f t="shared" ca="1" si="23"/>
        <v>648</v>
      </c>
      <c r="P22" s="29">
        <f t="shared" ca="1" si="16"/>
        <v>0.97297297297297303</v>
      </c>
      <c r="Q22" s="52">
        <f t="shared" ca="1" si="23"/>
        <v>664</v>
      </c>
      <c r="R22" s="29">
        <f t="shared" ca="1" si="17"/>
        <v>0.99699699699699695</v>
      </c>
      <c r="S22" s="52">
        <f t="shared" ca="1" si="23"/>
        <v>620</v>
      </c>
      <c r="T22" s="29">
        <f t="shared" ca="1" si="18"/>
        <v>0.93093093093093093</v>
      </c>
      <c r="U22" s="52">
        <f t="shared" ca="1" si="23"/>
        <v>613</v>
      </c>
      <c r="V22" s="29">
        <f t="shared" ca="1" si="19"/>
        <v>0.92042042042042038</v>
      </c>
      <c r="W22" s="52">
        <f t="shared" ca="1" si="23"/>
        <v>618</v>
      </c>
      <c r="X22" s="29">
        <f t="shared" ca="1" si="20"/>
        <v>0.92792792792792789</v>
      </c>
      <c r="Y22" s="55"/>
      <c r="Z22" s="52">
        <f t="shared" si="21"/>
        <v>279</v>
      </c>
      <c r="AA22" s="52">
        <f t="shared" si="21"/>
        <v>59</v>
      </c>
      <c r="AB22" s="29">
        <f t="shared" si="22"/>
        <v>0.21146953405017921</v>
      </c>
    </row>
    <row r="23" spans="1:29" x14ac:dyDescent="0.25">
      <c r="A23" s="3"/>
      <c r="B23" s="16" t="s">
        <v>1009</v>
      </c>
      <c r="C23" t="str">
        <f>IFERROR(VLOOKUP(B23,Practice!F6:G211,2,FALSE),"")</f>
        <v>Loxford</v>
      </c>
      <c r="D23" s="52">
        <v>472</v>
      </c>
      <c r="E23" s="52">
        <f t="shared" ca="1" si="23"/>
        <v>398</v>
      </c>
      <c r="F23" s="29">
        <f t="shared" ca="1" si="12"/>
        <v>0.84322033898305082</v>
      </c>
      <c r="G23" s="52">
        <f t="shared" ca="1" si="23"/>
        <v>45</v>
      </c>
      <c r="H23" s="29">
        <f t="shared" ca="1" si="13"/>
        <v>0.11306532663316583</v>
      </c>
      <c r="I23" s="52">
        <f t="shared" ca="1" si="23"/>
        <v>117</v>
      </c>
      <c r="J23" s="29">
        <f t="shared" ca="1" si="13"/>
        <v>0.29396984924623115</v>
      </c>
      <c r="K23" s="52">
        <f t="shared" ca="1" si="23"/>
        <v>57</v>
      </c>
      <c r="L23" s="29">
        <f t="shared" ca="1" si="14"/>
        <v>0.14321608040201006</v>
      </c>
      <c r="M23" s="52">
        <f t="shared" ca="1" si="23"/>
        <v>313</v>
      </c>
      <c r="N23" s="29">
        <f t="shared" ca="1" si="15"/>
        <v>0.78643216080402012</v>
      </c>
      <c r="O23" s="52">
        <f t="shared" ca="1" si="23"/>
        <v>358</v>
      </c>
      <c r="P23" s="29">
        <f t="shared" ca="1" si="16"/>
        <v>0.89949748743718594</v>
      </c>
      <c r="Q23" s="52">
        <f t="shared" ca="1" si="23"/>
        <v>397</v>
      </c>
      <c r="R23" s="29">
        <f t="shared" ca="1" si="17"/>
        <v>0.99748743718592969</v>
      </c>
      <c r="S23" s="52">
        <f t="shared" ca="1" si="23"/>
        <v>380</v>
      </c>
      <c r="T23" s="29">
        <f t="shared" ca="1" si="18"/>
        <v>0.95477386934673369</v>
      </c>
      <c r="U23" s="52">
        <f t="shared" ca="1" si="23"/>
        <v>349</v>
      </c>
      <c r="V23" s="29">
        <f t="shared" ca="1" si="19"/>
        <v>0.87688442211055273</v>
      </c>
      <c r="W23" s="52">
        <f t="shared" ca="1" si="23"/>
        <v>323</v>
      </c>
      <c r="X23" s="29">
        <f t="shared" ca="1" si="20"/>
        <v>0.81155778894472363</v>
      </c>
      <c r="Y23" s="55"/>
      <c r="Z23" s="52">
        <f t="shared" si="21"/>
        <v>202</v>
      </c>
      <c r="AA23" s="52">
        <f t="shared" si="21"/>
        <v>13</v>
      </c>
      <c r="AB23" s="29">
        <f t="shared" si="22"/>
        <v>6.4356435643564358E-2</v>
      </c>
    </row>
    <row r="24" spans="1:29" x14ac:dyDescent="0.25">
      <c r="A24" s="3"/>
      <c r="B24" s="12" t="s">
        <v>1447</v>
      </c>
      <c r="C24" t="str">
        <f>IFERROR(VLOOKUP(B24,Practice!F7:G212,2,FALSE),"")</f>
        <v>NewCross Alliance</v>
      </c>
      <c r="D24" s="52">
        <v>228</v>
      </c>
      <c r="E24" s="52">
        <f t="shared" ca="1" si="23"/>
        <v>175</v>
      </c>
      <c r="F24" s="29">
        <f t="shared" ca="1" si="12"/>
        <v>0.76754385964912286</v>
      </c>
      <c r="G24" s="52">
        <f t="shared" ca="1" si="23"/>
        <v>16</v>
      </c>
      <c r="H24" s="29">
        <f t="shared" ca="1" si="13"/>
        <v>9.1428571428571428E-2</v>
      </c>
      <c r="I24" s="52">
        <f t="shared" ca="1" si="23"/>
        <v>9</v>
      </c>
      <c r="J24" s="29">
        <f t="shared" ca="1" si="13"/>
        <v>5.1428571428571428E-2</v>
      </c>
      <c r="K24" s="52">
        <f t="shared" ca="1" si="23"/>
        <v>47</v>
      </c>
      <c r="L24" s="29">
        <f t="shared" ca="1" si="14"/>
        <v>0.26857142857142857</v>
      </c>
      <c r="M24" s="52">
        <f t="shared" ca="1" si="23"/>
        <v>120</v>
      </c>
      <c r="N24" s="29">
        <f t="shared" ca="1" si="15"/>
        <v>0.68571428571428572</v>
      </c>
      <c r="O24" s="52">
        <f t="shared" ca="1" si="23"/>
        <v>163</v>
      </c>
      <c r="P24" s="29">
        <f t="shared" ca="1" si="16"/>
        <v>0.93142857142857138</v>
      </c>
      <c r="Q24" s="52">
        <f t="shared" ca="1" si="23"/>
        <v>172</v>
      </c>
      <c r="R24" s="29">
        <f t="shared" ca="1" si="17"/>
        <v>0.98285714285714287</v>
      </c>
      <c r="S24" s="52">
        <f t="shared" ca="1" si="23"/>
        <v>171</v>
      </c>
      <c r="T24" s="29">
        <f t="shared" ca="1" si="18"/>
        <v>0.97714285714285709</v>
      </c>
      <c r="U24" s="52">
        <f t="shared" ca="1" si="23"/>
        <v>174</v>
      </c>
      <c r="V24" s="29">
        <f t="shared" ca="1" si="19"/>
        <v>0.99428571428571433</v>
      </c>
      <c r="W24" s="52">
        <f t="shared" ca="1" si="23"/>
        <v>164</v>
      </c>
      <c r="X24" s="29">
        <f t="shared" ca="1" si="20"/>
        <v>0.93714285714285717</v>
      </c>
      <c r="Y24" s="55"/>
      <c r="Z24" s="52">
        <f t="shared" si="21"/>
        <v>96</v>
      </c>
      <c r="AA24" s="52">
        <f t="shared" si="21"/>
        <v>39</v>
      </c>
      <c r="AB24" s="29">
        <f t="shared" si="22"/>
        <v>0.40625</v>
      </c>
    </row>
    <row r="25" spans="1:29" s="17" customFormat="1" x14ac:dyDescent="0.25">
      <c r="B25" s="18"/>
      <c r="F25" s="30"/>
      <c r="H25" s="30"/>
      <c r="J25" s="30"/>
      <c r="L25" s="30"/>
      <c r="N25" s="30"/>
      <c r="P25" s="30"/>
      <c r="R25" s="30"/>
      <c r="T25" s="30"/>
      <c r="V25" s="30"/>
      <c r="X25" s="30"/>
      <c r="Y25" s="56"/>
      <c r="AC25" s="3"/>
    </row>
    <row r="26" spans="1:29" x14ac:dyDescent="0.25">
      <c r="A26" t="s">
        <v>808</v>
      </c>
      <c r="B26" s="12" t="s">
        <v>812</v>
      </c>
      <c r="C26" t="s">
        <v>1449</v>
      </c>
      <c r="D26" s="52">
        <v>40</v>
      </c>
      <c r="E26" s="52">
        <f ca="1">SUMIFS(INDIRECT(E$15),Data[Search],$A26,Data[Rel_D],$C$17)</f>
        <v>39</v>
      </c>
      <c r="F26" s="29">
        <f t="shared" ref="F26:F67" ca="1" si="24">IFERROR(IF(E26/D26&gt;=1,"100%",E26/D26),"0%")</f>
        <v>0.97499999999999998</v>
      </c>
      <c r="G26" s="52">
        <f ca="1">SUMIFS(INDIRECT(G$15),Data[Search],$A26,Data[Rel_D],$C$17)</f>
        <v>26</v>
      </c>
      <c r="H26" s="29">
        <f t="shared" ref="H26:H67" ca="1" si="25">IFERROR(G26/$E26,"0%")</f>
        <v>0.66666666666666663</v>
      </c>
      <c r="I26" s="52">
        <f ca="1">SUMIFS(INDIRECT(I$15),Data[Search],$A26,Data[Rel_D],$C$17)</f>
        <v>0</v>
      </c>
      <c r="J26" s="29">
        <f t="shared" ref="J26:J67" ca="1" si="26">IFERROR(I26/$E26,"0%")</f>
        <v>0</v>
      </c>
      <c r="K26" s="52">
        <f ca="1">SUMIFS(INDIRECT(K$15),Data[Search],$A26,Data[Rel_D],$C$17)</f>
        <v>25</v>
      </c>
      <c r="L26" s="29">
        <f t="shared" ref="L26:L67" ca="1" si="27">IFERROR(K26/$E26,"0%")</f>
        <v>0.64102564102564108</v>
      </c>
      <c r="M26" s="52">
        <f ca="1">SUMIFS(INDIRECT(M$15),Data[Search],$A26,Data[Rel_D],$C$17)</f>
        <v>39</v>
      </c>
      <c r="N26" s="29">
        <f t="shared" ref="N26:N67" ca="1" si="28">IFERROR(M26/$E26,"0%")</f>
        <v>1</v>
      </c>
      <c r="O26" s="52">
        <f ca="1">SUMIFS(INDIRECT(O$15),Data[Search],$A26,Data[Rel_D],$C$17)</f>
        <v>39</v>
      </c>
      <c r="P26" s="29">
        <f t="shared" ref="P26:P67" ca="1" si="29">IFERROR(O26/$E26,"0%")</f>
        <v>1</v>
      </c>
      <c r="Q26" s="52">
        <f ca="1">SUMIFS(INDIRECT(Q$15),Data[Search],$A26,Data[Rel_D],$C$17)</f>
        <v>39</v>
      </c>
      <c r="R26" s="29">
        <f t="shared" ref="R26:R67" ca="1" si="30">IFERROR(Q26/$E26,"0%")</f>
        <v>1</v>
      </c>
      <c r="S26" s="52">
        <f ca="1">SUMIFS(INDIRECT(S$15),Data[Search],$A26,Data[Rel_D],$C$17)</f>
        <v>39</v>
      </c>
      <c r="T26" s="29">
        <f t="shared" ref="T26:T67" ca="1" si="31">IFERROR(S26/$E26,"0%")</f>
        <v>1</v>
      </c>
      <c r="U26" s="52">
        <f ca="1">SUMIFS(INDIRECT(U$15),Data[Search],$A26,Data[Rel_D],$C$17)</f>
        <v>38</v>
      </c>
      <c r="V26" s="29">
        <f t="shared" ref="V26:V67" ca="1" si="32">IFERROR(U26/$E26,"0%")</f>
        <v>0.97435897435897434</v>
      </c>
      <c r="W26" s="52">
        <f ca="1">SUMIFS(INDIRECT(W$15),Data[Search],$A26,Data[Rel_D],$C$17)</f>
        <v>38</v>
      </c>
      <c r="X26" s="29">
        <f t="shared" ref="X26:X67" ca="1" si="33">IFERROR(W26/$E26,"0%")</f>
        <v>0.97435897435897434</v>
      </c>
      <c r="Y26" s="55"/>
      <c r="Z26">
        <f>VLOOKUP('Respiratory Care (COPD)'!Z$17,'Highrisk data'!$A$10:$DH$38,MATCH('Respiratory Care (COPD)'!A26,'Highrisk data'!$A$10:$DH$10,0),FALSE)</f>
        <v>25</v>
      </c>
      <c r="AA26">
        <f>VLOOKUP('Respiratory Care (COPD)'!AA$17,'Highrisk data'!$A$10:$DH$38,MATCH('Respiratory Care (COPD)'!A26,'Highrisk data'!$A$10:$DH$10,0),FALSE)</f>
        <v>3</v>
      </c>
      <c r="AB26" s="29">
        <f t="shared" si="22"/>
        <v>0.12</v>
      </c>
    </row>
    <row r="27" spans="1:29" x14ac:dyDescent="0.25">
      <c r="A27" t="s">
        <v>818</v>
      </c>
      <c r="B27" s="12" t="s">
        <v>812</v>
      </c>
      <c r="C27" t="s">
        <v>1450</v>
      </c>
      <c r="D27" s="52">
        <v>22</v>
      </c>
      <c r="E27" s="52">
        <f ca="1">SUMIFS(INDIRECT(E$15),Data[Search],$A27,Data[Rel_D],$C$17)</f>
        <v>17</v>
      </c>
      <c r="F27" s="29">
        <f t="shared" ca="1" si="24"/>
        <v>0.77272727272727271</v>
      </c>
      <c r="G27" s="52">
        <f ca="1">SUMIFS(INDIRECT(G$15),Data[Search],$A27,Data[Rel_D],$C$17)</f>
        <v>4</v>
      </c>
      <c r="H27" s="29">
        <f t="shared" ca="1" si="25"/>
        <v>0.23529411764705882</v>
      </c>
      <c r="I27" s="52">
        <f ca="1">SUMIFS(INDIRECT(I$15),Data[Search],$A27,Data[Rel_D],$C$17)</f>
        <v>6</v>
      </c>
      <c r="J27" s="29">
        <f t="shared" ca="1" si="26"/>
        <v>0.35294117647058826</v>
      </c>
      <c r="K27" s="52">
        <f ca="1">SUMIFS(INDIRECT(K$15),Data[Search],$A27,Data[Rel_D],$C$17)</f>
        <v>0</v>
      </c>
      <c r="L27" s="29">
        <f t="shared" ca="1" si="27"/>
        <v>0</v>
      </c>
      <c r="M27" s="52">
        <f ca="1">SUMIFS(INDIRECT(M$15),Data[Search],$A27,Data[Rel_D],$C$17)</f>
        <v>1</v>
      </c>
      <c r="N27" s="29">
        <f t="shared" ca="1" si="28"/>
        <v>5.8823529411764705E-2</v>
      </c>
      <c r="O27" s="52">
        <f ca="1">SUMIFS(INDIRECT(O$15),Data[Search],$A27,Data[Rel_D],$C$17)</f>
        <v>0</v>
      </c>
      <c r="P27" s="29">
        <f t="shared" ca="1" si="29"/>
        <v>0</v>
      </c>
      <c r="Q27" s="52">
        <f ca="1">SUMIFS(INDIRECT(Q$15),Data[Search],$A27,Data[Rel_D],$C$17)</f>
        <v>17</v>
      </c>
      <c r="R27" s="29">
        <f t="shared" ca="1" si="30"/>
        <v>1</v>
      </c>
      <c r="S27" s="52">
        <f ca="1">SUMIFS(INDIRECT(S$15),Data[Search],$A27,Data[Rel_D],$C$17)</f>
        <v>17</v>
      </c>
      <c r="T27" s="29">
        <f t="shared" ca="1" si="31"/>
        <v>1</v>
      </c>
      <c r="U27" s="52">
        <f ca="1">SUMIFS(INDIRECT(U$15),Data[Search],$A27,Data[Rel_D],$C$17)</f>
        <v>2</v>
      </c>
      <c r="V27" s="29">
        <f t="shared" ca="1" si="32"/>
        <v>0.11764705882352941</v>
      </c>
      <c r="W27" s="52">
        <f ca="1">SUMIFS(INDIRECT(W$15),Data[Search],$A27,Data[Rel_D],$C$17)</f>
        <v>14</v>
      </c>
      <c r="X27" s="29">
        <f t="shared" ca="1" si="33"/>
        <v>0.82352941176470584</v>
      </c>
      <c r="Y27" s="55"/>
      <c r="Z27">
        <f>VLOOKUP(A27,'Highrisk data'!$H$43:$I$47,2,FALSE)</f>
        <v>10</v>
      </c>
      <c r="AA27">
        <v>0</v>
      </c>
      <c r="AB27" s="29">
        <f t="shared" si="22"/>
        <v>0</v>
      </c>
    </row>
    <row r="28" spans="1:29" x14ac:dyDescent="0.25">
      <c r="A28" t="s">
        <v>823</v>
      </c>
      <c r="B28" s="12" t="s">
        <v>812</v>
      </c>
      <c r="C28" t="s">
        <v>1451</v>
      </c>
      <c r="D28" s="52">
        <v>32</v>
      </c>
      <c r="E28" s="52">
        <f ca="1">SUMIFS(INDIRECT(E$15),Data[Search],$A28,Data[Rel_D],$C$17)</f>
        <v>21</v>
      </c>
      <c r="F28" s="29">
        <f t="shared" ca="1" si="24"/>
        <v>0.65625</v>
      </c>
      <c r="G28" s="52">
        <f ca="1">SUMIFS(INDIRECT(G$15),Data[Search],$A28,Data[Rel_D],$C$17)</f>
        <v>8</v>
      </c>
      <c r="H28" s="29">
        <f t="shared" ca="1" si="25"/>
        <v>0.38095238095238093</v>
      </c>
      <c r="I28" s="52">
        <f ca="1">SUMIFS(INDIRECT(I$15),Data[Search],$A28,Data[Rel_D],$C$17)</f>
        <v>0</v>
      </c>
      <c r="J28" s="29">
        <f t="shared" ca="1" si="26"/>
        <v>0</v>
      </c>
      <c r="K28" s="52">
        <f ca="1">SUMIFS(INDIRECT(K$15),Data[Search],$A28,Data[Rel_D],$C$17)</f>
        <v>0</v>
      </c>
      <c r="L28" s="29">
        <f t="shared" ca="1" si="27"/>
        <v>0</v>
      </c>
      <c r="M28" s="52">
        <f ca="1">SUMIFS(INDIRECT(M$15),Data[Search],$A28,Data[Rel_D],$C$17)</f>
        <v>16</v>
      </c>
      <c r="N28" s="29">
        <f t="shared" ca="1" si="28"/>
        <v>0.76190476190476186</v>
      </c>
      <c r="O28" s="52">
        <f ca="1">SUMIFS(INDIRECT(O$15),Data[Search],$A28,Data[Rel_D],$C$17)</f>
        <v>16</v>
      </c>
      <c r="P28" s="29">
        <f t="shared" ca="1" si="29"/>
        <v>0.76190476190476186</v>
      </c>
      <c r="Q28" s="52">
        <f ca="1">SUMIFS(INDIRECT(Q$15),Data[Search],$A28,Data[Rel_D],$C$17)</f>
        <v>21</v>
      </c>
      <c r="R28" s="29">
        <f t="shared" ca="1" si="30"/>
        <v>1</v>
      </c>
      <c r="S28" s="52">
        <f ca="1">SUMIFS(INDIRECT(S$15),Data[Search],$A28,Data[Rel_D],$C$17)</f>
        <v>20</v>
      </c>
      <c r="T28" s="29">
        <f t="shared" ca="1" si="31"/>
        <v>0.95238095238095233</v>
      </c>
      <c r="U28" s="52">
        <f ca="1">SUMIFS(INDIRECT(U$15),Data[Search],$A28,Data[Rel_D],$C$17)</f>
        <v>17</v>
      </c>
      <c r="V28" s="29">
        <f t="shared" ca="1" si="32"/>
        <v>0.80952380952380953</v>
      </c>
      <c r="W28" s="52">
        <f ca="1">SUMIFS(INDIRECT(W$15),Data[Search],$A28,Data[Rel_D],$C$17)</f>
        <v>15</v>
      </c>
      <c r="X28" s="29">
        <f t="shared" ca="1" si="33"/>
        <v>0.7142857142857143</v>
      </c>
      <c r="Y28" s="55"/>
      <c r="Z28">
        <f>VLOOKUP('Respiratory Care (COPD)'!Z$17,'Highrisk data'!$A$10:$DH$38,MATCH('Respiratory Care (COPD)'!A28,'Highrisk data'!$A$10:$DH$10,0),FALSE)</f>
        <v>13</v>
      </c>
      <c r="AA28">
        <f>VLOOKUP('Respiratory Care (COPD)'!AA$17,'Highrisk data'!$A$10:$DH$38,MATCH('Respiratory Care (COPD)'!A28,'Highrisk data'!$A$10:$DH$10,0),FALSE)</f>
        <v>0</v>
      </c>
      <c r="AB28" s="29">
        <f t="shared" si="22"/>
        <v>0</v>
      </c>
    </row>
    <row r="29" spans="1:29" x14ac:dyDescent="0.25">
      <c r="A29" t="s">
        <v>828</v>
      </c>
      <c r="B29" s="12" t="s">
        <v>812</v>
      </c>
      <c r="C29" t="s">
        <v>1452</v>
      </c>
      <c r="D29" s="52">
        <v>26</v>
      </c>
      <c r="E29" s="52">
        <f ca="1">SUMIFS(INDIRECT(E$15),Data[Search],$A29,Data[Rel_D],$C$17)</f>
        <v>23</v>
      </c>
      <c r="F29" s="29">
        <f t="shared" ca="1" si="24"/>
        <v>0.88461538461538458</v>
      </c>
      <c r="G29" s="52">
        <f ca="1">SUMIFS(INDIRECT(G$15),Data[Search],$A29,Data[Rel_D],$C$17)</f>
        <v>3</v>
      </c>
      <c r="H29" s="29">
        <f t="shared" ca="1" si="25"/>
        <v>0.13043478260869565</v>
      </c>
      <c r="I29" s="52">
        <f ca="1">SUMIFS(INDIRECT(I$15),Data[Search],$A29,Data[Rel_D],$C$17)</f>
        <v>0</v>
      </c>
      <c r="J29" s="29">
        <f t="shared" ca="1" si="26"/>
        <v>0</v>
      </c>
      <c r="K29" s="52">
        <f ca="1">SUMIFS(INDIRECT(K$15),Data[Search],$A29,Data[Rel_D],$C$17)</f>
        <v>0</v>
      </c>
      <c r="L29" s="29">
        <f t="shared" ca="1" si="27"/>
        <v>0</v>
      </c>
      <c r="M29" s="52">
        <f ca="1">SUMIFS(INDIRECT(M$15),Data[Search],$A29,Data[Rel_D],$C$17)</f>
        <v>23</v>
      </c>
      <c r="N29" s="29">
        <f t="shared" ca="1" si="28"/>
        <v>1</v>
      </c>
      <c r="O29" s="52">
        <f ca="1">SUMIFS(INDIRECT(O$15),Data[Search],$A29,Data[Rel_D],$C$17)</f>
        <v>23</v>
      </c>
      <c r="P29" s="29">
        <f t="shared" ca="1" si="29"/>
        <v>1</v>
      </c>
      <c r="Q29" s="52">
        <f ca="1">SUMIFS(INDIRECT(Q$15),Data[Search],$A29,Data[Rel_D],$C$17)</f>
        <v>23</v>
      </c>
      <c r="R29" s="29">
        <f t="shared" ca="1" si="30"/>
        <v>1</v>
      </c>
      <c r="S29" s="52">
        <f ca="1">SUMIFS(INDIRECT(S$15),Data[Search],$A29,Data[Rel_D],$C$17)</f>
        <v>22</v>
      </c>
      <c r="T29" s="29">
        <f t="shared" ca="1" si="31"/>
        <v>0.95652173913043481</v>
      </c>
      <c r="U29" s="52">
        <f ca="1">SUMIFS(INDIRECT(U$15),Data[Search],$A29,Data[Rel_D],$C$17)</f>
        <v>20</v>
      </c>
      <c r="V29" s="29">
        <f t="shared" ca="1" si="32"/>
        <v>0.86956521739130432</v>
      </c>
      <c r="W29" s="52">
        <f ca="1">SUMIFS(INDIRECT(W$15),Data[Search],$A29,Data[Rel_D],$C$17)</f>
        <v>22</v>
      </c>
      <c r="X29" s="29">
        <f t="shared" ca="1" si="33"/>
        <v>0.95652173913043481</v>
      </c>
      <c r="Y29" s="55"/>
      <c r="Z29">
        <f>VLOOKUP('Respiratory Care (COPD)'!Z$17,'Highrisk data'!$A$10:$DH$38,MATCH('Respiratory Care (COPD)'!A29,'Highrisk data'!$A$10:$DH$10,0),FALSE)</f>
        <v>18</v>
      </c>
      <c r="AA29">
        <f>VLOOKUP('Respiratory Care (COPD)'!AA$17,'Highrisk data'!$A$10:$DH$38,MATCH('Respiratory Care (COPD)'!A29,'Highrisk data'!$A$10:$DH$10,0),FALSE)</f>
        <v>15</v>
      </c>
      <c r="AB29" s="29">
        <f t="shared" si="22"/>
        <v>0.83333333333333337</v>
      </c>
    </row>
    <row r="30" spans="1:29" x14ac:dyDescent="0.25">
      <c r="A30" t="s">
        <v>833</v>
      </c>
      <c r="B30" s="12" t="s">
        <v>812</v>
      </c>
      <c r="C30" t="s">
        <v>1453</v>
      </c>
      <c r="D30" s="52">
        <v>20</v>
      </c>
      <c r="E30" s="52">
        <f ca="1">SUMIFS(INDIRECT(E$15),Data[Search],$A30,Data[Rel_D],$C$17)</f>
        <v>17</v>
      </c>
      <c r="F30" s="29">
        <f t="shared" ca="1" si="24"/>
        <v>0.85</v>
      </c>
      <c r="G30" s="52">
        <f ca="1">SUMIFS(INDIRECT(G$15),Data[Search],$A30,Data[Rel_D],$C$17)</f>
        <v>13</v>
      </c>
      <c r="H30" s="29">
        <f t="shared" ca="1" si="25"/>
        <v>0.76470588235294112</v>
      </c>
      <c r="I30" s="52">
        <f ca="1">SUMIFS(INDIRECT(I$15),Data[Search],$A30,Data[Rel_D],$C$17)</f>
        <v>0</v>
      </c>
      <c r="J30" s="29">
        <f t="shared" ca="1" si="26"/>
        <v>0</v>
      </c>
      <c r="K30" s="52">
        <f ca="1">SUMIFS(INDIRECT(K$15),Data[Search],$A30,Data[Rel_D],$C$17)</f>
        <v>6</v>
      </c>
      <c r="L30" s="29">
        <f t="shared" ca="1" si="27"/>
        <v>0.35294117647058826</v>
      </c>
      <c r="M30" s="52">
        <f ca="1">SUMIFS(INDIRECT(M$15),Data[Search],$A30,Data[Rel_D],$C$17)</f>
        <v>17</v>
      </c>
      <c r="N30" s="29">
        <f t="shared" ca="1" si="28"/>
        <v>1</v>
      </c>
      <c r="O30" s="52">
        <f ca="1">SUMIFS(INDIRECT(O$15),Data[Search],$A30,Data[Rel_D],$C$17)</f>
        <v>17</v>
      </c>
      <c r="P30" s="29">
        <f t="shared" ca="1" si="29"/>
        <v>1</v>
      </c>
      <c r="Q30" s="52">
        <f ca="1">SUMIFS(INDIRECT(Q$15),Data[Search],$A30,Data[Rel_D],$C$17)</f>
        <v>17</v>
      </c>
      <c r="R30" s="29">
        <f t="shared" ca="1" si="30"/>
        <v>1</v>
      </c>
      <c r="S30" s="52">
        <f ca="1">SUMIFS(INDIRECT(S$15),Data[Search],$A30,Data[Rel_D],$C$17)</f>
        <v>17</v>
      </c>
      <c r="T30" s="29">
        <f t="shared" ca="1" si="31"/>
        <v>1</v>
      </c>
      <c r="U30" s="52">
        <f ca="1">SUMIFS(INDIRECT(U$15),Data[Search],$A30,Data[Rel_D],$C$17)</f>
        <v>17</v>
      </c>
      <c r="V30" s="29">
        <f t="shared" ca="1" si="32"/>
        <v>1</v>
      </c>
      <c r="W30" s="52">
        <f ca="1">SUMIFS(INDIRECT(W$15),Data[Search],$A30,Data[Rel_D],$C$17)</f>
        <v>17</v>
      </c>
      <c r="X30" s="29">
        <f t="shared" ca="1" si="33"/>
        <v>1</v>
      </c>
      <c r="Y30" s="55"/>
      <c r="Z30">
        <f>VLOOKUP('Respiratory Care (COPD)'!Z$17,'Highrisk data'!$A$10:$DH$38,MATCH('Respiratory Care (COPD)'!A30,'Highrisk data'!$A$10:$DH$10,0),FALSE)</f>
        <v>9</v>
      </c>
      <c r="AA30">
        <f>VLOOKUP('Respiratory Care (COPD)'!AA$17,'Highrisk data'!$A$10:$DH$38,MATCH('Respiratory Care (COPD)'!A30,'Highrisk data'!$A$10:$DH$10,0),FALSE)</f>
        <v>1</v>
      </c>
      <c r="AB30" s="29">
        <f t="shared" si="22"/>
        <v>0.1111111111111111</v>
      </c>
    </row>
    <row r="31" spans="1:29" x14ac:dyDescent="0.25">
      <c r="A31" t="s">
        <v>838</v>
      </c>
      <c r="B31" s="12" t="s">
        <v>812</v>
      </c>
      <c r="C31" s="5" t="s">
        <v>1454</v>
      </c>
      <c r="D31" s="52">
        <v>30</v>
      </c>
      <c r="E31" s="52">
        <f ca="1">SUMIFS(INDIRECT(E$15),Data[Search],$A31,Data[Rel_D],$C$17)</f>
        <v>29</v>
      </c>
      <c r="F31" s="29">
        <f t="shared" ca="1" si="24"/>
        <v>0.96666666666666667</v>
      </c>
      <c r="G31" s="52">
        <f ca="1">SUMIFS(INDIRECT(G$15),Data[Search],$A31,Data[Rel_D],$C$17)</f>
        <v>9</v>
      </c>
      <c r="H31" s="29">
        <f t="shared" ca="1" si="25"/>
        <v>0.31034482758620691</v>
      </c>
      <c r="I31" s="52">
        <f ca="1">SUMIFS(INDIRECT(I$15),Data[Search],$A31,Data[Rel_D],$C$17)</f>
        <v>16</v>
      </c>
      <c r="J31" s="29">
        <f t="shared" ca="1" si="26"/>
        <v>0.55172413793103448</v>
      </c>
      <c r="K31" s="52">
        <f ca="1">SUMIFS(INDIRECT(K$15),Data[Search],$A31,Data[Rel_D],$C$17)</f>
        <v>25</v>
      </c>
      <c r="L31" s="29">
        <f t="shared" ca="1" si="27"/>
        <v>0.86206896551724133</v>
      </c>
      <c r="M31" s="52">
        <f ca="1">SUMIFS(INDIRECT(M$15),Data[Search],$A31,Data[Rel_D],$C$17)</f>
        <v>29</v>
      </c>
      <c r="N31" s="29">
        <f t="shared" ca="1" si="28"/>
        <v>1</v>
      </c>
      <c r="O31" s="52">
        <f ca="1">SUMIFS(INDIRECT(O$15),Data[Search],$A31,Data[Rel_D],$C$17)</f>
        <v>29</v>
      </c>
      <c r="P31" s="29">
        <f t="shared" ca="1" si="29"/>
        <v>1</v>
      </c>
      <c r="Q31" s="52">
        <f ca="1">SUMIFS(INDIRECT(Q$15),Data[Search],$A31,Data[Rel_D],$C$17)</f>
        <v>29</v>
      </c>
      <c r="R31" s="29">
        <f t="shared" ca="1" si="30"/>
        <v>1</v>
      </c>
      <c r="S31" s="52">
        <f ca="1">SUMIFS(INDIRECT(S$15),Data[Search],$A31,Data[Rel_D],$C$17)</f>
        <v>29</v>
      </c>
      <c r="T31" s="29">
        <f t="shared" ca="1" si="31"/>
        <v>1</v>
      </c>
      <c r="U31" s="52">
        <f ca="1">SUMIFS(INDIRECT(U$15),Data[Search],$A31,Data[Rel_D],$C$17)</f>
        <v>29</v>
      </c>
      <c r="V31" s="29">
        <f t="shared" ca="1" si="32"/>
        <v>1</v>
      </c>
      <c r="W31" s="52">
        <f ca="1">SUMIFS(INDIRECT(W$15),Data[Search],$A31,Data[Rel_D],$C$17)</f>
        <v>27</v>
      </c>
      <c r="X31" s="29">
        <f t="shared" ca="1" si="33"/>
        <v>0.93103448275862066</v>
      </c>
      <c r="Y31" s="55"/>
      <c r="Z31">
        <f>VLOOKUP('Respiratory Care (COPD)'!Z$17,'Highrisk data'!$A$10:$DH$38,MATCH('Respiratory Care (COPD)'!A31,'Highrisk data'!$A$10:$DH$10,0),FALSE)</f>
        <v>9</v>
      </c>
      <c r="AA31">
        <f>VLOOKUP('Respiratory Care (COPD)'!AA$17,'Highrisk data'!$A$10:$DH$38,MATCH('Respiratory Care (COPD)'!A31,'Highrisk data'!$A$10:$DH$10,0),FALSE)</f>
        <v>4</v>
      </c>
      <c r="AB31" s="29">
        <f t="shared" si="22"/>
        <v>0.44444444444444442</v>
      </c>
    </row>
    <row r="32" spans="1:29" x14ac:dyDescent="0.25">
      <c r="A32" t="s">
        <v>843</v>
      </c>
      <c r="B32" s="12" t="s">
        <v>812</v>
      </c>
      <c r="C32" t="s">
        <v>1455</v>
      </c>
      <c r="D32" s="52">
        <v>46</v>
      </c>
      <c r="E32" s="52">
        <f ca="1">SUMIFS(INDIRECT(E$15),Data[Search],$A32,Data[Rel_D],$C$17)</f>
        <v>31</v>
      </c>
      <c r="F32" s="29">
        <f t="shared" ca="1" si="24"/>
        <v>0.67391304347826086</v>
      </c>
      <c r="G32" s="52">
        <f ca="1">SUMIFS(INDIRECT(G$15),Data[Search],$A32,Data[Rel_D],$C$17)</f>
        <v>1</v>
      </c>
      <c r="H32" s="29">
        <f t="shared" ca="1" si="25"/>
        <v>3.2258064516129031E-2</v>
      </c>
      <c r="I32" s="52">
        <f ca="1">SUMIFS(INDIRECT(I$15),Data[Search],$A32,Data[Rel_D],$C$17)</f>
        <v>0</v>
      </c>
      <c r="J32" s="29">
        <f t="shared" ca="1" si="26"/>
        <v>0</v>
      </c>
      <c r="K32" s="52">
        <f ca="1">SUMIFS(INDIRECT(K$15),Data[Search],$A32,Data[Rel_D],$C$17)</f>
        <v>0</v>
      </c>
      <c r="L32" s="29">
        <f t="shared" ca="1" si="27"/>
        <v>0</v>
      </c>
      <c r="M32" s="52">
        <f ca="1">SUMIFS(INDIRECT(M$15),Data[Search],$A32,Data[Rel_D],$C$17)</f>
        <v>6</v>
      </c>
      <c r="N32" s="29">
        <f t="shared" ca="1" si="28"/>
        <v>0.19354838709677419</v>
      </c>
      <c r="O32" s="52">
        <f ca="1">SUMIFS(INDIRECT(O$15),Data[Search],$A32,Data[Rel_D],$C$17)</f>
        <v>30</v>
      </c>
      <c r="P32" s="29">
        <f t="shared" ca="1" si="29"/>
        <v>0.967741935483871</v>
      </c>
      <c r="Q32" s="52">
        <f ca="1">SUMIFS(INDIRECT(Q$15),Data[Search],$A32,Data[Rel_D],$C$17)</f>
        <v>31</v>
      </c>
      <c r="R32" s="29">
        <f t="shared" ca="1" si="30"/>
        <v>1</v>
      </c>
      <c r="S32" s="52">
        <f ca="1">SUMIFS(INDIRECT(S$15),Data[Search],$A32,Data[Rel_D],$C$17)</f>
        <v>29</v>
      </c>
      <c r="T32" s="29">
        <f t="shared" ca="1" si="31"/>
        <v>0.93548387096774188</v>
      </c>
      <c r="U32" s="52">
        <f ca="1">SUMIFS(INDIRECT(U$15),Data[Search],$A32,Data[Rel_D],$C$17)</f>
        <v>27</v>
      </c>
      <c r="V32" s="29">
        <f t="shared" ca="1" si="32"/>
        <v>0.87096774193548387</v>
      </c>
      <c r="W32" s="52">
        <f ca="1">SUMIFS(INDIRECT(W$15),Data[Search],$A32,Data[Rel_D],$C$17)</f>
        <v>29</v>
      </c>
      <c r="X32" s="29">
        <f t="shared" ca="1" si="33"/>
        <v>0.93548387096774188</v>
      </c>
      <c r="Y32" s="55"/>
      <c r="Z32">
        <f>VLOOKUP('Respiratory Care (COPD)'!Z$17,'Highrisk data'!$A$10:$DH$38,MATCH('Respiratory Care (COPD)'!A32,'Highrisk data'!$A$10:$DH$10,0),FALSE)</f>
        <v>14</v>
      </c>
      <c r="AA32">
        <f>VLOOKUP('Respiratory Care (COPD)'!AA$17,'Highrisk data'!$A$10:$DH$38,MATCH('Respiratory Care (COPD)'!A32,'Highrisk data'!$A$10:$DH$10,0),FALSE)</f>
        <v>0</v>
      </c>
      <c r="AB32" s="29">
        <f t="shared" si="22"/>
        <v>0</v>
      </c>
    </row>
    <row r="33" spans="1:28" x14ac:dyDescent="0.25">
      <c r="A33" t="s">
        <v>849</v>
      </c>
      <c r="B33" s="12" t="s">
        <v>812</v>
      </c>
      <c r="C33" t="s">
        <v>1456</v>
      </c>
      <c r="D33" s="52">
        <v>17</v>
      </c>
      <c r="E33" s="52">
        <f ca="1">SUMIFS(INDIRECT(E$15),Data[Search],$A33,Data[Rel_D],$C$17)</f>
        <v>16</v>
      </c>
      <c r="F33" s="29">
        <f t="shared" ca="1" si="24"/>
        <v>0.94117647058823528</v>
      </c>
      <c r="G33" s="52">
        <f ca="1">SUMIFS(INDIRECT(G$15),Data[Search],$A33,Data[Rel_D],$C$17)</f>
        <v>3</v>
      </c>
      <c r="H33" s="29">
        <f t="shared" ca="1" si="25"/>
        <v>0.1875</v>
      </c>
      <c r="I33" s="52">
        <f ca="1">SUMIFS(INDIRECT(I$15),Data[Search],$A33,Data[Rel_D],$C$17)</f>
        <v>1</v>
      </c>
      <c r="J33" s="29">
        <f t="shared" ca="1" si="26"/>
        <v>6.25E-2</v>
      </c>
      <c r="K33" s="52">
        <f ca="1">SUMIFS(INDIRECT(K$15),Data[Search],$A33,Data[Rel_D],$C$17)</f>
        <v>6</v>
      </c>
      <c r="L33" s="29">
        <f t="shared" ca="1" si="27"/>
        <v>0.375</v>
      </c>
      <c r="M33" s="52">
        <f ca="1">SUMIFS(INDIRECT(M$15),Data[Search],$A33,Data[Rel_D],$C$17)</f>
        <v>4</v>
      </c>
      <c r="N33" s="29">
        <f t="shared" ca="1" si="28"/>
        <v>0.25</v>
      </c>
      <c r="O33" s="52">
        <f ca="1">SUMIFS(INDIRECT(O$15),Data[Search],$A33,Data[Rel_D],$C$17)</f>
        <v>5</v>
      </c>
      <c r="P33" s="29">
        <f t="shared" ca="1" si="29"/>
        <v>0.3125</v>
      </c>
      <c r="Q33" s="52">
        <f ca="1">SUMIFS(INDIRECT(Q$15),Data[Search],$A33,Data[Rel_D],$C$17)</f>
        <v>16</v>
      </c>
      <c r="R33" s="29">
        <f t="shared" ca="1" si="30"/>
        <v>1</v>
      </c>
      <c r="S33" s="52">
        <f ca="1">SUMIFS(INDIRECT(S$15),Data[Search],$A33,Data[Rel_D],$C$17)</f>
        <v>15</v>
      </c>
      <c r="T33" s="29">
        <f t="shared" ca="1" si="31"/>
        <v>0.9375</v>
      </c>
      <c r="U33" s="52">
        <f ca="1">SUMIFS(INDIRECT(U$15),Data[Search],$A33,Data[Rel_D],$C$17)</f>
        <v>14</v>
      </c>
      <c r="V33" s="29">
        <f t="shared" ca="1" si="32"/>
        <v>0.875</v>
      </c>
      <c r="W33" s="52">
        <f ca="1">SUMIFS(INDIRECT(W$15),Data[Search],$A33,Data[Rel_D],$C$17)</f>
        <v>14</v>
      </c>
      <c r="X33" s="29">
        <f t="shared" ca="1" si="33"/>
        <v>0.875</v>
      </c>
      <c r="Y33" s="55"/>
      <c r="Z33">
        <f>VLOOKUP('Respiratory Care (COPD)'!Z$17,'Highrisk data'!$A$10:$DH$38,MATCH('Respiratory Care (COPD)'!A33,'Highrisk data'!$A$10:$DH$10,0),FALSE)</f>
        <v>8</v>
      </c>
      <c r="AA33">
        <f>VLOOKUP('Respiratory Care (COPD)'!AA$17,'Highrisk data'!$A$10:$DH$38,MATCH('Respiratory Care (COPD)'!A33,'Highrisk data'!$A$10:$DH$10,0),FALSE)</f>
        <v>1</v>
      </c>
      <c r="AB33" s="29">
        <f t="shared" si="22"/>
        <v>0.125</v>
      </c>
    </row>
    <row r="34" spans="1:28" x14ac:dyDescent="0.25">
      <c r="A34" t="s">
        <v>854</v>
      </c>
      <c r="B34" s="12" t="s">
        <v>856</v>
      </c>
      <c r="C34" t="s">
        <v>1457</v>
      </c>
      <c r="D34" s="52">
        <v>31</v>
      </c>
      <c r="E34" s="52">
        <f ca="1">SUMIFS(INDIRECT(E$15),Data[Search],$A34,Data[Rel_D],$C$17)</f>
        <v>31</v>
      </c>
      <c r="F34" s="29" t="str">
        <f t="shared" ca="1" si="24"/>
        <v>100%</v>
      </c>
      <c r="G34" s="52">
        <f ca="1">SUMIFS(INDIRECT(G$15),Data[Search],$A34,Data[Rel_D],$C$17)</f>
        <v>2</v>
      </c>
      <c r="H34" s="29">
        <f t="shared" ca="1" si="25"/>
        <v>6.4516129032258063E-2</v>
      </c>
      <c r="I34" s="52">
        <f ca="1">SUMIFS(INDIRECT(I$15),Data[Search],$A34,Data[Rel_D],$C$17)</f>
        <v>2</v>
      </c>
      <c r="J34" s="29">
        <f t="shared" ca="1" si="26"/>
        <v>6.4516129032258063E-2</v>
      </c>
      <c r="K34" s="52">
        <f ca="1">SUMIFS(INDIRECT(K$15),Data[Search],$A34,Data[Rel_D],$C$17)</f>
        <v>10</v>
      </c>
      <c r="L34" s="29">
        <f t="shared" ca="1" si="27"/>
        <v>0.32258064516129031</v>
      </c>
      <c r="M34" s="52">
        <f ca="1">SUMIFS(INDIRECT(M$15),Data[Search],$A34,Data[Rel_D],$C$17)</f>
        <v>31</v>
      </c>
      <c r="N34" s="29">
        <f t="shared" ca="1" si="28"/>
        <v>1</v>
      </c>
      <c r="O34" s="52">
        <f ca="1">SUMIFS(INDIRECT(O$15),Data[Search],$A34,Data[Rel_D],$C$17)</f>
        <v>31</v>
      </c>
      <c r="P34" s="29">
        <f t="shared" ca="1" si="29"/>
        <v>1</v>
      </c>
      <c r="Q34" s="52">
        <f ca="1">SUMIFS(INDIRECT(Q$15),Data[Search],$A34,Data[Rel_D],$C$17)</f>
        <v>31</v>
      </c>
      <c r="R34" s="29">
        <f t="shared" ca="1" si="30"/>
        <v>1</v>
      </c>
      <c r="S34" s="52">
        <f ca="1">SUMIFS(INDIRECT(S$15),Data[Search],$A34,Data[Rel_D],$C$17)</f>
        <v>31</v>
      </c>
      <c r="T34" s="29">
        <f t="shared" ca="1" si="31"/>
        <v>1</v>
      </c>
      <c r="U34" s="52">
        <f ca="1">SUMIFS(INDIRECT(U$15),Data[Search],$A34,Data[Rel_D],$C$17)</f>
        <v>31</v>
      </c>
      <c r="V34" s="29">
        <f t="shared" ca="1" si="32"/>
        <v>1</v>
      </c>
      <c r="W34" s="52">
        <f ca="1">SUMIFS(INDIRECT(W$15),Data[Search],$A34,Data[Rel_D],$C$17)</f>
        <v>30</v>
      </c>
      <c r="X34" s="29">
        <f t="shared" ca="1" si="33"/>
        <v>0.967741935483871</v>
      </c>
      <c r="Y34" s="55"/>
      <c r="Z34">
        <f>VLOOKUP('Respiratory Care (COPD)'!Z$17,'Highrisk data'!$A$10:$DH$38,MATCH('Respiratory Care (COPD)'!A34,'Highrisk data'!$A$10:$DH$10,0),FALSE)</f>
        <v>4</v>
      </c>
      <c r="AA34">
        <f>VLOOKUP('Respiratory Care (COPD)'!AA$17,'Highrisk data'!$A$10:$DH$38,MATCH('Respiratory Care (COPD)'!A34,'Highrisk data'!$A$10:$DH$10,0),FALSE)</f>
        <v>1</v>
      </c>
      <c r="AB34" s="29">
        <f t="shared" si="22"/>
        <v>0.25</v>
      </c>
    </row>
    <row r="35" spans="1:28" x14ac:dyDescent="0.25">
      <c r="A35" t="s">
        <v>861</v>
      </c>
      <c r="B35" s="12" t="s">
        <v>856</v>
      </c>
      <c r="C35" t="s">
        <v>1458</v>
      </c>
      <c r="D35" s="52">
        <v>39</v>
      </c>
      <c r="E35" s="52">
        <f ca="1">SUMIFS(INDIRECT(E$15),Data[Search],$A35,Data[Rel_D],$C$17)</f>
        <v>27</v>
      </c>
      <c r="F35" s="29">
        <f t="shared" ca="1" si="24"/>
        <v>0.69230769230769229</v>
      </c>
      <c r="G35" s="52">
        <f ca="1">SUMIFS(INDIRECT(G$15),Data[Search],$A35,Data[Rel_D],$C$17)</f>
        <v>2</v>
      </c>
      <c r="H35" s="29">
        <f t="shared" ca="1" si="25"/>
        <v>7.407407407407407E-2</v>
      </c>
      <c r="I35" s="52">
        <f ca="1">SUMIFS(INDIRECT(I$15),Data[Search],$A35,Data[Rel_D],$C$17)</f>
        <v>0</v>
      </c>
      <c r="J35" s="29">
        <f t="shared" ca="1" si="26"/>
        <v>0</v>
      </c>
      <c r="K35" s="52">
        <f ca="1">SUMIFS(INDIRECT(K$15),Data[Search],$A35,Data[Rel_D],$C$17)</f>
        <v>3</v>
      </c>
      <c r="L35" s="29">
        <f t="shared" ca="1" si="27"/>
        <v>0.1111111111111111</v>
      </c>
      <c r="M35" s="52">
        <f ca="1">SUMIFS(INDIRECT(M$15),Data[Search],$A35,Data[Rel_D],$C$17)</f>
        <v>26</v>
      </c>
      <c r="N35" s="29">
        <f t="shared" ca="1" si="28"/>
        <v>0.96296296296296291</v>
      </c>
      <c r="O35" s="52">
        <f ca="1">SUMIFS(INDIRECT(O$15),Data[Search],$A35,Data[Rel_D],$C$17)</f>
        <v>27</v>
      </c>
      <c r="P35" s="29">
        <f t="shared" ca="1" si="29"/>
        <v>1</v>
      </c>
      <c r="Q35" s="52">
        <f ca="1">SUMIFS(INDIRECT(Q$15),Data[Search],$A35,Data[Rel_D],$C$17)</f>
        <v>27</v>
      </c>
      <c r="R35" s="29">
        <f t="shared" ca="1" si="30"/>
        <v>1</v>
      </c>
      <c r="S35" s="52">
        <f ca="1">SUMIFS(INDIRECT(S$15),Data[Search],$A35,Data[Rel_D],$C$17)</f>
        <v>26</v>
      </c>
      <c r="T35" s="29">
        <f t="shared" ca="1" si="31"/>
        <v>0.96296296296296291</v>
      </c>
      <c r="U35" s="52">
        <f ca="1">SUMIFS(INDIRECT(U$15),Data[Search],$A35,Data[Rel_D],$C$17)</f>
        <v>27</v>
      </c>
      <c r="V35" s="29">
        <f t="shared" ca="1" si="32"/>
        <v>1</v>
      </c>
      <c r="W35" s="52">
        <f ca="1">SUMIFS(INDIRECT(W$15),Data[Search],$A35,Data[Rel_D],$C$17)</f>
        <v>26</v>
      </c>
      <c r="X35" s="29">
        <f t="shared" ca="1" si="33"/>
        <v>0.96296296296296291</v>
      </c>
      <c r="Y35" s="55"/>
      <c r="Z35">
        <f>VLOOKUP('Respiratory Care (COPD)'!Z$17,'Highrisk data'!$A$10:$DH$38,MATCH('Respiratory Care (COPD)'!A35,'Highrisk data'!$A$10:$DH$10,0),FALSE)</f>
        <v>16</v>
      </c>
      <c r="AA35">
        <f>VLOOKUP('Respiratory Care (COPD)'!AA$17,'Highrisk data'!$A$10:$DH$38,MATCH('Respiratory Care (COPD)'!A35,'Highrisk data'!$A$10:$DH$10,0),FALSE)</f>
        <v>2</v>
      </c>
      <c r="AB35" s="29">
        <f t="shared" si="22"/>
        <v>0.125</v>
      </c>
    </row>
    <row r="36" spans="1:28" x14ac:dyDescent="0.25">
      <c r="A36" t="s">
        <v>866</v>
      </c>
      <c r="B36" s="12" t="s">
        <v>856</v>
      </c>
      <c r="C36" t="s">
        <v>1459</v>
      </c>
      <c r="D36" s="52">
        <v>23</v>
      </c>
      <c r="E36" s="52">
        <f ca="1">SUMIFS(INDIRECT(E$15),Data[Search],$A36,Data[Rel_D],$C$17)</f>
        <v>19</v>
      </c>
      <c r="F36" s="29">
        <f t="shared" ca="1" si="24"/>
        <v>0.82608695652173914</v>
      </c>
      <c r="G36" s="52">
        <f ca="1">SUMIFS(INDIRECT(G$15),Data[Search],$A36,Data[Rel_D],$C$17)</f>
        <v>1</v>
      </c>
      <c r="H36" s="29">
        <f t="shared" ca="1" si="25"/>
        <v>5.2631578947368418E-2</v>
      </c>
      <c r="I36" s="52">
        <f ca="1">SUMIFS(INDIRECT(I$15),Data[Search],$A36,Data[Rel_D],$C$17)</f>
        <v>0</v>
      </c>
      <c r="J36" s="29">
        <f t="shared" ca="1" si="26"/>
        <v>0</v>
      </c>
      <c r="K36" s="52">
        <f ca="1">SUMIFS(INDIRECT(K$15),Data[Search],$A36,Data[Rel_D],$C$17)</f>
        <v>1</v>
      </c>
      <c r="L36" s="29">
        <f t="shared" ca="1" si="27"/>
        <v>5.2631578947368418E-2</v>
      </c>
      <c r="M36" s="52">
        <f ca="1">SUMIFS(INDIRECT(M$15),Data[Search],$A36,Data[Rel_D],$C$17)</f>
        <v>12</v>
      </c>
      <c r="N36" s="29">
        <f t="shared" ca="1" si="28"/>
        <v>0.63157894736842102</v>
      </c>
      <c r="O36" s="52">
        <f ca="1">SUMIFS(INDIRECT(O$15),Data[Search],$A36,Data[Rel_D],$C$17)</f>
        <v>19</v>
      </c>
      <c r="P36" s="29">
        <f t="shared" ca="1" si="29"/>
        <v>1</v>
      </c>
      <c r="Q36" s="52">
        <f ca="1">SUMIFS(INDIRECT(Q$15),Data[Search],$A36,Data[Rel_D],$C$17)</f>
        <v>19</v>
      </c>
      <c r="R36" s="29">
        <f t="shared" ca="1" si="30"/>
        <v>1</v>
      </c>
      <c r="S36" s="52">
        <f ca="1">SUMIFS(INDIRECT(S$15),Data[Search],$A36,Data[Rel_D],$C$17)</f>
        <v>18</v>
      </c>
      <c r="T36" s="29">
        <f t="shared" ca="1" si="31"/>
        <v>0.94736842105263153</v>
      </c>
      <c r="U36" s="52">
        <f ca="1">SUMIFS(INDIRECT(U$15),Data[Search],$A36,Data[Rel_D],$C$17)</f>
        <v>18</v>
      </c>
      <c r="V36" s="29">
        <f t="shared" ca="1" si="32"/>
        <v>0.94736842105263153</v>
      </c>
      <c r="W36" s="52">
        <f ca="1">SUMIFS(INDIRECT(W$15),Data[Search],$A36,Data[Rel_D],$C$17)</f>
        <v>19</v>
      </c>
      <c r="X36" s="29">
        <f t="shared" ca="1" si="33"/>
        <v>1</v>
      </c>
      <c r="Y36" s="55"/>
      <c r="Z36">
        <f>VLOOKUP('Respiratory Care (COPD)'!Z$17,'Highrisk data'!$A$10:$DH$38,MATCH('Respiratory Care (COPD)'!A36,'Highrisk data'!$A$10:$DH$10,0),FALSE)</f>
        <v>11</v>
      </c>
      <c r="AA36">
        <f>VLOOKUP('Respiratory Care (COPD)'!AA$17,'Highrisk data'!$A$10:$DH$38,MATCH('Respiratory Care (COPD)'!A36,'Highrisk data'!$A$10:$DH$10,0),FALSE)</f>
        <v>0</v>
      </c>
      <c r="AB36" s="29">
        <f t="shared" si="22"/>
        <v>0</v>
      </c>
    </row>
    <row r="37" spans="1:28" x14ac:dyDescent="0.25">
      <c r="A37" t="s">
        <v>872</v>
      </c>
      <c r="B37" s="12" t="s">
        <v>856</v>
      </c>
      <c r="C37" t="s">
        <v>1460</v>
      </c>
      <c r="D37" s="52">
        <v>19</v>
      </c>
      <c r="E37" s="52">
        <f ca="1">SUMIFS(INDIRECT(E$15),Data[Search],$A37,Data[Rel_D],$C$17)</f>
        <v>15</v>
      </c>
      <c r="F37" s="29">
        <f t="shared" ca="1" si="24"/>
        <v>0.78947368421052633</v>
      </c>
      <c r="G37" s="52">
        <f ca="1">SUMIFS(INDIRECT(G$15),Data[Search],$A37,Data[Rel_D],$C$17)</f>
        <v>1</v>
      </c>
      <c r="H37" s="29">
        <f t="shared" ca="1" si="25"/>
        <v>6.6666666666666666E-2</v>
      </c>
      <c r="I37" s="52">
        <f ca="1">SUMIFS(INDIRECT(I$15),Data[Search],$A37,Data[Rel_D],$C$17)</f>
        <v>0</v>
      </c>
      <c r="J37" s="29">
        <f t="shared" ca="1" si="26"/>
        <v>0</v>
      </c>
      <c r="K37" s="52">
        <f ca="1">SUMIFS(INDIRECT(K$15),Data[Search],$A37,Data[Rel_D],$C$17)</f>
        <v>0</v>
      </c>
      <c r="L37" s="29">
        <f t="shared" ca="1" si="27"/>
        <v>0</v>
      </c>
      <c r="M37" s="52">
        <f ca="1">SUMIFS(INDIRECT(M$15),Data[Search],$A37,Data[Rel_D],$C$17)</f>
        <v>13</v>
      </c>
      <c r="N37" s="29">
        <f t="shared" ca="1" si="28"/>
        <v>0.8666666666666667</v>
      </c>
      <c r="O37" s="52">
        <f ca="1">SUMIFS(INDIRECT(O$15),Data[Search],$A37,Data[Rel_D],$C$17)</f>
        <v>11</v>
      </c>
      <c r="P37" s="29">
        <f t="shared" ca="1" si="29"/>
        <v>0.73333333333333328</v>
      </c>
      <c r="Q37" s="52">
        <f ca="1">SUMIFS(INDIRECT(Q$15),Data[Search],$A37,Data[Rel_D],$C$17)</f>
        <v>15</v>
      </c>
      <c r="R37" s="29">
        <f t="shared" ca="1" si="30"/>
        <v>1</v>
      </c>
      <c r="S37" s="52">
        <f ca="1">SUMIFS(INDIRECT(S$15),Data[Search],$A37,Data[Rel_D],$C$17)</f>
        <v>13</v>
      </c>
      <c r="T37" s="29">
        <f t="shared" ca="1" si="31"/>
        <v>0.8666666666666667</v>
      </c>
      <c r="U37" s="52">
        <f ca="1">SUMIFS(INDIRECT(U$15),Data[Search],$A37,Data[Rel_D],$C$17)</f>
        <v>14</v>
      </c>
      <c r="V37" s="29">
        <f t="shared" ca="1" si="32"/>
        <v>0.93333333333333335</v>
      </c>
      <c r="W37" s="52">
        <f ca="1">SUMIFS(INDIRECT(W$15),Data[Search],$A37,Data[Rel_D],$C$17)</f>
        <v>13</v>
      </c>
      <c r="X37" s="29">
        <f t="shared" ca="1" si="33"/>
        <v>0.8666666666666667</v>
      </c>
      <c r="Y37" s="55"/>
      <c r="Z37">
        <f>VLOOKUP('Respiratory Care (COPD)'!Z$17,'Highrisk data'!$A$10:$DH$38,MATCH('Respiratory Care (COPD)'!A37,'Highrisk data'!$A$10:$DH$10,0),FALSE)</f>
        <v>3</v>
      </c>
      <c r="AA37">
        <f>VLOOKUP('Respiratory Care (COPD)'!AA$17,'Highrisk data'!$A$10:$DH$38,MATCH('Respiratory Care (COPD)'!A37,'Highrisk data'!$A$10:$DH$10,0),FALSE)</f>
        <v>0</v>
      </c>
      <c r="AB37" s="29">
        <f t="shared" si="22"/>
        <v>0</v>
      </c>
    </row>
    <row r="38" spans="1:28" x14ac:dyDescent="0.25">
      <c r="A38" t="s">
        <v>878</v>
      </c>
      <c r="B38" s="12" t="s">
        <v>856</v>
      </c>
      <c r="C38" t="s">
        <v>1461</v>
      </c>
      <c r="D38" s="52">
        <v>56</v>
      </c>
      <c r="E38" s="52">
        <f ca="1">SUMIFS(INDIRECT(E$15),Data[Search],$A38,Data[Rel_D],$C$17)</f>
        <v>49</v>
      </c>
      <c r="F38" s="29">
        <f t="shared" ca="1" si="24"/>
        <v>0.875</v>
      </c>
      <c r="G38" s="52">
        <f ca="1">SUMIFS(INDIRECT(G$15),Data[Search],$A38,Data[Rel_D],$C$17)</f>
        <v>2</v>
      </c>
      <c r="H38" s="29">
        <f t="shared" ca="1" si="25"/>
        <v>4.0816326530612242E-2</v>
      </c>
      <c r="I38" s="52">
        <f ca="1">SUMIFS(INDIRECT(I$15),Data[Search],$A38,Data[Rel_D],$C$17)</f>
        <v>1</v>
      </c>
      <c r="J38" s="29">
        <f t="shared" ca="1" si="26"/>
        <v>2.0408163265306121E-2</v>
      </c>
      <c r="K38" s="52">
        <f ca="1">SUMIFS(INDIRECT(K$15),Data[Search],$A38,Data[Rel_D],$C$17)</f>
        <v>1</v>
      </c>
      <c r="L38" s="29">
        <f t="shared" ca="1" si="27"/>
        <v>2.0408163265306121E-2</v>
      </c>
      <c r="M38" s="52">
        <f ca="1">SUMIFS(INDIRECT(M$15),Data[Search],$A38,Data[Rel_D],$C$17)</f>
        <v>49</v>
      </c>
      <c r="N38" s="29">
        <f t="shared" ca="1" si="28"/>
        <v>1</v>
      </c>
      <c r="O38" s="52">
        <f ca="1">SUMIFS(INDIRECT(O$15),Data[Search],$A38,Data[Rel_D],$C$17)</f>
        <v>49</v>
      </c>
      <c r="P38" s="29">
        <f t="shared" ca="1" si="29"/>
        <v>1</v>
      </c>
      <c r="Q38" s="52">
        <f ca="1">SUMIFS(INDIRECT(Q$15),Data[Search],$A38,Data[Rel_D],$C$17)</f>
        <v>49</v>
      </c>
      <c r="R38" s="29">
        <f t="shared" ca="1" si="30"/>
        <v>1</v>
      </c>
      <c r="S38" s="52">
        <f ca="1">SUMIFS(INDIRECT(S$15),Data[Search],$A38,Data[Rel_D],$C$17)</f>
        <v>48</v>
      </c>
      <c r="T38" s="29">
        <f t="shared" ca="1" si="31"/>
        <v>0.97959183673469385</v>
      </c>
      <c r="U38" s="52">
        <f ca="1">SUMIFS(INDIRECT(U$15),Data[Search],$A38,Data[Rel_D],$C$17)</f>
        <v>44</v>
      </c>
      <c r="V38" s="29">
        <f t="shared" ca="1" si="32"/>
        <v>0.89795918367346939</v>
      </c>
      <c r="W38" s="52">
        <f ca="1">SUMIFS(INDIRECT(W$15),Data[Search],$A38,Data[Rel_D],$C$17)</f>
        <v>49</v>
      </c>
      <c r="X38" s="29">
        <f t="shared" ca="1" si="33"/>
        <v>1</v>
      </c>
      <c r="Y38" s="55"/>
      <c r="Z38">
        <f>VLOOKUP('Respiratory Care (COPD)'!Z$17,'Highrisk data'!$A$10:$DH$38,MATCH('Respiratory Care (COPD)'!A38,'Highrisk data'!$A$10:$DH$10,0),FALSE)</f>
        <v>18</v>
      </c>
      <c r="AA38">
        <f>VLOOKUP('Respiratory Care (COPD)'!AA$17,'Highrisk data'!$A$10:$DH$38,MATCH('Respiratory Care (COPD)'!A38,'Highrisk data'!$A$10:$DH$10,0),FALSE)</f>
        <v>0</v>
      </c>
      <c r="AB38" s="29">
        <f t="shared" si="22"/>
        <v>0</v>
      </c>
    </row>
    <row r="39" spans="1:28" x14ac:dyDescent="0.25">
      <c r="A39" t="s">
        <v>894</v>
      </c>
      <c r="B39" s="12" t="s">
        <v>856</v>
      </c>
      <c r="C39" t="s">
        <v>1463</v>
      </c>
      <c r="D39" s="52">
        <v>94</v>
      </c>
      <c r="E39" s="52">
        <f ca="1">SUMIFS(INDIRECT(E$15),Data[Search],$A39,Data[Rel_D],$C$17)</f>
        <v>65</v>
      </c>
      <c r="F39" s="29">
        <f t="shared" ca="1" si="24"/>
        <v>0.69148936170212771</v>
      </c>
      <c r="G39" s="52">
        <f ca="1">SUMIFS(INDIRECT(G$15),Data[Search],$A39,Data[Rel_D],$C$17)</f>
        <v>44</v>
      </c>
      <c r="H39" s="29">
        <f t="shared" ca="1" si="25"/>
        <v>0.67692307692307696</v>
      </c>
      <c r="I39" s="52">
        <f ca="1">SUMIFS(INDIRECT(I$15),Data[Search],$A39,Data[Rel_D],$C$17)</f>
        <v>7</v>
      </c>
      <c r="J39" s="29">
        <f t="shared" ca="1" si="26"/>
        <v>0.1076923076923077</v>
      </c>
      <c r="K39" s="52">
        <f ca="1">SUMIFS(INDIRECT(K$15),Data[Search],$A39,Data[Rel_D],$C$17)</f>
        <v>28</v>
      </c>
      <c r="L39" s="29">
        <f t="shared" ca="1" si="27"/>
        <v>0.43076923076923079</v>
      </c>
      <c r="M39" s="52">
        <f ca="1">SUMIFS(INDIRECT(M$15),Data[Search],$A39,Data[Rel_D],$C$17)</f>
        <v>60</v>
      </c>
      <c r="N39" s="29">
        <f t="shared" ca="1" si="28"/>
        <v>0.92307692307692313</v>
      </c>
      <c r="O39" s="52">
        <f ca="1">SUMIFS(INDIRECT(O$15),Data[Search],$A39,Data[Rel_D],$C$17)</f>
        <v>65</v>
      </c>
      <c r="P39" s="29">
        <f t="shared" ca="1" si="29"/>
        <v>1</v>
      </c>
      <c r="Q39" s="52">
        <f ca="1">SUMIFS(INDIRECT(Q$15),Data[Search],$A39,Data[Rel_D],$C$17)</f>
        <v>65</v>
      </c>
      <c r="R39" s="29">
        <f t="shared" ca="1" si="30"/>
        <v>1</v>
      </c>
      <c r="S39" s="52">
        <f ca="1">SUMIFS(INDIRECT(S$15),Data[Search],$A39,Data[Rel_D],$C$17)</f>
        <v>65</v>
      </c>
      <c r="T39" s="29">
        <f t="shared" ca="1" si="31"/>
        <v>1</v>
      </c>
      <c r="U39" s="52">
        <f ca="1">SUMIFS(INDIRECT(U$15),Data[Search],$A39,Data[Rel_D],$C$17)</f>
        <v>55</v>
      </c>
      <c r="V39" s="29">
        <f t="shared" ca="1" si="32"/>
        <v>0.84615384615384615</v>
      </c>
      <c r="W39" s="52">
        <f ca="1">SUMIFS(INDIRECT(W$15),Data[Search],$A39,Data[Rel_D],$C$17)</f>
        <v>50</v>
      </c>
      <c r="X39" s="29">
        <f t="shared" ca="1" si="33"/>
        <v>0.76923076923076927</v>
      </c>
      <c r="Y39" s="55"/>
      <c r="Z39">
        <f>VLOOKUP('Respiratory Care (COPD)'!Z$17,'Highrisk data'!$A$10:$DH$38,MATCH('Respiratory Care (COPD)'!A39,'Highrisk data'!$A$10:$DH$10,0),FALSE)</f>
        <v>55</v>
      </c>
      <c r="AA39">
        <f>VLOOKUP('Respiratory Care (COPD)'!AA$17,'Highrisk data'!$A$10:$DH$38,MATCH('Respiratory Care (COPD)'!A39,'Highrisk data'!$A$10:$DH$10,0),FALSE)</f>
        <v>22</v>
      </c>
      <c r="AB39" s="29">
        <f t="shared" si="22"/>
        <v>0.4</v>
      </c>
    </row>
    <row r="40" spans="1:28" x14ac:dyDescent="0.25">
      <c r="A40" t="s">
        <v>900</v>
      </c>
      <c r="B40" s="12" t="s">
        <v>856</v>
      </c>
      <c r="C40" t="s">
        <v>901</v>
      </c>
      <c r="D40" s="52">
        <v>146</v>
      </c>
      <c r="E40" s="52">
        <f ca="1">SUMIFS(INDIRECT(E$15),Data[Search],$A40,Data[Rel_D],$C$17)</f>
        <v>79</v>
      </c>
      <c r="F40" s="29">
        <f t="shared" ca="1" si="24"/>
        <v>0.54109589041095896</v>
      </c>
      <c r="G40" s="52">
        <f ca="1">SUMIFS(INDIRECT(G$15),Data[Search],$A40,Data[Rel_D],$C$17)</f>
        <v>9</v>
      </c>
      <c r="H40" s="29">
        <f t="shared" ca="1" si="25"/>
        <v>0.11392405063291139</v>
      </c>
      <c r="I40" s="52">
        <f ca="1">SUMIFS(INDIRECT(I$15),Data[Search],$A40,Data[Rel_D],$C$17)</f>
        <v>0</v>
      </c>
      <c r="J40" s="29">
        <f t="shared" ca="1" si="26"/>
        <v>0</v>
      </c>
      <c r="K40" s="52">
        <f ca="1">SUMIFS(INDIRECT(K$15),Data[Search],$A40,Data[Rel_D],$C$17)</f>
        <v>0</v>
      </c>
      <c r="L40" s="29">
        <f t="shared" ca="1" si="27"/>
        <v>0</v>
      </c>
      <c r="M40" s="52">
        <f ca="1">SUMIFS(INDIRECT(M$15),Data[Search],$A40,Data[Rel_D],$C$17)</f>
        <v>75</v>
      </c>
      <c r="N40" s="29">
        <f t="shared" ca="1" si="28"/>
        <v>0.94936708860759489</v>
      </c>
      <c r="O40" s="52">
        <f ca="1">SUMIFS(INDIRECT(O$15),Data[Search],$A40,Data[Rel_D],$C$17)</f>
        <v>77</v>
      </c>
      <c r="P40" s="29">
        <f t="shared" ca="1" si="29"/>
        <v>0.97468354430379744</v>
      </c>
      <c r="Q40" s="52">
        <f ca="1">SUMIFS(INDIRECT(Q$15),Data[Search],$A40,Data[Rel_D],$C$17)</f>
        <v>79</v>
      </c>
      <c r="R40" s="29">
        <f t="shared" ca="1" si="30"/>
        <v>1</v>
      </c>
      <c r="S40" s="52">
        <f ca="1">SUMIFS(INDIRECT(S$15),Data[Search],$A40,Data[Rel_D],$C$17)</f>
        <v>74</v>
      </c>
      <c r="T40" s="29">
        <f t="shared" ca="1" si="31"/>
        <v>0.93670886075949367</v>
      </c>
      <c r="U40" s="52">
        <f ca="1">SUMIFS(INDIRECT(U$15),Data[Search],$A40,Data[Rel_D],$C$17)</f>
        <v>75</v>
      </c>
      <c r="V40" s="29">
        <f t="shared" ca="1" si="32"/>
        <v>0.94936708860759489</v>
      </c>
      <c r="W40" s="52">
        <f ca="1">SUMIFS(INDIRECT(W$15),Data[Search],$A40,Data[Rel_D],$C$17)</f>
        <v>77</v>
      </c>
      <c r="X40" s="29">
        <f t="shared" ca="1" si="33"/>
        <v>0.97468354430379744</v>
      </c>
      <c r="Y40" s="55"/>
      <c r="Z40">
        <f>VLOOKUP('Respiratory Care (COPD)'!Z$17,'Highrisk data'!$A$10:$DH$38,MATCH('Respiratory Care (COPD)'!A40,'Highrisk data'!$A$10:$DH$10,0),FALSE)</f>
        <v>76</v>
      </c>
      <c r="AA40">
        <f>VLOOKUP('Respiratory Care (COPD)'!AA$17,'Highrisk data'!$A$10:$DH$38,MATCH('Respiratory Care (COPD)'!A40,'Highrisk data'!$A$10:$DH$10,0),FALSE)</f>
        <v>1</v>
      </c>
      <c r="AB40" s="29">
        <f t="shared" si="22"/>
        <v>1.3157894736842105E-2</v>
      </c>
    </row>
    <row r="41" spans="1:28" x14ac:dyDescent="0.25">
      <c r="A41" t="s">
        <v>902</v>
      </c>
      <c r="B41" s="12" t="s">
        <v>904</v>
      </c>
      <c r="C41" t="s">
        <v>1464</v>
      </c>
      <c r="D41" s="52">
        <v>49</v>
      </c>
      <c r="E41" s="52">
        <f ca="1">SUMIFS(INDIRECT(E$15),Data[Search],$A41,Data[Rel_D],$C$17)</f>
        <v>18</v>
      </c>
      <c r="F41" s="29">
        <f t="shared" ca="1" si="24"/>
        <v>0.36734693877551022</v>
      </c>
      <c r="G41" s="52">
        <f ca="1">SUMIFS(INDIRECT(G$15),Data[Search],$A41,Data[Rel_D],$C$17)</f>
        <v>0</v>
      </c>
      <c r="H41" s="29">
        <f t="shared" ca="1" si="25"/>
        <v>0</v>
      </c>
      <c r="I41" s="52">
        <f ca="1">SUMIFS(INDIRECT(I$15),Data[Search],$A41,Data[Rel_D],$C$17)</f>
        <v>0</v>
      </c>
      <c r="J41" s="29">
        <f t="shared" ca="1" si="26"/>
        <v>0</v>
      </c>
      <c r="K41" s="52">
        <f ca="1">SUMIFS(INDIRECT(K$15),Data[Search],$A41,Data[Rel_D],$C$17)</f>
        <v>0</v>
      </c>
      <c r="L41" s="29">
        <f t="shared" ca="1" si="27"/>
        <v>0</v>
      </c>
      <c r="M41" s="52">
        <f ca="1">SUMIFS(INDIRECT(M$15),Data[Search],$A41,Data[Rel_D],$C$17)</f>
        <v>0</v>
      </c>
      <c r="N41" s="29">
        <f t="shared" ca="1" si="28"/>
        <v>0</v>
      </c>
      <c r="O41" s="52">
        <f ca="1">SUMIFS(INDIRECT(O$15),Data[Search],$A41,Data[Rel_D],$C$17)</f>
        <v>13</v>
      </c>
      <c r="P41" s="29">
        <f t="shared" ca="1" si="29"/>
        <v>0.72222222222222221</v>
      </c>
      <c r="Q41" s="52">
        <f ca="1">SUMIFS(INDIRECT(Q$15),Data[Search],$A41,Data[Rel_D],$C$17)</f>
        <v>18</v>
      </c>
      <c r="R41" s="29">
        <f t="shared" ca="1" si="30"/>
        <v>1</v>
      </c>
      <c r="S41" s="52">
        <f ca="1">SUMIFS(INDIRECT(S$15),Data[Search],$A41,Data[Rel_D],$C$17)</f>
        <v>16</v>
      </c>
      <c r="T41" s="29">
        <f t="shared" ca="1" si="31"/>
        <v>0.88888888888888884</v>
      </c>
      <c r="U41" s="52">
        <f ca="1">SUMIFS(INDIRECT(U$15),Data[Search],$A41,Data[Rel_D],$C$17)</f>
        <v>14</v>
      </c>
      <c r="V41" s="29">
        <f t="shared" ca="1" si="32"/>
        <v>0.77777777777777779</v>
      </c>
      <c r="W41" s="52">
        <f ca="1">SUMIFS(INDIRECT(W$15),Data[Search],$A41,Data[Rel_D],$C$17)</f>
        <v>16</v>
      </c>
      <c r="X41" s="29">
        <f t="shared" ca="1" si="33"/>
        <v>0.88888888888888884</v>
      </c>
      <c r="Y41" s="55"/>
      <c r="Z41">
        <f>VLOOKUP('Respiratory Care (COPD)'!Z$17,'Highrisk data'!$A$10:$DH$38,MATCH('Respiratory Care (COPD)'!A41,'Highrisk data'!$A$10:$DH$10,0),FALSE)</f>
        <v>17</v>
      </c>
      <c r="AA41">
        <f>VLOOKUP('Respiratory Care (COPD)'!AA$17,'Highrisk data'!$A$10:$DH$38,MATCH('Respiratory Care (COPD)'!A41,'Highrisk data'!$A$10:$DH$10,0),FALSE)</f>
        <v>0</v>
      </c>
      <c r="AB41" s="29">
        <f t="shared" si="22"/>
        <v>0</v>
      </c>
    </row>
    <row r="42" spans="1:28" x14ac:dyDescent="0.25">
      <c r="A42" t="s">
        <v>915</v>
      </c>
      <c r="B42" s="12" t="s">
        <v>904</v>
      </c>
      <c r="C42" t="s">
        <v>1465</v>
      </c>
      <c r="D42" s="52">
        <v>41</v>
      </c>
      <c r="E42" s="52">
        <f ca="1">SUMIFS(INDIRECT(E$15),Data[Search],$A42,Data[Rel_D],$C$17)</f>
        <v>36</v>
      </c>
      <c r="F42" s="29">
        <f t="shared" ca="1" si="24"/>
        <v>0.87804878048780488</v>
      </c>
      <c r="G42" s="52">
        <f ca="1">SUMIFS(INDIRECT(G$15),Data[Search],$A42,Data[Rel_D],$C$17)</f>
        <v>2</v>
      </c>
      <c r="H42" s="29">
        <f t="shared" ca="1" si="25"/>
        <v>5.5555555555555552E-2</v>
      </c>
      <c r="I42" s="52">
        <f ca="1">SUMIFS(INDIRECT(I$15),Data[Search],$A42,Data[Rel_D],$C$17)</f>
        <v>9</v>
      </c>
      <c r="J42" s="29">
        <f t="shared" ca="1" si="26"/>
        <v>0.25</v>
      </c>
      <c r="K42" s="52">
        <f ca="1">SUMIFS(INDIRECT(K$15),Data[Search],$A42,Data[Rel_D],$C$17)</f>
        <v>1</v>
      </c>
      <c r="L42" s="29">
        <f t="shared" ca="1" si="27"/>
        <v>2.7777777777777776E-2</v>
      </c>
      <c r="M42" s="52">
        <f ca="1">SUMIFS(INDIRECT(M$15),Data[Search],$A42,Data[Rel_D],$C$17)</f>
        <v>35</v>
      </c>
      <c r="N42" s="29">
        <f t="shared" ca="1" si="28"/>
        <v>0.97222222222222221</v>
      </c>
      <c r="O42" s="52">
        <f ca="1">SUMIFS(INDIRECT(O$15),Data[Search],$A42,Data[Rel_D],$C$17)</f>
        <v>34</v>
      </c>
      <c r="P42" s="29">
        <f t="shared" ca="1" si="29"/>
        <v>0.94444444444444442</v>
      </c>
      <c r="Q42" s="52">
        <f ca="1">SUMIFS(INDIRECT(Q$15),Data[Search],$A42,Data[Rel_D],$C$17)</f>
        <v>35</v>
      </c>
      <c r="R42" s="29">
        <f t="shared" ca="1" si="30"/>
        <v>0.97222222222222221</v>
      </c>
      <c r="S42" s="52">
        <f ca="1">SUMIFS(INDIRECT(S$15),Data[Search],$A42,Data[Rel_D],$C$17)</f>
        <v>35</v>
      </c>
      <c r="T42" s="29">
        <f t="shared" ca="1" si="31"/>
        <v>0.97222222222222221</v>
      </c>
      <c r="U42" s="52">
        <f ca="1">SUMIFS(INDIRECT(U$15),Data[Search],$A42,Data[Rel_D],$C$17)</f>
        <v>33</v>
      </c>
      <c r="V42" s="29">
        <f t="shared" ca="1" si="32"/>
        <v>0.91666666666666663</v>
      </c>
      <c r="W42" s="52">
        <f ca="1">SUMIFS(INDIRECT(W$15),Data[Search],$A42,Data[Rel_D],$C$17)</f>
        <v>35</v>
      </c>
      <c r="X42" s="29">
        <f t="shared" ca="1" si="33"/>
        <v>0.97222222222222221</v>
      </c>
      <c r="Y42" s="55"/>
      <c r="Z42">
        <f>VLOOKUP('Respiratory Care (COPD)'!Z$17,'Highrisk data'!$A$10:$DH$38,MATCH('Respiratory Care (COPD)'!A42,'Highrisk data'!$A$10:$DH$10,0),FALSE)</f>
        <v>14</v>
      </c>
      <c r="AA42">
        <f>VLOOKUP('Respiratory Care (COPD)'!AA$17,'Highrisk data'!$A$10:$DH$38,MATCH('Respiratory Care (COPD)'!A42,'Highrisk data'!$A$10:$DH$10,0),FALSE)</f>
        <v>0</v>
      </c>
      <c r="AB42" s="29">
        <f t="shared" si="22"/>
        <v>0</v>
      </c>
    </row>
    <row r="43" spans="1:28" x14ac:dyDescent="0.25">
      <c r="A43" t="s">
        <v>921</v>
      </c>
      <c r="B43" s="12" t="s">
        <v>904</v>
      </c>
      <c r="C43" t="s">
        <v>1466</v>
      </c>
      <c r="D43" s="52">
        <v>31</v>
      </c>
      <c r="E43" s="52">
        <f ca="1">SUMIFS(INDIRECT(E$15),Data[Search],$A43,Data[Rel_D],$C$17)</f>
        <v>28</v>
      </c>
      <c r="F43" s="29">
        <f t="shared" ca="1" si="24"/>
        <v>0.90322580645161288</v>
      </c>
      <c r="G43" s="52">
        <f ca="1">SUMIFS(INDIRECT(G$15),Data[Search],$A43,Data[Rel_D],$C$17)</f>
        <v>7</v>
      </c>
      <c r="H43" s="29">
        <f t="shared" ca="1" si="25"/>
        <v>0.25</v>
      </c>
      <c r="I43" s="52">
        <f ca="1">SUMIFS(INDIRECT(I$15),Data[Search],$A43,Data[Rel_D],$C$17)</f>
        <v>0</v>
      </c>
      <c r="J43" s="29">
        <f t="shared" ca="1" si="26"/>
        <v>0</v>
      </c>
      <c r="K43" s="52">
        <f ca="1">SUMIFS(INDIRECT(K$15),Data[Search],$A43,Data[Rel_D],$C$17)</f>
        <v>1</v>
      </c>
      <c r="L43" s="29">
        <f t="shared" ca="1" si="27"/>
        <v>3.5714285714285712E-2</v>
      </c>
      <c r="M43" s="52">
        <f ca="1">SUMIFS(INDIRECT(M$15),Data[Search],$A43,Data[Rel_D],$C$17)</f>
        <v>8</v>
      </c>
      <c r="N43" s="29">
        <f t="shared" ca="1" si="28"/>
        <v>0.2857142857142857</v>
      </c>
      <c r="O43" s="52">
        <f ca="1">SUMIFS(INDIRECT(O$15),Data[Search],$A43,Data[Rel_D],$C$17)</f>
        <v>21</v>
      </c>
      <c r="P43" s="29">
        <f t="shared" ca="1" si="29"/>
        <v>0.75</v>
      </c>
      <c r="Q43" s="52">
        <f ca="1">SUMIFS(INDIRECT(Q$15),Data[Search],$A43,Data[Rel_D],$C$17)</f>
        <v>28</v>
      </c>
      <c r="R43" s="29">
        <f t="shared" ca="1" si="30"/>
        <v>1</v>
      </c>
      <c r="S43" s="52">
        <f ca="1">SUMIFS(INDIRECT(S$15),Data[Search],$A43,Data[Rel_D],$C$17)</f>
        <v>27</v>
      </c>
      <c r="T43" s="29">
        <f t="shared" ca="1" si="31"/>
        <v>0.9642857142857143</v>
      </c>
      <c r="U43" s="52">
        <f ca="1">SUMIFS(INDIRECT(U$15),Data[Search],$A43,Data[Rel_D],$C$17)</f>
        <v>23</v>
      </c>
      <c r="V43" s="29">
        <f t="shared" ca="1" si="32"/>
        <v>0.8214285714285714</v>
      </c>
      <c r="W43" s="52">
        <f ca="1">SUMIFS(INDIRECT(W$15),Data[Search],$A43,Data[Rel_D],$C$17)</f>
        <v>27</v>
      </c>
      <c r="X43" s="29">
        <f t="shared" ca="1" si="33"/>
        <v>0.9642857142857143</v>
      </c>
      <c r="Y43" s="55"/>
      <c r="Z43">
        <f>VLOOKUP('Respiratory Care (COPD)'!Z$17,'Highrisk data'!$A$10:$DH$38,MATCH('Respiratory Care (COPD)'!A43,'Highrisk data'!$A$10:$DH$10,0),FALSE)</f>
        <v>16</v>
      </c>
      <c r="AA43">
        <f>VLOOKUP('Respiratory Care (COPD)'!AA$17,'Highrisk data'!$A$10:$DH$38,MATCH('Respiratory Care (COPD)'!A43,'Highrisk data'!$A$10:$DH$10,0),FALSE)</f>
        <v>4</v>
      </c>
      <c r="AB43" s="29">
        <f t="shared" si="22"/>
        <v>0.25</v>
      </c>
    </row>
    <row r="44" spans="1:28" x14ac:dyDescent="0.25">
      <c r="A44" t="s">
        <v>926</v>
      </c>
      <c r="B44" s="12" t="s">
        <v>904</v>
      </c>
      <c r="C44" t="s">
        <v>1467</v>
      </c>
      <c r="D44" s="52">
        <v>64</v>
      </c>
      <c r="E44" s="52">
        <f ca="1">SUMIFS(INDIRECT(E$15),Data[Search],$A44,Data[Rel_D],$C$17)</f>
        <v>57</v>
      </c>
      <c r="F44" s="29">
        <f t="shared" ca="1" si="24"/>
        <v>0.890625</v>
      </c>
      <c r="G44" s="52">
        <f ca="1">SUMIFS(INDIRECT(G$15),Data[Search],$A44,Data[Rel_D],$C$17)</f>
        <v>11</v>
      </c>
      <c r="H44" s="29">
        <f t="shared" ca="1" si="25"/>
        <v>0.19298245614035087</v>
      </c>
      <c r="I44" s="52">
        <f ca="1">SUMIFS(INDIRECT(I$15),Data[Search],$A44,Data[Rel_D],$C$17)</f>
        <v>12</v>
      </c>
      <c r="J44" s="29">
        <f t="shared" ca="1" si="26"/>
        <v>0.21052631578947367</v>
      </c>
      <c r="K44" s="52">
        <f ca="1">SUMIFS(INDIRECT(K$15),Data[Search],$A44,Data[Rel_D],$C$17)</f>
        <v>7</v>
      </c>
      <c r="L44" s="29">
        <f t="shared" ca="1" si="27"/>
        <v>0.12280701754385964</v>
      </c>
      <c r="M44" s="52">
        <f ca="1">SUMIFS(INDIRECT(M$15),Data[Search],$A44,Data[Rel_D],$C$17)</f>
        <v>53</v>
      </c>
      <c r="N44" s="29">
        <f t="shared" ca="1" si="28"/>
        <v>0.92982456140350878</v>
      </c>
      <c r="O44" s="52">
        <f ca="1">SUMIFS(INDIRECT(O$15),Data[Search],$A44,Data[Rel_D],$C$17)</f>
        <v>55</v>
      </c>
      <c r="P44" s="29">
        <f t="shared" ca="1" si="29"/>
        <v>0.96491228070175439</v>
      </c>
      <c r="Q44" s="52">
        <f ca="1">SUMIFS(INDIRECT(Q$15),Data[Search],$A44,Data[Rel_D],$C$17)</f>
        <v>55</v>
      </c>
      <c r="R44" s="29">
        <f t="shared" ca="1" si="30"/>
        <v>0.96491228070175439</v>
      </c>
      <c r="S44" s="52">
        <f ca="1">SUMIFS(INDIRECT(S$15),Data[Search],$A44,Data[Rel_D],$C$17)</f>
        <v>55</v>
      </c>
      <c r="T44" s="29">
        <f t="shared" ca="1" si="31"/>
        <v>0.96491228070175439</v>
      </c>
      <c r="U44" s="52">
        <f ca="1">SUMIFS(INDIRECT(U$15),Data[Search],$A44,Data[Rel_D],$C$17)</f>
        <v>46</v>
      </c>
      <c r="V44" s="29">
        <f t="shared" ca="1" si="32"/>
        <v>0.80701754385964908</v>
      </c>
      <c r="W44" s="52">
        <f ca="1">SUMIFS(INDIRECT(W$15),Data[Search],$A44,Data[Rel_D],$C$17)</f>
        <v>53</v>
      </c>
      <c r="X44" s="29">
        <f t="shared" ca="1" si="33"/>
        <v>0.92982456140350878</v>
      </c>
      <c r="Y44" s="55"/>
      <c r="Z44">
        <f>VLOOKUP('Respiratory Care (COPD)'!Z$17,'Highrisk data'!$A$10:$DH$38,MATCH('Respiratory Care (COPD)'!A44,'Highrisk data'!$A$10:$DH$10,0),FALSE)</f>
        <v>28</v>
      </c>
      <c r="AA44">
        <f>VLOOKUP('Respiratory Care (COPD)'!AA$17,'Highrisk data'!$A$10:$DH$38,MATCH('Respiratory Care (COPD)'!A44,'Highrisk data'!$A$10:$DH$10,0),FALSE)</f>
        <v>3</v>
      </c>
      <c r="AB44" s="29">
        <f t="shared" si="22"/>
        <v>0.10714285714285714</v>
      </c>
    </row>
    <row r="45" spans="1:28" x14ac:dyDescent="0.25">
      <c r="A45" t="s">
        <v>931</v>
      </c>
      <c r="B45" s="12" t="s">
        <v>904</v>
      </c>
      <c r="C45" t="s">
        <v>1468</v>
      </c>
      <c r="D45" s="52">
        <v>50</v>
      </c>
      <c r="E45" s="52">
        <f ca="1">SUMIFS(INDIRECT(E$15),Data[Search],$A45,Data[Rel_D],$C$17)</f>
        <v>38</v>
      </c>
      <c r="F45" s="29">
        <f t="shared" ca="1" si="24"/>
        <v>0.76</v>
      </c>
      <c r="G45" s="52">
        <f ca="1">SUMIFS(INDIRECT(G$15),Data[Search],$A45,Data[Rel_D],$C$17)</f>
        <v>10</v>
      </c>
      <c r="H45" s="29">
        <f t="shared" ca="1" si="25"/>
        <v>0.26315789473684209</v>
      </c>
      <c r="I45" s="52">
        <f ca="1">SUMIFS(INDIRECT(I$15),Data[Search],$A45,Data[Rel_D],$C$17)</f>
        <v>4</v>
      </c>
      <c r="J45" s="29">
        <f t="shared" ca="1" si="26"/>
        <v>0.10526315789473684</v>
      </c>
      <c r="K45" s="52">
        <f ca="1">SUMIFS(INDIRECT(K$15),Data[Search],$A45,Data[Rel_D],$C$17)</f>
        <v>3</v>
      </c>
      <c r="L45" s="29">
        <f t="shared" ca="1" si="27"/>
        <v>7.8947368421052627E-2</v>
      </c>
      <c r="M45" s="52">
        <f ca="1">SUMIFS(INDIRECT(M$15),Data[Search],$A45,Data[Rel_D],$C$17)</f>
        <v>18</v>
      </c>
      <c r="N45" s="29">
        <f t="shared" ca="1" si="28"/>
        <v>0.47368421052631576</v>
      </c>
      <c r="O45" s="52">
        <f ca="1">SUMIFS(INDIRECT(O$15),Data[Search],$A45,Data[Rel_D],$C$17)</f>
        <v>29</v>
      </c>
      <c r="P45" s="29">
        <f t="shared" ca="1" si="29"/>
        <v>0.76315789473684215</v>
      </c>
      <c r="Q45" s="52">
        <f ca="1">SUMIFS(INDIRECT(Q$15),Data[Search],$A45,Data[Rel_D],$C$17)</f>
        <v>37</v>
      </c>
      <c r="R45" s="29">
        <f t="shared" ca="1" si="30"/>
        <v>0.97368421052631582</v>
      </c>
      <c r="S45" s="52">
        <f ca="1">SUMIFS(INDIRECT(S$15),Data[Search],$A45,Data[Rel_D],$C$17)</f>
        <v>35</v>
      </c>
      <c r="T45" s="29">
        <f t="shared" ca="1" si="31"/>
        <v>0.92105263157894735</v>
      </c>
      <c r="U45" s="52">
        <f ca="1">SUMIFS(INDIRECT(U$15),Data[Search],$A45,Data[Rel_D],$C$17)</f>
        <v>33</v>
      </c>
      <c r="V45" s="29">
        <f t="shared" ca="1" si="32"/>
        <v>0.86842105263157898</v>
      </c>
      <c r="W45" s="52">
        <f ca="1">SUMIFS(INDIRECT(W$15),Data[Search],$A45,Data[Rel_D],$C$17)</f>
        <v>37</v>
      </c>
      <c r="X45" s="29">
        <f t="shared" ca="1" si="33"/>
        <v>0.97368421052631582</v>
      </c>
      <c r="Y45" s="55"/>
      <c r="Z45">
        <f>VLOOKUP('Respiratory Care (COPD)'!Z$17,'Highrisk data'!$A$10:$DH$38,MATCH('Respiratory Care (COPD)'!A45,'Highrisk data'!$A$10:$DH$10,0),FALSE)</f>
        <v>24</v>
      </c>
      <c r="AA45">
        <f>VLOOKUP('Respiratory Care (COPD)'!AA$17,'Highrisk data'!$A$10:$DH$38,MATCH('Respiratory Care (COPD)'!A45,'Highrisk data'!$A$10:$DH$10,0),FALSE)</f>
        <v>0</v>
      </c>
      <c r="AB45" s="29">
        <f t="shared" si="22"/>
        <v>0</v>
      </c>
    </row>
    <row r="46" spans="1:28" x14ac:dyDescent="0.25">
      <c r="A46" t="s">
        <v>936</v>
      </c>
      <c r="B46" s="12" t="s">
        <v>904</v>
      </c>
      <c r="C46" t="s">
        <v>1469</v>
      </c>
      <c r="D46" s="52">
        <v>22</v>
      </c>
      <c r="E46" s="52">
        <f ca="1">SUMIFS(INDIRECT(E$15),Data[Search],$A46,Data[Rel_D],$C$17)</f>
        <v>14</v>
      </c>
      <c r="F46" s="29">
        <f t="shared" ca="1" si="24"/>
        <v>0.63636363636363635</v>
      </c>
      <c r="G46" s="52">
        <f ca="1">SUMIFS(INDIRECT(G$15),Data[Search],$A46,Data[Rel_D],$C$17)</f>
        <v>1</v>
      </c>
      <c r="H46" s="29">
        <f t="shared" ca="1" si="25"/>
        <v>7.1428571428571425E-2</v>
      </c>
      <c r="I46" s="52">
        <f ca="1">SUMIFS(INDIRECT(I$15),Data[Search],$A46,Data[Rel_D],$C$17)</f>
        <v>1</v>
      </c>
      <c r="J46" s="29">
        <f t="shared" ca="1" si="26"/>
        <v>7.1428571428571425E-2</v>
      </c>
      <c r="K46" s="52">
        <f ca="1">SUMIFS(INDIRECT(K$15),Data[Search],$A46,Data[Rel_D],$C$17)</f>
        <v>0</v>
      </c>
      <c r="L46" s="29">
        <f t="shared" ca="1" si="27"/>
        <v>0</v>
      </c>
      <c r="M46" s="52">
        <f ca="1">SUMIFS(INDIRECT(M$15),Data[Search],$A46,Data[Rel_D],$C$17)</f>
        <v>6</v>
      </c>
      <c r="N46" s="29">
        <f t="shared" ca="1" si="28"/>
        <v>0.42857142857142855</v>
      </c>
      <c r="O46" s="52">
        <f ca="1">SUMIFS(INDIRECT(O$15),Data[Search],$A46,Data[Rel_D],$C$17)</f>
        <v>9</v>
      </c>
      <c r="P46" s="29">
        <f t="shared" ca="1" si="29"/>
        <v>0.6428571428571429</v>
      </c>
      <c r="Q46" s="52">
        <f ca="1">SUMIFS(INDIRECT(Q$15),Data[Search],$A46,Data[Rel_D],$C$17)</f>
        <v>14</v>
      </c>
      <c r="R46" s="29">
        <f t="shared" ca="1" si="30"/>
        <v>1</v>
      </c>
      <c r="S46" s="52">
        <f ca="1">SUMIFS(INDIRECT(S$15),Data[Search],$A46,Data[Rel_D],$C$17)</f>
        <v>13</v>
      </c>
      <c r="T46" s="29">
        <f t="shared" ca="1" si="31"/>
        <v>0.9285714285714286</v>
      </c>
      <c r="U46" s="52">
        <f ca="1">SUMIFS(INDIRECT(U$15),Data[Search],$A46,Data[Rel_D],$C$17)</f>
        <v>12</v>
      </c>
      <c r="V46" s="29">
        <f t="shared" ca="1" si="32"/>
        <v>0.8571428571428571</v>
      </c>
      <c r="W46" s="52">
        <f ca="1">SUMIFS(INDIRECT(W$15),Data[Search],$A46,Data[Rel_D],$C$17)</f>
        <v>10</v>
      </c>
      <c r="X46" s="29">
        <f t="shared" ca="1" si="33"/>
        <v>0.7142857142857143</v>
      </c>
      <c r="Y46" s="55"/>
      <c r="Z46">
        <f>VLOOKUP('Respiratory Care (COPD)'!Z$17,'Highrisk data'!$A$10:$DH$38,MATCH('Respiratory Care (COPD)'!A46,'Highrisk data'!$A$10:$DH$10,0),FALSE)</f>
        <v>5</v>
      </c>
      <c r="AA46">
        <f>VLOOKUP('Respiratory Care (COPD)'!AA$17,'Highrisk data'!$A$10:$DH$38,MATCH('Respiratory Care (COPD)'!A46,'Highrisk data'!$A$10:$DH$10,0),FALSE)</f>
        <v>0</v>
      </c>
      <c r="AB46" s="29">
        <f t="shared" si="22"/>
        <v>0</v>
      </c>
    </row>
    <row r="47" spans="1:28" x14ac:dyDescent="0.25">
      <c r="A47" t="s">
        <v>941</v>
      </c>
      <c r="B47" s="12" t="s">
        <v>904</v>
      </c>
      <c r="C47" t="s">
        <v>1470</v>
      </c>
      <c r="D47" s="52">
        <v>50</v>
      </c>
      <c r="E47" s="52">
        <f ca="1">SUMIFS(INDIRECT(E$15),Data[Search],$A47,Data[Rel_D],$C$17)</f>
        <v>29</v>
      </c>
      <c r="F47" s="29">
        <f t="shared" ca="1" si="24"/>
        <v>0.57999999999999996</v>
      </c>
      <c r="G47" s="52">
        <f ca="1">SUMIFS(INDIRECT(G$15),Data[Search],$A47,Data[Rel_D],$C$17)</f>
        <v>4</v>
      </c>
      <c r="H47" s="29">
        <f t="shared" ca="1" si="25"/>
        <v>0.13793103448275862</v>
      </c>
      <c r="I47" s="52">
        <f ca="1">SUMIFS(INDIRECT(I$15),Data[Search],$A47,Data[Rel_D],$C$17)</f>
        <v>9</v>
      </c>
      <c r="J47" s="29">
        <f t="shared" ca="1" si="26"/>
        <v>0.31034482758620691</v>
      </c>
      <c r="K47" s="52">
        <f ca="1">SUMIFS(INDIRECT(K$15),Data[Search],$A47,Data[Rel_D],$C$17)</f>
        <v>5</v>
      </c>
      <c r="L47" s="29">
        <f t="shared" ca="1" si="27"/>
        <v>0.17241379310344829</v>
      </c>
      <c r="M47" s="52">
        <f ca="1">SUMIFS(INDIRECT(M$15),Data[Search],$A47,Data[Rel_D],$C$17)</f>
        <v>26</v>
      </c>
      <c r="N47" s="29">
        <f t="shared" ca="1" si="28"/>
        <v>0.89655172413793105</v>
      </c>
      <c r="O47" s="52">
        <f ca="1">SUMIFS(INDIRECT(O$15),Data[Search],$A47,Data[Rel_D],$C$17)</f>
        <v>27</v>
      </c>
      <c r="P47" s="29">
        <f t="shared" ca="1" si="29"/>
        <v>0.93103448275862066</v>
      </c>
      <c r="Q47" s="52">
        <f ca="1">SUMIFS(INDIRECT(Q$15),Data[Search],$A47,Data[Rel_D],$C$17)</f>
        <v>29</v>
      </c>
      <c r="R47" s="29">
        <f t="shared" ca="1" si="30"/>
        <v>1</v>
      </c>
      <c r="S47" s="52">
        <f ca="1">SUMIFS(INDIRECT(S$15),Data[Search],$A47,Data[Rel_D],$C$17)</f>
        <v>29</v>
      </c>
      <c r="T47" s="29">
        <f t="shared" ca="1" si="31"/>
        <v>1</v>
      </c>
      <c r="U47" s="52">
        <f ca="1">SUMIFS(INDIRECT(U$15),Data[Search],$A47,Data[Rel_D],$C$17)</f>
        <v>29</v>
      </c>
      <c r="V47" s="29">
        <f t="shared" ca="1" si="32"/>
        <v>1</v>
      </c>
      <c r="W47" s="52">
        <f ca="1">SUMIFS(INDIRECT(W$15),Data[Search],$A47,Data[Rel_D],$C$17)</f>
        <v>28</v>
      </c>
      <c r="X47" s="29">
        <f t="shared" ca="1" si="33"/>
        <v>0.96551724137931039</v>
      </c>
      <c r="Y47" s="55"/>
      <c r="Z47">
        <f>VLOOKUP('Respiratory Care (COPD)'!Z$17,'Highrisk data'!$A$10:$DH$38,MATCH('Respiratory Care (COPD)'!A47,'Highrisk data'!$A$10:$DH$10,0),FALSE)</f>
        <v>21</v>
      </c>
      <c r="AA47">
        <f>VLOOKUP('Respiratory Care (COPD)'!AA$17,'Highrisk data'!$A$10:$DH$38,MATCH('Respiratory Care (COPD)'!A47,'Highrisk data'!$A$10:$DH$10,0),FALSE)</f>
        <v>0</v>
      </c>
      <c r="AB47" s="29">
        <f t="shared" si="22"/>
        <v>0</v>
      </c>
    </row>
    <row r="48" spans="1:28" x14ac:dyDescent="0.25">
      <c r="A48" t="s">
        <v>946</v>
      </c>
      <c r="B48" s="12" t="s">
        <v>904</v>
      </c>
      <c r="C48" t="s">
        <v>1471</v>
      </c>
      <c r="D48" s="52">
        <v>28</v>
      </c>
      <c r="E48" s="52">
        <f ca="1">SUMIFS(INDIRECT(E$15),Data[Search],$A48,Data[Rel_D],$C$17)</f>
        <v>20</v>
      </c>
      <c r="F48" s="29">
        <f t="shared" ca="1" si="24"/>
        <v>0.7142857142857143</v>
      </c>
      <c r="G48" s="52">
        <f ca="1">SUMIFS(INDIRECT(G$15),Data[Search],$A48,Data[Rel_D],$C$17)</f>
        <v>4</v>
      </c>
      <c r="H48" s="29">
        <f t="shared" ca="1" si="25"/>
        <v>0.2</v>
      </c>
      <c r="I48" s="52">
        <f ca="1">SUMIFS(INDIRECT(I$15),Data[Search],$A48,Data[Rel_D],$C$17)</f>
        <v>3</v>
      </c>
      <c r="J48" s="29">
        <f t="shared" ca="1" si="26"/>
        <v>0.15</v>
      </c>
      <c r="K48" s="52">
        <f ca="1">SUMIFS(INDIRECT(K$15),Data[Search],$A48,Data[Rel_D],$C$17)</f>
        <v>1</v>
      </c>
      <c r="L48" s="29">
        <f t="shared" ca="1" si="27"/>
        <v>0.05</v>
      </c>
      <c r="M48" s="52">
        <f ca="1">SUMIFS(INDIRECT(M$15),Data[Search],$A48,Data[Rel_D],$C$17)</f>
        <v>16</v>
      </c>
      <c r="N48" s="29">
        <f t="shared" ca="1" si="28"/>
        <v>0.8</v>
      </c>
      <c r="O48" s="52">
        <f ca="1">SUMIFS(INDIRECT(O$15),Data[Search],$A48,Data[Rel_D],$C$17)</f>
        <v>18</v>
      </c>
      <c r="P48" s="29">
        <f t="shared" ca="1" si="29"/>
        <v>0.9</v>
      </c>
      <c r="Q48" s="52">
        <f ca="1">SUMIFS(INDIRECT(Q$15),Data[Search],$A48,Data[Rel_D],$C$17)</f>
        <v>19</v>
      </c>
      <c r="R48" s="29">
        <f t="shared" ca="1" si="30"/>
        <v>0.95</v>
      </c>
      <c r="S48" s="52">
        <f ca="1">SUMIFS(INDIRECT(S$15),Data[Search],$A48,Data[Rel_D],$C$17)</f>
        <v>20</v>
      </c>
      <c r="T48" s="29">
        <f t="shared" ca="1" si="31"/>
        <v>1</v>
      </c>
      <c r="U48" s="52">
        <f ca="1">SUMIFS(INDIRECT(U$15),Data[Search],$A48,Data[Rel_D],$C$17)</f>
        <v>14</v>
      </c>
      <c r="V48" s="29">
        <f t="shared" ca="1" si="32"/>
        <v>0.7</v>
      </c>
      <c r="W48" s="52">
        <f ca="1">SUMIFS(INDIRECT(W$15),Data[Search],$A48,Data[Rel_D],$C$17)</f>
        <v>13</v>
      </c>
      <c r="X48" s="29">
        <f t="shared" ca="1" si="33"/>
        <v>0.65</v>
      </c>
      <c r="Y48" s="55"/>
      <c r="Z48">
        <f>VLOOKUP(A48,'Highrisk data'!$H$43:$I$47,2,FALSE)</f>
        <v>14</v>
      </c>
      <c r="AA48">
        <v>0</v>
      </c>
      <c r="AB48" s="29">
        <f t="shared" si="22"/>
        <v>0</v>
      </c>
    </row>
    <row r="49" spans="1:28" x14ac:dyDescent="0.25">
      <c r="A49" t="s">
        <v>951</v>
      </c>
      <c r="B49" s="12" t="s">
        <v>953</v>
      </c>
      <c r="C49" t="s">
        <v>1472</v>
      </c>
      <c r="D49" s="52">
        <v>81</v>
      </c>
      <c r="E49" s="52">
        <f ca="1">SUMIFS(INDIRECT(E$15),Data[Search],$A49,Data[Rel_D],$C$17)</f>
        <v>82</v>
      </c>
      <c r="F49" s="29" t="str">
        <f t="shared" ca="1" si="24"/>
        <v>100%</v>
      </c>
      <c r="G49" s="52">
        <f ca="1">SUMIFS(INDIRECT(G$15),Data[Search],$A49,Data[Rel_D],$C$17)</f>
        <v>13</v>
      </c>
      <c r="H49" s="29">
        <f t="shared" ca="1" si="25"/>
        <v>0.15853658536585366</v>
      </c>
      <c r="I49" s="52">
        <f ca="1">SUMIFS(INDIRECT(I$15),Data[Search],$A49,Data[Rel_D],$C$17)</f>
        <v>0</v>
      </c>
      <c r="J49" s="29">
        <f t="shared" ca="1" si="26"/>
        <v>0</v>
      </c>
      <c r="K49" s="52">
        <f ca="1">SUMIFS(INDIRECT(K$15),Data[Search],$A49,Data[Rel_D],$C$17)</f>
        <v>1</v>
      </c>
      <c r="L49" s="29">
        <f t="shared" ca="1" si="27"/>
        <v>1.2195121951219513E-2</v>
      </c>
      <c r="M49" s="52">
        <f ca="1">SUMIFS(INDIRECT(M$15),Data[Search],$A49,Data[Rel_D],$C$17)</f>
        <v>75</v>
      </c>
      <c r="N49" s="29">
        <f t="shared" ca="1" si="28"/>
        <v>0.91463414634146345</v>
      </c>
      <c r="O49" s="52">
        <f ca="1">SUMIFS(INDIRECT(O$15),Data[Search],$A49,Data[Rel_D],$C$17)</f>
        <v>75</v>
      </c>
      <c r="P49" s="29">
        <f t="shared" ca="1" si="29"/>
        <v>0.91463414634146345</v>
      </c>
      <c r="Q49" s="52">
        <f ca="1">SUMIFS(INDIRECT(Q$15),Data[Search],$A49,Data[Rel_D],$C$17)</f>
        <v>82</v>
      </c>
      <c r="R49" s="29">
        <f t="shared" ca="1" si="30"/>
        <v>1</v>
      </c>
      <c r="S49" s="52">
        <f ca="1">SUMIFS(INDIRECT(S$15),Data[Search],$A49,Data[Rel_D],$C$17)</f>
        <v>77</v>
      </c>
      <c r="T49" s="29">
        <f t="shared" ca="1" si="31"/>
        <v>0.93902439024390238</v>
      </c>
      <c r="U49" s="52">
        <f ca="1">SUMIFS(INDIRECT(U$15),Data[Search],$A49,Data[Rel_D],$C$17)</f>
        <v>79</v>
      </c>
      <c r="V49" s="29">
        <f t="shared" ca="1" si="32"/>
        <v>0.96341463414634143</v>
      </c>
      <c r="W49" s="52">
        <f ca="1">SUMIFS(INDIRECT(W$15),Data[Search],$A49,Data[Rel_D],$C$17)</f>
        <v>81</v>
      </c>
      <c r="X49" s="29">
        <f t="shared" ca="1" si="33"/>
        <v>0.98780487804878048</v>
      </c>
      <c r="Y49" s="55"/>
      <c r="Z49">
        <f>VLOOKUP('Respiratory Care (COPD)'!Z$17,'Highrisk data'!$A$10:$DH$38,MATCH('Respiratory Care (COPD)'!A49,'Highrisk data'!$A$10:$DH$10,0),FALSE)</f>
        <v>33</v>
      </c>
      <c r="AA49">
        <f>VLOOKUP('Respiratory Care (COPD)'!AA$17,'Highrisk data'!$A$10:$DH$38,MATCH('Respiratory Care (COPD)'!A49,'Highrisk data'!$A$10:$DH$10,0),FALSE)</f>
        <v>9</v>
      </c>
      <c r="AB49" s="29">
        <f t="shared" si="22"/>
        <v>0.27272727272727271</v>
      </c>
    </row>
    <row r="50" spans="1:28" x14ac:dyDescent="0.25">
      <c r="A50" t="s">
        <v>959</v>
      </c>
      <c r="B50" s="12" t="s">
        <v>953</v>
      </c>
      <c r="C50" t="s">
        <v>1473</v>
      </c>
      <c r="D50" s="52">
        <v>109</v>
      </c>
      <c r="E50" s="52">
        <f ca="1">SUMIFS(INDIRECT(E$15),Data[Search],$A50,Data[Rel_D],$C$17)</f>
        <v>89</v>
      </c>
      <c r="F50" s="29">
        <f t="shared" ca="1" si="24"/>
        <v>0.8165137614678899</v>
      </c>
      <c r="G50" s="52">
        <f ca="1">SUMIFS(INDIRECT(G$15),Data[Search],$A50,Data[Rel_D],$C$17)</f>
        <v>9</v>
      </c>
      <c r="H50" s="29">
        <f t="shared" ca="1" si="25"/>
        <v>0.10112359550561797</v>
      </c>
      <c r="I50" s="52">
        <f ca="1">SUMIFS(INDIRECT(I$15),Data[Search],$A50,Data[Rel_D],$C$17)</f>
        <v>8</v>
      </c>
      <c r="J50" s="29">
        <f t="shared" ca="1" si="26"/>
        <v>8.98876404494382E-2</v>
      </c>
      <c r="K50" s="52">
        <f ca="1">SUMIFS(INDIRECT(K$15),Data[Search],$A50,Data[Rel_D],$C$17)</f>
        <v>1</v>
      </c>
      <c r="L50" s="29">
        <f t="shared" ca="1" si="27"/>
        <v>1.1235955056179775E-2</v>
      </c>
      <c r="M50" s="52">
        <f ca="1">SUMIFS(INDIRECT(M$15),Data[Search],$A50,Data[Rel_D],$C$17)</f>
        <v>87</v>
      </c>
      <c r="N50" s="29">
        <f t="shared" ca="1" si="28"/>
        <v>0.97752808988764039</v>
      </c>
      <c r="O50" s="52">
        <f ca="1">SUMIFS(INDIRECT(O$15),Data[Search],$A50,Data[Rel_D],$C$17)</f>
        <v>89</v>
      </c>
      <c r="P50" s="29">
        <f t="shared" ca="1" si="29"/>
        <v>1</v>
      </c>
      <c r="Q50" s="52">
        <f ca="1">SUMIFS(INDIRECT(Q$15),Data[Search],$A50,Data[Rel_D],$C$17)</f>
        <v>88</v>
      </c>
      <c r="R50" s="29">
        <f t="shared" ca="1" si="30"/>
        <v>0.9887640449438202</v>
      </c>
      <c r="S50" s="52">
        <f ca="1">SUMIFS(INDIRECT(S$15),Data[Search],$A50,Data[Rel_D],$C$17)</f>
        <v>82</v>
      </c>
      <c r="T50" s="29">
        <f t="shared" ca="1" si="31"/>
        <v>0.9213483146067416</v>
      </c>
      <c r="U50" s="52">
        <f ca="1">SUMIFS(INDIRECT(U$15),Data[Search],$A50,Data[Rel_D],$C$17)</f>
        <v>86</v>
      </c>
      <c r="V50" s="29">
        <f t="shared" ca="1" si="32"/>
        <v>0.9662921348314607</v>
      </c>
      <c r="W50" s="52">
        <f ca="1">SUMIFS(INDIRECT(W$15),Data[Search],$A50,Data[Rel_D],$C$17)</f>
        <v>67</v>
      </c>
      <c r="X50" s="29">
        <f t="shared" ca="1" si="33"/>
        <v>0.7528089887640449</v>
      </c>
      <c r="Y50" s="55"/>
      <c r="Z50">
        <f>VLOOKUP('Respiratory Care (COPD)'!Z$17,'Highrisk data'!$A$10:$DH$38,MATCH('Respiratory Care (COPD)'!A50,'Highrisk data'!$A$10:$DH$10,0),FALSE)</f>
        <v>35</v>
      </c>
      <c r="AA50">
        <f>VLOOKUP('Respiratory Care (COPD)'!AA$17,'Highrisk data'!$A$10:$DH$38,MATCH('Respiratory Care (COPD)'!A50,'Highrisk data'!$A$10:$DH$10,0),FALSE)</f>
        <v>2</v>
      </c>
      <c r="AB50" s="29">
        <f t="shared" si="22"/>
        <v>5.7142857142857141E-2</v>
      </c>
    </row>
    <row r="51" spans="1:28" x14ac:dyDescent="0.25">
      <c r="A51" t="s">
        <v>964</v>
      </c>
      <c r="B51" s="12" t="s">
        <v>953</v>
      </c>
      <c r="C51" t="s">
        <v>1474</v>
      </c>
      <c r="D51" s="52">
        <v>56</v>
      </c>
      <c r="E51" s="52">
        <f ca="1">SUMIFS(INDIRECT(E$15),Data[Search],$A51,Data[Rel_D],$C$17)</f>
        <v>46</v>
      </c>
      <c r="F51" s="29">
        <f t="shared" ca="1" si="24"/>
        <v>0.8214285714285714</v>
      </c>
      <c r="G51" s="52">
        <f ca="1">SUMIFS(INDIRECT(G$15),Data[Search],$A51,Data[Rel_D],$C$17)</f>
        <v>2</v>
      </c>
      <c r="H51" s="29">
        <f t="shared" ca="1" si="25"/>
        <v>4.3478260869565216E-2</v>
      </c>
      <c r="I51" s="52">
        <f ca="1">SUMIFS(INDIRECT(I$15),Data[Search],$A51,Data[Rel_D],$C$17)</f>
        <v>3</v>
      </c>
      <c r="J51" s="29">
        <f t="shared" ca="1" si="26"/>
        <v>6.5217391304347824E-2</v>
      </c>
      <c r="K51" s="52">
        <f ca="1">SUMIFS(INDIRECT(K$15),Data[Search],$A51,Data[Rel_D],$C$17)</f>
        <v>3</v>
      </c>
      <c r="L51" s="29">
        <f t="shared" ca="1" si="27"/>
        <v>6.5217391304347824E-2</v>
      </c>
      <c r="M51" s="52">
        <f ca="1">SUMIFS(INDIRECT(M$15),Data[Search],$A51,Data[Rel_D],$C$17)</f>
        <v>46</v>
      </c>
      <c r="N51" s="29">
        <f t="shared" ca="1" si="28"/>
        <v>1</v>
      </c>
      <c r="O51" s="52">
        <f ca="1">SUMIFS(INDIRECT(O$15),Data[Search],$A51,Data[Rel_D],$C$17)</f>
        <v>46</v>
      </c>
      <c r="P51" s="29">
        <f t="shared" ca="1" si="29"/>
        <v>1</v>
      </c>
      <c r="Q51" s="52">
        <f ca="1">SUMIFS(INDIRECT(Q$15),Data[Search],$A51,Data[Rel_D],$C$17)</f>
        <v>46</v>
      </c>
      <c r="R51" s="29">
        <f t="shared" ca="1" si="30"/>
        <v>1</v>
      </c>
      <c r="S51" s="52">
        <f ca="1">SUMIFS(INDIRECT(S$15),Data[Search],$A51,Data[Rel_D],$C$17)</f>
        <v>45</v>
      </c>
      <c r="T51" s="29">
        <f t="shared" ca="1" si="31"/>
        <v>0.97826086956521741</v>
      </c>
      <c r="U51" s="52">
        <f ca="1">SUMIFS(INDIRECT(U$15),Data[Search],$A51,Data[Rel_D],$C$17)</f>
        <v>44</v>
      </c>
      <c r="V51" s="29">
        <f t="shared" ca="1" si="32"/>
        <v>0.95652173913043481</v>
      </c>
      <c r="W51" s="52">
        <f ca="1">SUMIFS(INDIRECT(W$15),Data[Search],$A51,Data[Rel_D],$C$17)</f>
        <v>45</v>
      </c>
      <c r="X51" s="29">
        <f t="shared" ca="1" si="33"/>
        <v>0.97826086956521741</v>
      </c>
      <c r="Y51" s="55"/>
      <c r="Z51">
        <f>VLOOKUP('Respiratory Care (COPD)'!Z$17,'Highrisk data'!$A$10:$DH$38,MATCH('Respiratory Care (COPD)'!A51,'Highrisk data'!$A$10:$DH$10,0),FALSE)</f>
        <v>12</v>
      </c>
      <c r="AA51">
        <f>VLOOKUP('Respiratory Care (COPD)'!AA$17,'Highrisk data'!$A$10:$DH$38,MATCH('Respiratory Care (COPD)'!A51,'Highrisk data'!$A$10:$DH$10,0),FALSE)</f>
        <v>0</v>
      </c>
      <c r="AB51" s="29">
        <f t="shared" si="22"/>
        <v>0</v>
      </c>
    </row>
    <row r="52" spans="1:28" x14ac:dyDescent="0.25">
      <c r="A52" t="s">
        <v>970</v>
      </c>
      <c r="B52" s="12" t="s">
        <v>953</v>
      </c>
      <c r="C52" t="s">
        <v>1475</v>
      </c>
      <c r="D52" s="52">
        <v>84</v>
      </c>
      <c r="E52" s="52">
        <f ca="1">SUMIFS(INDIRECT(E$15),Data[Search],$A52,Data[Rel_D],$C$17)</f>
        <v>54</v>
      </c>
      <c r="F52" s="29">
        <f t="shared" ca="1" si="24"/>
        <v>0.6428571428571429</v>
      </c>
      <c r="G52" s="52">
        <f ca="1">SUMIFS(INDIRECT(G$15),Data[Search],$A52,Data[Rel_D],$C$17)</f>
        <v>11</v>
      </c>
      <c r="H52" s="29">
        <f t="shared" ca="1" si="25"/>
        <v>0.20370370370370369</v>
      </c>
      <c r="I52" s="52">
        <f ca="1">SUMIFS(INDIRECT(I$15),Data[Search],$A52,Data[Rel_D],$C$17)</f>
        <v>3</v>
      </c>
      <c r="J52" s="29">
        <f t="shared" ca="1" si="26"/>
        <v>5.5555555555555552E-2</v>
      </c>
      <c r="K52" s="52">
        <f ca="1">SUMIFS(INDIRECT(K$15),Data[Search],$A52,Data[Rel_D],$C$17)</f>
        <v>3</v>
      </c>
      <c r="L52" s="29">
        <f t="shared" ca="1" si="27"/>
        <v>5.5555555555555552E-2</v>
      </c>
      <c r="M52" s="52">
        <f ca="1">SUMIFS(INDIRECT(M$15),Data[Search],$A52,Data[Rel_D],$C$17)</f>
        <v>53</v>
      </c>
      <c r="N52" s="29">
        <f t="shared" ca="1" si="28"/>
        <v>0.98148148148148151</v>
      </c>
      <c r="O52" s="52">
        <f ca="1">SUMIFS(INDIRECT(O$15),Data[Search],$A52,Data[Rel_D],$C$17)</f>
        <v>51</v>
      </c>
      <c r="P52" s="29">
        <f t="shared" ca="1" si="29"/>
        <v>0.94444444444444442</v>
      </c>
      <c r="Q52" s="52">
        <f ca="1">SUMIFS(INDIRECT(Q$15),Data[Search],$A52,Data[Rel_D],$C$17)</f>
        <v>54</v>
      </c>
      <c r="R52" s="29">
        <f t="shared" ca="1" si="30"/>
        <v>1</v>
      </c>
      <c r="S52" s="52">
        <f ca="1">SUMIFS(INDIRECT(S$15),Data[Search],$A52,Data[Rel_D],$C$17)</f>
        <v>49</v>
      </c>
      <c r="T52" s="29">
        <f t="shared" ca="1" si="31"/>
        <v>0.90740740740740744</v>
      </c>
      <c r="U52" s="52">
        <f ca="1">SUMIFS(INDIRECT(U$15),Data[Search],$A52,Data[Rel_D],$C$17)</f>
        <v>53</v>
      </c>
      <c r="V52" s="29">
        <f t="shared" ca="1" si="32"/>
        <v>0.98148148148148151</v>
      </c>
      <c r="W52" s="52">
        <f ca="1">SUMIFS(INDIRECT(W$15),Data[Search],$A52,Data[Rel_D],$C$17)</f>
        <v>51</v>
      </c>
      <c r="X52" s="29">
        <f t="shared" ca="1" si="33"/>
        <v>0.94444444444444442</v>
      </c>
      <c r="Y52" s="55"/>
      <c r="Z52">
        <f>VLOOKUP('Respiratory Care (COPD)'!Z$17,'Highrisk data'!$A$10:$DH$38,MATCH('Respiratory Care (COPD)'!A52,'Highrisk data'!$A$10:$DH$10,0),FALSE)</f>
        <v>35</v>
      </c>
      <c r="AA52">
        <f>VLOOKUP('Respiratory Care (COPD)'!AA$17,'Highrisk data'!$A$10:$DH$38,MATCH('Respiratory Care (COPD)'!A52,'Highrisk data'!$A$10:$DH$10,0),FALSE)</f>
        <v>1</v>
      </c>
      <c r="AB52" s="29">
        <f t="shared" si="22"/>
        <v>2.8571428571428571E-2</v>
      </c>
    </row>
    <row r="53" spans="1:28" x14ac:dyDescent="0.25">
      <c r="A53" t="s">
        <v>976</v>
      </c>
      <c r="B53" s="12" t="s">
        <v>953</v>
      </c>
      <c r="C53" t="s">
        <v>1476</v>
      </c>
      <c r="D53" s="52">
        <v>64</v>
      </c>
      <c r="E53" s="52">
        <f ca="1">SUMIFS(INDIRECT(E$15),Data[Search],$A53,Data[Rel_D],$C$17)</f>
        <v>58</v>
      </c>
      <c r="F53" s="29">
        <f t="shared" ca="1" si="24"/>
        <v>0.90625</v>
      </c>
      <c r="G53" s="52">
        <f ca="1">SUMIFS(INDIRECT(G$15),Data[Search],$A53,Data[Rel_D],$C$17)</f>
        <v>8</v>
      </c>
      <c r="H53" s="29">
        <f t="shared" ca="1" si="25"/>
        <v>0.13793103448275862</v>
      </c>
      <c r="I53" s="52">
        <f ca="1">SUMIFS(INDIRECT(I$15),Data[Search],$A53,Data[Rel_D],$C$17)</f>
        <v>23</v>
      </c>
      <c r="J53" s="29">
        <f t="shared" ca="1" si="26"/>
        <v>0.39655172413793105</v>
      </c>
      <c r="K53" s="52">
        <f ca="1">SUMIFS(INDIRECT(K$15),Data[Search],$A53,Data[Rel_D],$C$17)</f>
        <v>4</v>
      </c>
      <c r="L53" s="29">
        <f t="shared" ca="1" si="27"/>
        <v>6.8965517241379309E-2</v>
      </c>
      <c r="M53" s="52">
        <f ca="1">SUMIFS(INDIRECT(M$15),Data[Search],$A53,Data[Rel_D],$C$17)</f>
        <v>57</v>
      </c>
      <c r="N53" s="29">
        <f t="shared" ca="1" si="28"/>
        <v>0.98275862068965514</v>
      </c>
      <c r="O53" s="52">
        <f ca="1">SUMIFS(INDIRECT(O$15),Data[Search],$A53,Data[Rel_D],$C$17)</f>
        <v>57</v>
      </c>
      <c r="P53" s="29">
        <f t="shared" ca="1" si="29"/>
        <v>0.98275862068965514</v>
      </c>
      <c r="Q53" s="52">
        <f ca="1">SUMIFS(INDIRECT(Q$15),Data[Search],$A53,Data[Rel_D],$C$17)</f>
        <v>58</v>
      </c>
      <c r="R53" s="29">
        <f t="shared" ca="1" si="30"/>
        <v>1</v>
      </c>
      <c r="S53" s="52">
        <f ca="1">SUMIFS(INDIRECT(S$15),Data[Search],$A53,Data[Rel_D],$C$17)</f>
        <v>56</v>
      </c>
      <c r="T53" s="29">
        <f t="shared" ca="1" si="31"/>
        <v>0.96551724137931039</v>
      </c>
      <c r="U53" s="52">
        <f ca="1">SUMIFS(INDIRECT(U$15),Data[Search],$A53,Data[Rel_D],$C$17)</f>
        <v>48</v>
      </c>
      <c r="V53" s="29">
        <f t="shared" ca="1" si="32"/>
        <v>0.82758620689655171</v>
      </c>
      <c r="W53" s="52">
        <f ca="1">SUMIFS(INDIRECT(W$15),Data[Search],$A53,Data[Rel_D],$C$17)</f>
        <v>52</v>
      </c>
      <c r="X53" s="29">
        <f t="shared" ca="1" si="33"/>
        <v>0.89655172413793105</v>
      </c>
      <c r="Y53" s="55"/>
      <c r="Z53">
        <f>VLOOKUP('Respiratory Care (COPD)'!Z$17,'Highrisk data'!$A$10:$DH$38,MATCH('Respiratory Care (COPD)'!A53,'Highrisk data'!$A$10:$DH$10,0),FALSE)</f>
        <v>26</v>
      </c>
      <c r="AA53">
        <f>VLOOKUP('Respiratory Care (COPD)'!AA$17,'Highrisk data'!$A$10:$DH$38,MATCH('Respiratory Care (COPD)'!A53,'Highrisk data'!$A$10:$DH$10,0),FALSE)</f>
        <v>4</v>
      </c>
      <c r="AB53" s="29">
        <f t="shared" si="22"/>
        <v>0.15384615384615385</v>
      </c>
    </row>
    <row r="54" spans="1:28" x14ac:dyDescent="0.25">
      <c r="A54" t="s">
        <v>979</v>
      </c>
      <c r="B54" s="12" t="s">
        <v>953</v>
      </c>
      <c r="C54" t="s">
        <v>1477</v>
      </c>
      <c r="D54" s="52">
        <v>43</v>
      </c>
      <c r="E54" s="52">
        <f ca="1">SUMIFS(INDIRECT(E$15),Data[Search],$A54,Data[Rel_D],$C$17)</f>
        <v>42</v>
      </c>
      <c r="F54" s="29">
        <f t="shared" ca="1" si="24"/>
        <v>0.97674418604651159</v>
      </c>
      <c r="G54" s="52">
        <f ca="1">SUMIFS(INDIRECT(G$15),Data[Search],$A54,Data[Rel_D],$C$17)</f>
        <v>8</v>
      </c>
      <c r="H54" s="29">
        <f t="shared" ca="1" si="25"/>
        <v>0.19047619047619047</v>
      </c>
      <c r="I54" s="52">
        <f ca="1">SUMIFS(INDIRECT(I$15),Data[Search],$A54,Data[Rel_D],$C$17)</f>
        <v>18</v>
      </c>
      <c r="J54" s="29">
        <f t="shared" ca="1" si="26"/>
        <v>0.42857142857142855</v>
      </c>
      <c r="K54" s="52">
        <f ca="1">SUMIFS(INDIRECT(K$15),Data[Search],$A54,Data[Rel_D],$C$17)</f>
        <v>8</v>
      </c>
      <c r="L54" s="29">
        <f t="shared" ca="1" si="27"/>
        <v>0.19047619047619047</v>
      </c>
      <c r="M54" s="52">
        <f ca="1">SUMIFS(INDIRECT(M$15),Data[Search],$A54,Data[Rel_D],$C$17)</f>
        <v>41</v>
      </c>
      <c r="N54" s="29">
        <f t="shared" ca="1" si="28"/>
        <v>0.97619047619047616</v>
      </c>
      <c r="O54" s="52">
        <f ca="1">SUMIFS(INDIRECT(O$15),Data[Search],$A54,Data[Rel_D],$C$17)</f>
        <v>41</v>
      </c>
      <c r="P54" s="29">
        <f t="shared" ca="1" si="29"/>
        <v>0.97619047619047616</v>
      </c>
      <c r="Q54" s="52">
        <f ca="1">SUMIFS(INDIRECT(Q$15),Data[Search],$A54,Data[Rel_D],$C$17)</f>
        <v>42</v>
      </c>
      <c r="R54" s="29">
        <f t="shared" ca="1" si="30"/>
        <v>1</v>
      </c>
      <c r="S54" s="52">
        <f ca="1">SUMIFS(INDIRECT(S$15),Data[Search],$A54,Data[Rel_D],$C$17)</f>
        <v>37</v>
      </c>
      <c r="T54" s="29">
        <f t="shared" ca="1" si="31"/>
        <v>0.88095238095238093</v>
      </c>
      <c r="U54" s="52">
        <f ca="1">SUMIFS(INDIRECT(U$15),Data[Search],$A54,Data[Rel_D],$C$17)</f>
        <v>41</v>
      </c>
      <c r="V54" s="29">
        <f t="shared" ca="1" si="32"/>
        <v>0.97619047619047616</v>
      </c>
      <c r="W54" s="52">
        <f ca="1">SUMIFS(INDIRECT(W$15),Data[Search],$A54,Data[Rel_D],$C$17)</f>
        <v>41</v>
      </c>
      <c r="X54" s="29">
        <f t="shared" ca="1" si="33"/>
        <v>0.97619047619047616</v>
      </c>
      <c r="Y54" s="55"/>
      <c r="Z54">
        <f>VLOOKUP('Respiratory Care (COPD)'!Z$17,'Highrisk data'!$A$10:$DH$38,MATCH('Respiratory Care (COPD)'!A54,'Highrisk data'!$A$10:$DH$10,0),FALSE)</f>
        <v>11</v>
      </c>
      <c r="AA54">
        <f>VLOOKUP('Respiratory Care (COPD)'!AA$17,'Highrisk data'!$A$10:$DH$38,MATCH('Respiratory Care (COPD)'!A54,'Highrisk data'!$A$10:$DH$10,0),FALSE)</f>
        <v>0</v>
      </c>
      <c r="AB54" s="29">
        <f t="shared" si="22"/>
        <v>0</v>
      </c>
    </row>
    <row r="55" spans="1:28" x14ac:dyDescent="0.25">
      <c r="A55" t="s">
        <v>984</v>
      </c>
      <c r="B55" s="12" t="s">
        <v>953</v>
      </c>
      <c r="C55" t="s">
        <v>1478</v>
      </c>
      <c r="D55" s="52">
        <v>47</v>
      </c>
      <c r="E55" s="52">
        <f ca="1">SUMIFS(INDIRECT(E$15),Data[Search],$A55,Data[Rel_D],$C$17)</f>
        <v>39</v>
      </c>
      <c r="F55" s="29">
        <f t="shared" ca="1" si="24"/>
        <v>0.82978723404255317</v>
      </c>
      <c r="G55" s="52">
        <f ca="1">SUMIFS(INDIRECT(G$15),Data[Search],$A55,Data[Rel_D],$C$17)</f>
        <v>8</v>
      </c>
      <c r="H55" s="29">
        <f t="shared" ca="1" si="25"/>
        <v>0.20512820512820512</v>
      </c>
      <c r="I55" s="52">
        <f ca="1">SUMIFS(INDIRECT(I$15),Data[Search],$A55,Data[Rel_D],$C$17)</f>
        <v>5</v>
      </c>
      <c r="J55" s="29">
        <f t="shared" ca="1" si="26"/>
        <v>0.12820512820512819</v>
      </c>
      <c r="K55" s="52">
        <f ca="1">SUMIFS(INDIRECT(K$15),Data[Search],$A55,Data[Rel_D],$C$17)</f>
        <v>0</v>
      </c>
      <c r="L55" s="29">
        <f t="shared" ca="1" si="27"/>
        <v>0</v>
      </c>
      <c r="M55" s="52">
        <f ca="1">SUMIFS(INDIRECT(M$15),Data[Search],$A55,Data[Rel_D],$C$17)</f>
        <v>38</v>
      </c>
      <c r="N55" s="29">
        <f t="shared" ca="1" si="28"/>
        <v>0.97435897435897434</v>
      </c>
      <c r="O55" s="52">
        <f ca="1">SUMIFS(INDIRECT(O$15),Data[Search],$A55,Data[Rel_D],$C$17)</f>
        <v>38</v>
      </c>
      <c r="P55" s="29">
        <f t="shared" ca="1" si="29"/>
        <v>0.97435897435897434</v>
      </c>
      <c r="Q55" s="52">
        <f ca="1">SUMIFS(INDIRECT(Q$15),Data[Search],$A55,Data[Rel_D],$C$17)</f>
        <v>39</v>
      </c>
      <c r="R55" s="29">
        <f t="shared" ca="1" si="30"/>
        <v>1</v>
      </c>
      <c r="S55" s="52">
        <f ca="1">SUMIFS(INDIRECT(S$15),Data[Search],$A55,Data[Rel_D],$C$17)</f>
        <v>37</v>
      </c>
      <c r="T55" s="29">
        <f t="shared" ca="1" si="31"/>
        <v>0.94871794871794868</v>
      </c>
      <c r="U55" s="52">
        <f ca="1">SUMIFS(INDIRECT(U$15),Data[Search],$A55,Data[Rel_D],$C$17)</f>
        <v>36</v>
      </c>
      <c r="V55" s="29">
        <f t="shared" ca="1" si="32"/>
        <v>0.92307692307692313</v>
      </c>
      <c r="W55" s="52">
        <f ca="1">SUMIFS(INDIRECT(W$15),Data[Search],$A55,Data[Rel_D],$C$17)</f>
        <v>39</v>
      </c>
      <c r="X55" s="29">
        <f t="shared" ca="1" si="33"/>
        <v>1</v>
      </c>
      <c r="Y55" s="55"/>
      <c r="Z55">
        <f>VLOOKUP('Respiratory Care (COPD)'!Z$17,'Highrisk data'!$A$10:$DH$38,MATCH('Respiratory Care (COPD)'!A55,'Highrisk data'!$A$10:$DH$10,0),FALSE)</f>
        <v>16</v>
      </c>
      <c r="AA55">
        <f>VLOOKUP('Respiratory Care (COPD)'!AA$17,'Highrisk data'!$A$10:$DH$38,MATCH('Respiratory Care (COPD)'!A55,'Highrisk data'!$A$10:$DH$10,0),FALSE)</f>
        <v>3</v>
      </c>
      <c r="AB55" s="29">
        <f t="shared" si="22"/>
        <v>0.1875</v>
      </c>
    </row>
    <row r="56" spans="1:28" x14ac:dyDescent="0.25">
      <c r="A56" t="s">
        <v>989</v>
      </c>
      <c r="B56" s="12" t="s">
        <v>953</v>
      </c>
      <c r="C56" t="s">
        <v>1479</v>
      </c>
      <c r="D56" s="52">
        <v>27</v>
      </c>
      <c r="E56" s="52">
        <f ca="1">SUMIFS(INDIRECT(E$15),Data[Search],$A56,Data[Rel_D],$C$17)</f>
        <v>21</v>
      </c>
      <c r="F56" s="29">
        <f t="shared" ca="1" si="24"/>
        <v>0.77777777777777779</v>
      </c>
      <c r="G56" s="52">
        <f ca="1">SUMIFS(INDIRECT(G$15),Data[Search],$A56,Data[Rel_D],$C$17)</f>
        <v>1</v>
      </c>
      <c r="H56" s="29">
        <f t="shared" ca="1" si="25"/>
        <v>4.7619047619047616E-2</v>
      </c>
      <c r="I56" s="52">
        <f ca="1">SUMIFS(INDIRECT(I$15),Data[Search],$A56,Data[Rel_D],$C$17)</f>
        <v>1</v>
      </c>
      <c r="J56" s="29">
        <f t="shared" ca="1" si="26"/>
        <v>4.7619047619047616E-2</v>
      </c>
      <c r="K56" s="52">
        <f ca="1">SUMIFS(INDIRECT(K$15),Data[Search],$A56,Data[Rel_D],$C$17)</f>
        <v>1</v>
      </c>
      <c r="L56" s="29">
        <f t="shared" ca="1" si="27"/>
        <v>4.7619047619047616E-2</v>
      </c>
      <c r="M56" s="52">
        <f ca="1">SUMIFS(INDIRECT(M$15),Data[Search],$A56,Data[Rel_D],$C$17)</f>
        <v>21</v>
      </c>
      <c r="N56" s="29">
        <f t="shared" ca="1" si="28"/>
        <v>1</v>
      </c>
      <c r="O56" s="52">
        <f ca="1">SUMIFS(INDIRECT(O$15),Data[Search],$A56,Data[Rel_D],$C$17)</f>
        <v>21</v>
      </c>
      <c r="P56" s="29">
        <f t="shared" ca="1" si="29"/>
        <v>1</v>
      </c>
      <c r="Q56" s="52">
        <f ca="1">SUMIFS(INDIRECT(Q$15),Data[Search],$A56,Data[Rel_D],$C$17)</f>
        <v>21</v>
      </c>
      <c r="R56" s="29">
        <f t="shared" ca="1" si="30"/>
        <v>1</v>
      </c>
      <c r="S56" s="52">
        <f ca="1">SUMIFS(INDIRECT(S$15),Data[Search],$A56,Data[Rel_D],$C$17)</f>
        <v>19</v>
      </c>
      <c r="T56" s="29">
        <f t="shared" ca="1" si="31"/>
        <v>0.90476190476190477</v>
      </c>
      <c r="U56" s="52">
        <f ca="1">SUMIFS(INDIRECT(U$15),Data[Search],$A56,Data[Rel_D],$C$17)</f>
        <v>20</v>
      </c>
      <c r="V56" s="29">
        <f t="shared" ca="1" si="32"/>
        <v>0.95238095238095233</v>
      </c>
      <c r="W56" s="52">
        <f ca="1">SUMIFS(INDIRECT(W$15),Data[Search],$A56,Data[Rel_D],$C$17)</f>
        <v>21</v>
      </c>
      <c r="X56" s="29">
        <f t="shared" ca="1" si="33"/>
        <v>1</v>
      </c>
      <c r="Y56" s="55"/>
      <c r="Z56">
        <f>VLOOKUP('Respiratory Care (COPD)'!Z$17,'Highrisk data'!$A$10:$DH$38,MATCH('Respiratory Care (COPD)'!A56,'Highrisk data'!$A$10:$DH$10,0),FALSE)</f>
        <v>12</v>
      </c>
      <c r="AA56">
        <f>VLOOKUP('Respiratory Care (COPD)'!AA$17,'Highrisk data'!$A$10:$DH$38,MATCH('Respiratory Care (COPD)'!A56,'Highrisk data'!$A$10:$DH$10,0),FALSE)</f>
        <v>0</v>
      </c>
      <c r="AB56" s="29">
        <f t="shared" si="22"/>
        <v>0</v>
      </c>
    </row>
    <row r="57" spans="1:28" x14ac:dyDescent="0.25">
      <c r="A57" t="s">
        <v>991</v>
      </c>
      <c r="B57" s="12" t="s">
        <v>953</v>
      </c>
      <c r="C57" t="s">
        <v>1480</v>
      </c>
      <c r="D57" s="52">
        <v>102</v>
      </c>
      <c r="E57" s="52">
        <f ca="1">SUMIFS(INDIRECT(E$15),Data[Search],$A57,Data[Rel_D],$C$17)</f>
        <v>87</v>
      </c>
      <c r="F57" s="29">
        <f t="shared" ca="1" si="24"/>
        <v>0.8529411764705882</v>
      </c>
      <c r="G57" s="52">
        <f ca="1">SUMIFS(INDIRECT(G$15),Data[Search],$A57,Data[Rel_D],$C$17)</f>
        <v>3</v>
      </c>
      <c r="H57" s="29">
        <f t="shared" ca="1" si="25"/>
        <v>3.4482758620689655E-2</v>
      </c>
      <c r="I57" s="52">
        <f ca="1">SUMIFS(INDIRECT(I$15),Data[Search],$A57,Data[Rel_D],$C$17)</f>
        <v>10</v>
      </c>
      <c r="J57" s="29">
        <f t="shared" ca="1" si="26"/>
        <v>0.11494252873563218</v>
      </c>
      <c r="K57" s="52">
        <f ca="1">SUMIFS(INDIRECT(K$15),Data[Search],$A57,Data[Rel_D],$C$17)</f>
        <v>4</v>
      </c>
      <c r="L57" s="29">
        <f t="shared" ca="1" si="27"/>
        <v>4.5977011494252873E-2</v>
      </c>
      <c r="M57" s="52">
        <f ca="1">SUMIFS(INDIRECT(M$15),Data[Search],$A57,Data[Rel_D],$C$17)</f>
        <v>86</v>
      </c>
      <c r="N57" s="29">
        <f t="shared" ca="1" si="28"/>
        <v>0.9885057471264368</v>
      </c>
      <c r="O57" s="52">
        <f ca="1">SUMIFS(INDIRECT(O$15),Data[Search],$A57,Data[Rel_D],$C$17)</f>
        <v>86</v>
      </c>
      <c r="P57" s="29">
        <f t="shared" ca="1" si="29"/>
        <v>0.9885057471264368</v>
      </c>
      <c r="Q57" s="52">
        <f ca="1">SUMIFS(INDIRECT(Q$15),Data[Search],$A57,Data[Rel_D],$C$17)</f>
        <v>87</v>
      </c>
      <c r="R57" s="29">
        <f t="shared" ca="1" si="30"/>
        <v>1</v>
      </c>
      <c r="S57" s="52">
        <f ca="1">SUMIFS(INDIRECT(S$15),Data[Search],$A57,Data[Rel_D],$C$17)</f>
        <v>82</v>
      </c>
      <c r="T57" s="29">
        <f t="shared" ca="1" si="31"/>
        <v>0.94252873563218387</v>
      </c>
      <c r="U57" s="52">
        <f ca="1">SUMIFS(INDIRECT(U$15),Data[Search],$A57,Data[Rel_D],$C$17)</f>
        <v>70</v>
      </c>
      <c r="V57" s="29">
        <f t="shared" ca="1" si="32"/>
        <v>0.8045977011494253</v>
      </c>
      <c r="W57" s="52">
        <f ca="1">SUMIFS(INDIRECT(W$15),Data[Search],$A57,Data[Rel_D],$C$17)</f>
        <v>81</v>
      </c>
      <c r="X57" s="29">
        <f t="shared" ca="1" si="33"/>
        <v>0.93103448275862066</v>
      </c>
      <c r="Y57" s="55"/>
      <c r="Z57">
        <f>VLOOKUP('Respiratory Care (COPD)'!Z$17,'Highrisk data'!$A$10:$DH$38,MATCH('Respiratory Care (COPD)'!A57,'Highrisk data'!$A$10:$DH$10,0),FALSE)</f>
        <v>42</v>
      </c>
      <c r="AA57">
        <f>VLOOKUP('Respiratory Care (COPD)'!AA$17,'Highrisk data'!$A$10:$DH$38,MATCH('Respiratory Care (COPD)'!A57,'Highrisk data'!$A$10:$DH$10,0),FALSE)</f>
        <v>28</v>
      </c>
      <c r="AB57" s="29">
        <f t="shared" si="22"/>
        <v>0.66666666666666663</v>
      </c>
    </row>
    <row r="58" spans="1:28" x14ac:dyDescent="0.25">
      <c r="A58" t="s">
        <v>996</v>
      </c>
      <c r="B58" s="12" t="s">
        <v>953</v>
      </c>
      <c r="C58" t="s">
        <v>1481</v>
      </c>
      <c r="D58" s="52">
        <v>61</v>
      </c>
      <c r="E58" s="52">
        <f ca="1">SUMIFS(INDIRECT(E$15),Data[Search],$A58,Data[Rel_D],$C$17)</f>
        <v>45</v>
      </c>
      <c r="F58" s="29">
        <f t="shared" ca="1" si="24"/>
        <v>0.73770491803278693</v>
      </c>
      <c r="G58" s="52">
        <f ca="1">SUMIFS(INDIRECT(G$15),Data[Search],$A58,Data[Rel_D],$C$17)</f>
        <v>2</v>
      </c>
      <c r="H58" s="29">
        <f t="shared" ca="1" si="25"/>
        <v>4.4444444444444446E-2</v>
      </c>
      <c r="I58" s="52">
        <f ca="1">SUMIFS(INDIRECT(I$15),Data[Search],$A58,Data[Rel_D],$C$17)</f>
        <v>0</v>
      </c>
      <c r="J58" s="29">
        <f t="shared" ca="1" si="26"/>
        <v>0</v>
      </c>
      <c r="K58" s="52">
        <f ca="1">SUMIFS(INDIRECT(K$15),Data[Search],$A58,Data[Rel_D],$C$17)</f>
        <v>0</v>
      </c>
      <c r="L58" s="29">
        <f t="shared" ca="1" si="27"/>
        <v>0</v>
      </c>
      <c r="M58" s="52">
        <f ca="1">SUMIFS(INDIRECT(M$15),Data[Search],$A58,Data[Rel_D],$C$17)</f>
        <v>0</v>
      </c>
      <c r="N58" s="29">
        <f t="shared" ca="1" si="28"/>
        <v>0</v>
      </c>
      <c r="O58" s="52">
        <f ca="1">SUMIFS(INDIRECT(O$15),Data[Search],$A58,Data[Rel_D],$C$17)</f>
        <v>43</v>
      </c>
      <c r="P58" s="29">
        <f t="shared" ca="1" si="29"/>
        <v>0.9555555555555556</v>
      </c>
      <c r="Q58" s="52">
        <f ca="1">SUMIFS(INDIRECT(Q$15),Data[Search],$A58,Data[Rel_D],$C$17)</f>
        <v>44</v>
      </c>
      <c r="R58" s="29">
        <f t="shared" ca="1" si="30"/>
        <v>0.97777777777777775</v>
      </c>
      <c r="S58" s="52">
        <f ca="1">SUMIFS(INDIRECT(S$15),Data[Search],$A58,Data[Rel_D],$C$17)</f>
        <v>40</v>
      </c>
      <c r="T58" s="29">
        <f t="shared" ca="1" si="31"/>
        <v>0.88888888888888884</v>
      </c>
      <c r="U58" s="52">
        <f ca="1">SUMIFS(INDIRECT(U$15),Data[Search],$A58,Data[Rel_D],$C$17)</f>
        <v>45</v>
      </c>
      <c r="V58" s="29">
        <f t="shared" ca="1" si="32"/>
        <v>1</v>
      </c>
      <c r="W58" s="52">
        <f ca="1">SUMIFS(INDIRECT(W$15),Data[Search],$A58,Data[Rel_D],$C$17)</f>
        <v>37</v>
      </c>
      <c r="X58" s="29">
        <f t="shared" ca="1" si="33"/>
        <v>0.82222222222222219</v>
      </c>
      <c r="Y58" s="55"/>
      <c r="Z58">
        <f>VLOOKUP(A58,'Highrisk data'!$H$43:$I$47,2,FALSE)</f>
        <v>19</v>
      </c>
      <c r="AA58">
        <v>0</v>
      </c>
      <c r="AB58" s="29">
        <f t="shared" si="22"/>
        <v>0</v>
      </c>
    </row>
    <row r="59" spans="1:28" x14ac:dyDescent="0.25">
      <c r="A59" t="s">
        <v>1002</v>
      </c>
      <c r="B59" s="12" t="s">
        <v>953</v>
      </c>
      <c r="C59" t="s">
        <v>1482</v>
      </c>
      <c r="D59" s="52">
        <v>121</v>
      </c>
      <c r="E59" s="52">
        <f ca="1">SUMIFS(INDIRECT(E$15),Data[Search],$A59,Data[Rel_D],$C$17)</f>
        <v>103</v>
      </c>
      <c r="F59" s="29">
        <f t="shared" ca="1" si="24"/>
        <v>0.85123966942148765</v>
      </c>
      <c r="G59" s="52">
        <f ca="1">SUMIFS(INDIRECT(G$15),Data[Search],$A59,Data[Rel_D],$C$17)</f>
        <v>6</v>
      </c>
      <c r="H59" s="29">
        <f t="shared" ca="1" si="25"/>
        <v>5.8252427184466021E-2</v>
      </c>
      <c r="I59" s="52">
        <f ca="1">SUMIFS(INDIRECT(I$15),Data[Search],$A59,Data[Rel_D],$C$17)</f>
        <v>22</v>
      </c>
      <c r="J59" s="29">
        <f t="shared" ca="1" si="26"/>
        <v>0.21359223300970873</v>
      </c>
      <c r="K59" s="52">
        <f ca="1">SUMIFS(INDIRECT(K$15),Data[Search],$A59,Data[Rel_D],$C$17)</f>
        <v>0</v>
      </c>
      <c r="L59" s="29">
        <f t="shared" ca="1" si="27"/>
        <v>0</v>
      </c>
      <c r="M59" s="52">
        <f ca="1">SUMIFS(INDIRECT(M$15),Data[Search],$A59,Data[Rel_D],$C$17)</f>
        <v>96</v>
      </c>
      <c r="N59" s="29">
        <f t="shared" ca="1" si="28"/>
        <v>0.93203883495145634</v>
      </c>
      <c r="O59" s="52">
        <f ca="1">SUMIFS(INDIRECT(O$15),Data[Search],$A59,Data[Rel_D],$C$17)</f>
        <v>101</v>
      </c>
      <c r="P59" s="29">
        <f t="shared" ca="1" si="29"/>
        <v>0.98058252427184467</v>
      </c>
      <c r="Q59" s="52">
        <f ca="1">SUMIFS(INDIRECT(Q$15),Data[Search],$A59,Data[Rel_D],$C$17)</f>
        <v>103</v>
      </c>
      <c r="R59" s="29">
        <f t="shared" ca="1" si="30"/>
        <v>1</v>
      </c>
      <c r="S59" s="52">
        <f ca="1">SUMIFS(INDIRECT(S$15),Data[Search],$A59,Data[Rel_D],$C$17)</f>
        <v>96</v>
      </c>
      <c r="T59" s="29">
        <f t="shared" ca="1" si="31"/>
        <v>0.93203883495145634</v>
      </c>
      <c r="U59" s="52">
        <f ca="1">SUMIFS(INDIRECT(U$15),Data[Search],$A59,Data[Rel_D],$C$17)</f>
        <v>91</v>
      </c>
      <c r="V59" s="29">
        <f t="shared" ca="1" si="32"/>
        <v>0.88349514563106801</v>
      </c>
      <c r="W59" s="52">
        <f ca="1">SUMIFS(INDIRECT(W$15),Data[Search],$A59,Data[Rel_D],$C$17)</f>
        <v>103</v>
      </c>
      <c r="X59" s="29">
        <f t="shared" ca="1" si="33"/>
        <v>1</v>
      </c>
      <c r="Y59" s="55"/>
      <c r="Z59">
        <f>VLOOKUP('Respiratory Care (COPD)'!Z$17,'Highrisk data'!$A$10:$DH$38,MATCH('Respiratory Care (COPD)'!A59,'Highrisk data'!$A$10:$DH$10,0),FALSE)</f>
        <v>38</v>
      </c>
      <c r="AA59">
        <f>VLOOKUP('Respiratory Care (COPD)'!AA$17,'Highrisk data'!$A$10:$DH$38,MATCH('Respiratory Care (COPD)'!A59,'Highrisk data'!$A$10:$DH$10,0),FALSE)</f>
        <v>12</v>
      </c>
      <c r="AB59" s="29">
        <f t="shared" si="22"/>
        <v>0.31578947368421051</v>
      </c>
    </row>
    <row r="60" spans="1:28" x14ac:dyDescent="0.25">
      <c r="A60" t="s">
        <v>1007</v>
      </c>
      <c r="B60" s="12" t="s">
        <v>1009</v>
      </c>
      <c r="C60" t="s">
        <v>1483</v>
      </c>
      <c r="D60" s="52">
        <v>155</v>
      </c>
      <c r="E60" s="52">
        <f ca="1">SUMIFS(INDIRECT(E$15),Data[Search],$A60,Data[Rel_D],$C$17)</f>
        <v>127</v>
      </c>
      <c r="F60" s="29">
        <f t="shared" ca="1" si="24"/>
        <v>0.8193548387096774</v>
      </c>
      <c r="G60" s="52">
        <f ca="1">SUMIFS(INDIRECT(G$15),Data[Search],$A60,Data[Rel_D],$C$17)</f>
        <v>14</v>
      </c>
      <c r="H60" s="29">
        <f t="shared" ca="1" si="25"/>
        <v>0.11023622047244094</v>
      </c>
      <c r="I60" s="52">
        <f ca="1">SUMIFS(INDIRECT(I$15),Data[Search],$A60,Data[Rel_D],$C$17)</f>
        <v>34</v>
      </c>
      <c r="J60" s="29">
        <f t="shared" ca="1" si="26"/>
        <v>0.26771653543307089</v>
      </c>
      <c r="K60" s="52">
        <f ca="1">SUMIFS(INDIRECT(K$15),Data[Search],$A60,Data[Rel_D],$C$17)</f>
        <v>2</v>
      </c>
      <c r="L60" s="29">
        <f t="shared" ca="1" si="27"/>
        <v>1.5748031496062992E-2</v>
      </c>
      <c r="M60" s="52">
        <f ca="1">SUMIFS(INDIRECT(M$15),Data[Search],$A60,Data[Rel_D],$C$17)</f>
        <v>127</v>
      </c>
      <c r="N60" s="29">
        <f t="shared" ca="1" si="28"/>
        <v>1</v>
      </c>
      <c r="O60" s="52">
        <f ca="1">SUMIFS(INDIRECT(O$15),Data[Search],$A60,Data[Rel_D],$C$17)</f>
        <v>127</v>
      </c>
      <c r="P60" s="29">
        <f t="shared" ca="1" si="29"/>
        <v>1</v>
      </c>
      <c r="Q60" s="52">
        <f ca="1">SUMIFS(INDIRECT(Q$15),Data[Search],$A60,Data[Rel_D],$C$17)</f>
        <v>127</v>
      </c>
      <c r="R60" s="29">
        <f t="shared" ca="1" si="30"/>
        <v>1</v>
      </c>
      <c r="S60" s="52">
        <f ca="1">SUMIFS(INDIRECT(S$15),Data[Search],$A60,Data[Rel_D],$C$17)</f>
        <v>126</v>
      </c>
      <c r="T60" s="29">
        <f t="shared" ca="1" si="31"/>
        <v>0.99212598425196852</v>
      </c>
      <c r="U60" s="52">
        <f ca="1">SUMIFS(INDIRECT(U$15),Data[Search],$A60,Data[Rel_D],$C$17)</f>
        <v>115</v>
      </c>
      <c r="V60" s="29">
        <f t="shared" ca="1" si="32"/>
        <v>0.90551181102362199</v>
      </c>
      <c r="W60" s="52">
        <f ca="1">SUMIFS(INDIRECT(W$15),Data[Search],$A60,Data[Rel_D],$C$17)</f>
        <v>111</v>
      </c>
      <c r="X60" s="29">
        <f t="shared" ca="1" si="33"/>
        <v>0.87401574803149606</v>
      </c>
      <c r="Y60" s="55"/>
      <c r="Z60">
        <f>VLOOKUP('Respiratory Care (COPD)'!Z$17,'Highrisk data'!$A$10:$DH$38,MATCH('Respiratory Care (COPD)'!A60,'Highrisk data'!$A$10:$DH$10,0),FALSE)</f>
        <v>76</v>
      </c>
      <c r="AA60">
        <f>VLOOKUP('Respiratory Care (COPD)'!AA$17,'Highrisk data'!$A$10:$DH$38,MATCH('Respiratory Care (COPD)'!A60,'Highrisk data'!$A$10:$DH$10,0),FALSE)</f>
        <v>7</v>
      </c>
      <c r="AB60" s="29">
        <f t="shared" si="22"/>
        <v>9.2105263157894732E-2</v>
      </c>
    </row>
    <row r="61" spans="1:28" x14ac:dyDescent="0.25">
      <c r="A61" t="s">
        <v>1014</v>
      </c>
      <c r="B61" s="12" t="s">
        <v>1009</v>
      </c>
      <c r="C61" t="s">
        <v>1484</v>
      </c>
      <c r="D61" s="52">
        <v>37</v>
      </c>
      <c r="E61" s="52">
        <f ca="1">SUMIFS(INDIRECT(E$15),Data[Search],$A61,Data[Rel_D],$C$17)</f>
        <v>36</v>
      </c>
      <c r="F61" s="29">
        <f t="shared" ca="1" si="24"/>
        <v>0.97297297297297303</v>
      </c>
      <c r="G61" s="52">
        <f ca="1">SUMIFS(INDIRECT(G$15),Data[Search],$A61,Data[Rel_D],$C$17)</f>
        <v>3</v>
      </c>
      <c r="H61" s="29">
        <f t="shared" ca="1" si="25"/>
        <v>8.3333333333333329E-2</v>
      </c>
      <c r="I61" s="52">
        <f ca="1">SUMIFS(INDIRECT(I$15),Data[Search],$A61,Data[Rel_D],$C$17)</f>
        <v>6</v>
      </c>
      <c r="J61" s="29">
        <f t="shared" ca="1" si="26"/>
        <v>0.16666666666666666</v>
      </c>
      <c r="K61" s="52">
        <f ca="1">SUMIFS(INDIRECT(K$15),Data[Search],$A61,Data[Rel_D],$C$17)</f>
        <v>9</v>
      </c>
      <c r="L61" s="29">
        <f t="shared" ca="1" si="27"/>
        <v>0.25</v>
      </c>
      <c r="M61" s="52">
        <f ca="1">SUMIFS(INDIRECT(M$15),Data[Search],$A61,Data[Rel_D],$C$17)</f>
        <v>33</v>
      </c>
      <c r="N61" s="29">
        <f t="shared" ca="1" si="28"/>
        <v>0.91666666666666663</v>
      </c>
      <c r="O61" s="52">
        <f ca="1">SUMIFS(INDIRECT(O$15),Data[Search],$A61,Data[Rel_D],$C$17)</f>
        <v>36</v>
      </c>
      <c r="P61" s="29">
        <f t="shared" ca="1" si="29"/>
        <v>1</v>
      </c>
      <c r="Q61" s="52">
        <f ca="1">SUMIFS(INDIRECT(Q$15),Data[Search],$A61,Data[Rel_D],$C$17)</f>
        <v>36</v>
      </c>
      <c r="R61" s="29">
        <f t="shared" ca="1" si="30"/>
        <v>1</v>
      </c>
      <c r="S61" s="52">
        <f ca="1">SUMIFS(INDIRECT(S$15),Data[Search],$A61,Data[Rel_D],$C$17)</f>
        <v>36</v>
      </c>
      <c r="T61" s="29">
        <f t="shared" ca="1" si="31"/>
        <v>1</v>
      </c>
      <c r="U61" s="52">
        <f ca="1">SUMIFS(INDIRECT(U$15),Data[Search],$A61,Data[Rel_D],$C$17)</f>
        <v>34</v>
      </c>
      <c r="V61" s="29">
        <f t="shared" ca="1" si="32"/>
        <v>0.94444444444444442</v>
      </c>
      <c r="W61" s="52">
        <f ca="1">SUMIFS(INDIRECT(W$15),Data[Search],$A61,Data[Rel_D],$C$17)</f>
        <v>30</v>
      </c>
      <c r="X61" s="29">
        <f t="shared" ca="1" si="33"/>
        <v>0.83333333333333337</v>
      </c>
      <c r="Y61" s="55"/>
      <c r="Z61">
        <f>VLOOKUP(A61,'Highrisk data'!$H$43:$I$47,2,FALSE)</f>
        <v>22</v>
      </c>
      <c r="AA61">
        <v>0</v>
      </c>
      <c r="AB61" s="29">
        <f t="shared" si="22"/>
        <v>0</v>
      </c>
    </row>
    <row r="62" spans="1:28" x14ac:dyDescent="0.25">
      <c r="A62" t="s">
        <v>1019</v>
      </c>
      <c r="B62" s="12" t="s">
        <v>1009</v>
      </c>
      <c r="C62" t="s">
        <v>1485</v>
      </c>
      <c r="D62" s="52">
        <v>87</v>
      </c>
      <c r="E62" s="52">
        <f ca="1">SUMIFS(INDIRECT(E$15),Data[Search],$A62,Data[Rel_D],$C$17)</f>
        <v>81</v>
      </c>
      <c r="F62" s="29">
        <f t="shared" ca="1" si="24"/>
        <v>0.93103448275862066</v>
      </c>
      <c r="G62" s="52">
        <f ca="1">SUMIFS(INDIRECT(G$15),Data[Search],$A62,Data[Rel_D],$C$17)</f>
        <v>9</v>
      </c>
      <c r="H62" s="29">
        <f t="shared" ca="1" si="25"/>
        <v>0.1111111111111111</v>
      </c>
      <c r="I62" s="52">
        <f ca="1">SUMIFS(INDIRECT(I$15),Data[Search],$A62,Data[Rel_D],$C$17)</f>
        <v>59</v>
      </c>
      <c r="J62" s="29">
        <f t="shared" ca="1" si="26"/>
        <v>0.72839506172839508</v>
      </c>
      <c r="K62" s="52">
        <f ca="1">SUMIFS(INDIRECT(K$15),Data[Search],$A62,Data[Rel_D],$C$17)</f>
        <v>0</v>
      </c>
      <c r="L62" s="29">
        <f t="shared" ca="1" si="27"/>
        <v>0</v>
      </c>
      <c r="M62" s="52">
        <f ca="1">SUMIFS(INDIRECT(M$15),Data[Search],$A62,Data[Rel_D],$C$17)</f>
        <v>51</v>
      </c>
      <c r="N62" s="29">
        <f t="shared" ca="1" si="28"/>
        <v>0.62962962962962965</v>
      </c>
      <c r="O62" s="52">
        <f ca="1">SUMIFS(INDIRECT(O$15),Data[Search],$A62,Data[Rel_D],$C$17)</f>
        <v>77</v>
      </c>
      <c r="P62" s="29">
        <f t="shared" ca="1" si="29"/>
        <v>0.95061728395061729</v>
      </c>
      <c r="Q62" s="52">
        <f ca="1">SUMIFS(INDIRECT(Q$15),Data[Search],$A62,Data[Rel_D],$C$17)</f>
        <v>80</v>
      </c>
      <c r="R62" s="29">
        <f t="shared" ca="1" si="30"/>
        <v>0.98765432098765427</v>
      </c>
      <c r="S62" s="52">
        <f ca="1">SUMIFS(INDIRECT(S$15),Data[Search],$A62,Data[Rel_D],$C$17)</f>
        <v>78</v>
      </c>
      <c r="T62" s="29">
        <f t="shared" ca="1" si="31"/>
        <v>0.96296296296296291</v>
      </c>
      <c r="U62" s="52">
        <f ca="1">SUMIFS(INDIRECT(U$15),Data[Search],$A62,Data[Rel_D],$C$17)</f>
        <v>72</v>
      </c>
      <c r="V62" s="29">
        <f t="shared" ca="1" si="32"/>
        <v>0.88888888888888884</v>
      </c>
      <c r="W62" s="52">
        <f ca="1">SUMIFS(INDIRECT(W$15),Data[Search],$A62,Data[Rel_D],$C$17)</f>
        <v>59</v>
      </c>
      <c r="X62" s="29">
        <f t="shared" ca="1" si="33"/>
        <v>0.72839506172839508</v>
      </c>
      <c r="Y62" s="55"/>
      <c r="Z62">
        <f>VLOOKUP('Respiratory Care (COPD)'!Z$17,'Highrisk data'!$A$10:$DH$38,MATCH('Respiratory Care (COPD)'!A62,'Highrisk data'!$A$10:$DH$10,0),FALSE)</f>
        <v>35</v>
      </c>
      <c r="AA62">
        <f>VLOOKUP('Respiratory Care (COPD)'!AA$17,'Highrisk data'!$A$10:$DH$38,MATCH('Respiratory Care (COPD)'!A62,'Highrisk data'!$A$10:$DH$10,0),FALSE)</f>
        <v>0</v>
      </c>
      <c r="AB62" s="29">
        <f t="shared" si="22"/>
        <v>0</v>
      </c>
    </row>
    <row r="63" spans="1:28" x14ac:dyDescent="0.25">
      <c r="A63" t="s">
        <v>1021</v>
      </c>
      <c r="B63" s="12" t="s">
        <v>1009</v>
      </c>
      <c r="C63" t="s">
        <v>1486</v>
      </c>
      <c r="D63" s="52">
        <v>55</v>
      </c>
      <c r="E63" s="52">
        <f ca="1">SUMIFS(INDIRECT(E$15),Data[Search],$A63,Data[Rel_D],$C$17)</f>
        <v>43</v>
      </c>
      <c r="F63" s="29">
        <f t="shared" ca="1" si="24"/>
        <v>0.78181818181818186</v>
      </c>
      <c r="G63" s="52">
        <f ca="1">SUMIFS(INDIRECT(G$15),Data[Search],$A63,Data[Rel_D],$C$17)</f>
        <v>0</v>
      </c>
      <c r="H63" s="29">
        <f t="shared" ca="1" si="25"/>
        <v>0</v>
      </c>
      <c r="I63" s="52">
        <f ca="1">SUMIFS(INDIRECT(I$15),Data[Search],$A63,Data[Rel_D],$C$17)</f>
        <v>1</v>
      </c>
      <c r="J63" s="29">
        <f t="shared" ca="1" si="26"/>
        <v>2.3255813953488372E-2</v>
      </c>
      <c r="K63" s="52">
        <f ca="1">SUMIFS(INDIRECT(K$15),Data[Search],$A63,Data[Rel_D],$C$17)</f>
        <v>31</v>
      </c>
      <c r="L63" s="29">
        <f t="shared" ca="1" si="27"/>
        <v>0.72093023255813948</v>
      </c>
      <c r="M63" s="52">
        <f ca="1">SUMIFS(INDIRECT(M$15),Data[Search],$A63,Data[Rel_D],$C$17)</f>
        <v>24</v>
      </c>
      <c r="N63" s="29">
        <f t="shared" ca="1" si="28"/>
        <v>0.55813953488372092</v>
      </c>
      <c r="O63" s="52">
        <f ca="1">SUMIFS(INDIRECT(O$15),Data[Search],$A63,Data[Rel_D],$C$17)</f>
        <v>42</v>
      </c>
      <c r="P63" s="29">
        <f t="shared" ca="1" si="29"/>
        <v>0.97674418604651159</v>
      </c>
      <c r="Q63" s="52">
        <f ca="1">SUMIFS(INDIRECT(Q$15),Data[Search],$A63,Data[Rel_D],$C$17)</f>
        <v>43</v>
      </c>
      <c r="R63" s="29">
        <f t="shared" ca="1" si="30"/>
        <v>1</v>
      </c>
      <c r="S63" s="52">
        <f ca="1">SUMIFS(INDIRECT(S$15),Data[Search],$A63,Data[Rel_D],$C$17)</f>
        <v>43</v>
      </c>
      <c r="T63" s="29">
        <f t="shared" ca="1" si="31"/>
        <v>1</v>
      </c>
      <c r="U63" s="52">
        <f ca="1">SUMIFS(INDIRECT(U$15),Data[Search],$A63,Data[Rel_D],$C$17)</f>
        <v>42</v>
      </c>
      <c r="V63" s="29">
        <f t="shared" ca="1" si="32"/>
        <v>0.97674418604651159</v>
      </c>
      <c r="W63" s="52">
        <f ca="1">SUMIFS(INDIRECT(W$15),Data[Search],$A63,Data[Rel_D],$C$17)</f>
        <v>42</v>
      </c>
      <c r="X63" s="29">
        <f t="shared" ca="1" si="33"/>
        <v>0.97674418604651159</v>
      </c>
      <c r="Y63" s="55"/>
      <c r="Z63">
        <f>VLOOKUP('Respiratory Care (COPD)'!Z$17,'Highrisk data'!$A$10:$DH$38,MATCH('Respiratory Care (COPD)'!A63,'Highrisk data'!$A$10:$DH$10,0),FALSE)</f>
        <v>22</v>
      </c>
      <c r="AA63">
        <f>VLOOKUP('Respiratory Care (COPD)'!AA$17,'Highrisk data'!$A$10:$DH$38,MATCH('Respiratory Care (COPD)'!A63,'Highrisk data'!$A$10:$DH$10,0),FALSE)</f>
        <v>5</v>
      </c>
      <c r="AB63" s="29">
        <f t="shared" si="22"/>
        <v>0.22727272727272727</v>
      </c>
    </row>
    <row r="64" spans="1:28" x14ac:dyDescent="0.25">
      <c r="A64" t="s">
        <v>1026</v>
      </c>
      <c r="B64" s="12" t="s">
        <v>1009</v>
      </c>
      <c r="C64" t="s">
        <v>1487</v>
      </c>
      <c r="D64" s="52">
        <v>138</v>
      </c>
      <c r="E64" s="52">
        <f ca="1">SUMIFS(INDIRECT(E$15),Data[Search],$A64,Data[Rel_D],$C$17)</f>
        <v>111</v>
      </c>
      <c r="F64" s="29">
        <f t="shared" ca="1" si="24"/>
        <v>0.80434782608695654</v>
      </c>
      <c r="G64" s="52">
        <f ca="1">SUMIFS(INDIRECT(G$15),Data[Search],$A64,Data[Rel_D],$C$17)</f>
        <v>19</v>
      </c>
      <c r="H64" s="29">
        <f t="shared" ca="1" si="25"/>
        <v>0.17117117117117117</v>
      </c>
      <c r="I64" s="52">
        <f ca="1">SUMIFS(INDIRECT(I$15),Data[Search],$A64,Data[Rel_D],$C$17)</f>
        <v>17</v>
      </c>
      <c r="J64" s="29">
        <f t="shared" ca="1" si="26"/>
        <v>0.15315315315315314</v>
      </c>
      <c r="K64" s="52">
        <f ca="1">SUMIFS(INDIRECT(K$15),Data[Search],$A64,Data[Rel_D],$C$17)</f>
        <v>15</v>
      </c>
      <c r="L64" s="29">
        <f t="shared" ca="1" si="27"/>
        <v>0.13513513513513514</v>
      </c>
      <c r="M64" s="52">
        <f ca="1">SUMIFS(INDIRECT(M$15),Data[Search],$A64,Data[Rel_D],$C$17)</f>
        <v>78</v>
      </c>
      <c r="N64" s="29">
        <f t="shared" ca="1" si="28"/>
        <v>0.70270270270270274</v>
      </c>
      <c r="O64" s="52">
        <f ca="1">SUMIFS(INDIRECT(O$15),Data[Search],$A64,Data[Rel_D],$C$17)</f>
        <v>76</v>
      </c>
      <c r="P64" s="29">
        <f t="shared" ca="1" si="29"/>
        <v>0.68468468468468469</v>
      </c>
      <c r="Q64" s="52">
        <f ca="1">SUMIFS(INDIRECT(Q$15),Data[Search],$A64,Data[Rel_D],$C$17)</f>
        <v>111</v>
      </c>
      <c r="R64" s="29">
        <f t="shared" ca="1" si="30"/>
        <v>1</v>
      </c>
      <c r="S64" s="52">
        <f ca="1">SUMIFS(INDIRECT(S$15),Data[Search],$A64,Data[Rel_D],$C$17)</f>
        <v>97</v>
      </c>
      <c r="T64" s="29">
        <f t="shared" ca="1" si="31"/>
        <v>0.87387387387387383</v>
      </c>
      <c r="U64" s="52">
        <f ca="1">SUMIFS(INDIRECT(U$15),Data[Search],$A64,Data[Rel_D],$C$17)</f>
        <v>86</v>
      </c>
      <c r="V64" s="29">
        <f t="shared" ca="1" si="32"/>
        <v>0.77477477477477474</v>
      </c>
      <c r="W64" s="52">
        <f ca="1">SUMIFS(INDIRECT(W$15),Data[Search],$A64,Data[Rel_D],$C$17)</f>
        <v>81</v>
      </c>
      <c r="X64" s="29">
        <f t="shared" ca="1" si="33"/>
        <v>0.72972972972972971</v>
      </c>
      <c r="Y64" s="55"/>
      <c r="Z64">
        <f>VLOOKUP(A64,'Highrisk data'!$H$43:$I$47,2,FALSE)</f>
        <v>47</v>
      </c>
      <c r="AA64">
        <v>1</v>
      </c>
      <c r="AB64" s="29">
        <f t="shared" si="22"/>
        <v>2.1276595744680851E-2</v>
      </c>
    </row>
    <row r="65" spans="1:28" x14ac:dyDescent="0.25">
      <c r="A65" t="s">
        <v>883</v>
      </c>
      <c r="B65" s="12" t="s">
        <v>1447</v>
      </c>
      <c r="C65" t="s">
        <v>1488</v>
      </c>
      <c r="D65" s="52">
        <v>135</v>
      </c>
      <c r="E65" s="52">
        <f ca="1">SUMIFS(INDIRECT(E$15),Data[Search],$A65,Data[Rel_D],$C$17)</f>
        <v>90</v>
      </c>
      <c r="F65" s="29">
        <f t="shared" ca="1" si="24"/>
        <v>0.66666666666666663</v>
      </c>
      <c r="G65" s="52">
        <f ca="1">SUMIFS(INDIRECT(G$15),Data[Search],$A65,Data[Rel_D],$C$17)</f>
        <v>5</v>
      </c>
      <c r="H65" s="29">
        <f t="shared" ca="1" si="25"/>
        <v>5.5555555555555552E-2</v>
      </c>
      <c r="I65" s="52">
        <f ca="1">SUMIFS(INDIRECT(I$15),Data[Search],$A65,Data[Rel_D],$C$17)</f>
        <v>5</v>
      </c>
      <c r="J65" s="29">
        <f t="shared" ca="1" si="26"/>
        <v>5.5555555555555552E-2</v>
      </c>
      <c r="K65" s="52">
        <f ca="1">SUMIFS(INDIRECT(K$15),Data[Search],$A65,Data[Rel_D],$C$17)</f>
        <v>41</v>
      </c>
      <c r="L65" s="29">
        <f t="shared" ca="1" si="27"/>
        <v>0.45555555555555555</v>
      </c>
      <c r="M65" s="52">
        <f ca="1">SUMIFS(INDIRECT(M$15),Data[Search],$A65,Data[Rel_D],$C$17)</f>
        <v>49</v>
      </c>
      <c r="N65" s="29">
        <f t="shared" ca="1" si="28"/>
        <v>0.5444444444444444</v>
      </c>
      <c r="O65" s="52">
        <f ca="1">SUMIFS(INDIRECT(O$15),Data[Search],$A65,Data[Rel_D],$C$17)</f>
        <v>84</v>
      </c>
      <c r="P65" s="29">
        <f t="shared" ca="1" si="29"/>
        <v>0.93333333333333335</v>
      </c>
      <c r="Q65" s="52">
        <f ca="1">SUMIFS(INDIRECT(Q$15),Data[Search],$A65,Data[Rel_D],$C$17)</f>
        <v>88</v>
      </c>
      <c r="R65" s="29">
        <f t="shared" ca="1" si="30"/>
        <v>0.97777777777777775</v>
      </c>
      <c r="S65" s="52">
        <f ca="1">SUMIFS(INDIRECT(S$15),Data[Search],$A65,Data[Rel_D],$C$17)</f>
        <v>89</v>
      </c>
      <c r="T65" s="29">
        <f t="shared" ca="1" si="31"/>
        <v>0.98888888888888893</v>
      </c>
      <c r="U65" s="52">
        <f ca="1">SUMIFS(INDIRECT(U$15),Data[Search],$A65,Data[Rel_D],$C$17)</f>
        <v>89</v>
      </c>
      <c r="V65" s="29">
        <f t="shared" ca="1" si="32"/>
        <v>0.98888888888888893</v>
      </c>
      <c r="W65" s="52">
        <f ca="1">SUMIFS(INDIRECT(W$15),Data[Search],$A65,Data[Rel_D],$C$17)</f>
        <v>86</v>
      </c>
      <c r="X65" s="29">
        <f t="shared" ca="1" si="33"/>
        <v>0.9555555555555556</v>
      </c>
      <c r="Y65" s="55"/>
      <c r="Z65">
        <f>VLOOKUP('Respiratory Care (COPD)'!Z$17,'Highrisk data'!$A$10:$DH$38,MATCH('Respiratory Care (COPD)'!A65,'Highrisk data'!$A$10:$DH$10,0),FALSE)</f>
        <v>54</v>
      </c>
      <c r="AA65">
        <f>VLOOKUP('Respiratory Care (COPD)'!AA$17,'Highrisk data'!$A$10:$DH$38,MATCH('Respiratory Care (COPD)'!A65,'Highrisk data'!$A$10:$DH$10,0),FALSE)</f>
        <v>31</v>
      </c>
      <c r="AB65" s="29">
        <f t="shared" si="22"/>
        <v>0.57407407407407407</v>
      </c>
    </row>
    <row r="66" spans="1:28" x14ac:dyDescent="0.25">
      <c r="A66" t="s">
        <v>910</v>
      </c>
      <c r="B66" s="12" t="s">
        <v>1447</v>
      </c>
      <c r="C66" t="s">
        <v>1489</v>
      </c>
      <c r="D66" s="52">
        <v>66</v>
      </c>
      <c r="E66" s="52">
        <f ca="1">SUMIFS(INDIRECT(E$15),Data[Search],$A66,Data[Rel_D],$C$17)</f>
        <v>66</v>
      </c>
      <c r="F66" s="29" t="str">
        <f t="shared" ca="1" si="24"/>
        <v>100%</v>
      </c>
      <c r="G66" s="52">
        <f ca="1">SUMIFS(INDIRECT(G$15),Data[Search],$A66,Data[Rel_D],$C$17)</f>
        <v>11</v>
      </c>
      <c r="H66" s="29">
        <f t="shared" ca="1" si="25"/>
        <v>0.16666666666666666</v>
      </c>
      <c r="I66" s="52">
        <f ca="1">SUMIFS(INDIRECT(I$15),Data[Search],$A66,Data[Rel_D],$C$17)</f>
        <v>0</v>
      </c>
      <c r="J66" s="29">
        <f t="shared" ca="1" si="26"/>
        <v>0</v>
      </c>
      <c r="K66" s="52">
        <f ca="1">SUMIFS(INDIRECT(K$15),Data[Search],$A66,Data[Rel_D],$C$17)</f>
        <v>6</v>
      </c>
      <c r="L66" s="29">
        <f t="shared" ca="1" si="27"/>
        <v>9.0909090909090912E-2</v>
      </c>
      <c r="M66" s="52">
        <f ca="1">SUMIFS(INDIRECT(M$15),Data[Search],$A66,Data[Rel_D],$C$17)</f>
        <v>63</v>
      </c>
      <c r="N66" s="29">
        <f t="shared" ca="1" si="28"/>
        <v>0.95454545454545459</v>
      </c>
      <c r="O66" s="52">
        <f ca="1">SUMIFS(INDIRECT(O$15),Data[Search],$A66,Data[Rel_D],$C$17)</f>
        <v>65</v>
      </c>
      <c r="P66" s="29">
        <f t="shared" ca="1" si="29"/>
        <v>0.98484848484848486</v>
      </c>
      <c r="Q66" s="52">
        <f ca="1">SUMIFS(INDIRECT(Q$15),Data[Search],$A66,Data[Rel_D],$C$17)</f>
        <v>65</v>
      </c>
      <c r="R66" s="29">
        <f t="shared" ca="1" si="30"/>
        <v>0.98484848484848486</v>
      </c>
      <c r="S66" s="52">
        <f ca="1">SUMIFS(INDIRECT(S$15),Data[Search],$A66,Data[Rel_D],$C$17)</f>
        <v>64</v>
      </c>
      <c r="T66" s="29">
        <f t="shared" ca="1" si="31"/>
        <v>0.96969696969696972</v>
      </c>
      <c r="U66" s="52">
        <f ca="1">SUMIFS(INDIRECT(U$15),Data[Search],$A66,Data[Rel_D],$C$17)</f>
        <v>66</v>
      </c>
      <c r="V66" s="29">
        <f t="shared" ca="1" si="32"/>
        <v>1</v>
      </c>
      <c r="W66" s="52">
        <f ca="1">SUMIFS(INDIRECT(W$15),Data[Search],$A66,Data[Rel_D],$C$17)</f>
        <v>61</v>
      </c>
      <c r="X66" s="29">
        <f t="shared" ca="1" si="33"/>
        <v>0.9242424242424242</v>
      </c>
      <c r="Y66" s="55"/>
      <c r="Z66">
        <f>VLOOKUP('Respiratory Care (COPD)'!Z$17,'Highrisk data'!$A$10:$DH$38,MATCH('Respiratory Care (COPD)'!A66,'Highrisk data'!$A$10:$DH$10,0),FALSE)</f>
        <v>29</v>
      </c>
      <c r="AA66">
        <f>VLOOKUP('Respiratory Care (COPD)'!AA$17,'Highrisk data'!$A$10:$DH$38,MATCH('Respiratory Care (COPD)'!A66,'Highrisk data'!$A$10:$DH$10,0),FALSE)</f>
        <v>7</v>
      </c>
      <c r="AB66" s="29">
        <f t="shared" si="22"/>
        <v>0.2413793103448276</v>
      </c>
    </row>
    <row r="67" spans="1:28" x14ac:dyDescent="0.25">
      <c r="A67" t="s">
        <v>888</v>
      </c>
      <c r="B67" s="12" t="s">
        <v>1447</v>
      </c>
      <c r="C67" t="s">
        <v>1462</v>
      </c>
      <c r="D67" s="52">
        <v>27</v>
      </c>
      <c r="E67" s="52">
        <f ca="1">SUMIFS(INDIRECT(E$15),Data[Search],$A67,Data[Rel_D],$C$17)</f>
        <v>19</v>
      </c>
      <c r="F67" s="29">
        <f t="shared" ca="1" si="24"/>
        <v>0.70370370370370372</v>
      </c>
      <c r="G67" s="52">
        <f ca="1">SUMIFS(INDIRECT(G$15),Data[Search],$A67,Data[Rel_D],$C$17)</f>
        <v>0</v>
      </c>
      <c r="H67" s="29">
        <f t="shared" ca="1" si="25"/>
        <v>0</v>
      </c>
      <c r="I67" s="52">
        <f ca="1">SUMIFS(INDIRECT(I$15),Data[Search],$A67,Data[Rel_D],$C$17)</f>
        <v>4</v>
      </c>
      <c r="J67" s="29">
        <f t="shared" ca="1" si="26"/>
        <v>0.21052631578947367</v>
      </c>
      <c r="K67" s="52">
        <f ca="1">SUMIFS(INDIRECT(K$15),Data[Search],$A67,Data[Rel_D],$C$17)</f>
        <v>0</v>
      </c>
      <c r="L67" s="29">
        <f t="shared" ca="1" si="27"/>
        <v>0</v>
      </c>
      <c r="M67" s="52">
        <f ca="1">SUMIFS(INDIRECT(M$15),Data[Search],$A67,Data[Rel_D],$C$17)</f>
        <v>8</v>
      </c>
      <c r="N67" s="29">
        <f t="shared" ca="1" si="28"/>
        <v>0.42105263157894735</v>
      </c>
      <c r="O67" s="52">
        <f ca="1">SUMIFS(INDIRECT(O$15),Data[Search],$A67,Data[Rel_D],$C$17)</f>
        <v>14</v>
      </c>
      <c r="P67" s="29">
        <f t="shared" ca="1" si="29"/>
        <v>0.73684210526315785</v>
      </c>
      <c r="Q67" s="52">
        <f ca="1">SUMIFS(INDIRECT(Q$15),Data[Search],$A67,Data[Rel_D],$C$17)</f>
        <v>19</v>
      </c>
      <c r="R67" s="29">
        <f t="shared" ca="1" si="30"/>
        <v>1</v>
      </c>
      <c r="S67" s="52">
        <f ca="1">SUMIFS(INDIRECT(S$15),Data[Search],$A67,Data[Rel_D],$C$17)</f>
        <v>18</v>
      </c>
      <c r="T67" s="29">
        <f t="shared" ca="1" si="31"/>
        <v>0.94736842105263153</v>
      </c>
      <c r="U67" s="52">
        <f ca="1">SUMIFS(INDIRECT(U$15),Data[Search],$A67,Data[Rel_D],$C$17)</f>
        <v>19</v>
      </c>
      <c r="V67" s="29">
        <f t="shared" ca="1" si="32"/>
        <v>1</v>
      </c>
      <c r="W67" s="52">
        <f ca="1">SUMIFS(INDIRECT(W$15),Data[Search],$A67,Data[Rel_D],$C$17)</f>
        <v>17</v>
      </c>
      <c r="X67" s="29">
        <f t="shared" ca="1" si="33"/>
        <v>0.89473684210526316</v>
      </c>
      <c r="Y67" s="55"/>
      <c r="Z67">
        <f>VLOOKUP('Respiratory Care (COPD)'!Z$17,'Highrisk data'!$A$10:$DH$38,MATCH('Respiratory Care (COPD)'!A67,'Highrisk data'!$A$10:$DH$10,0),FALSE)</f>
        <v>13</v>
      </c>
      <c r="AA67">
        <f>VLOOKUP('Respiratory Care (COPD)'!AA$17,'Highrisk data'!$A$10:$DH$38,MATCH('Respiratory Care (COPD)'!A67,'Highrisk data'!$A$10:$DH$10,0),FALSE)</f>
        <v>1</v>
      </c>
      <c r="AB67" s="29">
        <f t="shared" si="22"/>
        <v>7.6923076923076927E-2</v>
      </c>
    </row>
    <row r="68" spans="1:28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Z68" s="3"/>
      <c r="AA68" s="3"/>
      <c r="AB68" s="3"/>
    </row>
    <row r="69" spans="1:28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Z69" s="3"/>
      <c r="AA69" s="3"/>
      <c r="AB69" s="3"/>
    </row>
    <row r="70" spans="1:28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Z70" s="3"/>
      <c r="AA70" s="3"/>
      <c r="AB70" s="3"/>
    </row>
    <row r="71" spans="1:28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Z71" s="3"/>
      <c r="AA71" s="3"/>
      <c r="AB71" s="3"/>
    </row>
    <row r="72" spans="1:28" hidden="1" x14ac:dyDescent="0.25">
      <c r="A72" s="3"/>
      <c r="B72" s="3"/>
      <c r="C72" s="3"/>
      <c r="G72" s="3"/>
      <c r="H72" s="3"/>
    </row>
    <row r="73" spans="1:28" hidden="1" x14ac:dyDescent="0.25">
      <c r="A73" s="3"/>
      <c r="B73" s="3"/>
      <c r="C73" s="3"/>
    </row>
    <row r="74" spans="1:28" hidden="1" x14ac:dyDescent="0.25">
      <c r="A74" s="3"/>
      <c r="B74" s="3"/>
      <c r="C74" s="3"/>
    </row>
    <row r="75" spans="1:28" hidden="1" x14ac:dyDescent="0.25">
      <c r="A75" s="3"/>
      <c r="B75" s="3"/>
      <c r="C75" s="3"/>
    </row>
    <row r="76" spans="1:28" hidden="1" x14ac:dyDescent="0.25">
      <c r="A76" s="3"/>
      <c r="B76" s="3"/>
      <c r="C76" s="3"/>
    </row>
    <row r="77" spans="1:28" hidden="1" x14ac:dyDescent="0.25">
      <c r="A77" s="3"/>
      <c r="B77" s="3"/>
      <c r="C77" s="3"/>
    </row>
    <row r="78" spans="1:28" hidden="1" x14ac:dyDescent="0.25">
      <c r="A78" s="3"/>
      <c r="B78" s="3"/>
      <c r="C78" s="3"/>
    </row>
    <row r="79" spans="1:28" hidden="1" x14ac:dyDescent="0.25">
      <c r="A79" s="3"/>
      <c r="B79" s="3"/>
      <c r="C79" s="3"/>
    </row>
    <row r="80" spans="1:28" hidden="1" x14ac:dyDescent="0.25">
      <c r="A80" s="3"/>
      <c r="B80" s="3"/>
      <c r="C80" s="3"/>
    </row>
    <row r="81" spans="1:3" hidden="1" x14ac:dyDescent="0.25">
      <c r="A81" s="3"/>
      <c r="B81" s="3"/>
      <c r="C81" s="3"/>
    </row>
    <row r="82" spans="1:3" hidden="1" x14ac:dyDescent="0.25">
      <c r="A82" s="3"/>
      <c r="B82" s="3"/>
      <c r="C82" s="3"/>
    </row>
    <row r="83" spans="1:3" hidden="1" x14ac:dyDescent="0.25">
      <c r="A83" s="3"/>
      <c r="B83" s="3"/>
      <c r="C83" s="3"/>
    </row>
  </sheetData>
  <conditionalFormatting sqref="B19:B23 B26:B67">
    <cfRule type="expression" dxfId="17" priority="12">
      <formula>$B19=$B$23</formula>
    </cfRule>
    <cfRule type="expression" dxfId="16" priority="13">
      <formula>$B19=$B$22</formula>
    </cfRule>
    <cfRule type="expression" dxfId="15" priority="14">
      <formula>$B19=$B$21</formula>
    </cfRule>
    <cfRule type="expression" dxfId="14" priority="15">
      <formula>$B19=$B$20</formula>
    </cfRule>
    <cfRule type="expression" dxfId="13" priority="16">
      <formula>$B19=$B$19</formula>
    </cfRule>
  </conditionalFormatting>
  <conditionalFormatting sqref="C26:C67">
    <cfRule type="containsText" dxfId="12" priority="6" operator="containsText" text="Data unavailable">
      <formula>NOT(ISERROR(SEARCH("Data unavailable",C26)))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00000000-0002-0000-0100-000000000000}">
          <x14:formula1>
            <xm:f>Control!$E$3:$E$14</xm:f>
          </x14:formula1>
          <xm:sqref>C17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EED36-B7FE-4C89-A85B-3E55E9148D8F}">
  <dimension ref="A1:EF74"/>
  <sheetViews>
    <sheetView zoomScale="80" zoomScaleNormal="80" workbookViewId="0">
      <selection activeCell="O18" sqref="O18"/>
    </sheetView>
  </sheetViews>
  <sheetFormatPr defaultColWidth="0" defaultRowHeight="15" customHeight="1" zeroHeight="1" x14ac:dyDescent="0.25"/>
  <cols>
    <col min="1" max="1" width="7.7109375" bestFit="1" customWidth="1"/>
    <col min="2" max="2" width="5.7109375" customWidth="1"/>
    <col min="3" max="3" width="72.28515625" customWidth="1"/>
    <col min="4" max="5" width="20.28515625" customWidth="1"/>
    <col min="6" max="6" width="2.28515625" style="3" customWidth="1"/>
    <col min="7" max="8" width="20.28515625" customWidth="1"/>
    <col min="9" max="9" width="20.7109375" customWidth="1"/>
    <col min="10" max="10" width="2.28515625" style="3" customWidth="1"/>
    <col min="11" max="12" width="20.28515625" customWidth="1"/>
    <col min="13" max="13" width="20.7109375" customWidth="1"/>
    <col min="14" max="14" width="3.5703125" style="3" customWidth="1"/>
    <col min="15" max="17" width="20.7109375" customWidth="1"/>
    <col min="18" max="18" width="4.5703125" style="3" customWidth="1"/>
    <col min="19" max="19" width="20.7109375" customWidth="1"/>
    <col min="20" max="20" width="5.42578125" style="3" customWidth="1"/>
    <col min="21" max="22" width="17" customWidth="1"/>
    <col min="23" max="23" width="5.42578125" style="3" customWidth="1"/>
    <col min="24" max="25" width="17" customWidth="1"/>
    <col min="26" max="26" width="20.7109375" customWidth="1"/>
    <col min="27" max="27" width="3.7109375" style="3" customWidth="1"/>
    <col min="28" max="29" width="17" customWidth="1"/>
    <col min="30" max="30" width="20.7109375" customWidth="1"/>
    <col min="31" max="31" width="2.85546875" style="3" customWidth="1"/>
    <col min="32" max="34" width="20.7109375" customWidth="1"/>
    <col min="35" max="35" width="2.85546875" style="3" customWidth="1"/>
    <col min="36" max="36" width="20.7109375" customWidth="1"/>
    <col min="37" max="38" width="11.28515625" style="3" customWidth="1"/>
    <col min="39" max="136" width="0" hidden="1" customWidth="1"/>
    <col min="137" max="16384" width="11.28515625" hidden="1"/>
  </cols>
  <sheetData>
    <row r="1" spans="1:36" ht="31.5" x14ac:dyDescent="0.25">
      <c r="A1" s="3"/>
      <c r="B1" s="3"/>
      <c r="C1" s="31" t="s">
        <v>1708</v>
      </c>
      <c r="D1" s="31"/>
      <c r="E1" s="31"/>
      <c r="G1" s="31"/>
      <c r="H1" s="31"/>
      <c r="I1" s="31"/>
      <c r="K1" s="31"/>
      <c r="L1" s="31"/>
      <c r="M1" s="31"/>
      <c r="N1" s="31"/>
      <c r="O1" s="31"/>
      <c r="P1" s="31"/>
      <c r="Q1" s="31"/>
      <c r="R1" s="31"/>
      <c r="S1" s="31"/>
      <c r="U1" s="3"/>
      <c r="V1" s="3"/>
      <c r="X1" s="3"/>
      <c r="Y1" s="3"/>
      <c r="Z1" s="31"/>
      <c r="AB1" s="3"/>
      <c r="AC1" s="3"/>
      <c r="AD1" s="31"/>
      <c r="AE1" s="31"/>
      <c r="AF1" s="31"/>
      <c r="AG1" s="31"/>
      <c r="AH1" s="31"/>
      <c r="AI1" s="31"/>
      <c r="AJ1" s="31"/>
    </row>
    <row r="2" spans="1:36" ht="34.5" customHeight="1" x14ac:dyDescent="0.25">
      <c r="A2" s="3"/>
      <c r="B2" s="3"/>
      <c r="C2" s="48" t="s">
        <v>1748</v>
      </c>
      <c r="D2" s="32"/>
      <c r="E2" s="32"/>
      <c r="G2" s="32"/>
      <c r="H2" s="32"/>
      <c r="I2" s="32"/>
      <c r="K2" s="32"/>
      <c r="L2" s="32"/>
      <c r="M2" s="32"/>
      <c r="N2" s="32"/>
      <c r="O2" s="32"/>
      <c r="P2" s="32"/>
      <c r="Q2" s="32"/>
      <c r="R2" s="32"/>
      <c r="S2" s="32"/>
      <c r="U2" s="3"/>
      <c r="V2" s="3"/>
      <c r="X2" s="3"/>
      <c r="Y2" s="3"/>
      <c r="Z2" s="32"/>
      <c r="AB2" s="3"/>
      <c r="AC2" s="3"/>
      <c r="AD2" s="32"/>
      <c r="AE2" s="32"/>
      <c r="AF2" s="32"/>
      <c r="AG2" s="32"/>
      <c r="AH2" s="32"/>
      <c r="AI2" s="32"/>
      <c r="AJ2" s="32"/>
    </row>
    <row r="3" spans="1:36" ht="17.25" customHeight="1" x14ac:dyDescent="0.25">
      <c r="A3" s="3"/>
      <c r="B3" s="3"/>
      <c r="C3" s="3"/>
      <c r="D3" s="3"/>
      <c r="E3" s="3"/>
      <c r="G3" s="3"/>
      <c r="H3" s="3"/>
      <c r="I3" s="3"/>
      <c r="K3" s="3"/>
      <c r="L3" s="3"/>
      <c r="M3" s="3"/>
      <c r="O3" s="3"/>
      <c r="P3" s="3"/>
      <c r="Q3" s="3"/>
      <c r="S3" s="3"/>
      <c r="U3" s="3"/>
      <c r="V3" s="3"/>
      <c r="X3" s="3"/>
      <c r="Y3" s="3"/>
      <c r="Z3" s="3"/>
      <c r="AB3" s="3"/>
      <c r="AC3" s="3"/>
      <c r="AD3" s="3"/>
      <c r="AF3" s="3"/>
      <c r="AG3" s="3"/>
      <c r="AH3" s="3"/>
      <c r="AJ3" s="3"/>
    </row>
    <row r="4" spans="1:36" ht="17.25" customHeight="1" x14ac:dyDescent="0.25">
      <c r="A4" s="3"/>
      <c r="B4" s="3"/>
      <c r="C4" s="3"/>
      <c r="D4" s="3"/>
      <c r="E4" s="3"/>
      <c r="G4" s="3"/>
      <c r="H4" s="3"/>
      <c r="I4" s="3"/>
      <c r="K4" s="3"/>
      <c r="L4" s="3"/>
      <c r="M4" s="3"/>
      <c r="O4" s="3"/>
      <c r="P4" s="3"/>
      <c r="Q4" s="3"/>
      <c r="S4" s="3"/>
      <c r="U4" s="3"/>
      <c r="V4" s="3"/>
      <c r="X4" s="3"/>
      <c r="Y4" s="3"/>
      <c r="Z4" s="3"/>
      <c r="AB4" s="3"/>
      <c r="AC4" s="3"/>
      <c r="AD4" s="3"/>
      <c r="AF4" s="3"/>
      <c r="AG4" s="3"/>
      <c r="AH4" s="3"/>
      <c r="AJ4" s="3"/>
    </row>
    <row r="5" spans="1:36" ht="18" customHeight="1" x14ac:dyDescent="0.35">
      <c r="A5" s="3"/>
      <c r="B5" s="3"/>
      <c r="C5" s="3"/>
      <c r="D5" s="59"/>
      <c r="E5" s="59"/>
      <c r="F5" s="59"/>
      <c r="G5" s="59"/>
      <c r="H5" s="59"/>
      <c r="I5" s="59"/>
      <c r="J5" s="59"/>
      <c r="K5" s="59"/>
      <c r="L5" s="59"/>
      <c r="M5" s="33"/>
      <c r="N5" s="33"/>
      <c r="O5" s="33"/>
      <c r="P5" s="33"/>
      <c r="Q5" s="33"/>
      <c r="R5" s="33"/>
      <c r="S5" s="49"/>
      <c r="U5" s="3"/>
      <c r="V5" s="3"/>
      <c r="X5" s="3"/>
      <c r="Y5" s="3"/>
      <c r="Z5" s="33"/>
      <c r="AB5" s="3"/>
      <c r="AC5" s="3"/>
      <c r="AD5" s="33"/>
      <c r="AE5" s="33"/>
      <c r="AF5" s="33"/>
      <c r="AG5" s="33"/>
      <c r="AH5" s="33"/>
      <c r="AI5" s="33"/>
      <c r="AJ5" s="49"/>
    </row>
    <row r="6" spans="1:36" ht="14.25" customHeight="1" x14ac:dyDescent="0.25">
      <c r="A6" s="3"/>
      <c r="B6" s="3"/>
      <c r="C6" s="3"/>
      <c r="D6" s="57" t="s">
        <v>1557</v>
      </c>
      <c r="E6" s="57"/>
      <c r="F6" s="35"/>
      <c r="G6" s="57" t="s">
        <v>1558</v>
      </c>
      <c r="H6" s="57"/>
      <c r="I6" s="57"/>
      <c r="J6" s="35"/>
      <c r="K6" s="57" t="s">
        <v>1559</v>
      </c>
      <c r="L6" s="57"/>
      <c r="M6" s="57"/>
      <c r="N6" s="34"/>
      <c r="O6" s="58" t="s">
        <v>1560</v>
      </c>
      <c r="P6" s="58"/>
      <c r="Q6" s="58"/>
      <c r="R6" s="34"/>
      <c r="S6" s="50" t="s">
        <v>1707</v>
      </c>
      <c r="U6" s="57" t="s">
        <v>1557</v>
      </c>
      <c r="V6" s="57"/>
      <c r="W6" s="35"/>
      <c r="X6" s="57" t="s">
        <v>1558</v>
      </c>
      <c r="Y6" s="57"/>
      <c r="Z6" s="57"/>
      <c r="AA6" s="35"/>
      <c r="AB6" s="57" t="s">
        <v>1559</v>
      </c>
      <c r="AC6" s="57"/>
      <c r="AD6" s="57"/>
      <c r="AE6" s="34"/>
      <c r="AF6" s="58" t="s">
        <v>1560</v>
      </c>
      <c r="AG6" s="58"/>
      <c r="AH6" s="58"/>
      <c r="AI6" s="34"/>
      <c r="AJ6" s="50" t="s">
        <v>1707</v>
      </c>
    </row>
    <row r="7" spans="1:36" ht="14.25" hidden="1" customHeight="1" x14ac:dyDescent="0.25">
      <c r="A7" s="3"/>
      <c r="B7" s="3"/>
      <c r="C7" s="3"/>
      <c r="D7" s="37"/>
      <c r="E7" s="37"/>
      <c r="G7" s="37"/>
      <c r="H7" s="37"/>
      <c r="I7" s="37"/>
      <c r="K7" s="37"/>
      <c r="L7" s="37"/>
      <c r="M7" s="37"/>
      <c r="O7" s="36"/>
      <c r="P7" s="36"/>
      <c r="Q7" s="36"/>
      <c r="S7" s="36"/>
      <c r="U7" s="37"/>
      <c r="V7" s="37"/>
      <c r="X7" s="37"/>
      <c r="Y7" s="37"/>
      <c r="Z7" s="37"/>
      <c r="AB7" s="37"/>
      <c r="AC7" s="37"/>
      <c r="AD7" s="37"/>
      <c r="AF7" s="36"/>
      <c r="AG7" s="36"/>
      <c r="AH7" s="36"/>
      <c r="AJ7" s="36"/>
    </row>
    <row r="8" spans="1:36" ht="14.25" hidden="1" customHeight="1" x14ac:dyDescent="0.25">
      <c r="A8" s="3"/>
      <c r="B8" s="3"/>
      <c r="C8" s="3"/>
      <c r="D8" s="37" t="s">
        <v>1563</v>
      </c>
      <c r="E8" s="37" t="s">
        <v>1564</v>
      </c>
      <c r="G8" s="37" t="s">
        <v>1563</v>
      </c>
      <c r="H8" s="37" t="s">
        <v>1564</v>
      </c>
      <c r="I8" s="37"/>
      <c r="K8" s="37" t="s">
        <v>1563</v>
      </c>
      <c r="L8" s="37" t="s">
        <v>1564</v>
      </c>
      <c r="M8" s="37"/>
      <c r="O8" s="36" t="s">
        <v>1563</v>
      </c>
      <c r="P8" s="36" t="s">
        <v>1564</v>
      </c>
      <c r="Q8" s="36"/>
      <c r="S8" s="36"/>
      <c r="U8" s="37" t="s">
        <v>1567</v>
      </c>
      <c r="V8" s="37" t="s">
        <v>1568</v>
      </c>
      <c r="X8" s="37" t="s">
        <v>1567</v>
      </c>
      <c r="Y8" s="37" t="s">
        <v>1568</v>
      </c>
      <c r="Z8" s="37"/>
      <c r="AB8" s="37" t="s">
        <v>1567</v>
      </c>
      <c r="AC8" s="37" t="s">
        <v>1568</v>
      </c>
      <c r="AD8" s="37"/>
      <c r="AF8" s="36" t="s">
        <v>1567</v>
      </c>
      <c r="AG8" s="36" t="s">
        <v>1568</v>
      </c>
      <c r="AH8" s="36"/>
      <c r="AJ8" s="36"/>
    </row>
    <row r="9" spans="1:36" ht="78" customHeight="1" x14ac:dyDescent="0.25">
      <c r="A9" s="3"/>
      <c r="B9" s="3"/>
      <c r="C9" s="20"/>
      <c r="D9" s="38" t="s">
        <v>1563</v>
      </c>
      <c r="E9" s="38" t="s">
        <v>1564</v>
      </c>
      <c r="F9" s="39"/>
      <c r="G9" s="38" t="s">
        <v>1563</v>
      </c>
      <c r="H9" s="38" t="s">
        <v>1564</v>
      </c>
      <c r="I9" s="38" t="s">
        <v>1569</v>
      </c>
      <c r="J9" s="39"/>
      <c r="K9" s="38" t="s">
        <v>1563</v>
      </c>
      <c r="L9" s="38" t="s">
        <v>1564</v>
      </c>
      <c r="M9" s="38" t="s">
        <v>1570</v>
      </c>
      <c r="N9" s="39"/>
      <c r="O9" s="38" t="s">
        <v>1563</v>
      </c>
      <c r="P9" s="38" t="s">
        <v>1564</v>
      </c>
      <c r="Q9" s="38" t="s">
        <v>1571</v>
      </c>
      <c r="R9" s="39"/>
      <c r="S9" s="38" t="s">
        <v>1564</v>
      </c>
      <c r="T9" s="39"/>
      <c r="U9" s="38" t="s">
        <v>1567</v>
      </c>
      <c r="V9" s="38" t="s">
        <v>1568</v>
      </c>
      <c r="W9" s="39"/>
      <c r="X9" s="38" t="s">
        <v>1567</v>
      </c>
      <c r="Y9" s="38" t="s">
        <v>1568</v>
      </c>
      <c r="Z9" s="38" t="s">
        <v>1569</v>
      </c>
      <c r="AA9" s="39"/>
      <c r="AB9" s="38" t="s">
        <v>1567</v>
      </c>
      <c r="AC9" s="38" t="s">
        <v>1568</v>
      </c>
      <c r="AD9" s="38" t="s">
        <v>1570</v>
      </c>
      <c r="AE9" s="39"/>
      <c r="AF9" s="38" t="s">
        <v>1567</v>
      </c>
      <c r="AG9" s="38" t="s">
        <v>1568</v>
      </c>
      <c r="AH9" s="38" t="s">
        <v>1571</v>
      </c>
      <c r="AI9" s="39"/>
      <c r="AJ9" s="38" t="s">
        <v>1568</v>
      </c>
    </row>
    <row r="10" spans="1:36" x14ac:dyDescent="0.25">
      <c r="A10" s="3"/>
      <c r="B10" s="12"/>
      <c r="C10" s="7" t="s">
        <v>811</v>
      </c>
      <c r="D10" s="4">
        <f>SUM(D11:D16)</f>
        <v>410</v>
      </c>
      <c r="E10" s="4">
        <f>SUM(E11:E16)</f>
        <v>225</v>
      </c>
      <c r="F10" s="41"/>
      <c r="G10" s="4">
        <f>SUM(G11:G16)</f>
        <v>921</v>
      </c>
      <c r="H10" s="4">
        <f>SUM(H11:H16)</f>
        <v>542</v>
      </c>
      <c r="I10" s="53">
        <f>H10-E10</f>
        <v>317</v>
      </c>
      <c r="J10" s="41"/>
      <c r="K10" s="4">
        <f>SUM(K11:K16)</f>
        <v>1491</v>
      </c>
      <c r="L10" s="4">
        <f>SUM(L11:L16)</f>
        <v>913</v>
      </c>
      <c r="M10" s="53">
        <f>L10-H10</f>
        <v>371</v>
      </c>
      <c r="N10" s="42"/>
      <c r="O10" s="4">
        <f>SUM(O11:O16)</f>
        <v>2056</v>
      </c>
      <c r="P10" s="4">
        <f>SUM(P11:P16)</f>
        <v>1643</v>
      </c>
      <c r="Q10" s="53">
        <f>P10-L10</f>
        <v>730</v>
      </c>
      <c r="R10" s="42"/>
      <c r="S10" s="40">
        <f>E10+I10+M10+Q10</f>
        <v>1643</v>
      </c>
      <c r="T10" s="41"/>
      <c r="U10" s="4">
        <f>SUM(U11:U16)</f>
        <v>2617</v>
      </c>
      <c r="V10" s="4">
        <f>SUM(V11:V16)</f>
        <v>2373</v>
      </c>
      <c r="W10" s="41"/>
      <c r="X10" s="4">
        <f>SUM(X11:X16)</f>
        <v>5463</v>
      </c>
      <c r="Y10" s="4">
        <f>SUM(Y11:Y16)</f>
        <v>4951</v>
      </c>
      <c r="Z10" s="40">
        <f>Y10-V10</f>
        <v>2578</v>
      </c>
      <c r="AA10" s="41"/>
      <c r="AB10" s="4">
        <f>SUM(AB11:AB16)</f>
        <v>8394</v>
      </c>
      <c r="AC10" s="4">
        <f>SUM(AC11:AC16)</f>
        <v>7777</v>
      </c>
      <c r="AD10" s="40">
        <f>AC10-Y10</f>
        <v>2826</v>
      </c>
      <c r="AE10" s="42"/>
      <c r="AF10" s="4">
        <f>SUM(AF11:AF16)</f>
        <v>11016</v>
      </c>
      <c r="AG10" s="4">
        <f>SUM(AG11:AG16)</f>
        <v>10566</v>
      </c>
      <c r="AH10" s="40">
        <f>AG10-AC10</f>
        <v>2789</v>
      </c>
      <c r="AI10" s="42"/>
      <c r="AJ10" s="40">
        <f>V10+Z10+AD10+AH10</f>
        <v>10566</v>
      </c>
    </row>
    <row r="11" spans="1:36" x14ac:dyDescent="0.25">
      <c r="A11" s="3"/>
      <c r="B11" s="12" t="s">
        <v>812</v>
      </c>
      <c r="C11" t="s">
        <v>813</v>
      </c>
      <c r="D11" s="4">
        <f>SUMIFS(D$18:D$59,$B$18:$B$59,$B11)</f>
        <v>48</v>
      </c>
      <c r="E11" s="4">
        <f>SUMIFS(E$18:E$59,$B$18:$B$59,$B11)</f>
        <v>12</v>
      </c>
      <c r="F11" s="41"/>
      <c r="G11" s="4">
        <f>SUMIFS(G$18:G$59,$B$18:$B$59,$B11)</f>
        <v>100</v>
      </c>
      <c r="H11" s="4">
        <f>SUMIFS(H$18:H$59,$B$18:$B$59,$B11)</f>
        <v>28</v>
      </c>
      <c r="I11" s="53">
        <f t="shared" ref="I11:I59" si="0">H11-E11</f>
        <v>16</v>
      </c>
      <c r="J11" s="41"/>
      <c r="K11" s="4">
        <f>SUMIFS(K$18:K$59,$B$18:$B$59,$B11)</f>
        <v>152</v>
      </c>
      <c r="L11" s="4">
        <f>SUMIFS(L$18:L$59,$B$18:$B$59,$B11)</f>
        <v>58</v>
      </c>
      <c r="M11" s="53">
        <f t="shared" ref="M11:M16" si="1">L11-H11</f>
        <v>30</v>
      </c>
      <c r="N11" s="42"/>
      <c r="O11" s="4">
        <f>SUMIFS(O$18:O$59,$B$18:$B$59,$B11)</f>
        <v>210</v>
      </c>
      <c r="P11" s="4">
        <f>SUMIFS(P$18:P$59,$B$18:$B$59,$B11)</f>
        <v>144</v>
      </c>
      <c r="Q11" s="53">
        <f t="shared" ref="Q11:Q16" si="2">P11-L11</f>
        <v>86</v>
      </c>
      <c r="R11" s="42"/>
      <c r="S11" s="40">
        <f t="shared" ref="S11:S15" si="3">E11+I11+M11+Q11</f>
        <v>144</v>
      </c>
      <c r="T11" s="41"/>
      <c r="U11" s="4">
        <f>SUMIFS(U$18:U$59,$B$18:$B$59,$B11)</f>
        <v>287</v>
      </c>
      <c r="V11" s="4">
        <f>SUMIFS(V$18:V$59,$B$18:$B$59,$B11)</f>
        <v>246</v>
      </c>
      <c r="W11" s="41"/>
      <c r="X11" s="4">
        <f>SUMIFS(X$18:X$59,$B$18:$B$59,$B11)</f>
        <v>735</v>
      </c>
      <c r="Y11" s="4">
        <f>SUMIFS(Y$18:Y$59,$B$18:$B$59,$B11)</f>
        <v>655</v>
      </c>
      <c r="Z11" s="40">
        <f t="shared" ref="Z11:Z59" si="4">Y11-V11</f>
        <v>409</v>
      </c>
      <c r="AA11" s="41"/>
      <c r="AB11" s="4">
        <f>SUMIFS(AB$18:AB$59,$B$18:$B$59,$B11)</f>
        <v>1218</v>
      </c>
      <c r="AC11" s="4">
        <f>SUMIFS(AC$18:AC$59,$B$18:$B$59,$B11)</f>
        <v>1051</v>
      </c>
      <c r="AD11" s="40">
        <f t="shared" ref="AD11:AD16" si="5">AC11-Y11</f>
        <v>396</v>
      </c>
      <c r="AE11" s="42"/>
      <c r="AF11" s="4">
        <f>SUMIFS(AF$18:AF$59,$B$18:$B$59,$B11)</f>
        <v>1745</v>
      </c>
      <c r="AG11" s="4">
        <f>SUMIFS(AG$18:AG$59,$B$18:$B$59,$B11)</f>
        <v>1651</v>
      </c>
      <c r="AH11" s="40">
        <f t="shared" ref="AH11:AH16" si="6">AG11-AC11</f>
        <v>600</v>
      </c>
      <c r="AI11" s="42"/>
      <c r="AJ11" s="40">
        <f t="shared" ref="AJ11:AJ57" si="7">V11+Z11+AD11+AH11</f>
        <v>1651</v>
      </c>
    </row>
    <row r="12" spans="1:36" x14ac:dyDescent="0.25">
      <c r="A12" s="3"/>
      <c r="B12" s="13" t="s">
        <v>856</v>
      </c>
      <c r="C12" t="s">
        <v>857</v>
      </c>
      <c r="D12" s="4">
        <f t="shared" ref="D12:H16" si="8">SUMIFS(D$18:D$59,$B$18:$B$59,$B12)</f>
        <v>65</v>
      </c>
      <c r="E12" s="4">
        <f t="shared" si="8"/>
        <v>55</v>
      </c>
      <c r="F12" s="41"/>
      <c r="G12" s="4">
        <f t="shared" si="8"/>
        <v>123</v>
      </c>
      <c r="H12" s="4">
        <f t="shared" si="8"/>
        <v>106</v>
      </c>
      <c r="I12" s="53">
        <f t="shared" si="0"/>
        <v>51</v>
      </c>
      <c r="J12" s="41"/>
      <c r="K12" s="4">
        <f t="shared" ref="K12:L16" si="9">SUMIFS(K$18:K$59,$B$18:$B$59,$B12)</f>
        <v>202</v>
      </c>
      <c r="L12" s="4">
        <f t="shared" si="9"/>
        <v>181</v>
      </c>
      <c r="M12" s="53">
        <f t="shared" si="1"/>
        <v>75</v>
      </c>
      <c r="N12" s="42"/>
      <c r="O12" s="4">
        <f t="shared" ref="O12:P16" si="10">SUMIFS(O$18:O$59,$B$18:$B$59,$B12)</f>
        <v>294</v>
      </c>
      <c r="P12" s="4">
        <f t="shared" si="10"/>
        <v>272</v>
      </c>
      <c r="Q12" s="53">
        <f t="shared" si="2"/>
        <v>91</v>
      </c>
      <c r="R12" s="42"/>
      <c r="S12" s="40">
        <f t="shared" si="3"/>
        <v>272</v>
      </c>
      <c r="T12" s="41"/>
      <c r="U12" s="4">
        <f t="shared" ref="U12:Y16" si="11">SUMIFS(U$18:U$59,$B$18:$B$59,$B12)</f>
        <v>345</v>
      </c>
      <c r="V12" s="4">
        <f t="shared" si="11"/>
        <v>327</v>
      </c>
      <c r="W12" s="41"/>
      <c r="X12" s="4">
        <f t="shared" si="11"/>
        <v>679</v>
      </c>
      <c r="Y12" s="4">
        <f t="shared" si="11"/>
        <v>642</v>
      </c>
      <c r="Z12" s="40">
        <f t="shared" si="4"/>
        <v>315</v>
      </c>
      <c r="AA12" s="41"/>
      <c r="AB12" s="4">
        <f t="shared" ref="AB12:AC16" si="12">SUMIFS(AB$18:AB$59,$B$18:$B$59,$B12)</f>
        <v>978</v>
      </c>
      <c r="AC12" s="4">
        <f t="shared" si="12"/>
        <v>949</v>
      </c>
      <c r="AD12" s="40">
        <f t="shared" si="5"/>
        <v>307</v>
      </c>
      <c r="AE12" s="42"/>
      <c r="AF12" s="4">
        <f t="shared" ref="AF12:AG16" si="13">SUMIFS(AF$18:AF$59,$B$18:$B$59,$B12)</f>
        <v>1453</v>
      </c>
      <c r="AG12" s="4">
        <f t="shared" si="13"/>
        <v>1401</v>
      </c>
      <c r="AH12" s="40">
        <f t="shared" si="6"/>
        <v>452</v>
      </c>
      <c r="AI12" s="42"/>
      <c r="AJ12" s="40">
        <f t="shared" si="7"/>
        <v>1401</v>
      </c>
    </row>
    <row r="13" spans="1:36" x14ac:dyDescent="0.25">
      <c r="A13" s="3"/>
      <c r="B13" s="14" t="s">
        <v>904</v>
      </c>
      <c r="C13" t="s">
        <v>905</v>
      </c>
      <c r="D13" s="4">
        <f t="shared" si="8"/>
        <v>42</v>
      </c>
      <c r="E13" s="4">
        <f t="shared" si="8"/>
        <v>17</v>
      </c>
      <c r="F13" s="41"/>
      <c r="G13" s="4">
        <f t="shared" si="8"/>
        <v>131</v>
      </c>
      <c r="H13" s="4">
        <f t="shared" si="8"/>
        <v>57</v>
      </c>
      <c r="I13" s="53">
        <f t="shared" si="0"/>
        <v>40</v>
      </c>
      <c r="J13" s="41"/>
      <c r="K13" s="4">
        <f t="shared" si="9"/>
        <v>207</v>
      </c>
      <c r="L13" s="4">
        <f t="shared" si="9"/>
        <v>143</v>
      </c>
      <c r="M13" s="53">
        <f t="shared" si="1"/>
        <v>86</v>
      </c>
      <c r="N13" s="42"/>
      <c r="O13" s="4">
        <f t="shared" si="10"/>
        <v>256</v>
      </c>
      <c r="P13" s="4">
        <f t="shared" si="10"/>
        <v>169</v>
      </c>
      <c r="Q13" s="53">
        <f t="shared" si="2"/>
        <v>26</v>
      </c>
      <c r="R13" s="42"/>
      <c r="S13" s="40">
        <f t="shared" si="3"/>
        <v>169</v>
      </c>
      <c r="T13" s="41"/>
      <c r="U13" s="4">
        <f t="shared" si="11"/>
        <v>374</v>
      </c>
      <c r="V13" s="4">
        <f t="shared" si="11"/>
        <v>266</v>
      </c>
      <c r="W13" s="41"/>
      <c r="X13" s="4">
        <f t="shared" si="11"/>
        <v>1023</v>
      </c>
      <c r="Y13" s="4">
        <f t="shared" si="11"/>
        <v>782</v>
      </c>
      <c r="Z13" s="40">
        <f t="shared" si="4"/>
        <v>516</v>
      </c>
      <c r="AA13" s="41"/>
      <c r="AB13" s="4">
        <f t="shared" si="12"/>
        <v>1468</v>
      </c>
      <c r="AC13" s="4">
        <f t="shared" si="12"/>
        <v>1297</v>
      </c>
      <c r="AD13" s="40">
        <f t="shared" si="5"/>
        <v>515</v>
      </c>
      <c r="AE13" s="42"/>
      <c r="AF13" s="4">
        <f t="shared" si="13"/>
        <v>1690</v>
      </c>
      <c r="AG13" s="4">
        <f t="shared" si="13"/>
        <v>1551</v>
      </c>
      <c r="AH13" s="40">
        <f t="shared" si="6"/>
        <v>254</v>
      </c>
      <c r="AI13" s="42"/>
      <c r="AJ13" s="40">
        <f t="shared" si="7"/>
        <v>1551</v>
      </c>
    </row>
    <row r="14" spans="1:36" x14ac:dyDescent="0.25">
      <c r="A14" s="3"/>
      <c r="B14" s="15" t="s">
        <v>953</v>
      </c>
      <c r="C14" t="s">
        <v>954</v>
      </c>
      <c r="D14" s="4">
        <f t="shared" si="8"/>
        <v>186</v>
      </c>
      <c r="E14" s="4">
        <f t="shared" si="8"/>
        <v>123</v>
      </c>
      <c r="F14" s="41"/>
      <c r="G14" s="4">
        <f t="shared" si="8"/>
        <v>352</v>
      </c>
      <c r="H14" s="4">
        <f t="shared" si="8"/>
        <v>250</v>
      </c>
      <c r="I14" s="53">
        <f t="shared" si="0"/>
        <v>127</v>
      </c>
      <c r="J14" s="41"/>
      <c r="K14" s="4">
        <f t="shared" si="9"/>
        <v>515</v>
      </c>
      <c r="L14" s="4">
        <f t="shared" si="9"/>
        <v>340</v>
      </c>
      <c r="M14" s="53">
        <f t="shared" si="1"/>
        <v>90</v>
      </c>
      <c r="N14" s="42"/>
      <c r="O14" s="4">
        <f t="shared" si="10"/>
        <v>709</v>
      </c>
      <c r="P14" s="4">
        <f t="shared" si="10"/>
        <v>624</v>
      </c>
      <c r="Q14" s="53">
        <f t="shared" si="2"/>
        <v>284</v>
      </c>
      <c r="R14" s="42"/>
      <c r="S14" s="40">
        <f t="shared" si="3"/>
        <v>624</v>
      </c>
      <c r="T14" s="41"/>
      <c r="U14" s="4">
        <f t="shared" si="11"/>
        <v>734</v>
      </c>
      <c r="V14" s="4">
        <f t="shared" si="11"/>
        <v>704</v>
      </c>
      <c r="W14" s="41"/>
      <c r="X14" s="4">
        <f t="shared" si="11"/>
        <v>1448</v>
      </c>
      <c r="Y14" s="4">
        <f t="shared" si="11"/>
        <v>1354</v>
      </c>
      <c r="Z14" s="40">
        <f t="shared" si="4"/>
        <v>650</v>
      </c>
      <c r="AA14" s="41"/>
      <c r="AB14" s="4">
        <f t="shared" si="12"/>
        <v>2360</v>
      </c>
      <c r="AC14" s="4">
        <f t="shared" si="12"/>
        <v>2176</v>
      </c>
      <c r="AD14" s="40">
        <f t="shared" si="5"/>
        <v>822</v>
      </c>
      <c r="AE14" s="42"/>
      <c r="AF14" s="4">
        <f t="shared" si="13"/>
        <v>3221</v>
      </c>
      <c r="AG14" s="4">
        <f t="shared" si="13"/>
        <v>3121</v>
      </c>
      <c r="AH14" s="40">
        <f t="shared" si="6"/>
        <v>945</v>
      </c>
      <c r="AI14" s="42"/>
      <c r="AJ14" s="40">
        <f t="shared" si="7"/>
        <v>3121</v>
      </c>
    </row>
    <row r="15" spans="1:36" x14ac:dyDescent="0.25">
      <c r="A15" s="3"/>
      <c r="B15" s="16" t="s">
        <v>1009</v>
      </c>
      <c r="C15" t="s">
        <v>1010</v>
      </c>
      <c r="D15" s="4">
        <f t="shared" si="8"/>
        <v>48</v>
      </c>
      <c r="E15" s="4">
        <f t="shared" si="8"/>
        <v>14</v>
      </c>
      <c r="F15" s="41"/>
      <c r="G15" s="4">
        <f t="shared" si="8"/>
        <v>159</v>
      </c>
      <c r="H15" s="4">
        <f t="shared" si="8"/>
        <v>83</v>
      </c>
      <c r="I15" s="53">
        <f t="shared" si="0"/>
        <v>69</v>
      </c>
      <c r="J15" s="41"/>
      <c r="K15" s="4">
        <f t="shared" si="9"/>
        <v>291</v>
      </c>
      <c r="L15" s="4">
        <f t="shared" si="9"/>
        <v>133</v>
      </c>
      <c r="M15" s="53">
        <f t="shared" si="1"/>
        <v>50</v>
      </c>
      <c r="N15" s="42"/>
      <c r="O15" s="4">
        <f t="shared" si="10"/>
        <v>408</v>
      </c>
      <c r="P15" s="4">
        <f t="shared" si="10"/>
        <v>314</v>
      </c>
      <c r="Q15" s="53">
        <f t="shared" si="2"/>
        <v>181</v>
      </c>
      <c r="R15" s="42"/>
      <c r="S15" s="40">
        <f t="shared" si="3"/>
        <v>314</v>
      </c>
      <c r="T15" s="41"/>
      <c r="U15" s="4">
        <f t="shared" si="11"/>
        <v>454</v>
      </c>
      <c r="V15" s="4">
        <f t="shared" si="11"/>
        <v>427</v>
      </c>
      <c r="W15" s="41"/>
      <c r="X15" s="4">
        <f t="shared" si="11"/>
        <v>1018</v>
      </c>
      <c r="Y15" s="4">
        <f t="shared" si="11"/>
        <v>985</v>
      </c>
      <c r="Z15" s="40">
        <f t="shared" si="4"/>
        <v>558</v>
      </c>
      <c r="AA15" s="41"/>
      <c r="AB15" s="4">
        <f t="shared" si="12"/>
        <v>1616</v>
      </c>
      <c r="AC15" s="4">
        <f t="shared" si="12"/>
        <v>1579</v>
      </c>
      <c r="AD15" s="40">
        <f t="shared" si="5"/>
        <v>594</v>
      </c>
      <c r="AE15" s="42"/>
      <c r="AF15" s="4">
        <f t="shared" si="13"/>
        <v>2010</v>
      </c>
      <c r="AG15" s="4">
        <f t="shared" si="13"/>
        <v>1978</v>
      </c>
      <c r="AH15" s="40">
        <f t="shared" si="6"/>
        <v>399</v>
      </c>
      <c r="AI15" s="42"/>
      <c r="AJ15" s="40">
        <f t="shared" si="7"/>
        <v>1978</v>
      </c>
    </row>
    <row r="16" spans="1:36" x14ac:dyDescent="0.25">
      <c r="A16" s="3"/>
      <c r="B16" s="12" t="s">
        <v>1447</v>
      </c>
      <c r="C16" t="s">
        <v>1448</v>
      </c>
      <c r="D16" s="4">
        <f t="shared" si="8"/>
        <v>21</v>
      </c>
      <c r="E16" s="4">
        <f t="shared" si="8"/>
        <v>4</v>
      </c>
      <c r="F16" s="41"/>
      <c r="G16" s="4">
        <f t="shared" si="8"/>
        <v>56</v>
      </c>
      <c r="H16" s="4">
        <f t="shared" si="8"/>
        <v>18</v>
      </c>
      <c r="I16" s="53">
        <f t="shared" si="0"/>
        <v>14</v>
      </c>
      <c r="J16" s="41"/>
      <c r="K16" s="4">
        <f t="shared" si="9"/>
        <v>124</v>
      </c>
      <c r="L16" s="4">
        <f t="shared" si="9"/>
        <v>58</v>
      </c>
      <c r="M16" s="53">
        <f t="shared" si="1"/>
        <v>40</v>
      </c>
      <c r="N16" s="42"/>
      <c r="O16" s="4">
        <f t="shared" si="10"/>
        <v>179</v>
      </c>
      <c r="P16" s="4">
        <f t="shared" si="10"/>
        <v>120</v>
      </c>
      <c r="Q16" s="53">
        <f t="shared" si="2"/>
        <v>62</v>
      </c>
      <c r="R16" s="42"/>
      <c r="S16" s="40">
        <f>E16+I16+M16+Q16</f>
        <v>120</v>
      </c>
      <c r="T16" s="41"/>
      <c r="U16" s="4">
        <f t="shared" si="11"/>
        <v>423</v>
      </c>
      <c r="V16" s="4">
        <f t="shared" si="11"/>
        <v>403</v>
      </c>
      <c r="W16" s="41"/>
      <c r="X16" s="4">
        <f t="shared" si="11"/>
        <v>560</v>
      </c>
      <c r="Y16" s="4">
        <f t="shared" si="11"/>
        <v>533</v>
      </c>
      <c r="Z16" s="40">
        <f t="shared" si="4"/>
        <v>130</v>
      </c>
      <c r="AA16" s="41"/>
      <c r="AB16" s="4">
        <f t="shared" si="12"/>
        <v>754</v>
      </c>
      <c r="AC16" s="4">
        <f t="shared" si="12"/>
        <v>725</v>
      </c>
      <c r="AD16" s="40">
        <f t="shared" si="5"/>
        <v>192</v>
      </c>
      <c r="AE16" s="42"/>
      <c r="AF16" s="4">
        <f t="shared" si="13"/>
        <v>897</v>
      </c>
      <c r="AG16" s="4">
        <f t="shared" si="13"/>
        <v>864</v>
      </c>
      <c r="AH16" s="40">
        <f t="shared" si="6"/>
        <v>139</v>
      </c>
      <c r="AI16" s="42"/>
      <c r="AJ16" s="40">
        <f t="shared" si="7"/>
        <v>864</v>
      </c>
    </row>
    <row r="17" spans="1:38" s="36" customFormat="1" x14ac:dyDescent="0.25">
      <c r="B17" s="43"/>
      <c r="F17" s="3"/>
      <c r="I17" s="54"/>
      <c r="J17" s="3"/>
      <c r="M17" s="54"/>
      <c r="N17" s="45"/>
      <c r="Q17" s="54"/>
      <c r="R17" s="45"/>
      <c r="S17" s="44"/>
      <c r="T17" s="3"/>
      <c r="W17" s="3"/>
      <c r="Z17" s="44"/>
      <c r="AA17" s="3"/>
      <c r="AD17" s="44"/>
      <c r="AE17" s="45"/>
      <c r="AH17" s="44"/>
      <c r="AI17" s="45"/>
      <c r="AJ17" s="44"/>
      <c r="AK17" s="3"/>
      <c r="AL17" s="3"/>
    </row>
    <row r="18" spans="1:38" x14ac:dyDescent="0.25">
      <c r="A18" t="s">
        <v>808</v>
      </c>
      <c r="B18" s="12" t="s">
        <v>812</v>
      </c>
      <c r="C18" t="s">
        <v>1449</v>
      </c>
      <c r="D18" s="46">
        <f>VLOOKUP($D$9,'Payment Data Qtr1'!$A$8:$DH$17,MATCH(PAYMENT!$A18,'Payment Data Qtr1'!$A$8:$DH$8,0),FALSE)</f>
        <v>5</v>
      </c>
      <c r="E18" s="46">
        <f>VLOOKUP($E$9,'Payment Data Qtr1'!$A$8:$DH$17,MATCH(PAYMENT!$A18,'Payment Data Qtr1'!$A$8:$DH$8,0),FALSE)</f>
        <v>3</v>
      </c>
      <c r="F18" s="47"/>
      <c r="G18" s="46">
        <f>VLOOKUP($G$9,'Payment qtr2'!$A$8:$DH$17,MATCH(PAYMENT!$A18,'Payment qtr2'!$A$8:$DH$8,0),FALSE)</f>
        <v>8</v>
      </c>
      <c r="H18" s="46">
        <f>VLOOKUP($H$9,'Payment qtr2'!$A$8:$DH$17,MATCH(PAYMENT!$A18,'Payment qtr2'!$A$8:$DH$8,0),FALSE)</f>
        <v>4</v>
      </c>
      <c r="I18" s="53">
        <f t="shared" si="0"/>
        <v>1</v>
      </c>
      <c r="J18" s="47"/>
      <c r="K18" s="46">
        <f>VLOOKUP($G$9,'Payment qtr3'!$A$8:$DH$17,MATCH(PAYMENT!$A18,'Payment qtr3'!$A$8:$DH$8,0),FALSE)</f>
        <v>26</v>
      </c>
      <c r="L18" s="46">
        <f>VLOOKUP($H$9,'Payment qtr3'!$A$8:$DH$17,MATCH(PAYMENT!$A18,'Payment qtr3'!$A$8:$DH$8,0),FALSE)</f>
        <v>15</v>
      </c>
      <c r="M18" s="53">
        <f>L18-H18</f>
        <v>11</v>
      </c>
      <c r="N18" s="42"/>
      <c r="O18" s="46">
        <f>VLOOKUP($G$9,'Payment qtr4'!$A$8:$DH$17,MATCH(PAYMENT!$A18,'Payment qtr4'!$A$8:$DH$8,0),FALSE)</f>
        <v>42</v>
      </c>
      <c r="P18" s="46">
        <f>VLOOKUP($H$9,'Payment qtr4'!$A$8:$DH$17,MATCH(PAYMENT!$A18,'Payment qtr4'!$A$8:$DH$8,0),FALSE)</f>
        <v>42</v>
      </c>
      <c r="Q18" s="53">
        <f>P18-L18</f>
        <v>27</v>
      </c>
      <c r="R18" s="42"/>
      <c r="S18" s="53">
        <f>E18+I18+M18+Q18</f>
        <v>42</v>
      </c>
      <c r="T18" s="47"/>
      <c r="U18" s="46">
        <f>VLOOKUP($U$9,'Payment Data Qtr1'!$A$8:$DH$17,MATCH(PAYMENT!$A18,'Payment Data Qtr1'!$A$8:$DH$8,0),FALSE)</f>
        <v>23</v>
      </c>
      <c r="V18" s="46">
        <f>VLOOKUP($V$9,'Payment Data Qtr1'!$A$8:$DH$17,MATCH(PAYMENT!$A18,'Payment Data Qtr1'!$A$8:$DH$8,0),FALSE)</f>
        <v>18</v>
      </c>
      <c r="W18" s="47"/>
      <c r="X18" s="46">
        <f>VLOOKUP($U$9,'Payment qtr2'!$A$8:$DH$17,MATCH(PAYMENT!$A18,'Payment qtr2'!$A$8:$DH$8,0),FALSE)</f>
        <v>135</v>
      </c>
      <c r="Y18" s="46">
        <f>VLOOKUP($V$9,'Payment qtr2'!$A$8:$DH$17,MATCH(PAYMENT!$A18,'Payment qtr2'!$A$8:$DH$8,0),FALSE)</f>
        <v>107</v>
      </c>
      <c r="Z18" s="40">
        <f t="shared" si="4"/>
        <v>89</v>
      </c>
      <c r="AA18" s="47"/>
      <c r="AB18" s="46">
        <f>VLOOKUP($U$9,'Payment qtr3'!$A$8:$DH$17,MATCH(PAYMENT!$A18,'Payment qtr3'!$A$8:$DH$8,0),FALSE)</f>
        <v>169</v>
      </c>
      <c r="AC18" s="46">
        <f>VLOOKUP($V$9,'Payment qtr3'!$A$8:$DH$17,MATCH(PAYMENT!$A18,'Payment qtr3'!$A$8:$DH$8,0),FALSE)</f>
        <v>132</v>
      </c>
      <c r="AD18" s="40">
        <f>AC18-Y18</f>
        <v>25</v>
      </c>
      <c r="AE18" s="42"/>
      <c r="AF18" s="46">
        <f>VLOOKUP($U$9,'Payment qtr4'!$A$8:$DH$17,MATCH(PAYMENT!$A18,'Payment qtr4'!$A$8:$DH$8,0),FALSE)</f>
        <v>287</v>
      </c>
      <c r="AG18" s="46">
        <f>VLOOKUP($V$9,'Payment qtr4'!$A$8:$DH$17,MATCH(PAYMENT!$A18,'Payment qtr4'!$A$8:$DH$8,0),FALSE)</f>
        <v>286</v>
      </c>
      <c r="AH18" s="53">
        <f>AG18-AC18</f>
        <v>154</v>
      </c>
      <c r="AI18" s="42"/>
      <c r="AJ18" s="53">
        <f t="shared" si="7"/>
        <v>286</v>
      </c>
    </row>
    <row r="19" spans="1:38" x14ac:dyDescent="0.25">
      <c r="A19" t="s">
        <v>818</v>
      </c>
      <c r="B19" s="12" t="s">
        <v>812</v>
      </c>
      <c r="C19" t="s">
        <v>1450</v>
      </c>
      <c r="D19" s="46">
        <v>12</v>
      </c>
      <c r="E19" s="46">
        <v>0</v>
      </c>
      <c r="F19" s="47"/>
      <c r="G19" s="46">
        <f>VLOOKUP($A19,'Payment qtr2'!$I$24:$J$28,2,FALSE)</f>
        <v>12</v>
      </c>
      <c r="H19" s="46" t="str">
        <f>IFERROR(VLOOKUP($A19,'Payment qtr2'!$I$32:$J$34,2,FALSE),"0")</f>
        <v>0</v>
      </c>
      <c r="I19" s="53">
        <f t="shared" si="0"/>
        <v>0</v>
      </c>
      <c r="J19" s="47"/>
      <c r="K19" s="46">
        <f>VLOOKUP($A19,'Payment qtr3'!$I$24:$J$28,2,FALSE)</f>
        <v>11</v>
      </c>
      <c r="L19" s="46" t="str">
        <f>IFERROR(VLOOKUP($A19,'Payment qtr3'!$I$32:$J$34,2,FALSE),"0")</f>
        <v>0</v>
      </c>
      <c r="M19" s="53">
        <f t="shared" ref="M19:M59" si="14">L19-H19</f>
        <v>0</v>
      </c>
      <c r="N19" s="42"/>
      <c r="O19" s="46">
        <f>VLOOKUP($A19,'Payment qtr4'!$I$24:$J$28,2,FALSE)</f>
        <v>17</v>
      </c>
      <c r="P19" s="46" t="str">
        <f>IFERROR(VLOOKUP($A19,'Payment qtr4'!$I$32:$J$34,2,FALSE),"0")</f>
        <v>0</v>
      </c>
      <c r="Q19" s="53">
        <f t="shared" ref="Q19:Q59" si="15">P19-L19</f>
        <v>0</v>
      </c>
      <c r="R19" s="42"/>
      <c r="S19" s="53">
        <f t="shared" ref="S19:S59" si="16">E19+I19+M19+Q19</f>
        <v>0</v>
      </c>
      <c r="T19" s="47"/>
      <c r="U19" s="46">
        <v>56</v>
      </c>
      <c r="V19" s="46">
        <v>30</v>
      </c>
      <c r="W19" s="47"/>
      <c r="X19" s="46">
        <f>VLOOKUP($A19,'Payment qtr2'!$C$24:$D$28,2,FALSE)</f>
        <v>93</v>
      </c>
      <c r="Y19" s="46">
        <f>VLOOKUP($A19,'Payment qtr2'!$C$32:$D$36,2,FALSE)</f>
        <v>59</v>
      </c>
      <c r="Z19" s="40">
        <f t="shared" si="4"/>
        <v>29</v>
      </c>
      <c r="AA19" s="47"/>
      <c r="AB19" s="46">
        <f>VLOOKUP($A19,'Payment qtr3'!$C$24:$D$28,2,FALSE)</f>
        <v>115</v>
      </c>
      <c r="AC19" s="46">
        <f>VLOOKUP($A19,'Payment qtr3'!$C$32:$D$36,2,FALSE)</f>
        <v>78</v>
      </c>
      <c r="AD19" s="40">
        <f t="shared" ref="AD19:AD59" si="17">AC19-Y19</f>
        <v>19</v>
      </c>
      <c r="AE19" s="42"/>
      <c r="AF19" s="46">
        <f>VLOOKUP($A19,'Payment qtr4'!$C$24:$D$28,2,FALSE)</f>
        <v>166</v>
      </c>
      <c r="AG19" s="46">
        <f>VLOOKUP($A19,'Payment qtr4'!$C$32:$D$36,2,FALSE)</f>
        <v>128</v>
      </c>
      <c r="AH19" s="53">
        <f t="shared" ref="AH19:AH59" si="18">AG19-AC19</f>
        <v>50</v>
      </c>
      <c r="AI19" s="42"/>
      <c r="AJ19" s="53">
        <f t="shared" si="7"/>
        <v>128</v>
      </c>
    </row>
    <row r="20" spans="1:38" x14ac:dyDescent="0.25">
      <c r="A20" t="s">
        <v>823</v>
      </c>
      <c r="B20" s="12" t="s">
        <v>812</v>
      </c>
      <c r="C20" t="s">
        <v>1451</v>
      </c>
      <c r="D20" s="46">
        <f>VLOOKUP($D$9,'Payment Data Qtr1'!$A$8:$DH$17,MATCH(PAYMENT!$A20,'Payment Data Qtr1'!$A$8:$DH$8,0),FALSE)</f>
        <v>9</v>
      </c>
      <c r="E20" s="46">
        <f>VLOOKUP($E$9,'Payment Data Qtr1'!$A$8:$DH$17,MATCH(PAYMENT!$A20,'Payment Data Qtr1'!$A$8:$DH$8,0),FALSE)</f>
        <v>7</v>
      </c>
      <c r="F20" s="47"/>
      <c r="G20" s="46">
        <f>VLOOKUP($G$9,'Payment qtr2'!$A$8:$DH$17,MATCH(PAYMENT!$A20,'Payment qtr2'!$A$8:$DH$8,0),FALSE)</f>
        <v>23</v>
      </c>
      <c r="H20" s="46">
        <f>VLOOKUP($H$9,'Payment qtr2'!$A$8:$DH$17,MATCH(PAYMENT!$A20,'Payment qtr2'!$A$8:$DH$8,0),FALSE)</f>
        <v>19</v>
      </c>
      <c r="I20" s="53">
        <f t="shared" si="0"/>
        <v>12</v>
      </c>
      <c r="J20" s="47"/>
      <c r="K20" s="46">
        <f>VLOOKUP($G$9,'Payment qtr3'!$A$8:$DH$17,MATCH(PAYMENT!$A20,'Payment qtr3'!$A$8:$DH$8,0),FALSE)</f>
        <v>25</v>
      </c>
      <c r="L20" s="46">
        <f>VLOOKUP($H$9,'Payment qtr3'!$A$8:$DH$17,MATCH(PAYMENT!$A20,'Payment qtr3'!$A$8:$DH$8,0),FALSE)</f>
        <v>20</v>
      </c>
      <c r="M20" s="53">
        <f t="shared" si="14"/>
        <v>1</v>
      </c>
      <c r="N20" s="42"/>
      <c r="O20" s="46">
        <f>VLOOKUP($G$9,'Payment qtr4'!$A$8:$DH$17,MATCH(PAYMENT!$A20,'Payment qtr4'!$A$8:$DH$8,0),FALSE)</f>
        <v>26</v>
      </c>
      <c r="P20" s="46">
        <f>VLOOKUP($H$9,'Payment qtr4'!$A$8:$DH$17,MATCH(PAYMENT!$A20,'Payment qtr4'!$A$8:$DH$8,0),FALSE)</f>
        <v>20</v>
      </c>
      <c r="Q20" s="53">
        <f t="shared" si="15"/>
        <v>0</v>
      </c>
      <c r="R20" s="42"/>
      <c r="S20" s="53">
        <f t="shared" si="16"/>
        <v>20</v>
      </c>
      <c r="T20" s="47"/>
      <c r="U20" s="46">
        <f>VLOOKUP($U$9,'Payment Data Qtr1'!$A$8:$DH$17,MATCH(PAYMENT!$A20,'Payment Data Qtr1'!$A$8:$DH$8,0),FALSE)</f>
        <v>20</v>
      </c>
      <c r="V20" s="46">
        <f>VLOOKUP($V$9,'Payment Data Qtr1'!$A$8:$DH$17,MATCH(PAYMENT!$A20,'Payment Data Qtr1'!$A$8:$DH$8,0),FALSE)</f>
        <v>20</v>
      </c>
      <c r="W20" s="47"/>
      <c r="X20" s="46">
        <f>VLOOKUP($U$9,'Payment qtr2'!$A$8:$DH$17,MATCH(PAYMENT!$A20,'Payment qtr2'!$A$8:$DH$8,0),FALSE)</f>
        <v>90</v>
      </c>
      <c r="Y20" s="46">
        <f>VLOOKUP($V$9,'Payment qtr2'!$A$8:$DH$17,MATCH(PAYMENT!$A20,'Payment qtr2'!$A$8:$DH$8,0),FALSE)</f>
        <v>88</v>
      </c>
      <c r="Z20" s="40">
        <f t="shared" si="4"/>
        <v>68</v>
      </c>
      <c r="AA20" s="47"/>
      <c r="AB20" s="46">
        <f>VLOOKUP($U$9,'Payment qtr3'!$A$8:$DH$17,MATCH(PAYMENT!$A20,'Payment qtr3'!$A$8:$DH$8,0),FALSE)</f>
        <v>146</v>
      </c>
      <c r="AC20" s="46">
        <f>VLOOKUP($V$9,'Payment qtr3'!$A$8:$DH$17,MATCH(PAYMENT!$A20,'Payment qtr3'!$A$8:$DH$8,0),FALSE)</f>
        <v>135</v>
      </c>
      <c r="AD20" s="40">
        <f t="shared" si="17"/>
        <v>47</v>
      </c>
      <c r="AE20" s="42"/>
      <c r="AF20" s="46">
        <f>VLOOKUP($U$9,'Payment qtr4'!$A$8:$DH$17,MATCH(PAYMENT!$A20,'Payment qtr4'!$A$8:$DH$8,0),FALSE)</f>
        <v>155</v>
      </c>
      <c r="AG20" s="46">
        <f>VLOOKUP($V$9,'Payment qtr4'!$A$8:$DH$17,MATCH(PAYMENT!$A20,'Payment qtr4'!$A$8:$DH$8,0),FALSE)</f>
        <v>141</v>
      </c>
      <c r="AH20" s="53">
        <f t="shared" si="18"/>
        <v>6</v>
      </c>
      <c r="AI20" s="42"/>
      <c r="AJ20" s="53">
        <f t="shared" si="7"/>
        <v>141</v>
      </c>
    </row>
    <row r="21" spans="1:38" x14ac:dyDescent="0.25">
      <c r="A21" t="s">
        <v>828</v>
      </c>
      <c r="B21" s="12" t="s">
        <v>812</v>
      </c>
      <c r="C21" t="s">
        <v>1452</v>
      </c>
      <c r="D21" s="46">
        <f>VLOOKUP($D$9,'Payment Data Qtr1'!$A$8:$DH$17,MATCH(PAYMENT!$A21,'Payment Data Qtr1'!$A$8:$DH$8,0),FALSE)</f>
        <v>16</v>
      </c>
      <c r="E21" s="46">
        <f>VLOOKUP($E$9,'Payment Data Qtr1'!$A$8:$DH$17,MATCH(PAYMENT!$A21,'Payment Data Qtr1'!$A$8:$DH$8,0),FALSE)</f>
        <v>1</v>
      </c>
      <c r="F21" s="47"/>
      <c r="G21" s="46">
        <f>VLOOKUP($G$9,'Payment qtr2'!$A$8:$DH$17,MATCH(PAYMENT!$A21,'Payment qtr2'!$A$8:$DH$8,0),FALSE)</f>
        <v>20</v>
      </c>
      <c r="H21" s="46">
        <f>VLOOKUP($H$9,'Payment qtr2'!$A$8:$DH$17,MATCH(PAYMENT!$A21,'Payment qtr2'!$A$8:$DH$8,0),FALSE)</f>
        <v>3</v>
      </c>
      <c r="I21" s="53">
        <f t="shared" si="0"/>
        <v>2</v>
      </c>
      <c r="J21" s="47"/>
      <c r="K21" s="46">
        <f>VLOOKUP($G$9,'Payment qtr3'!$A$8:$DH$17,MATCH(PAYMENT!$A21,'Payment qtr3'!$A$8:$DH$8,0),FALSE)</f>
        <v>23</v>
      </c>
      <c r="L21" s="46">
        <f>VLOOKUP($H$9,'Payment qtr3'!$A$8:$DH$17,MATCH(PAYMENT!$A21,'Payment qtr3'!$A$8:$DH$8,0),FALSE)</f>
        <v>3</v>
      </c>
      <c r="M21" s="53">
        <f t="shared" si="14"/>
        <v>0</v>
      </c>
      <c r="N21" s="42"/>
      <c r="O21" s="46">
        <f>VLOOKUP($G$9,'Payment qtr4'!$A$8:$DH$17,MATCH(PAYMENT!$A21,'Payment qtr4'!$A$8:$DH$8,0),FALSE)</f>
        <v>26</v>
      </c>
      <c r="P21" s="46">
        <f>VLOOKUP($H$9,'Payment qtr4'!$A$8:$DH$17,MATCH(PAYMENT!$A21,'Payment qtr4'!$A$8:$DH$8,0),FALSE)</f>
        <v>24</v>
      </c>
      <c r="Q21" s="53">
        <f t="shared" si="15"/>
        <v>21</v>
      </c>
      <c r="R21" s="42"/>
      <c r="S21" s="53">
        <f t="shared" si="16"/>
        <v>24</v>
      </c>
      <c r="T21" s="47"/>
      <c r="U21" s="46">
        <f>VLOOKUP($U$9,'Payment Data Qtr1'!$A$8:$DH$17,MATCH(PAYMENT!$A21,'Payment Data Qtr1'!$A$8:$DH$8,0),FALSE)</f>
        <v>91</v>
      </c>
      <c r="V21" s="46">
        <f>VLOOKUP($V$9,'Payment Data Qtr1'!$A$8:$DH$17,MATCH(PAYMENT!$A21,'Payment Data Qtr1'!$A$8:$DH$8,0),FALSE)</f>
        <v>89</v>
      </c>
      <c r="W21" s="47"/>
      <c r="X21" s="46">
        <f>VLOOKUP($U$9,'Payment qtr2'!$A$8:$DH$17,MATCH(PAYMENT!$A21,'Payment qtr2'!$A$8:$DH$8,0),FALSE)</f>
        <v>141</v>
      </c>
      <c r="Y21" s="46">
        <f>VLOOKUP($V$9,'Payment qtr2'!$A$8:$DH$17,MATCH(PAYMENT!$A21,'Payment qtr2'!$A$8:$DH$8,0),FALSE)</f>
        <v>135</v>
      </c>
      <c r="Z21" s="40">
        <f t="shared" si="4"/>
        <v>46</v>
      </c>
      <c r="AA21" s="47"/>
      <c r="AB21" s="46">
        <f>VLOOKUP($U$9,'Payment qtr3'!$A$8:$DH$17,MATCH(PAYMENT!$A21,'Payment qtr3'!$A$8:$DH$8,0),FALSE)</f>
        <v>184</v>
      </c>
      <c r="AC21" s="46">
        <f>VLOOKUP($V$9,'Payment qtr3'!$A$8:$DH$17,MATCH(PAYMENT!$A21,'Payment qtr3'!$A$8:$DH$8,0),FALSE)</f>
        <v>167</v>
      </c>
      <c r="AD21" s="40">
        <f t="shared" si="17"/>
        <v>32</v>
      </c>
      <c r="AE21" s="42"/>
      <c r="AF21" s="46">
        <f>VLOOKUP($U$9,'Payment qtr4'!$A$8:$DH$17,MATCH(PAYMENT!$A21,'Payment qtr4'!$A$8:$DH$8,0),FALSE)</f>
        <v>280</v>
      </c>
      <c r="AG21" s="46">
        <f>VLOOKUP($V$9,'Payment qtr4'!$A$8:$DH$17,MATCH(PAYMENT!$A21,'Payment qtr4'!$A$8:$DH$8,0),FALSE)</f>
        <v>280</v>
      </c>
      <c r="AH21" s="53">
        <f t="shared" si="18"/>
        <v>113</v>
      </c>
      <c r="AI21" s="42"/>
      <c r="AJ21" s="53">
        <f t="shared" si="7"/>
        <v>280</v>
      </c>
    </row>
    <row r="22" spans="1:38" x14ac:dyDescent="0.25">
      <c r="A22" t="s">
        <v>833</v>
      </c>
      <c r="B22" s="12" t="s">
        <v>812</v>
      </c>
      <c r="C22" t="s">
        <v>1453</v>
      </c>
      <c r="D22" s="46">
        <f>VLOOKUP($D$9,'Payment Data Qtr1'!$A$8:$DH$17,MATCH(PAYMENT!$A22,'Payment Data Qtr1'!$A$8:$DH$8,0),FALSE)</f>
        <v>2</v>
      </c>
      <c r="E22" s="46">
        <f>VLOOKUP($E$9,'Payment Data Qtr1'!$A$8:$DH$17,MATCH(PAYMENT!$A22,'Payment Data Qtr1'!$A$8:$DH$8,0),FALSE)</f>
        <v>1</v>
      </c>
      <c r="F22" s="47"/>
      <c r="G22" s="46">
        <f>VLOOKUP($G$9,'Payment qtr2'!$A$8:$DH$17,MATCH(PAYMENT!$A22,'Payment qtr2'!$A$8:$DH$8,0),FALSE)</f>
        <v>6</v>
      </c>
      <c r="H22" s="46">
        <f>VLOOKUP($H$9,'Payment qtr2'!$A$8:$DH$17,MATCH(PAYMENT!$A22,'Payment qtr2'!$A$8:$DH$8,0),FALSE)</f>
        <v>1</v>
      </c>
      <c r="I22" s="53">
        <f t="shared" si="0"/>
        <v>0</v>
      </c>
      <c r="J22" s="47"/>
      <c r="K22" s="46">
        <f>VLOOKUP($G$9,'Payment qtr3'!$A$8:$DH$17,MATCH(PAYMENT!$A22,'Payment qtr3'!$A$8:$DH$8,0),FALSE)</f>
        <v>19</v>
      </c>
      <c r="L22" s="46">
        <f>VLOOKUP($H$9,'Payment qtr3'!$A$8:$DH$17,MATCH(PAYMENT!$A22,'Payment qtr3'!$A$8:$DH$8,0),FALSE)</f>
        <v>19</v>
      </c>
      <c r="M22" s="53">
        <f t="shared" si="14"/>
        <v>18</v>
      </c>
      <c r="N22" s="42"/>
      <c r="O22" s="46">
        <f>VLOOKUP($G$9,'Payment qtr4'!$A$8:$DH$17,MATCH(PAYMENT!$A22,'Payment qtr4'!$A$8:$DH$8,0),FALSE)</f>
        <v>19</v>
      </c>
      <c r="P22" s="46">
        <f>VLOOKUP($H$9,'Payment qtr4'!$A$8:$DH$17,MATCH(PAYMENT!$A22,'Payment qtr4'!$A$8:$DH$8,0),FALSE)</f>
        <v>19</v>
      </c>
      <c r="Q22" s="53">
        <f t="shared" si="15"/>
        <v>0</v>
      </c>
      <c r="R22" s="42"/>
      <c r="S22" s="53">
        <f t="shared" si="16"/>
        <v>19</v>
      </c>
      <c r="T22" s="47"/>
      <c r="U22" s="46">
        <f>VLOOKUP($U$9,'Payment Data Qtr1'!$A$8:$DH$17,MATCH(PAYMENT!$A22,'Payment Data Qtr1'!$A$8:$DH$8,0),FALSE)</f>
        <v>20</v>
      </c>
      <c r="V22" s="46">
        <f>VLOOKUP($V$9,'Payment Data Qtr1'!$A$8:$DH$17,MATCH(PAYMENT!$A22,'Payment Data Qtr1'!$A$8:$DH$8,0),FALSE)</f>
        <v>20</v>
      </c>
      <c r="W22" s="47"/>
      <c r="X22" s="46">
        <f>VLOOKUP($U$9,'Payment qtr2'!$A$8:$DH$17,MATCH(PAYMENT!$A22,'Payment qtr2'!$A$8:$DH$8,0),FALSE)</f>
        <v>89</v>
      </c>
      <c r="Y22" s="46">
        <f>VLOOKUP($V$9,'Payment qtr2'!$A$8:$DH$17,MATCH(PAYMENT!$A22,'Payment qtr2'!$A$8:$DH$8,0),FALSE)</f>
        <v>88</v>
      </c>
      <c r="Z22" s="40">
        <f t="shared" si="4"/>
        <v>68</v>
      </c>
      <c r="AA22" s="47"/>
      <c r="AB22" s="46">
        <f>VLOOKUP($U$9,'Payment qtr3'!$A$8:$DH$17,MATCH(PAYMENT!$A22,'Payment qtr3'!$A$8:$DH$8,0),FALSE)</f>
        <v>183</v>
      </c>
      <c r="AC22" s="46">
        <f>VLOOKUP($V$9,'Payment qtr3'!$A$8:$DH$17,MATCH(PAYMENT!$A22,'Payment qtr3'!$A$8:$DH$8,0),FALSE)</f>
        <v>183</v>
      </c>
      <c r="AD22" s="40">
        <f t="shared" si="17"/>
        <v>95</v>
      </c>
      <c r="AE22" s="42"/>
      <c r="AF22" s="46">
        <f>VLOOKUP($U$9,'Payment qtr4'!$A$8:$DH$17,MATCH(PAYMENT!$A22,'Payment qtr4'!$A$8:$DH$8,0),FALSE)</f>
        <v>206</v>
      </c>
      <c r="AG22" s="46">
        <f>VLOOKUP($V$9,'Payment qtr4'!$A$8:$DH$17,MATCH(PAYMENT!$A22,'Payment qtr4'!$A$8:$DH$8,0),FALSE)</f>
        <v>206</v>
      </c>
      <c r="AH22" s="53">
        <f t="shared" si="18"/>
        <v>23</v>
      </c>
      <c r="AI22" s="42"/>
      <c r="AJ22" s="53">
        <f t="shared" si="7"/>
        <v>206</v>
      </c>
    </row>
    <row r="23" spans="1:38" x14ac:dyDescent="0.25">
      <c r="A23" t="s">
        <v>838</v>
      </c>
      <c r="B23" s="12" t="s">
        <v>812</v>
      </c>
      <c r="C23" s="5" t="s">
        <v>1454</v>
      </c>
      <c r="D23" s="46">
        <f>VLOOKUP($D$9,'Payment Data Qtr1'!$A$8:$DH$17,MATCH(PAYMENT!$A23,'Payment Data Qtr1'!$A$8:$DH$8,0),FALSE)</f>
        <v>2</v>
      </c>
      <c r="E23" s="46">
        <f>VLOOKUP($E$9,'Payment Data Qtr1'!$A$8:$DH$17,MATCH(PAYMENT!$A23,'Payment Data Qtr1'!$A$8:$DH$8,0),FALSE)</f>
        <v>0</v>
      </c>
      <c r="F23" s="47"/>
      <c r="G23" s="46">
        <f>VLOOKUP($G$9,'Payment qtr2'!$A$8:$DH$17,MATCH(PAYMENT!$A23,'Payment qtr2'!$A$8:$DH$8,0),FALSE)</f>
        <v>14</v>
      </c>
      <c r="H23" s="46">
        <f>VLOOKUP($H$9,'Payment qtr2'!$A$8:$DH$17,MATCH(PAYMENT!$A23,'Payment qtr2'!$A$8:$DH$8,0),FALSE)</f>
        <v>1</v>
      </c>
      <c r="I23" s="53">
        <f t="shared" si="0"/>
        <v>1</v>
      </c>
      <c r="J23" s="47"/>
      <c r="K23" s="46">
        <f>VLOOKUP($G$9,'Payment qtr3'!$A$8:$DH$17,MATCH(PAYMENT!$A23,'Payment qtr3'!$A$8:$DH$8,0),FALSE)</f>
        <v>23</v>
      </c>
      <c r="L23" s="46">
        <f>VLOOKUP($H$9,'Payment qtr3'!$A$8:$DH$17,MATCH(PAYMENT!$A23,'Payment qtr3'!$A$8:$DH$8,0),FALSE)</f>
        <v>1</v>
      </c>
      <c r="M23" s="53">
        <f t="shared" si="14"/>
        <v>0</v>
      </c>
      <c r="N23" s="42"/>
      <c r="O23" s="46">
        <f>VLOOKUP($G$9,'Payment qtr4'!$A$8:$DH$17,MATCH(PAYMENT!$A23,'Payment qtr4'!$A$8:$DH$8,0),FALSE)</f>
        <v>29</v>
      </c>
      <c r="P23" s="46">
        <f>VLOOKUP($H$9,'Payment qtr4'!$A$8:$DH$17,MATCH(PAYMENT!$A23,'Payment qtr4'!$A$8:$DH$8,0),FALSE)</f>
        <v>29</v>
      </c>
      <c r="Q23" s="53">
        <f t="shared" si="15"/>
        <v>28</v>
      </c>
      <c r="R23" s="42"/>
      <c r="S23" s="53">
        <f t="shared" si="16"/>
        <v>29</v>
      </c>
      <c r="T23" s="47"/>
      <c r="U23" s="46">
        <f>VLOOKUP($U$9,'Payment Data Qtr1'!$A$8:$DH$17,MATCH(PAYMENT!$A23,'Payment Data Qtr1'!$A$8:$DH$8,0),FALSE)</f>
        <v>36</v>
      </c>
      <c r="V23" s="46">
        <f>VLOOKUP($V$9,'Payment Data Qtr1'!$A$8:$DH$17,MATCH(PAYMENT!$A23,'Payment Data Qtr1'!$A$8:$DH$8,0),FALSE)</f>
        <v>36</v>
      </c>
      <c r="W23" s="47"/>
      <c r="X23" s="46">
        <f>VLOOKUP($U$9,'Payment qtr2'!$A$8:$DH$17,MATCH(PAYMENT!$A23,'Payment qtr2'!$A$8:$DH$8,0),FALSE)</f>
        <v>97</v>
      </c>
      <c r="Y23" s="46">
        <f>VLOOKUP($V$9,'Payment qtr2'!$A$8:$DH$17,MATCH(PAYMENT!$A23,'Payment qtr2'!$A$8:$DH$8,0),FALSE)</f>
        <v>96</v>
      </c>
      <c r="Z23" s="40">
        <f t="shared" si="4"/>
        <v>60</v>
      </c>
      <c r="AA23" s="47"/>
      <c r="AB23" s="46">
        <f>VLOOKUP($U$9,'Payment qtr3'!$A$8:$DH$17,MATCH(PAYMENT!$A23,'Payment qtr3'!$A$8:$DH$8,0),FALSE)</f>
        <v>163</v>
      </c>
      <c r="AC23" s="46">
        <f>VLOOKUP($V$9,'Payment qtr3'!$A$8:$DH$17,MATCH(PAYMENT!$A23,'Payment qtr3'!$A$8:$DH$8,0),FALSE)</f>
        <v>162</v>
      </c>
      <c r="AD23" s="40">
        <f t="shared" si="17"/>
        <v>66</v>
      </c>
      <c r="AE23" s="42"/>
      <c r="AF23" s="46">
        <f>VLOOKUP($U$9,'Payment qtr4'!$A$8:$DH$17,MATCH(PAYMENT!$A23,'Payment qtr4'!$A$8:$DH$8,0),FALSE)</f>
        <v>218</v>
      </c>
      <c r="AG23" s="46">
        <f>VLOOKUP($V$9,'Payment qtr4'!$A$8:$DH$17,MATCH(PAYMENT!$A23,'Payment qtr4'!$A$8:$DH$8,0),FALSE)</f>
        <v>218</v>
      </c>
      <c r="AH23" s="53">
        <f t="shared" si="18"/>
        <v>56</v>
      </c>
      <c r="AI23" s="42"/>
      <c r="AJ23" s="53">
        <f t="shared" si="7"/>
        <v>218</v>
      </c>
    </row>
    <row r="24" spans="1:38" x14ac:dyDescent="0.25">
      <c r="A24" t="s">
        <v>843</v>
      </c>
      <c r="B24" s="12" t="s">
        <v>812</v>
      </c>
      <c r="C24" t="s">
        <v>1455</v>
      </c>
      <c r="D24" s="46">
        <f>VLOOKUP($D$9,'Payment Data Qtr1'!$A$8:$DH$17,MATCH(PAYMENT!$A24,'Payment Data Qtr1'!$A$8:$DH$8,0),FALSE)</f>
        <v>1</v>
      </c>
      <c r="E24" s="46">
        <f>VLOOKUP($E$9,'Payment Data Qtr1'!$A$8:$DH$17,MATCH(PAYMENT!$A24,'Payment Data Qtr1'!$A$8:$DH$8,0),FALSE)</f>
        <v>0</v>
      </c>
      <c r="F24" s="47"/>
      <c r="G24" s="46">
        <f>VLOOKUP($G$9,'Payment qtr2'!$A$8:$DH$17,MATCH(PAYMENT!$A24,'Payment qtr2'!$A$8:$DH$8,0),FALSE)</f>
        <v>15</v>
      </c>
      <c r="H24" s="46">
        <f>VLOOKUP($H$9,'Payment qtr2'!$A$8:$DH$17,MATCH(PAYMENT!$A24,'Payment qtr2'!$A$8:$DH$8,0),FALSE)</f>
        <v>0</v>
      </c>
      <c r="I24" s="53">
        <f t="shared" si="0"/>
        <v>0</v>
      </c>
      <c r="J24" s="47"/>
      <c r="K24" s="46">
        <f>VLOOKUP($G$9,'Payment qtr3'!$A$8:$DH$17,MATCH(PAYMENT!$A24,'Payment qtr3'!$A$8:$DH$8,0),FALSE)</f>
        <v>23</v>
      </c>
      <c r="L24" s="46">
        <f>VLOOKUP($H$9,'Payment qtr3'!$A$8:$DH$17,MATCH(PAYMENT!$A24,'Payment qtr3'!$A$8:$DH$8,0),FALSE)</f>
        <v>0</v>
      </c>
      <c r="M24" s="53">
        <f t="shared" si="14"/>
        <v>0</v>
      </c>
      <c r="N24" s="42"/>
      <c r="O24" s="46">
        <f>VLOOKUP($G$9,'Payment qtr4'!$A$8:$DH$17,MATCH(PAYMENT!$A24,'Payment qtr4'!$A$8:$DH$8,0),FALSE)</f>
        <v>35</v>
      </c>
      <c r="P24" s="46">
        <f>VLOOKUP($H$9,'Payment qtr4'!$A$8:$DH$17,MATCH(PAYMENT!$A24,'Payment qtr4'!$A$8:$DH$8,0),FALSE)</f>
        <v>6</v>
      </c>
      <c r="Q24" s="53">
        <f t="shared" si="15"/>
        <v>6</v>
      </c>
      <c r="R24" s="42"/>
      <c r="S24" s="53">
        <f t="shared" si="16"/>
        <v>6</v>
      </c>
      <c r="T24" s="47"/>
      <c r="U24" s="46">
        <f>VLOOKUP($U$9,'Payment Data Qtr1'!$A$8:$DH$17,MATCH(PAYMENT!$A24,'Payment Data Qtr1'!$A$8:$DH$8,0),FALSE)</f>
        <v>27</v>
      </c>
      <c r="V24" s="46">
        <f>VLOOKUP($V$9,'Payment Data Qtr1'!$A$8:$DH$17,MATCH(PAYMENT!$A24,'Payment Data Qtr1'!$A$8:$DH$8,0),FALSE)</f>
        <v>26</v>
      </c>
      <c r="W24" s="47"/>
      <c r="X24" s="46">
        <f>VLOOKUP($U$9,'Payment qtr2'!$A$8:$DH$17,MATCH(PAYMENT!$A24,'Payment qtr2'!$A$8:$DH$8,0),FALSE)</f>
        <v>74</v>
      </c>
      <c r="Y24" s="46">
        <f>VLOOKUP($V$9,'Payment qtr2'!$A$8:$DH$17,MATCH(PAYMENT!$A24,'Payment qtr2'!$A$8:$DH$8,0),FALSE)</f>
        <v>72</v>
      </c>
      <c r="Z24" s="40">
        <f t="shared" si="4"/>
        <v>46</v>
      </c>
      <c r="AA24" s="47"/>
      <c r="AB24" s="46">
        <f>VLOOKUP($U$9,'Payment qtr3'!$A$8:$DH$17,MATCH(PAYMENT!$A24,'Payment qtr3'!$A$8:$DH$8,0),FALSE)</f>
        <v>233</v>
      </c>
      <c r="AC24" s="46">
        <f>VLOOKUP($V$9,'Payment qtr3'!$A$8:$DH$17,MATCH(PAYMENT!$A24,'Payment qtr3'!$A$8:$DH$8,0),FALSE)</f>
        <v>179</v>
      </c>
      <c r="AD24" s="40">
        <f t="shared" si="17"/>
        <v>107</v>
      </c>
      <c r="AE24" s="42"/>
      <c r="AF24" s="46">
        <f>VLOOKUP($U$9,'Payment qtr4'!$A$8:$DH$17,MATCH(PAYMENT!$A24,'Payment qtr4'!$A$8:$DH$8,0),FALSE)</f>
        <v>279</v>
      </c>
      <c r="AG24" s="46">
        <f>VLOOKUP($V$9,'Payment qtr4'!$A$8:$DH$17,MATCH(PAYMENT!$A24,'Payment qtr4'!$A$8:$DH$8,0),FALSE)</f>
        <v>246</v>
      </c>
      <c r="AH24" s="53">
        <f t="shared" si="18"/>
        <v>67</v>
      </c>
      <c r="AI24" s="42"/>
      <c r="AJ24" s="53">
        <f t="shared" si="7"/>
        <v>246</v>
      </c>
    </row>
    <row r="25" spans="1:38" x14ac:dyDescent="0.25">
      <c r="A25" t="s">
        <v>849</v>
      </c>
      <c r="B25" s="12" t="s">
        <v>812</v>
      </c>
      <c r="C25" t="s">
        <v>1456</v>
      </c>
      <c r="D25" s="46">
        <f>VLOOKUP($D$9,'Payment Data Qtr1'!$A$8:$DH$17,MATCH(PAYMENT!$A25,'Payment Data Qtr1'!$A$8:$DH$8,0),FALSE)</f>
        <v>1</v>
      </c>
      <c r="E25" s="46">
        <f>VLOOKUP($E$9,'Payment Data Qtr1'!$A$8:$DH$17,MATCH(PAYMENT!$A25,'Payment Data Qtr1'!$A$8:$DH$8,0),FALSE)</f>
        <v>0</v>
      </c>
      <c r="F25" s="47"/>
      <c r="G25" s="46">
        <f>VLOOKUP($G$9,'Payment qtr2'!$A$8:$DH$17,MATCH(PAYMENT!$A25,'Payment qtr2'!$A$8:$DH$8,0),FALSE)</f>
        <v>2</v>
      </c>
      <c r="H25" s="46">
        <f>VLOOKUP($H$9,'Payment qtr2'!$A$8:$DH$17,MATCH(PAYMENT!$A25,'Payment qtr2'!$A$8:$DH$8,0),FALSE)</f>
        <v>0</v>
      </c>
      <c r="I25" s="53">
        <f t="shared" si="0"/>
        <v>0</v>
      </c>
      <c r="J25" s="47"/>
      <c r="K25" s="46">
        <f>VLOOKUP($G$9,'Payment qtr3'!$A$8:$DH$17,MATCH(PAYMENT!$A25,'Payment qtr3'!$A$8:$DH$8,0),FALSE)</f>
        <v>2</v>
      </c>
      <c r="L25" s="46">
        <f>VLOOKUP($H$9,'Payment qtr3'!$A$8:$DH$17,MATCH(PAYMENT!$A25,'Payment qtr3'!$A$8:$DH$8,0),FALSE)</f>
        <v>0</v>
      </c>
      <c r="M25" s="53">
        <f t="shared" si="14"/>
        <v>0</v>
      </c>
      <c r="N25" s="42"/>
      <c r="O25" s="46">
        <f>VLOOKUP($G$9,'Payment qtr4'!$A$8:$DH$17,MATCH(PAYMENT!$A25,'Payment qtr4'!$A$8:$DH$8,0),FALSE)</f>
        <v>16</v>
      </c>
      <c r="P25" s="46">
        <f>VLOOKUP($H$9,'Payment qtr4'!$A$8:$DH$17,MATCH(PAYMENT!$A25,'Payment qtr4'!$A$8:$DH$8,0),FALSE)</f>
        <v>4</v>
      </c>
      <c r="Q25" s="53">
        <f t="shared" si="15"/>
        <v>4</v>
      </c>
      <c r="R25" s="42"/>
      <c r="S25" s="53">
        <f t="shared" si="16"/>
        <v>4</v>
      </c>
      <c r="T25" s="47"/>
      <c r="U25" s="46">
        <f>VLOOKUP($U$9,'Payment Data Qtr1'!$A$8:$DH$17,MATCH(PAYMENT!$A25,'Payment Data Qtr1'!$A$8:$DH$8,0),FALSE)</f>
        <v>14</v>
      </c>
      <c r="V25" s="46">
        <f>VLOOKUP($V$9,'Payment Data Qtr1'!$A$8:$DH$17,MATCH(PAYMENT!$A25,'Payment Data Qtr1'!$A$8:$DH$8,0),FALSE)</f>
        <v>7</v>
      </c>
      <c r="W25" s="47"/>
      <c r="X25" s="46">
        <f>VLOOKUP($U$9,'Payment qtr2'!$A$8:$DH$17,MATCH(PAYMENT!$A25,'Payment qtr2'!$A$8:$DH$8,0),FALSE)</f>
        <v>16</v>
      </c>
      <c r="Y25" s="46">
        <f>VLOOKUP($V$9,'Payment qtr2'!$A$8:$DH$17,MATCH(PAYMENT!$A25,'Payment qtr2'!$A$8:$DH$8,0),FALSE)</f>
        <v>10</v>
      </c>
      <c r="Z25" s="40">
        <f t="shared" si="4"/>
        <v>3</v>
      </c>
      <c r="AA25" s="47"/>
      <c r="AB25" s="46">
        <f>VLOOKUP($U$9,'Payment qtr3'!$A$8:$DH$17,MATCH(PAYMENT!$A25,'Payment qtr3'!$A$8:$DH$8,0),FALSE)</f>
        <v>25</v>
      </c>
      <c r="AC25" s="46">
        <f>VLOOKUP($V$9,'Payment qtr3'!$A$8:$DH$17,MATCH(PAYMENT!$A25,'Payment qtr3'!$A$8:$DH$8,0),FALSE)</f>
        <v>15</v>
      </c>
      <c r="AD25" s="40">
        <f t="shared" si="17"/>
        <v>5</v>
      </c>
      <c r="AE25" s="42"/>
      <c r="AF25" s="46">
        <f>VLOOKUP($U$9,'Payment qtr4'!$A$8:$DH$17,MATCH(PAYMENT!$A25,'Payment qtr4'!$A$8:$DH$8,0),FALSE)</f>
        <v>154</v>
      </c>
      <c r="AG25" s="46">
        <f>VLOOKUP($V$9,'Payment qtr4'!$A$8:$DH$17,MATCH(PAYMENT!$A25,'Payment qtr4'!$A$8:$DH$8,0),FALSE)</f>
        <v>146</v>
      </c>
      <c r="AH25" s="53">
        <f t="shared" si="18"/>
        <v>131</v>
      </c>
      <c r="AI25" s="42"/>
      <c r="AJ25" s="53">
        <f t="shared" si="7"/>
        <v>146</v>
      </c>
    </row>
    <row r="26" spans="1:38" x14ac:dyDescent="0.25">
      <c r="A26" t="s">
        <v>854</v>
      </c>
      <c r="B26" s="12" t="s">
        <v>856</v>
      </c>
      <c r="C26" t="s">
        <v>1457</v>
      </c>
      <c r="D26" s="46">
        <f>VLOOKUP($D$9,'Payment Data Qtr1'!$A$8:$DH$17,MATCH(PAYMENT!$A26,'Payment Data Qtr1'!$A$8:$DH$8,0),FALSE)</f>
        <v>10</v>
      </c>
      <c r="E26" s="46">
        <f>VLOOKUP($E$9,'Payment Data Qtr1'!$A$8:$DH$17,MATCH(PAYMENT!$A26,'Payment Data Qtr1'!$A$8:$DH$8,0),FALSE)</f>
        <v>10</v>
      </c>
      <c r="F26" s="47"/>
      <c r="G26" s="46">
        <f>VLOOKUP($G$9,'Payment qtr2'!$A$8:$DH$17,MATCH(PAYMENT!$A26,'Payment qtr2'!$A$8:$DH$8,0),FALSE)</f>
        <v>15</v>
      </c>
      <c r="H26" s="46">
        <f>VLOOKUP($H$9,'Payment qtr2'!$A$8:$DH$17,MATCH(PAYMENT!$A26,'Payment qtr2'!$A$8:$DH$8,0),FALSE)</f>
        <v>15</v>
      </c>
      <c r="I26" s="53">
        <f t="shared" si="0"/>
        <v>5</v>
      </c>
      <c r="J26" s="47"/>
      <c r="K26" s="46">
        <f>VLOOKUP($G$9,'Payment qtr3'!$A$8:$DH$17,MATCH(PAYMENT!$A26,'Payment qtr3'!$A$8:$DH$8,0),FALSE)</f>
        <v>30</v>
      </c>
      <c r="L26" s="46">
        <f>VLOOKUP($H$9,'Payment qtr3'!$A$8:$DH$17,MATCH(PAYMENT!$A26,'Payment qtr3'!$A$8:$DH$8,0),FALSE)</f>
        <v>23</v>
      </c>
      <c r="M26" s="53">
        <f t="shared" si="14"/>
        <v>8</v>
      </c>
      <c r="N26" s="42"/>
      <c r="O26" s="46">
        <f>VLOOKUP($G$9,'Payment qtr4'!$A$8:$DH$17,MATCH(PAYMENT!$A26,'Payment qtr4'!$A$8:$DH$8,0),FALSE)</f>
        <v>32</v>
      </c>
      <c r="P26" s="46">
        <f>VLOOKUP($H$9,'Payment qtr4'!$A$8:$DH$17,MATCH(PAYMENT!$A26,'Payment qtr4'!$A$8:$DH$8,0),FALSE)</f>
        <v>32</v>
      </c>
      <c r="Q26" s="53">
        <f t="shared" si="15"/>
        <v>9</v>
      </c>
      <c r="R26" s="42"/>
      <c r="S26" s="53">
        <f t="shared" si="16"/>
        <v>32</v>
      </c>
      <c r="T26" s="47"/>
      <c r="U26" s="46">
        <f>VLOOKUP($U$9,'Payment Data Qtr1'!$A$8:$DH$17,MATCH(PAYMENT!$A26,'Payment Data Qtr1'!$A$8:$DH$8,0),FALSE)</f>
        <v>59</v>
      </c>
      <c r="V26" s="46">
        <f>VLOOKUP($V$9,'Payment Data Qtr1'!$A$8:$DH$17,MATCH(PAYMENT!$A26,'Payment Data Qtr1'!$A$8:$DH$8,0),FALSE)</f>
        <v>59</v>
      </c>
      <c r="W26" s="47"/>
      <c r="X26" s="46">
        <f>VLOOKUP($U$9,'Payment qtr2'!$A$8:$DH$17,MATCH(PAYMENT!$A26,'Payment qtr2'!$A$8:$DH$8,0),FALSE)</f>
        <v>140</v>
      </c>
      <c r="Y26" s="46">
        <f>VLOOKUP($V$9,'Payment qtr2'!$A$8:$DH$17,MATCH(PAYMENT!$A26,'Payment qtr2'!$A$8:$DH$8,0),FALSE)</f>
        <v>138</v>
      </c>
      <c r="Z26" s="40">
        <f t="shared" si="4"/>
        <v>79</v>
      </c>
      <c r="AA26" s="47"/>
      <c r="AB26" s="46">
        <f>VLOOKUP($U$9,'Payment qtr3'!$A$8:$DH$17,MATCH(PAYMENT!$A26,'Payment qtr3'!$A$8:$DH$8,0),FALSE)</f>
        <v>195</v>
      </c>
      <c r="AC26" s="46">
        <f>VLOOKUP($V$9,'Payment qtr3'!$A$8:$DH$17,MATCH(PAYMENT!$A26,'Payment qtr3'!$A$8:$DH$8,0),FALSE)</f>
        <v>191</v>
      </c>
      <c r="AD26" s="40">
        <f t="shared" si="17"/>
        <v>53</v>
      </c>
      <c r="AE26" s="42"/>
      <c r="AF26" s="46">
        <f>VLOOKUP($U$9,'Payment qtr4'!$A$8:$DH$17,MATCH(PAYMENT!$A26,'Payment qtr4'!$A$8:$DH$8,0),FALSE)</f>
        <v>258</v>
      </c>
      <c r="AG26" s="46">
        <f>VLOOKUP($V$9,'Payment qtr4'!$A$8:$DH$17,MATCH(PAYMENT!$A26,'Payment qtr4'!$A$8:$DH$8,0),FALSE)</f>
        <v>258</v>
      </c>
      <c r="AH26" s="53">
        <f t="shared" si="18"/>
        <v>67</v>
      </c>
      <c r="AI26" s="42"/>
      <c r="AJ26" s="53">
        <f t="shared" si="7"/>
        <v>258</v>
      </c>
    </row>
    <row r="27" spans="1:38" x14ac:dyDescent="0.25">
      <c r="A27" t="s">
        <v>861</v>
      </c>
      <c r="B27" s="12" t="s">
        <v>856</v>
      </c>
      <c r="C27" t="s">
        <v>1458</v>
      </c>
      <c r="D27" s="46">
        <f>VLOOKUP($D$9,'Payment Data Qtr1'!$A$8:$DH$17,MATCH(PAYMENT!$A27,'Payment Data Qtr1'!$A$8:$DH$8,0),FALSE)</f>
        <v>7</v>
      </c>
      <c r="E27" s="46">
        <f>VLOOKUP($E$9,'Payment Data Qtr1'!$A$8:$DH$17,MATCH(PAYMENT!$A27,'Payment Data Qtr1'!$A$8:$DH$8,0),FALSE)</f>
        <v>6</v>
      </c>
      <c r="F27" s="47"/>
      <c r="G27" s="46">
        <f>VLOOKUP($G$9,'Payment qtr2'!$A$8:$DH$17,MATCH(PAYMENT!$A27,'Payment qtr2'!$A$8:$DH$8,0),FALSE)</f>
        <v>8</v>
      </c>
      <c r="H27" s="46">
        <f>VLOOKUP($H$9,'Payment qtr2'!$A$8:$DH$17,MATCH(PAYMENT!$A27,'Payment qtr2'!$A$8:$DH$8,0),FALSE)</f>
        <v>7</v>
      </c>
      <c r="I27" s="53">
        <f t="shared" si="0"/>
        <v>1</v>
      </c>
      <c r="J27" s="47"/>
      <c r="K27" s="46">
        <f>VLOOKUP($G$9,'Payment qtr3'!$A$8:$DH$17,MATCH(PAYMENT!$A27,'Payment qtr3'!$A$8:$DH$8,0),FALSE)</f>
        <v>20</v>
      </c>
      <c r="L27" s="46">
        <f>VLOOKUP($H$9,'Payment qtr3'!$A$8:$DH$17,MATCH(PAYMENT!$A27,'Payment qtr3'!$A$8:$DH$8,0),FALSE)</f>
        <v>19</v>
      </c>
      <c r="M27" s="53">
        <f t="shared" si="14"/>
        <v>12</v>
      </c>
      <c r="N27" s="42"/>
      <c r="O27" s="46">
        <f>VLOOKUP($G$9,'Payment qtr4'!$A$8:$DH$17,MATCH(PAYMENT!$A27,'Payment qtr4'!$A$8:$DH$8,0),FALSE)</f>
        <v>29</v>
      </c>
      <c r="P27" s="46">
        <f>VLOOKUP($H$9,'Payment qtr4'!$A$8:$DH$17,MATCH(PAYMENT!$A27,'Payment qtr4'!$A$8:$DH$8,0),FALSE)</f>
        <v>28</v>
      </c>
      <c r="Q27" s="53">
        <f t="shared" si="15"/>
        <v>9</v>
      </c>
      <c r="R27" s="42"/>
      <c r="S27" s="53">
        <f t="shared" si="16"/>
        <v>28</v>
      </c>
      <c r="T27" s="47"/>
      <c r="U27" s="46">
        <f>VLOOKUP($U$9,'Payment Data Qtr1'!$A$8:$DH$17,MATCH(PAYMENT!$A27,'Payment Data Qtr1'!$A$8:$DH$8,0),FALSE)</f>
        <v>30</v>
      </c>
      <c r="V27" s="46">
        <f>VLOOKUP($V$9,'Payment Data Qtr1'!$A$8:$DH$17,MATCH(PAYMENT!$A27,'Payment Data Qtr1'!$A$8:$DH$8,0),FALSE)</f>
        <v>27</v>
      </c>
      <c r="W27" s="47"/>
      <c r="X27" s="46">
        <f>VLOOKUP($U$9,'Payment qtr2'!$A$8:$DH$17,MATCH(PAYMENT!$A27,'Payment qtr2'!$A$8:$DH$8,0),FALSE)</f>
        <v>53</v>
      </c>
      <c r="Y27" s="46">
        <f>VLOOKUP($V$9,'Payment qtr2'!$A$8:$DH$17,MATCH(PAYMENT!$A27,'Payment qtr2'!$A$8:$DH$8,0),FALSE)</f>
        <v>48</v>
      </c>
      <c r="Z27" s="40">
        <f t="shared" si="4"/>
        <v>21</v>
      </c>
      <c r="AA27" s="47"/>
      <c r="AB27" s="46">
        <f>VLOOKUP($U$9,'Payment qtr3'!$A$8:$DH$17,MATCH(PAYMENT!$A27,'Payment qtr3'!$A$8:$DH$8,0),FALSE)</f>
        <v>116</v>
      </c>
      <c r="AC27" s="46">
        <f>VLOOKUP($V$9,'Payment qtr3'!$A$8:$DH$17,MATCH(PAYMENT!$A27,'Payment qtr3'!$A$8:$DH$8,0),FALSE)</f>
        <v>113</v>
      </c>
      <c r="AD27" s="40">
        <f t="shared" si="17"/>
        <v>65</v>
      </c>
      <c r="AE27" s="42"/>
      <c r="AF27" s="46">
        <f>VLOOKUP($U$9,'Payment qtr4'!$A$8:$DH$17,MATCH(PAYMENT!$A27,'Payment qtr4'!$A$8:$DH$8,0),FALSE)</f>
        <v>191</v>
      </c>
      <c r="AG27" s="46">
        <f>VLOOKUP($V$9,'Payment qtr4'!$A$8:$DH$17,MATCH(PAYMENT!$A27,'Payment qtr4'!$A$8:$DH$8,0),FALSE)</f>
        <v>185</v>
      </c>
      <c r="AH27" s="53">
        <f t="shared" si="18"/>
        <v>72</v>
      </c>
      <c r="AI27" s="42"/>
      <c r="AJ27" s="53">
        <f t="shared" si="7"/>
        <v>185</v>
      </c>
    </row>
    <row r="28" spans="1:38" x14ac:dyDescent="0.25">
      <c r="A28" t="s">
        <v>866</v>
      </c>
      <c r="B28" s="12" t="s">
        <v>856</v>
      </c>
      <c r="C28" t="s">
        <v>1459</v>
      </c>
      <c r="D28" s="46">
        <f>VLOOKUP($D$9,'Payment Data Qtr1'!$A$8:$DH$17,MATCH(PAYMENT!$A28,'Payment Data Qtr1'!$A$8:$DH$8,0),FALSE)</f>
        <v>2</v>
      </c>
      <c r="E28" s="46">
        <f>VLOOKUP($E$9,'Payment Data Qtr1'!$A$8:$DH$17,MATCH(PAYMENT!$A28,'Payment Data Qtr1'!$A$8:$DH$8,0),FALSE)</f>
        <v>1</v>
      </c>
      <c r="F28" s="47"/>
      <c r="G28" s="46">
        <f>VLOOKUP($G$9,'Payment qtr2'!$A$8:$DH$17,MATCH(PAYMENT!$A28,'Payment qtr2'!$A$8:$DH$8,0),FALSE)</f>
        <v>5</v>
      </c>
      <c r="H28" s="46">
        <f>VLOOKUP($H$9,'Payment qtr2'!$A$8:$DH$17,MATCH(PAYMENT!$A28,'Payment qtr2'!$A$8:$DH$8,0),FALSE)</f>
        <v>3</v>
      </c>
      <c r="I28" s="53">
        <f t="shared" si="0"/>
        <v>2</v>
      </c>
      <c r="J28" s="47"/>
      <c r="K28" s="46">
        <f>VLOOKUP($G$9,'Payment qtr3'!$A$8:$DH$17,MATCH(PAYMENT!$A28,'Payment qtr3'!$A$8:$DH$8,0),FALSE)</f>
        <v>6</v>
      </c>
      <c r="L28" s="46">
        <f>VLOOKUP($H$9,'Payment qtr3'!$A$8:$DH$17,MATCH(PAYMENT!$A28,'Payment qtr3'!$A$8:$DH$8,0),FALSE)</f>
        <v>3</v>
      </c>
      <c r="M28" s="53">
        <f t="shared" si="14"/>
        <v>0</v>
      </c>
      <c r="N28" s="42"/>
      <c r="O28" s="46">
        <f>VLOOKUP($G$9,'Payment qtr4'!$A$8:$DH$17,MATCH(PAYMENT!$A28,'Payment qtr4'!$A$8:$DH$8,0),FALSE)</f>
        <v>19</v>
      </c>
      <c r="P28" s="46">
        <f>VLOOKUP($H$9,'Payment qtr4'!$A$8:$DH$17,MATCH(PAYMENT!$A28,'Payment qtr4'!$A$8:$DH$8,0),FALSE)</f>
        <v>12</v>
      </c>
      <c r="Q28" s="53">
        <f t="shared" si="15"/>
        <v>9</v>
      </c>
      <c r="R28" s="42"/>
      <c r="S28" s="53">
        <f t="shared" si="16"/>
        <v>12</v>
      </c>
      <c r="T28" s="47"/>
      <c r="U28" s="46">
        <f>VLOOKUP($U$9,'Payment Data Qtr1'!$A$8:$DH$17,MATCH(PAYMENT!$A28,'Payment Data Qtr1'!$A$8:$DH$8,0),FALSE)</f>
        <v>16</v>
      </c>
      <c r="V28" s="46">
        <f>VLOOKUP($V$9,'Payment Data Qtr1'!$A$8:$DH$17,MATCH(PAYMENT!$A28,'Payment Data Qtr1'!$A$8:$DH$8,0),FALSE)</f>
        <v>13</v>
      </c>
      <c r="W28" s="47"/>
      <c r="X28" s="46">
        <f>VLOOKUP($U$9,'Payment qtr2'!$A$8:$DH$17,MATCH(PAYMENT!$A28,'Payment qtr2'!$A$8:$DH$8,0),FALSE)</f>
        <v>34</v>
      </c>
      <c r="Y28" s="46">
        <f>VLOOKUP($V$9,'Payment qtr2'!$A$8:$DH$17,MATCH(PAYMENT!$A28,'Payment qtr2'!$A$8:$DH$8,0),FALSE)</f>
        <v>27</v>
      </c>
      <c r="Z28" s="40">
        <f t="shared" si="4"/>
        <v>14</v>
      </c>
      <c r="AA28" s="47"/>
      <c r="AB28" s="46">
        <f>VLOOKUP($U$9,'Payment qtr3'!$A$8:$DH$17,MATCH(PAYMENT!$A28,'Payment qtr3'!$A$8:$DH$8,0),FALSE)</f>
        <v>51</v>
      </c>
      <c r="AC28" s="46">
        <f>VLOOKUP($V$9,'Payment qtr3'!$A$8:$DH$17,MATCH(PAYMENT!$A28,'Payment qtr3'!$A$8:$DH$8,0),FALSE)</f>
        <v>41</v>
      </c>
      <c r="AD28" s="40">
        <f t="shared" si="17"/>
        <v>14</v>
      </c>
      <c r="AE28" s="42"/>
      <c r="AF28" s="46">
        <f>VLOOKUP($U$9,'Payment qtr4'!$A$8:$DH$17,MATCH(PAYMENT!$A28,'Payment qtr4'!$A$8:$DH$8,0),FALSE)</f>
        <v>86</v>
      </c>
      <c r="AG28" s="46">
        <f>VLOOKUP($V$9,'Payment qtr4'!$A$8:$DH$17,MATCH(PAYMENT!$A28,'Payment qtr4'!$A$8:$DH$8,0),FALSE)</f>
        <v>71</v>
      </c>
      <c r="AH28" s="53">
        <f t="shared" si="18"/>
        <v>30</v>
      </c>
      <c r="AI28" s="42"/>
      <c r="AJ28" s="53">
        <f t="shared" si="7"/>
        <v>71</v>
      </c>
    </row>
    <row r="29" spans="1:38" x14ac:dyDescent="0.25">
      <c r="A29" t="s">
        <v>872</v>
      </c>
      <c r="B29" s="12" t="s">
        <v>856</v>
      </c>
      <c r="C29" t="s">
        <v>1460</v>
      </c>
      <c r="D29" s="46">
        <f>VLOOKUP($D$9,'Payment Data Qtr1'!$A$8:$DH$17,MATCH(PAYMENT!$A29,'Payment Data Qtr1'!$A$8:$DH$8,0),FALSE)</f>
        <v>9</v>
      </c>
      <c r="E29" s="46">
        <f>VLOOKUP($E$9,'Payment Data Qtr1'!$A$8:$DH$17,MATCH(PAYMENT!$A29,'Payment Data Qtr1'!$A$8:$DH$8,0),FALSE)</f>
        <v>7</v>
      </c>
      <c r="F29" s="47"/>
      <c r="G29" s="46">
        <f>VLOOKUP($G$9,'Payment qtr2'!$A$8:$DH$17,MATCH(PAYMENT!$A29,'Payment qtr2'!$A$8:$DH$8,0),FALSE)</f>
        <v>10</v>
      </c>
      <c r="H29" s="46">
        <f>VLOOKUP($H$9,'Payment qtr2'!$A$8:$DH$17,MATCH(PAYMENT!$A29,'Payment qtr2'!$A$8:$DH$8,0),FALSE)</f>
        <v>8</v>
      </c>
      <c r="I29" s="53">
        <f t="shared" si="0"/>
        <v>1</v>
      </c>
      <c r="J29" s="47"/>
      <c r="K29" s="46">
        <f>VLOOKUP($G$9,'Payment qtr3'!$A$8:$DH$17,MATCH(PAYMENT!$A29,'Payment qtr3'!$A$8:$DH$8,0),FALSE)</f>
        <v>11</v>
      </c>
      <c r="L29" s="46">
        <f>VLOOKUP($H$9,'Payment qtr3'!$A$8:$DH$17,MATCH(PAYMENT!$A29,'Payment qtr3'!$A$8:$DH$8,0),FALSE)</f>
        <v>9</v>
      </c>
      <c r="M29" s="53">
        <f t="shared" si="14"/>
        <v>1</v>
      </c>
      <c r="N29" s="42"/>
      <c r="O29" s="46">
        <f>VLOOKUP($G$9,'Payment qtr4'!$A$8:$DH$17,MATCH(PAYMENT!$A29,'Payment qtr4'!$A$8:$DH$8,0),FALSE)</f>
        <v>16</v>
      </c>
      <c r="P29" s="46">
        <f>VLOOKUP($H$9,'Payment qtr4'!$A$8:$DH$17,MATCH(PAYMENT!$A29,'Payment qtr4'!$A$8:$DH$8,0),FALSE)</f>
        <v>12</v>
      </c>
      <c r="Q29" s="53">
        <f t="shared" si="15"/>
        <v>3</v>
      </c>
      <c r="R29" s="42"/>
      <c r="S29" s="53">
        <f t="shared" si="16"/>
        <v>12</v>
      </c>
      <c r="T29" s="47"/>
      <c r="U29" s="46">
        <f>VLOOKUP($U$9,'Payment Data Qtr1'!$A$8:$DH$17,MATCH(PAYMENT!$A29,'Payment Data Qtr1'!$A$8:$DH$8,0),FALSE)</f>
        <v>13</v>
      </c>
      <c r="V29" s="46">
        <f>VLOOKUP($V$9,'Payment Data Qtr1'!$A$8:$DH$17,MATCH(PAYMENT!$A29,'Payment Data Qtr1'!$A$8:$DH$8,0),FALSE)</f>
        <v>11</v>
      </c>
      <c r="W29" s="47"/>
      <c r="X29" s="46">
        <f>VLOOKUP($U$9,'Payment qtr2'!$A$8:$DH$17,MATCH(PAYMENT!$A29,'Payment qtr2'!$A$8:$DH$8,0),FALSE)</f>
        <v>30</v>
      </c>
      <c r="Y29" s="46">
        <f>VLOOKUP($V$9,'Payment qtr2'!$A$8:$DH$17,MATCH(PAYMENT!$A29,'Payment qtr2'!$A$8:$DH$8,0),FALSE)</f>
        <v>25</v>
      </c>
      <c r="Z29" s="40">
        <f t="shared" si="4"/>
        <v>14</v>
      </c>
      <c r="AA29" s="47"/>
      <c r="AB29" s="46">
        <f>VLOOKUP($U$9,'Payment qtr3'!$A$8:$DH$17,MATCH(PAYMENT!$A29,'Payment qtr3'!$A$8:$DH$8,0),FALSE)</f>
        <v>60</v>
      </c>
      <c r="AC29" s="46">
        <f>VLOOKUP($V$9,'Payment qtr3'!$A$8:$DH$17,MATCH(PAYMENT!$A29,'Payment qtr3'!$A$8:$DH$8,0),FALSE)</f>
        <v>58</v>
      </c>
      <c r="AD29" s="40">
        <f t="shared" si="17"/>
        <v>33</v>
      </c>
      <c r="AE29" s="42"/>
      <c r="AF29" s="46">
        <f>VLOOKUP($U$9,'Payment qtr4'!$A$8:$DH$17,MATCH(PAYMENT!$A29,'Payment qtr4'!$A$8:$DH$8,0),FALSE)</f>
        <v>120</v>
      </c>
      <c r="AG29" s="46">
        <f>VLOOKUP($V$9,'Payment qtr4'!$A$8:$DH$17,MATCH(PAYMENT!$A29,'Payment qtr4'!$A$8:$DH$8,0),FALSE)</f>
        <v>118</v>
      </c>
      <c r="AH29" s="53">
        <f t="shared" si="18"/>
        <v>60</v>
      </c>
      <c r="AI29" s="42"/>
      <c r="AJ29" s="53">
        <f t="shared" si="7"/>
        <v>118</v>
      </c>
    </row>
    <row r="30" spans="1:38" x14ac:dyDescent="0.25">
      <c r="A30" t="s">
        <v>878</v>
      </c>
      <c r="B30" s="12" t="s">
        <v>856</v>
      </c>
      <c r="C30" t="s">
        <v>1461</v>
      </c>
      <c r="D30" s="46">
        <f>VLOOKUP($D$9,'Payment Data Qtr1'!$A$8:$DH$17,MATCH(PAYMENT!$A30,'Payment Data Qtr1'!$A$8:$DH$8,0),FALSE)</f>
        <v>1</v>
      </c>
      <c r="E30" s="46">
        <f>VLOOKUP($E$9,'Payment Data Qtr1'!$A$8:$DH$17,MATCH(PAYMENT!$A30,'Payment Data Qtr1'!$A$8:$DH$8,0),FALSE)</f>
        <v>1</v>
      </c>
      <c r="F30" s="47"/>
      <c r="G30" s="46">
        <f>VLOOKUP($G$9,'Payment qtr2'!$A$8:$DH$17,MATCH(PAYMENT!$A30,'Payment qtr2'!$A$8:$DH$8,0),FALSE)</f>
        <v>15</v>
      </c>
      <c r="H30" s="46">
        <f>VLOOKUP($H$9,'Payment qtr2'!$A$8:$DH$17,MATCH(PAYMENT!$A30,'Payment qtr2'!$A$8:$DH$8,0),FALSE)</f>
        <v>15</v>
      </c>
      <c r="I30" s="53">
        <f t="shared" si="0"/>
        <v>14</v>
      </c>
      <c r="J30" s="47"/>
      <c r="K30" s="46">
        <f>VLOOKUP($G$9,'Payment qtr3'!$A$8:$DH$17,MATCH(PAYMENT!$A30,'Payment qtr3'!$A$8:$DH$8,0),FALSE)</f>
        <v>45</v>
      </c>
      <c r="L30" s="46">
        <f>VLOOKUP($H$9,'Payment qtr3'!$A$8:$DH$17,MATCH(PAYMENT!$A30,'Payment qtr3'!$A$8:$DH$8,0),FALSE)</f>
        <v>45</v>
      </c>
      <c r="M30" s="53">
        <f t="shared" si="14"/>
        <v>30</v>
      </c>
      <c r="N30" s="42"/>
      <c r="O30" s="46">
        <f>VLOOKUP($G$9,'Payment qtr4'!$A$8:$DH$17,MATCH(PAYMENT!$A30,'Payment qtr4'!$A$8:$DH$8,0),FALSE)</f>
        <v>51</v>
      </c>
      <c r="P30" s="46">
        <f>VLOOKUP($H$9,'Payment qtr4'!$A$8:$DH$17,MATCH(PAYMENT!$A30,'Payment qtr4'!$A$8:$DH$8,0),FALSE)</f>
        <v>51</v>
      </c>
      <c r="Q30" s="53">
        <f t="shared" si="15"/>
        <v>6</v>
      </c>
      <c r="R30" s="42"/>
      <c r="S30" s="53">
        <f t="shared" si="16"/>
        <v>51</v>
      </c>
      <c r="T30" s="47"/>
      <c r="U30" s="46">
        <f>VLOOKUP($U$9,'Payment Data Qtr1'!$A$8:$DH$17,MATCH(PAYMENT!$A30,'Payment Data Qtr1'!$A$8:$DH$8,0),FALSE)</f>
        <v>43</v>
      </c>
      <c r="V30" s="46">
        <f>VLOOKUP($V$9,'Payment Data Qtr1'!$A$8:$DH$17,MATCH(PAYMENT!$A30,'Payment Data Qtr1'!$A$8:$DH$8,0),FALSE)</f>
        <v>41</v>
      </c>
      <c r="W30" s="47"/>
      <c r="X30" s="46">
        <f>VLOOKUP($U$9,'Payment qtr2'!$A$8:$DH$17,MATCH(PAYMENT!$A30,'Payment qtr2'!$A$8:$DH$8,0),FALSE)</f>
        <v>113</v>
      </c>
      <c r="Y30" s="46">
        <f>VLOOKUP($V$9,'Payment qtr2'!$A$8:$DH$17,MATCH(PAYMENT!$A30,'Payment qtr2'!$A$8:$DH$8,0),FALSE)</f>
        <v>112</v>
      </c>
      <c r="Z30" s="40">
        <f t="shared" si="4"/>
        <v>71</v>
      </c>
      <c r="AA30" s="47"/>
      <c r="AB30" s="46">
        <f>VLOOKUP($U$9,'Payment qtr3'!$A$8:$DH$17,MATCH(PAYMENT!$A30,'Payment qtr3'!$A$8:$DH$8,0),FALSE)</f>
        <v>132</v>
      </c>
      <c r="AC30" s="46">
        <f>VLOOKUP($V$9,'Payment qtr3'!$A$8:$DH$17,MATCH(PAYMENT!$A30,'Payment qtr3'!$A$8:$DH$8,0),FALSE)</f>
        <v>132</v>
      </c>
      <c r="AD30" s="40">
        <f t="shared" si="17"/>
        <v>20</v>
      </c>
      <c r="AE30" s="42"/>
      <c r="AF30" s="46">
        <f>VLOOKUP($U$9,'Payment qtr4'!$A$8:$DH$17,MATCH(PAYMENT!$A30,'Payment qtr4'!$A$8:$DH$8,0),FALSE)</f>
        <v>184</v>
      </c>
      <c r="AG30" s="46">
        <f>VLOOKUP($V$9,'Payment qtr4'!$A$8:$DH$17,MATCH(PAYMENT!$A30,'Payment qtr4'!$A$8:$DH$8,0),FALSE)</f>
        <v>183</v>
      </c>
      <c r="AH30" s="53">
        <f t="shared" si="18"/>
        <v>51</v>
      </c>
      <c r="AI30" s="42"/>
      <c r="AJ30" s="53">
        <f t="shared" si="7"/>
        <v>183</v>
      </c>
    </row>
    <row r="31" spans="1:38" x14ac:dyDescent="0.25">
      <c r="A31" t="s">
        <v>894</v>
      </c>
      <c r="B31" s="12" t="s">
        <v>856</v>
      </c>
      <c r="C31" t="s">
        <v>1463</v>
      </c>
      <c r="D31" s="46">
        <f>VLOOKUP($D$9,'Payment Data Qtr1'!$A$8:$DH$17,MATCH(PAYMENT!$A31,'Payment Data Qtr1'!$A$8:$DH$8,0),FALSE)</f>
        <v>20</v>
      </c>
      <c r="E31" s="46">
        <f>VLOOKUP($E$9,'Payment Data Qtr1'!$A$8:$DH$17,MATCH(PAYMENT!$A31,'Payment Data Qtr1'!$A$8:$DH$8,0),FALSE)</f>
        <v>17</v>
      </c>
      <c r="F31" s="47"/>
      <c r="G31" s="46">
        <f>VLOOKUP($G$9,'Payment qtr2'!$A$8:$DH$17,MATCH(PAYMENT!$A31,'Payment qtr2'!$A$8:$DH$8,0),FALSE)</f>
        <v>32</v>
      </c>
      <c r="H31" s="46">
        <f>VLOOKUP($H$9,'Payment qtr2'!$A$8:$DH$17,MATCH(PAYMENT!$A31,'Payment qtr2'!$A$8:$DH$8,0),FALSE)</f>
        <v>27</v>
      </c>
      <c r="I31" s="53">
        <f t="shared" si="0"/>
        <v>10</v>
      </c>
      <c r="J31" s="47"/>
      <c r="K31" s="46">
        <f>VLOOKUP($G$9,'Payment qtr3'!$A$8:$DH$17,MATCH(PAYMENT!$A31,'Payment qtr3'!$A$8:$DH$8,0),FALSE)</f>
        <v>39</v>
      </c>
      <c r="L31" s="46">
        <f>VLOOKUP($H$9,'Payment qtr3'!$A$8:$DH$17,MATCH(PAYMENT!$A31,'Payment qtr3'!$A$8:$DH$8,0),FALSE)</f>
        <v>34</v>
      </c>
      <c r="M31" s="53">
        <f t="shared" si="14"/>
        <v>7</v>
      </c>
      <c r="N31" s="42"/>
      <c r="O31" s="46">
        <f>VLOOKUP($G$9,'Payment qtr4'!$A$8:$DH$17,MATCH(PAYMENT!$A31,'Payment qtr4'!$A$8:$DH$8,0),FALSE)</f>
        <v>67</v>
      </c>
      <c r="P31" s="46">
        <f>VLOOKUP($H$9,'Payment qtr4'!$A$8:$DH$17,MATCH(PAYMENT!$A31,'Payment qtr4'!$A$8:$DH$8,0),FALSE)</f>
        <v>61</v>
      </c>
      <c r="Q31" s="53">
        <f t="shared" si="15"/>
        <v>27</v>
      </c>
      <c r="R31" s="42"/>
      <c r="S31" s="53">
        <f t="shared" si="16"/>
        <v>61</v>
      </c>
      <c r="T31" s="47"/>
      <c r="U31" s="46">
        <f>VLOOKUP($U$9,'Payment Data Qtr1'!$A$8:$DH$17,MATCH(PAYMENT!$A31,'Payment Data Qtr1'!$A$8:$DH$8,0),FALSE)</f>
        <v>63</v>
      </c>
      <c r="V31" s="46">
        <f>VLOOKUP($V$9,'Payment Data Qtr1'!$A$8:$DH$17,MATCH(PAYMENT!$A31,'Payment Data Qtr1'!$A$8:$DH$8,0),FALSE)</f>
        <v>59</v>
      </c>
      <c r="W31" s="47"/>
      <c r="X31" s="46">
        <f>VLOOKUP($U$9,'Payment qtr2'!$A$8:$DH$17,MATCH(PAYMENT!$A31,'Payment qtr2'!$A$8:$DH$8,0),FALSE)</f>
        <v>112</v>
      </c>
      <c r="Y31" s="46">
        <f>VLOOKUP($V$9,'Payment qtr2'!$A$8:$DH$17,MATCH(PAYMENT!$A31,'Payment qtr2'!$A$8:$DH$8,0),FALSE)</f>
        <v>107</v>
      </c>
      <c r="Z31" s="40">
        <f t="shared" si="4"/>
        <v>48</v>
      </c>
      <c r="AA31" s="47"/>
      <c r="AB31" s="46">
        <f>VLOOKUP($U$9,'Payment qtr3'!$A$8:$DH$17,MATCH(PAYMENT!$A31,'Payment qtr3'!$A$8:$DH$8,0),FALSE)</f>
        <v>146</v>
      </c>
      <c r="AC31" s="46">
        <f>VLOOKUP($V$9,'Payment qtr3'!$A$8:$DH$17,MATCH(PAYMENT!$A31,'Payment qtr3'!$A$8:$DH$8,0),FALSE)</f>
        <v>138</v>
      </c>
      <c r="AD31" s="40">
        <f t="shared" si="17"/>
        <v>31</v>
      </c>
      <c r="AE31" s="42"/>
      <c r="AF31" s="46">
        <f>VLOOKUP($U$9,'Payment qtr4'!$A$8:$DH$17,MATCH(PAYMENT!$A31,'Payment qtr4'!$A$8:$DH$8,0),FALSE)</f>
        <v>197</v>
      </c>
      <c r="AG31" s="46">
        <f>VLOOKUP($V$9,'Payment qtr4'!$A$8:$DH$17,MATCH(PAYMENT!$A31,'Payment qtr4'!$A$8:$DH$8,0),FALSE)</f>
        <v>184</v>
      </c>
      <c r="AH31" s="53">
        <f t="shared" si="18"/>
        <v>46</v>
      </c>
      <c r="AI31" s="42"/>
      <c r="AJ31" s="53">
        <f t="shared" si="7"/>
        <v>184</v>
      </c>
    </row>
    <row r="32" spans="1:38" x14ac:dyDescent="0.25">
      <c r="A32" t="s">
        <v>900</v>
      </c>
      <c r="B32" s="12" t="s">
        <v>856</v>
      </c>
      <c r="C32" t="s">
        <v>901</v>
      </c>
      <c r="D32" s="46">
        <f>VLOOKUP($D$9,'Payment Data Qtr1'!$A$8:$DH$17,MATCH(PAYMENT!$A32,'Payment Data Qtr1'!$A$8:$DH$8,0),FALSE)</f>
        <v>16</v>
      </c>
      <c r="E32" s="46">
        <f>VLOOKUP($E$9,'Payment Data Qtr1'!$A$8:$DH$17,MATCH(PAYMENT!$A32,'Payment Data Qtr1'!$A$8:$DH$8,0),FALSE)</f>
        <v>13</v>
      </c>
      <c r="F32" s="47"/>
      <c r="G32" s="46">
        <f>VLOOKUP($G$9,'Payment qtr2'!$A$8:$DH$17,MATCH(PAYMENT!$A32,'Payment qtr2'!$A$8:$DH$8,0),FALSE)</f>
        <v>38</v>
      </c>
      <c r="H32" s="46">
        <f>VLOOKUP($H$9,'Payment qtr2'!$A$8:$DH$17,MATCH(PAYMENT!$A32,'Payment qtr2'!$A$8:$DH$8,0),FALSE)</f>
        <v>31</v>
      </c>
      <c r="I32" s="53">
        <f t="shared" si="0"/>
        <v>18</v>
      </c>
      <c r="J32" s="47"/>
      <c r="K32" s="46">
        <f>VLOOKUP($G$9,'Payment qtr3'!$A$8:$DH$17,MATCH(PAYMENT!$A32,'Payment qtr3'!$A$8:$DH$8,0),FALSE)</f>
        <v>51</v>
      </c>
      <c r="L32" s="46">
        <f>VLOOKUP($H$9,'Payment qtr3'!$A$8:$DH$17,MATCH(PAYMENT!$A32,'Payment qtr3'!$A$8:$DH$8,0),FALSE)</f>
        <v>48</v>
      </c>
      <c r="M32" s="53">
        <f t="shared" si="14"/>
        <v>17</v>
      </c>
      <c r="N32" s="42"/>
      <c r="O32" s="46">
        <f>VLOOKUP($G$9,'Payment qtr4'!$A$8:$DH$17,MATCH(PAYMENT!$A32,'Payment qtr4'!$A$8:$DH$8,0),FALSE)</f>
        <v>80</v>
      </c>
      <c r="P32" s="46">
        <f>VLOOKUP($H$9,'Payment qtr4'!$A$8:$DH$17,MATCH(PAYMENT!$A32,'Payment qtr4'!$A$8:$DH$8,0),FALSE)</f>
        <v>76</v>
      </c>
      <c r="Q32" s="53">
        <f t="shared" si="15"/>
        <v>28</v>
      </c>
      <c r="R32" s="42"/>
      <c r="S32" s="53">
        <f t="shared" si="16"/>
        <v>76</v>
      </c>
      <c r="T32" s="47"/>
      <c r="U32" s="46">
        <f>VLOOKUP($U$9,'Payment Data Qtr1'!$A$8:$DH$17,MATCH(PAYMENT!$A32,'Payment Data Qtr1'!$A$8:$DH$8,0),FALSE)</f>
        <v>121</v>
      </c>
      <c r="V32" s="46">
        <f>VLOOKUP($V$9,'Payment Data Qtr1'!$A$8:$DH$17,MATCH(PAYMENT!$A32,'Payment Data Qtr1'!$A$8:$DH$8,0),FALSE)</f>
        <v>117</v>
      </c>
      <c r="W32" s="47"/>
      <c r="X32" s="46">
        <f>VLOOKUP($U$9,'Payment qtr2'!$A$8:$DH$17,MATCH(PAYMENT!$A32,'Payment qtr2'!$A$8:$DH$8,0),FALSE)</f>
        <v>197</v>
      </c>
      <c r="Y32" s="46">
        <f>VLOOKUP($V$9,'Payment qtr2'!$A$8:$DH$17,MATCH(PAYMENT!$A32,'Payment qtr2'!$A$8:$DH$8,0),FALSE)</f>
        <v>185</v>
      </c>
      <c r="Z32" s="40">
        <f t="shared" si="4"/>
        <v>68</v>
      </c>
      <c r="AA32" s="47"/>
      <c r="AB32" s="46">
        <f>VLOOKUP($U$9,'Payment qtr3'!$A$8:$DH$17,MATCH(PAYMENT!$A32,'Payment qtr3'!$A$8:$DH$8,0),FALSE)</f>
        <v>278</v>
      </c>
      <c r="AC32" s="46">
        <f>VLOOKUP($V$9,'Payment qtr3'!$A$8:$DH$17,MATCH(PAYMENT!$A32,'Payment qtr3'!$A$8:$DH$8,0),FALSE)</f>
        <v>276</v>
      </c>
      <c r="AD32" s="40">
        <f t="shared" si="17"/>
        <v>91</v>
      </c>
      <c r="AE32" s="42"/>
      <c r="AF32" s="46">
        <f>VLOOKUP($U$9,'Payment qtr4'!$A$8:$DH$17,MATCH(PAYMENT!$A32,'Payment qtr4'!$A$8:$DH$8,0),FALSE)</f>
        <v>417</v>
      </c>
      <c r="AG32" s="46">
        <f>VLOOKUP($V$9,'Payment qtr4'!$A$8:$DH$17,MATCH(PAYMENT!$A32,'Payment qtr4'!$A$8:$DH$8,0),FALSE)</f>
        <v>402</v>
      </c>
      <c r="AH32" s="53">
        <f t="shared" si="18"/>
        <v>126</v>
      </c>
      <c r="AI32" s="42"/>
      <c r="AJ32" s="53">
        <f t="shared" si="7"/>
        <v>402</v>
      </c>
    </row>
    <row r="33" spans="1:36" x14ac:dyDescent="0.25">
      <c r="A33" t="s">
        <v>902</v>
      </c>
      <c r="B33" s="12" t="s">
        <v>904</v>
      </c>
      <c r="C33" t="s">
        <v>1464</v>
      </c>
      <c r="D33" s="46">
        <f>VLOOKUP($D$9,'Payment Data Qtr1'!$A$8:$DH$17,MATCH(PAYMENT!$A33,'Payment Data Qtr1'!$A$8:$DH$8,0),FALSE)</f>
        <v>2</v>
      </c>
      <c r="E33" s="46">
        <f>VLOOKUP($E$9,'Payment Data Qtr1'!$A$8:$DH$17,MATCH(PAYMENT!$A33,'Payment Data Qtr1'!$A$8:$DH$8,0),FALSE)</f>
        <v>0</v>
      </c>
      <c r="F33" s="47"/>
      <c r="G33" s="46">
        <f>VLOOKUP($G$9,'Payment qtr2'!$A$8:$DH$17,MATCH(PAYMENT!$A33,'Payment qtr2'!$A$8:$DH$8,0),FALSE)</f>
        <v>12</v>
      </c>
      <c r="H33" s="46">
        <f>VLOOKUP($H$9,'Payment qtr2'!$A$8:$DH$17,MATCH(PAYMENT!$A33,'Payment qtr2'!$A$8:$DH$8,0),FALSE)</f>
        <v>0</v>
      </c>
      <c r="I33" s="53">
        <f t="shared" si="0"/>
        <v>0</v>
      </c>
      <c r="J33" s="47"/>
      <c r="K33" s="46">
        <f>VLOOKUP($G$9,'Payment qtr3'!$A$8:$DH$17,MATCH(PAYMENT!$A33,'Payment qtr3'!$A$8:$DH$8,0),FALSE)</f>
        <v>15</v>
      </c>
      <c r="L33" s="46">
        <f>VLOOKUP($H$9,'Payment qtr3'!$A$8:$DH$17,MATCH(PAYMENT!$A33,'Payment qtr3'!$A$8:$DH$8,0),FALSE)</f>
        <v>0</v>
      </c>
      <c r="M33" s="53">
        <f t="shared" si="14"/>
        <v>0</v>
      </c>
      <c r="N33" s="42"/>
      <c r="O33" s="46">
        <f>VLOOKUP($G$9,'Payment qtr4'!$A$8:$DH$17,MATCH(PAYMENT!$A33,'Payment qtr4'!$A$8:$DH$8,0),FALSE)</f>
        <v>18</v>
      </c>
      <c r="P33" s="46">
        <f>VLOOKUP($H$9,'Payment qtr4'!$A$8:$DH$17,MATCH(PAYMENT!$A33,'Payment qtr4'!$A$8:$DH$8,0),FALSE)</f>
        <v>0</v>
      </c>
      <c r="Q33" s="53">
        <f t="shared" si="15"/>
        <v>0</v>
      </c>
      <c r="R33" s="42"/>
      <c r="S33" s="53">
        <f t="shared" si="16"/>
        <v>0</v>
      </c>
      <c r="T33" s="47"/>
      <c r="U33" s="46">
        <f>VLOOKUP($U$9,'Payment Data Qtr1'!$A$8:$DH$17,MATCH(PAYMENT!$A33,'Payment Data Qtr1'!$A$8:$DH$8,0),FALSE)</f>
        <v>39</v>
      </c>
      <c r="V33" s="46">
        <f>VLOOKUP($V$9,'Payment Data Qtr1'!$A$8:$DH$17,MATCH(PAYMENT!$A33,'Payment Data Qtr1'!$A$8:$DH$8,0),FALSE)</f>
        <v>20</v>
      </c>
      <c r="W33" s="47"/>
      <c r="X33" s="46">
        <f>VLOOKUP($U$9,'Payment qtr2'!$A$8:$DH$17,MATCH(PAYMENT!$A33,'Payment qtr2'!$A$8:$DH$8,0),FALSE)</f>
        <v>147</v>
      </c>
      <c r="Y33" s="46">
        <f>VLOOKUP($V$9,'Payment qtr2'!$A$8:$DH$17,MATCH(PAYMENT!$A33,'Payment qtr2'!$A$8:$DH$8,0),FALSE)</f>
        <v>83</v>
      </c>
      <c r="Z33" s="40">
        <f t="shared" si="4"/>
        <v>63</v>
      </c>
      <c r="AA33" s="47"/>
      <c r="AB33" s="46">
        <f>VLOOKUP($U$9,'Payment qtr3'!$A$8:$DH$17,MATCH(PAYMENT!$A33,'Payment qtr3'!$A$8:$DH$8,0),FALSE)</f>
        <v>171</v>
      </c>
      <c r="AC33" s="46">
        <f>VLOOKUP($V$9,'Payment qtr3'!$A$8:$DH$17,MATCH(PAYMENT!$A33,'Payment qtr3'!$A$8:$DH$8,0),FALSE)</f>
        <v>97</v>
      </c>
      <c r="AD33" s="40">
        <f t="shared" si="17"/>
        <v>14</v>
      </c>
      <c r="AE33" s="42"/>
      <c r="AF33" s="46">
        <f>VLOOKUP($U$9,'Payment qtr4'!$A$8:$DH$17,MATCH(PAYMENT!$A33,'Payment qtr4'!$A$8:$DH$8,0),FALSE)</f>
        <v>216</v>
      </c>
      <c r="AG33" s="46">
        <f>VLOOKUP($V$9,'Payment qtr4'!$A$8:$DH$17,MATCH(PAYMENT!$A33,'Payment qtr4'!$A$8:$DH$8,0),FALSE)</f>
        <v>133</v>
      </c>
      <c r="AH33" s="53">
        <f t="shared" si="18"/>
        <v>36</v>
      </c>
      <c r="AI33" s="42"/>
      <c r="AJ33" s="53">
        <f t="shared" si="7"/>
        <v>133</v>
      </c>
    </row>
    <row r="34" spans="1:36" x14ac:dyDescent="0.25">
      <c r="A34" t="s">
        <v>915</v>
      </c>
      <c r="B34" s="12" t="s">
        <v>904</v>
      </c>
      <c r="C34" t="s">
        <v>1465</v>
      </c>
      <c r="D34" s="46">
        <f>VLOOKUP($D$9,'Payment Data Qtr1'!$A$8:$DH$17,MATCH(PAYMENT!$A34,'Payment Data Qtr1'!$A$8:$DH$8,0),FALSE)</f>
        <v>9</v>
      </c>
      <c r="E34" s="46">
        <f>VLOOKUP($E$9,'Payment Data Qtr1'!$A$8:$DH$17,MATCH(PAYMENT!$A34,'Payment Data Qtr1'!$A$8:$DH$8,0),FALSE)</f>
        <v>8</v>
      </c>
      <c r="F34" s="47"/>
      <c r="G34" s="46">
        <f>VLOOKUP($G$9,'Payment qtr2'!$A$8:$DH$17,MATCH(PAYMENT!$A34,'Payment qtr2'!$A$8:$DH$8,0),FALSE)</f>
        <v>24</v>
      </c>
      <c r="H34" s="46">
        <f>VLOOKUP($H$9,'Payment qtr2'!$A$8:$DH$17,MATCH(PAYMENT!$A34,'Payment qtr2'!$A$8:$DH$8,0),FALSE)</f>
        <v>17</v>
      </c>
      <c r="I34" s="53">
        <f t="shared" si="0"/>
        <v>9</v>
      </c>
      <c r="J34" s="47"/>
      <c r="K34" s="46">
        <f>VLOOKUP($G$9,'Payment qtr3'!$A$8:$DH$17,MATCH(PAYMENT!$A34,'Payment qtr3'!$A$8:$DH$8,0),FALSE)</f>
        <v>36</v>
      </c>
      <c r="L34" s="46">
        <f>VLOOKUP($H$9,'Payment qtr3'!$A$8:$DH$17,MATCH(PAYMENT!$A34,'Payment qtr3'!$A$8:$DH$8,0),FALSE)</f>
        <v>35</v>
      </c>
      <c r="M34" s="53">
        <f t="shared" si="14"/>
        <v>18</v>
      </c>
      <c r="N34" s="42"/>
      <c r="O34" s="46">
        <f>VLOOKUP($G$9,'Payment qtr4'!$A$8:$DH$17,MATCH(PAYMENT!$A34,'Payment qtr4'!$A$8:$DH$8,0),FALSE)</f>
        <v>38</v>
      </c>
      <c r="P34" s="46">
        <f>VLOOKUP($H$9,'Payment qtr4'!$A$8:$DH$17,MATCH(PAYMENT!$A34,'Payment qtr4'!$A$8:$DH$8,0),FALSE)</f>
        <v>36</v>
      </c>
      <c r="Q34" s="53">
        <f t="shared" si="15"/>
        <v>1</v>
      </c>
      <c r="R34" s="42"/>
      <c r="S34" s="53">
        <f t="shared" si="16"/>
        <v>36</v>
      </c>
      <c r="T34" s="47"/>
      <c r="U34" s="46">
        <f>VLOOKUP($U$9,'Payment Data Qtr1'!$A$8:$DH$17,MATCH(PAYMENT!$A34,'Payment Data Qtr1'!$A$8:$DH$8,0),FALSE)</f>
        <v>25</v>
      </c>
      <c r="V34" s="46">
        <f>VLOOKUP($V$9,'Payment Data Qtr1'!$A$8:$DH$17,MATCH(PAYMENT!$A34,'Payment Data Qtr1'!$A$8:$DH$8,0),FALSE)</f>
        <v>22</v>
      </c>
      <c r="W34" s="47"/>
      <c r="X34" s="46">
        <f>VLOOKUP($U$9,'Payment qtr2'!$A$8:$DH$17,MATCH(PAYMENT!$A34,'Payment qtr2'!$A$8:$DH$8,0),FALSE)</f>
        <v>89</v>
      </c>
      <c r="Y34" s="46">
        <f>VLOOKUP($V$9,'Payment qtr2'!$A$8:$DH$17,MATCH(PAYMENT!$A34,'Payment qtr2'!$A$8:$DH$8,0),FALSE)</f>
        <v>86</v>
      </c>
      <c r="Z34" s="40">
        <f t="shared" si="4"/>
        <v>64</v>
      </c>
      <c r="AA34" s="47"/>
      <c r="AB34" s="46">
        <f>VLOOKUP($U$9,'Payment qtr3'!$A$8:$DH$17,MATCH(PAYMENT!$A34,'Payment qtr3'!$A$8:$DH$8,0),FALSE)</f>
        <v>123</v>
      </c>
      <c r="AC34" s="46">
        <f>VLOOKUP($V$9,'Payment qtr3'!$A$8:$DH$17,MATCH(PAYMENT!$A34,'Payment qtr3'!$A$8:$DH$8,0),FALSE)</f>
        <v>120</v>
      </c>
      <c r="AD34" s="40">
        <f t="shared" si="17"/>
        <v>34</v>
      </c>
      <c r="AE34" s="42"/>
      <c r="AF34" s="46">
        <f>VLOOKUP($U$9,'Payment qtr4'!$A$8:$DH$17,MATCH(PAYMENT!$A34,'Payment qtr4'!$A$8:$DH$8,0),FALSE)</f>
        <v>160</v>
      </c>
      <c r="AG34" s="46">
        <f>VLOOKUP($V$9,'Payment qtr4'!$A$8:$DH$17,MATCH(PAYMENT!$A34,'Payment qtr4'!$A$8:$DH$8,0),FALSE)</f>
        <v>159</v>
      </c>
      <c r="AH34" s="53">
        <f t="shared" si="18"/>
        <v>39</v>
      </c>
      <c r="AI34" s="42"/>
      <c r="AJ34" s="53">
        <f t="shared" si="7"/>
        <v>159</v>
      </c>
    </row>
    <row r="35" spans="1:36" x14ac:dyDescent="0.25">
      <c r="A35" t="s">
        <v>921</v>
      </c>
      <c r="B35" s="12" t="s">
        <v>904</v>
      </c>
      <c r="C35" t="s">
        <v>1466</v>
      </c>
      <c r="D35" s="46">
        <f>VLOOKUP($D$9,'Payment Data Qtr1'!$A$8:$DH$17,MATCH(PAYMENT!$A35,'Payment Data Qtr1'!$A$8:$DH$8,0),FALSE)</f>
        <v>1</v>
      </c>
      <c r="E35" s="46">
        <f>VLOOKUP($E$9,'Payment Data Qtr1'!$A$8:$DH$17,MATCH(PAYMENT!$A35,'Payment Data Qtr1'!$A$8:$DH$8,0),FALSE)</f>
        <v>0</v>
      </c>
      <c r="F35" s="47"/>
      <c r="G35" s="46">
        <f>VLOOKUP($G$9,'Payment qtr2'!$A$8:$DH$17,MATCH(PAYMENT!$A35,'Payment qtr2'!$A$8:$DH$8,0),FALSE)</f>
        <v>2</v>
      </c>
      <c r="H35" s="46">
        <f>VLOOKUP($H$9,'Payment qtr2'!$A$8:$DH$17,MATCH(PAYMENT!$A35,'Payment qtr2'!$A$8:$DH$8,0),FALSE)</f>
        <v>0</v>
      </c>
      <c r="I35" s="53">
        <f t="shared" si="0"/>
        <v>0</v>
      </c>
      <c r="J35" s="47"/>
      <c r="K35" s="46">
        <f>VLOOKUP($G$9,'Payment qtr3'!$A$8:$DH$17,MATCH(PAYMENT!$A35,'Payment qtr3'!$A$8:$DH$8,0),FALSE)</f>
        <v>8</v>
      </c>
      <c r="L35" s="46">
        <f>VLOOKUP($H$9,'Payment qtr3'!$A$8:$DH$17,MATCH(PAYMENT!$A35,'Payment qtr3'!$A$8:$DH$8,0),FALSE)</f>
        <v>4</v>
      </c>
      <c r="M35" s="53">
        <f t="shared" si="14"/>
        <v>4</v>
      </c>
      <c r="N35" s="42"/>
      <c r="O35" s="46">
        <f>VLOOKUP($G$9,'Payment qtr4'!$A$8:$DH$17,MATCH(PAYMENT!$A35,'Payment qtr4'!$A$8:$DH$8,0),FALSE)</f>
        <v>29</v>
      </c>
      <c r="P35" s="46">
        <f>VLOOKUP($H$9,'Payment qtr4'!$A$8:$DH$17,MATCH(PAYMENT!$A35,'Payment qtr4'!$A$8:$DH$8,0),FALSE)</f>
        <v>9</v>
      </c>
      <c r="Q35" s="53">
        <f t="shared" si="15"/>
        <v>5</v>
      </c>
      <c r="R35" s="42"/>
      <c r="S35" s="53">
        <f t="shared" si="16"/>
        <v>9</v>
      </c>
      <c r="T35" s="47"/>
      <c r="U35" s="46">
        <f>VLOOKUP($U$9,'Payment Data Qtr1'!$A$8:$DH$17,MATCH(PAYMENT!$A35,'Payment Data Qtr1'!$A$8:$DH$8,0),FALSE)</f>
        <v>9</v>
      </c>
      <c r="V35" s="46">
        <f>VLOOKUP($V$9,'Payment Data Qtr1'!$A$8:$DH$17,MATCH(PAYMENT!$A35,'Payment Data Qtr1'!$A$8:$DH$8,0),FALSE)</f>
        <v>7</v>
      </c>
      <c r="W35" s="47"/>
      <c r="X35" s="46">
        <f>VLOOKUP($U$9,'Payment qtr2'!$A$8:$DH$17,MATCH(PAYMENT!$A35,'Payment qtr2'!$A$8:$DH$8,0),FALSE)</f>
        <v>57</v>
      </c>
      <c r="Y35" s="46">
        <f>VLOOKUP($V$9,'Payment qtr2'!$A$8:$DH$17,MATCH(PAYMENT!$A35,'Payment qtr2'!$A$8:$DH$8,0),FALSE)</f>
        <v>54</v>
      </c>
      <c r="Z35" s="40">
        <f t="shared" si="4"/>
        <v>47</v>
      </c>
      <c r="AA35" s="47"/>
      <c r="AB35" s="46">
        <f>VLOOKUP($U$9,'Payment qtr3'!$A$8:$DH$17,MATCH(PAYMENT!$A35,'Payment qtr3'!$A$8:$DH$8,0),FALSE)</f>
        <v>164</v>
      </c>
      <c r="AC35" s="46">
        <f>VLOOKUP($V$9,'Payment qtr3'!$A$8:$DH$17,MATCH(PAYMENT!$A35,'Payment qtr3'!$A$8:$DH$8,0),FALSE)</f>
        <v>160</v>
      </c>
      <c r="AD35" s="40">
        <f t="shared" si="17"/>
        <v>106</v>
      </c>
      <c r="AE35" s="42"/>
      <c r="AF35" s="46">
        <f>VLOOKUP($U$9,'Payment qtr4'!$A$8:$DH$17,MATCH(PAYMENT!$A35,'Payment qtr4'!$A$8:$DH$8,0),FALSE)</f>
        <v>196</v>
      </c>
      <c r="AG35" s="46">
        <f>VLOOKUP($V$9,'Payment qtr4'!$A$8:$DH$17,MATCH(PAYMENT!$A35,'Payment qtr4'!$A$8:$DH$8,0),FALSE)</f>
        <v>190</v>
      </c>
      <c r="AH35" s="53">
        <f t="shared" si="18"/>
        <v>30</v>
      </c>
      <c r="AI35" s="42"/>
      <c r="AJ35" s="53">
        <f t="shared" si="7"/>
        <v>190</v>
      </c>
    </row>
    <row r="36" spans="1:36" x14ac:dyDescent="0.25">
      <c r="A36" t="s">
        <v>926</v>
      </c>
      <c r="B36" s="12" t="s">
        <v>904</v>
      </c>
      <c r="C36" t="s">
        <v>1467</v>
      </c>
      <c r="D36" s="46">
        <f>VLOOKUP($D$9,'Payment Data Qtr1'!$A$8:$DH$17,MATCH(PAYMENT!$A36,'Payment Data Qtr1'!$A$8:$DH$8,0),FALSE)</f>
        <v>13</v>
      </c>
      <c r="E36" s="46">
        <f>VLOOKUP($E$9,'Payment Data Qtr1'!$A$8:$DH$17,MATCH(PAYMENT!$A36,'Payment Data Qtr1'!$A$8:$DH$8,0),FALSE)</f>
        <v>5</v>
      </c>
      <c r="F36" s="47"/>
      <c r="G36" s="46">
        <f>VLOOKUP($G$9,'Payment qtr2'!$A$8:$DH$17,MATCH(PAYMENT!$A36,'Payment qtr2'!$A$8:$DH$8,0),FALSE)</f>
        <v>42</v>
      </c>
      <c r="H36" s="46">
        <f>VLOOKUP($H$9,'Payment qtr2'!$A$8:$DH$17,MATCH(PAYMENT!$A36,'Payment qtr2'!$A$8:$DH$8,0),FALSE)</f>
        <v>16</v>
      </c>
      <c r="I36" s="53">
        <f t="shared" si="0"/>
        <v>11</v>
      </c>
      <c r="J36" s="47"/>
      <c r="K36" s="46">
        <f>VLOOKUP($G$9,'Payment qtr3'!$A$8:$DH$17,MATCH(PAYMENT!$A36,'Payment qtr3'!$A$8:$DH$8,0),FALSE)</f>
        <v>61</v>
      </c>
      <c r="L36" s="46">
        <f>VLOOKUP($H$9,'Payment qtr3'!$A$8:$DH$17,MATCH(PAYMENT!$A36,'Payment qtr3'!$A$8:$DH$8,0),FALSE)</f>
        <v>55</v>
      </c>
      <c r="M36" s="53">
        <f t="shared" si="14"/>
        <v>39</v>
      </c>
      <c r="N36" s="42"/>
      <c r="O36" s="46">
        <f>VLOOKUP($G$9,'Payment qtr4'!$A$8:$DH$17,MATCH(PAYMENT!$A36,'Payment qtr4'!$A$8:$DH$8,0),FALSE)</f>
        <v>63</v>
      </c>
      <c r="P36" s="46">
        <f>VLOOKUP($H$9,'Payment qtr4'!$A$8:$DH$17,MATCH(PAYMENT!$A36,'Payment qtr4'!$A$8:$DH$8,0),FALSE)</f>
        <v>58</v>
      </c>
      <c r="Q36" s="53">
        <f t="shared" si="15"/>
        <v>3</v>
      </c>
      <c r="R36" s="42"/>
      <c r="S36" s="53">
        <f t="shared" si="16"/>
        <v>58</v>
      </c>
      <c r="T36" s="47"/>
      <c r="U36" s="46">
        <f>VLOOKUP($U$9,'Payment Data Qtr1'!$A$8:$DH$17,MATCH(PAYMENT!$A36,'Payment Data Qtr1'!$A$8:$DH$8,0),FALSE)</f>
        <v>112</v>
      </c>
      <c r="V36" s="46">
        <f>VLOOKUP($V$9,'Payment Data Qtr1'!$A$8:$DH$17,MATCH(PAYMENT!$A36,'Payment Data Qtr1'!$A$8:$DH$8,0),FALSE)</f>
        <v>67</v>
      </c>
      <c r="W36" s="47"/>
      <c r="X36" s="46">
        <f>VLOOKUP($U$9,'Payment qtr2'!$A$8:$DH$17,MATCH(PAYMENT!$A36,'Payment qtr2'!$A$8:$DH$8,0),FALSE)</f>
        <v>223</v>
      </c>
      <c r="Y36" s="46">
        <f>VLOOKUP($V$9,'Payment qtr2'!$A$8:$DH$17,MATCH(PAYMENT!$A36,'Payment qtr2'!$A$8:$DH$8,0),FALSE)</f>
        <v>113</v>
      </c>
      <c r="Z36" s="40">
        <f t="shared" si="4"/>
        <v>46</v>
      </c>
      <c r="AA36" s="47"/>
      <c r="AB36" s="46">
        <f>VLOOKUP($U$9,'Payment qtr3'!$A$8:$DH$17,MATCH(PAYMENT!$A36,'Payment qtr3'!$A$8:$DH$8,0),FALSE)</f>
        <v>334</v>
      </c>
      <c r="AC36" s="46">
        <f>VLOOKUP($V$9,'Payment qtr3'!$A$8:$DH$17,MATCH(PAYMENT!$A36,'Payment qtr3'!$A$8:$DH$8,0),FALSE)</f>
        <v>306</v>
      </c>
      <c r="AD36" s="40">
        <f t="shared" si="17"/>
        <v>193</v>
      </c>
      <c r="AE36" s="42"/>
      <c r="AF36" s="46">
        <f>VLOOKUP($U$9,'Payment qtr4'!$A$8:$DH$17,MATCH(PAYMENT!$A36,'Payment qtr4'!$A$8:$DH$8,0),FALSE)</f>
        <v>366</v>
      </c>
      <c r="AG36" s="46">
        <f>VLOOKUP($V$9,'Payment qtr4'!$A$8:$DH$17,MATCH(PAYMENT!$A36,'Payment qtr4'!$A$8:$DH$8,0),FALSE)</f>
        <v>360</v>
      </c>
      <c r="AH36" s="53">
        <f t="shared" si="18"/>
        <v>54</v>
      </c>
      <c r="AI36" s="42"/>
      <c r="AJ36" s="53">
        <f t="shared" si="7"/>
        <v>360</v>
      </c>
    </row>
    <row r="37" spans="1:36" x14ac:dyDescent="0.25">
      <c r="A37" t="s">
        <v>931</v>
      </c>
      <c r="B37" s="12" t="s">
        <v>904</v>
      </c>
      <c r="C37" t="s">
        <v>1468</v>
      </c>
      <c r="D37" s="46">
        <f>VLOOKUP($D$9,'Payment Data Qtr1'!$A$8:$DH$17,MATCH(PAYMENT!$A37,'Payment Data Qtr1'!$A$8:$DH$8,0),FALSE)</f>
        <v>9</v>
      </c>
      <c r="E37" s="46">
        <f>VLOOKUP($E$9,'Payment Data Qtr1'!$A$8:$DH$17,MATCH(PAYMENT!$A37,'Payment Data Qtr1'!$A$8:$DH$8,0),FALSE)</f>
        <v>0</v>
      </c>
      <c r="F37" s="47"/>
      <c r="G37" s="46">
        <f>VLOOKUP($G$9,'Payment qtr2'!$A$8:$DH$17,MATCH(PAYMENT!$A37,'Payment qtr2'!$A$8:$DH$8,0),FALSE)</f>
        <v>21</v>
      </c>
      <c r="H37" s="46">
        <f>VLOOKUP($H$9,'Payment qtr2'!$A$8:$DH$17,MATCH(PAYMENT!$A37,'Payment qtr2'!$A$8:$DH$8,0),FALSE)</f>
        <v>3</v>
      </c>
      <c r="I37" s="53">
        <f t="shared" si="0"/>
        <v>3</v>
      </c>
      <c r="J37" s="47"/>
      <c r="K37" s="46">
        <f>VLOOKUP($G$9,'Payment qtr3'!$A$8:$DH$17,MATCH(PAYMENT!$A37,'Payment qtr3'!$A$8:$DH$8,0),FALSE)</f>
        <v>38</v>
      </c>
      <c r="L37" s="46">
        <f>VLOOKUP($H$9,'Payment qtr3'!$A$8:$DH$17,MATCH(PAYMENT!$A37,'Payment qtr3'!$A$8:$DH$8,0),FALSE)</f>
        <v>17</v>
      </c>
      <c r="M37" s="53">
        <f t="shared" si="14"/>
        <v>14</v>
      </c>
      <c r="N37" s="42"/>
      <c r="O37" s="46">
        <f>VLOOKUP($G$9,'Payment qtr4'!$A$8:$DH$17,MATCH(PAYMENT!$A37,'Payment qtr4'!$A$8:$DH$8,0),FALSE)</f>
        <v>42</v>
      </c>
      <c r="P37" s="46">
        <f>VLOOKUP($H$9,'Payment qtr4'!$A$8:$DH$17,MATCH(PAYMENT!$A37,'Payment qtr4'!$A$8:$DH$8,0),FALSE)</f>
        <v>19</v>
      </c>
      <c r="Q37" s="53">
        <f t="shared" si="15"/>
        <v>2</v>
      </c>
      <c r="R37" s="42"/>
      <c r="S37" s="53">
        <f t="shared" si="16"/>
        <v>19</v>
      </c>
      <c r="T37" s="47"/>
      <c r="U37" s="46">
        <f>VLOOKUP($U$9,'Payment Data Qtr1'!$A$8:$DH$17,MATCH(PAYMENT!$A37,'Payment Data Qtr1'!$A$8:$DH$8,0),FALSE)</f>
        <v>61</v>
      </c>
      <c r="V37" s="46">
        <f>VLOOKUP($V$9,'Payment Data Qtr1'!$A$8:$DH$17,MATCH(PAYMENT!$A37,'Payment Data Qtr1'!$A$8:$DH$8,0),FALSE)</f>
        <v>60</v>
      </c>
      <c r="W37" s="47"/>
      <c r="X37" s="46">
        <f>VLOOKUP($U$9,'Payment qtr2'!$A$8:$DH$17,MATCH(PAYMENT!$A37,'Payment qtr2'!$A$8:$DH$8,0),FALSE)</f>
        <v>101</v>
      </c>
      <c r="Y37" s="46">
        <f>VLOOKUP($V$9,'Payment qtr2'!$A$8:$DH$17,MATCH(PAYMENT!$A37,'Payment qtr2'!$A$8:$DH$8,0),FALSE)</f>
        <v>95</v>
      </c>
      <c r="Z37" s="40">
        <f t="shared" si="4"/>
        <v>35</v>
      </c>
      <c r="AA37" s="47"/>
      <c r="AB37" s="46">
        <f>VLOOKUP($U$9,'Payment qtr3'!$A$8:$DH$17,MATCH(PAYMENT!$A37,'Payment qtr3'!$A$8:$DH$8,0),FALSE)</f>
        <v>141</v>
      </c>
      <c r="AC37" s="46">
        <f>VLOOKUP($V$9,'Payment qtr3'!$A$8:$DH$17,MATCH(PAYMENT!$A37,'Payment qtr3'!$A$8:$DH$8,0),FALSE)</f>
        <v>141</v>
      </c>
      <c r="AD37" s="40">
        <f t="shared" si="17"/>
        <v>46</v>
      </c>
      <c r="AE37" s="42"/>
      <c r="AF37" s="46">
        <f>VLOOKUP($U$9,'Payment qtr4'!$A$8:$DH$17,MATCH(PAYMENT!$A37,'Payment qtr4'!$A$8:$DH$8,0),FALSE)</f>
        <v>160</v>
      </c>
      <c r="AG37" s="46">
        <f>VLOOKUP($V$9,'Payment qtr4'!$A$8:$DH$17,MATCH(PAYMENT!$A37,'Payment qtr4'!$A$8:$DH$8,0),FALSE)</f>
        <v>159</v>
      </c>
      <c r="AH37" s="53">
        <f t="shared" si="18"/>
        <v>18</v>
      </c>
      <c r="AI37" s="42"/>
      <c r="AJ37" s="53">
        <f t="shared" si="7"/>
        <v>159</v>
      </c>
    </row>
    <row r="38" spans="1:36" x14ac:dyDescent="0.25">
      <c r="A38" t="s">
        <v>936</v>
      </c>
      <c r="B38" s="12" t="s">
        <v>904</v>
      </c>
      <c r="C38" t="s">
        <v>1469</v>
      </c>
      <c r="D38" s="46">
        <f>VLOOKUP($D$9,'Payment Data Qtr1'!$A$8:$DH$17,MATCH(PAYMENT!$A38,'Payment Data Qtr1'!$A$8:$DH$8,0),FALSE)</f>
        <v>3</v>
      </c>
      <c r="E38" s="46">
        <f>VLOOKUP($E$9,'Payment Data Qtr1'!$A$8:$DH$17,MATCH(PAYMENT!$A38,'Payment Data Qtr1'!$A$8:$DH$8,0),FALSE)</f>
        <v>0</v>
      </c>
      <c r="F38" s="47"/>
      <c r="G38" s="46">
        <f>VLOOKUP($G$9,'Payment qtr2'!$A$8:$DH$17,MATCH(PAYMENT!$A38,'Payment qtr2'!$A$8:$DH$8,0),FALSE)</f>
        <v>5</v>
      </c>
      <c r="H38" s="46">
        <f>VLOOKUP($H$9,'Payment qtr2'!$A$8:$DH$17,MATCH(PAYMENT!$A38,'Payment qtr2'!$A$8:$DH$8,0),FALSE)</f>
        <v>0</v>
      </c>
      <c r="I38" s="53">
        <f t="shared" si="0"/>
        <v>0</v>
      </c>
      <c r="J38" s="47"/>
      <c r="K38" s="46">
        <f>VLOOKUP($G$9,'Payment qtr3'!$A$8:$DH$17,MATCH(PAYMENT!$A38,'Payment qtr3'!$A$8:$DH$8,0),FALSE)</f>
        <v>14</v>
      </c>
      <c r="L38" s="46">
        <f>VLOOKUP($H$9,'Payment qtr3'!$A$8:$DH$17,MATCH(PAYMENT!$A38,'Payment qtr3'!$A$8:$DH$8,0),FALSE)</f>
        <v>4</v>
      </c>
      <c r="M38" s="53">
        <f t="shared" si="14"/>
        <v>4</v>
      </c>
      <c r="N38" s="42"/>
      <c r="O38" s="46">
        <f>VLOOKUP($G$9,'Payment qtr4'!$A$8:$DH$17,MATCH(PAYMENT!$A38,'Payment qtr4'!$A$8:$DH$8,0),FALSE)</f>
        <v>14</v>
      </c>
      <c r="P38" s="46">
        <f>VLOOKUP($H$9,'Payment qtr4'!$A$8:$DH$17,MATCH(PAYMENT!$A38,'Payment qtr4'!$A$8:$DH$8,0),FALSE)</f>
        <v>4</v>
      </c>
      <c r="Q38" s="53">
        <f t="shared" si="15"/>
        <v>0</v>
      </c>
      <c r="R38" s="42"/>
      <c r="S38" s="53">
        <f t="shared" si="16"/>
        <v>4</v>
      </c>
      <c r="T38" s="47"/>
      <c r="U38" s="46">
        <f>VLOOKUP($U$9,'Payment Data Qtr1'!$A$8:$DH$17,MATCH(PAYMENT!$A38,'Payment Data Qtr1'!$A$8:$DH$8,0),FALSE)</f>
        <v>50</v>
      </c>
      <c r="V38" s="46">
        <f>VLOOKUP($V$9,'Payment Data Qtr1'!$A$8:$DH$17,MATCH(PAYMENT!$A38,'Payment Data Qtr1'!$A$8:$DH$8,0),FALSE)</f>
        <v>50</v>
      </c>
      <c r="W38" s="47"/>
      <c r="X38" s="46">
        <f>VLOOKUP($U$9,'Payment qtr2'!$A$8:$DH$17,MATCH(PAYMENT!$A38,'Payment qtr2'!$A$8:$DH$8,0),FALSE)</f>
        <v>147</v>
      </c>
      <c r="Y38" s="46">
        <f>VLOOKUP($V$9,'Payment qtr2'!$A$8:$DH$17,MATCH(PAYMENT!$A38,'Payment qtr2'!$A$8:$DH$8,0),FALSE)</f>
        <v>146</v>
      </c>
      <c r="Z38" s="40">
        <f t="shared" si="4"/>
        <v>96</v>
      </c>
      <c r="AA38" s="47"/>
      <c r="AB38" s="46">
        <f>VLOOKUP($U$9,'Payment qtr3'!$A$8:$DH$17,MATCH(PAYMENT!$A38,'Payment qtr3'!$A$8:$DH$8,0),FALSE)</f>
        <v>166</v>
      </c>
      <c r="AC38" s="46">
        <f>VLOOKUP($V$9,'Payment qtr3'!$A$8:$DH$17,MATCH(PAYMENT!$A38,'Payment qtr3'!$A$8:$DH$8,0),FALSE)</f>
        <v>165</v>
      </c>
      <c r="AD38" s="40">
        <f t="shared" si="17"/>
        <v>19</v>
      </c>
      <c r="AE38" s="42"/>
      <c r="AF38" s="46">
        <f>VLOOKUP($U$9,'Payment qtr4'!$A$8:$DH$17,MATCH(PAYMENT!$A38,'Payment qtr4'!$A$8:$DH$8,0),FALSE)</f>
        <v>164</v>
      </c>
      <c r="AG38" s="46">
        <f>VLOOKUP($V$9,'Payment qtr4'!$A$8:$DH$17,MATCH(PAYMENT!$A38,'Payment qtr4'!$A$8:$DH$8,0),FALSE)</f>
        <v>163</v>
      </c>
      <c r="AH38" s="53">
        <v>0</v>
      </c>
      <c r="AI38" s="42"/>
      <c r="AJ38" s="53">
        <f t="shared" si="7"/>
        <v>165</v>
      </c>
    </row>
    <row r="39" spans="1:36" x14ac:dyDescent="0.25">
      <c r="A39" t="s">
        <v>941</v>
      </c>
      <c r="B39" s="12" t="s">
        <v>904</v>
      </c>
      <c r="C39" t="s">
        <v>1470</v>
      </c>
      <c r="D39" s="46">
        <f>VLOOKUP($D$9,'Payment Data Qtr1'!$A$8:$DH$17,MATCH(PAYMENT!$A39,'Payment Data Qtr1'!$A$8:$DH$8,0),FALSE)</f>
        <v>4</v>
      </c>
      <c r="E39" s="46">
        <f>VLOOKUP($E$9,'Payment Data Qtr1'!$A$8:$DH$17,MATCH(PAYMENT!$A39,'Payment Data Qtr1'!$A$8:$DH$8,0),FALSE)</f>
        <v>4</v>
      </c>
      <c r="F39" s="47"/>
      <c r="G39" s="46">
        <f>VLOOKUP($G$9,'Payment qtr2'!$A$8:$DH$17,MATCH(PAYMENT!$A39,'Payment qtr2'!$A$8:$DH$8,0),FALSE)</f>
        <v>19</v>
      </c>
      <c r="H39" s="46">
        <f>VLOOKUP($H$9,'Payment qtr2'!$A$8:$DH$17,MATCH(PAYMENT!$A39,'Payment qtr2'!$A$8:$DH$8,0),FALSE)</f>
        <v>18</v>
      </c>
      <c r="I39" s="53">
        <f t="shared" si="0"/>
        <v>14</v>
      </c>
      <c r="J39" s="47"/>
      <c r="K39" s="46">
        <f>VLOOKUP($G$9,'Payment qtr3'!$A$8:$DH$17,MATCH(PAYMENT!$A39,'Payment qtr3'!$A$8:$DH$8,0),FALSE)</f>
        <v>29</v>
      </c>
      <c r="L39" s="46">
        <f>VLOOKUP($H$9,'Payment qtr3'!$A$8:$DH$17,MATCH(PAYMENT!$A39,'Payment qtr3'!$A$8:$DH$8,0),FALSE)</f>
        <v>25</v>
      </c>
      <c r="M39" s="53">
        <f t="shared" si="14"/>
        <v>7</v>
      </c>
      <c r="N39" s="42"/>
      <c r="O39" s="46">
        <f>VLOOKUP($G$9,'Payment qtr4'!$A$8:$DH$17,MATCH(PAYMENT!$A39,'Payment qtr4'!$A$8:$DH$8,0),FALSE)</f>
        <v>32</v>
      </c>
      <c r="P39" s="46">
        <f>VLOOKUP($H$9,'Payment qtr4'!$A$8:$DH$17,MATCH(PAYMENT!$A39,'Payment qtr4'!$A$8:$DH$8,0),FALSE)</f>
        <v>28</v>
      </c>
      <c r="Q39" s="53">
        <f t="shared" si="15"/>
        <v>3</v>
      </c>
      <c r="R39" s="42"/>
      <c r="S39" s="53">
        <f t="shared" si="16"/>
        <v>28</v>
      </c>
      <c r="T39" s="47"/>
      <c r="U39" s="46">
        <f>VLOOKUP($U$9,'Payment Data Qtr1'!$A$8:$DH$17,MATCH(PAYMENT!$A39,'Payment Data Qtr1'!$A$8:$DH$8,0),FALSE)</f>
        <v>42</v>
      </c>
      <c r="V39" s="46">
        <f>VLOOKUP($V$9,'Payment Data Qtr1'!$A$8:$DH$17,MATCH(PAYMENT!$A39,'Payment Data Qtr1'!$A$8:$DH$8,0),FALSE)</f>
        <v>40</v>
      </c>
      <c r="W39" s="47"/>
      <c r="X39" s="46">
        <f>VLOOKUP($U$9,'Payment qtr2'!$A$8:$DH$17,MATCH(PAYMENT!$A39,'Payment qtr2'!$A$8:$DH$8,0),FALSE)</f>
        <v>174</v>
      </c>
      <c r="Y39" s="46">
        <f>VLOOKUP($V$9,'Payment qtr2'!$A$8:$DH$17,MATCH(PAYMENT!$A39,'Payment qtr2'!$A$8:$DH$8,0),FALSE)</f>
        <v>173</v>
      </c>
      <c r="Z39" s="40">
        <f t="shared" si="4"/>
        <v>133</v>
      </c>
      <c r="AA39" s="47"/>
      <c r="AB39" s="46">
        <f>VLOOKUP($U$9,'Payment qtr3'!$A$8:$DH$17,MATCH(PAYMENT!$A39,'Payment qtr3'!$A$8:$DH$8,0),FALSE)</f>
        <v>208</v>
      </c>
      <c r="AC39" s="46">
        <f>VLOOKUP($V$9,'Payment qtr3'!$A$8:$DH$17,MATCH(PAYMENT!$A39,'Payment qtr3'!$A$8:$DH$8,0),FALSE)</f>
        <v>204</v>
      </c>
      <c r="AD39" s="40">
        <f t="shared" si="17"/>
        <v>31</v>
      </c>
      <c r="AE39" s="42"/>
      <c r="AF39" s="46">
        <f>VLOOKUP($U$9,'Payment qtr4'!$A$8:$DH$17,MATCH(PAYMENT!$A39,'Payment qtr4'!$A$8:$DH$8,0),FALSE)</f>
        <v>249</v>
      </c>
      <c r="AG39" s="46">
        <f>VLOOKUP($V$9,'Payment qtr4'!$A$8:$DH$17,MATCH(PAYMENT!$A39,'Payment qtr4'!$A$8:$DH$8,0),FALSE)</f>
        <v>248</v>
      </c>
      <c r="AH39" s="53">
        <f t="shared" si="18"/>
        <v>44</v>
      </c>
      <c r="AI39" s="42"/>
      <c r="AJ39" s="53">
        <f t="shared" si="7"/>
        <v>248</v>
      </c>
    </row>
    <row r="40" spans="1:36" x14ac:dyDescent="0.25">
      <c r="A40" t="s">
        <v>946</v>
      </c>
      <c r="B40" s="12" t="s">
        <v>904</v>
      </c>
      <c r="C40" t="s">
        <v>1471</v>
      </c>
      <c r="D40" s="46">
        <v>1</v>
      </c>
      <c r="E40" s="46">
        <v>0</v>
      </c>
      <c r="F40" s="47"/>
      <c r="G40" s="46">
        <f>VLOOKUP($A40,'Payment qtr2'!$I$24:$J$28,2,FALSE)</f>
        <v>6</v>
      </c>
      <c r="H40" s="46">
        <f>IFERROR(VLOOKUP($A40,'Payment qtr2'!$I$32:$J$34,2,FALSE),"0")</f>
        <v>3</v>
      </c>
      <c r="I40" s="53">
        <f t="shared" si="0"/>
        <v>3</v>
      </c>
      <c r="J40" s="47"/>
      <c r="K40" s="46">
        <f>VLOOKUP($A40,'Payment qtr3'!$I$24:$J$28,2,FALSE)</f>
        <v>6</v>
      </c>
      <c r="L40" s="46">
        <f>IFERROR(VLOOKUP($A40,'Payment qtr3'!$I$32:$J$34,2,FALSE),"0")</f>
        <v>3</v>
      </c>
      <c r="M40" s="53">
        <f t="shared" si="14"/>
        <v>0</v>
      </c>
      <c r="N40" s="42"/>
      <c r="O40" s="46">
        <f>VLOOKUP($A40,'Payment qtr4'!$I$24:$J$28,2,FALSE)</f>
        <v>20</v>
      </c>
      <c r="P40" s="46">
        <f>IFERROR(VLOOKUP($A40,'Payment qtr4'!$I$32:$J$34,2,FALSE),"0")</f>
        <v>15</v>
      </c>
      <c r="Q40" s="53">
        <f t="shared" si="15"/>
        <v>12</v>
      </c>
      <c r="R40" s="42"/>
      <c r="S40" s="53">
        <f t="shared" si="16"/>
        <v>15</v>
      </c>
      <c r="T40" s="47"/>
      <c r="U40" s="46">
        <v>36</v>
      </c>
      <c r="V40" s="46">
        <v>0</v>
      </c>
      <c r="W40" s="47"/>
      <c r="X40" s="46">
        <f>VLOOKUP($A40,'Payment qtr2'!$C$24:$D$28,2,FALSE)</f>
        <v>85</v>
      </c>
      <c r="Y40" s="46">
        <f>VLOOKUP($A40,'Payment qtr2'!$C$32:$D$36,2,FALSE)</f>
        <v>32</v>
      </c>
      <c r="Z40" s="40">
        <f t="shared" si="4"/>
        <v>32</v>
      </c>
      <c r="AA40" s="47"/>
      <c r="AB40" s="46">
        <f>VLOOKUP($A40,'Payment qtr3'!$C$24:$D$28,2,FALSE)</f>
        <v>161</v>
      </c>
      <c r="AC40" s="46">
        <f>VLOOKUP($A40,'Payment qtr3'!$C$32:$D$36,2,FALSE)</f>
        <v>104</v>
      </c>
      <c r="AD40" s="40">
        <f t="shared" si="17"/>
        <v>72</v>
      </c>
      <c r="AE40" s="42"/>
      <c r="AF40" s="46">
        <f>VLOOKUP($A40,'Payment qtr4'!$C$24:$D$28,2,FALSE)</f>
        <v>179</v>
      </c>
      <c r="AG40" s="46">
        <f>VLOOKUP($A40,'Payment qtr4'!$C$32:$D$36,2,FALSE)</f>
        <v>139</v>
      </c>
      <c r="AH40" s="53">
        <f t="shared" si="18"/>
        <v>35</v>
      </c>
      <c r="AI40" s="42"/>
      <c r="AJ40" s="53">
        <f t="shared" si="7"/>
        <v>139</v>
      </c>
    </row>
    <row r="41" spans="1:36" x14ac:dyDescent="0.25">
      <c r="A41" t="s">
        <v>951</v>
      </c>
      <c r="B41" s="12" t="s">
        <v>953</v>
      </c>
      <c r="C41" t="s">
        <v>1472</v>
      </c>
      <c r="D41" s="46">
        <f>VLOOKUP($D$9,'Payment Data Qtr1'!$A$8:$DH$17,MATCH(PAYMENT!$A41,'Payment Data Qtr1'!$A$8:$DH$8,0),FALSE)</f>
        <v>26</v>
      </c>
      <c r="E41" s="46">
        <f>VLOOKUP($E$9,'Payment Data Qtr1'!$A$8:$DH$17,MATCH(PAYMENT!$A41,'Payment Data Qtr1'!$A$8:$DH$8,0),FALSE)</f>
        <v>9</v>
      </c>
      <c r="F41" s="47"/>
      <c r="G41" s="46">
        <f>VLOOKUP($G$9,'Payment qtr2'!$A$8:$DH$17,MATCH(PAYMENT!$A41,'Payment qtr2'!$A$8:$DH$8,0),FALSE)</f>
        <v>42</v>
      </c>
      <c r="H41" s="46">
        <f>VLOOKUP($H$9,'Payment qtr2'!$A$8:$DH$17,MATCH(PAYMENT!$A41,'Payment qtr2'!$A$8:$DH$8,0),FALSE)</f>
        <v>38</v>
      </c>
      <c r="I41" s="53">
        <f t="shared" si="0"/>
        <v>29</v>
      </c>
      <c r="J41" s="47"/>
      <c r="K41" s="46">
        <f>VLOOKUP($G$9,'Payment qtr3'!$A$8:$DH$17,MATCH(PAYMENT!$A41,'Payment qtr3'!$A$8:$DH$8,0),FALSE)</f>
        <v>53</v>
      </c>
      <c r="L41" s="46">
        <f>VLOOKUP($H$9,'Payment qtr3'!$A$8:$DH$17,MATCH(PAYMENT!$A41,'Payment qtr3'!$A$8:$DH$8,0),FALSE)</f>
        <v>51</v>
      </c>
      <c r="M41" s="53">
        <f t="shared" si="14"/>
        <v>13</v>
      </c>
      <c r="N41" s="42"/>
      <c r="O41" s="46">
        <f>VLOOKUP($G$9,'Payment qtr4'!$A$8:$DH$17,MATCH(PAYMENT!$A41,'Payment qtr4'!$A$8:$DH$8,0),FALSE)</f>
        <v>84</v>
      </c>
      <c r="P41" s="46">
        <f>VLOOKUP($H$9,'Payment qtr4'!$A$8:$DH$17,MATCH(PAYMENT!$A41,'Payment qtr4'!$A$8:$DH$8,0),FALSE)</f>
        <v>76</v>
      </c>
      <c r="Q41" s="53">
        <f t="shared" si="15"/>
        <v>25</v>
      </c>
      <c r="R41" s="42"/>
      <c r="S41" s="53">
        <f t="shared" si="16"/>
        <v>76</v>
      </c>
      <c r="T41" s="47"/>
      <c r="U41" s="46">
        <f>VLOOKUP($U$9,'Payment Data Qtr1'!$A$8:$DH$17,MATCH(PAYMENT!$A41,'Payment Data Qtr1'!$A$8:$DH$8,0),FALSE)</f>
        <v>42</v>
      </c>
      <c r="V41" s="46">
        <f>VLOOKUP($V$9,'Payment Data Qtr1'!$A$8:$DH$17,MATCH(PAYMENT!$A41,'Payment Data Qtr1'!$A$8:$DH$8,0),FALSE)</f>
        <v>36</v>
      </c>
      <c r="W41" s="47"/>
      <c r="X41" s="46">
        <f>VLOOKUP($U$9,'Payment qtr2'!$A$8:$DH$17,MATCH(PAYMENT!$A41,'Payment qtr2'!$A$8:$DH$8,0),FALSE)</f>
        <v>108</v>
      </c>
      <c r="Y41" s="46">
        <f>VLOOKUP($V$9,'Payment qtr2'!$A$8:$DH$17,MATCH(PAYMENT!$A41,'Payment qtr2'!$A$8:$DH$8,0),FALSE)</f>
        <v>78</v>
      </c>
      <c r="Z41" s="40">
        <f t="shared" si="4"/>
        <v>42</v>
      </c>
      <c r="AA41" s="47"/>
      <c r="AB41" s="46">
        <f>VLOOKUP($U$9,'Payment qtr3'!$A$8:$DH$17,MATCH(PAYMENT!$A41,'Payment qtr3'!$A$8:$DH$8,0),FALSE)</f>
        <v>178</v>
      </c>
      <c r="AC41" s="46">
        <f>VLOOKUP($V$9,'Payment qtr3'!$A$8:$DH$17,MATCH(PAYMENT!$A41,'Payment qtr3'!$A$8:$DH$8,0),FALSE)</f>
        <v>154</v>
      </c>
      <c r="AD41" s="40">
        <f t="shared" si="17"/>
        <v>76</v>
      </c>
      <c r="AE41" s="42"/>
      <c r="AF41" s="46">
        <f>VLOOKUP($U$9,'Payment qtr4'!$A$8:$DH$17,MATCH(PAYMENT!$A41,'Payment qtr4'!$A$8:$DH$8,0),FALSE)</f>
        <v>310</v>
      </c>
      <c r="AG41" s="46">
        <f>VLOOKUP($V$9,'Payment qtr4'!$A$8:$DH$17,MATCH(PAYMENT!$A41,'Payment qtr4'!$A$8:$DH$8,0),FALSE)</f>
        <v>258</v>
      </c>
      <c r="AH41" s="53">
        <f t="shared" si="18"/>
        <v>104</v>
      </c>
      <c r="AI41" s="42"/>
      <c r="AJ41" s="53">
        <f t="shared" si="7"/>
        <v>258</v>
      </c>
    </row>
    <row r="42" spans="1:36" x14ac:dyDescent="0.25">
      <c r="A42" t="s">
        <v>959</v>
      </c>
      <c r="B42" s="12" t="s">
        <v>953</v>
      </c>
      <c r="C42" t="s">
        <v>1473</v>
      </c>
      <c r="D42" s="46">
        <f>VLOOKUP($D$9,'Payment Data Qtr1'!$A$8:$DH$17,MATCH(PAYMENT!$A42,'Payment Data Qtr1'!$A$8:$DH$8,0),FALSE)</f>
        <v>10</v>
      </c>
      <c r="E42" s="46">
        <f>VLOOKUP($E$9,'Payment Data Qtr1'!$A$8:$DH$17,MATCH(PAYMENT!$A42,'Payment Data Qtr1'!$A$8:$DH$8,0),FALSE)</f>
        <v>1</v>
      </c>
      <c r="F42" s="47"/>
      <c r="G42" s="46">
        <f>VLOOKUP($G$9,'Payment qtr2'!$A$8:$DH$17,MATCH(PAYMENT!$A42,'Payment qtr2'!$A$8:$DH$8,0),FALSE)</f>
        <v>23</v>
      </c>
      <c r="H42" s="46">
        <f>VLOOKUP($H$9,'Payment qtr2'!$A$8:$DH$17,MATCH(PAYMENT!$A42,'Payment qtr2'!$A$8:$DH$8,0),FALSE)</f>
        <v>1</v>
      </c>
      <c r="I42" s="53">
        <f t="shared" si="0"/>
        <v>0</v>
      </c>
      <c r="J42" s="47"/>
      <c r="K42" s="46">
        <f>VLOOKUP($G$9,'Payment qtr3'!$A$8:$DH$17,MATCH(PAYMENT!$A42,'Payment qtr3'!$A$8:$DH$8,0),FALSE)</f>
        <v>36</v>
      </c>
      <c r="L42" s="46">
        <f>VLOOKUP($H$9,'Payment qtr3'!$A$8:$DH$17,MATCH(PAYMENT!$A42,'Payment qtr3'!$A$8:$DH$8,0),FALSE)</f>
        <v>1</v>
      </c>
      <c r="M42" s="53">
        <f t="shared" si="14"/>
        <v>0</v>
      </c>
      <c r="N42" s="42"/>
      <c r="O42" s="46">
        <f>VLOOKUP($G$9,'Payment qtr4'!$A$8:$DH$17,MATCH(PAYMENT!$A42,'Payment qtr4'!$A$8:$DH$8,0),FALSE)</f>
        <v>93</v>
      </c>
      <c r="P42" s="46">
        <f>VLOOKUP($H$9,'Payment qtr4'!$A$8:$DH$17,MATCH(PAYMENT!$A42,'Payment qtr4'!$A$8:$DH$8,0),FALSE)</f>
        <v>87</v>
      </c>
      <c r="Q42" s="53">
        <f t="shared" si="15"/>
        <v>86</v>
      </c>
      <c r="R42" s="42"/>
      <c r="S42" s="53">
        <f t="shared" si="16"/>
        <v>87</v>
      </c>
      <c r="T42" s="47"/>
      <c r="U42" s="46">
        <f>VLOOKUP($U$9,'Payment Data Qtr1'!$A$8:$DH$17,MATCH(PAYMENT!$A42,'Payment Data Qtr1'!$A$8:$DH$8,0),FALSE)</f>
        <v>27</v>
      </c>
      <c r="V42" s="46">
        <f>VLOOKUP($V$9,'Payment Data Qtr1'!$A$8:$DH$17,MATCH(PAYMENT!$A42,'Payment Data Qtr1'!$A$8:$DH$8,0),FALSE)</f>
        <v>19</v>
      </c>
      <c r="W42" s="47"/>
      <c r="X42" s="46">
        <f>VLOOKUP($U$9,'Payment qtr2'!$A$8:$DH$17,MATCH(PAYMENT!$A42,'Payment qtr2'!$A$8:$DH$8,0),FALSE)</f>
        <v>68</v>
      </c>
      <c r="Y42" s="46">
        <f>VLOOKUP($V$9,'Payment qtr2'!$A$8:$DH$17,MATCH(PAYMENT!$A42,'Payment qtr2'!$A$8:$DH$8,0),FALSE)</f>
        <v>35</v>
      </c>
      <c r="Z42" s="40">
        <f t="shared" si="4"/>
        <v>16</v>
      </c>
      <c r="AA42" s="47"/>
      <c r="AB42" s="46">
        <f>VLOOKUP($U$9,'Payment qtr3'!$A$8:$DH$17,MATCH(PAYMENT!$A42,'Payment qtr3'!$A$8:$DH$8,0),FALSE)</f>
        <v>125</v>
      </c>
      <c r="AC42" s="46">
        <f>VLOOKUP($V$9,'Payment qtr3'!$A$8:$DH$17,MATCH(PAYMENT!$A42,'Payment qtr3'!$A$8:$DH$8,0),FALSE)</f>
        <v>82</v>
      </c>
      <c r="AD42" s="40">
        <f t="shared" si="17"/>
        <v>47</v>
      </c>
      <c r="AE42" s="42"/>
      <c r="AF42" s="46">
        <f>VLOOKUP($U$9,'Payment qtr4'!$A$8:$DH$17,MATCH(PAYMENT!$A42,'Payment qtr4'!$A$8:$DH$8,0),FALSE)</f>
        <v>289</v>
      </c>
      <c r="AG42" s="46">
        <f>VLOOKUP($V$9,'Payment qtr4'!$A$8:$DH$17,MATCH(PAYMENT!$A42,'Payment qtr4'!$A$8:$DH$8,0),FALSE)</f>
        <v>278</v>
      </c>
      <c r="AH42" s="53">
        <f t="shared" si="18"/>
        <v>196</v>
      </c>
      <c r="AI42" s="42"/>
      <c r="AJ42" s="53">
        <f t="shared" si="7"/>
        <v>278</v>
      </c>
    </row>
    <row r="43" spans="1:36" x14ac:dyDescent="0.25">
      <c r="A43" t="s">
        <v>964</v>
      </c>
      <c r="B43" s="12" t="s">
        <v>953</v>
      </c>
      <c r="C43" t="s">
        <v>1474</v>
      </c>
      <c r="D43" s="46">
        <f>VLOOKUP($D$9,'Payment Data Qtr1'!$A$8:$DH$17,MATCH(PAYMENT!$A43,'Payment Data Qtr1'!$A$8:$DH$8,0),FALSE)</f>
        <v>19</v>
      </c>
      <c r="E43" s="46">
        <f>VLOOKUP($E$9,'Payment Data Qtr1'!$A$8:$DH$17,MATCH(PAYMENT!$A43,'Payment Data Qtr1'!$A$8:$DH$8,0),FALSE)</f>
        <v>12</v>
      </c>
      <c r="F43" s="47"/>
      <c r="G43" s="46">
        <f>VLOOKUP($G$9,'Payment qtr2'!$A$8:$DH$17,MATCH(PAYMENT!$A43,'Payment qtr2'!$A$8:$DH$8,0),FALSE)</f>
        <v>34</v>
      </c>
      <c r="H43" s="46">
        <f>VLOOKUP($H$9,'Payment qtr2'!$A$8:$DH$17,MATCH(PAYMENT!$A43,'Payment qtr2'!$A$8:$DH$8,0),FALSE)</f>
        <v>21</v>
      </c>
      <c r="I43" s="53">
        <f t="shared" si="0"/>
        <v>9</v>
      </c>
      <c r="J43" s="47"/>
      <c r="K43" s="46">
        <f>VLOOKUP($G$9,'Payment qtr3'!$A$8:$DH$17,MATCH(PAYMENT!$A43,'Payment qtr3'!$A$8:$DH$8,0),FALSE)</f>
        <v>50</v>
      </c>
      <c r="L43" s="46">
        <f>VLOOKUP($H$9,'Payment qtr3'!$A$8:$DH$17,MATCH(PAYMENT!$A43,'Payment qtr3'!$A$8:$DH$8,0),FALSE)</f>
        <v>35</v>
      </c>
      <c r="M43" s="53">
        <f t="shared" si="14"/>
        <v>14</v>
      </c>
      <c r="N43" s="42"/>
      <c r="O43" s="46">
        <f>VLOOKUP($G$9,'Payment qtr4'!$A$8:$DH$17,MATCH(PAYMENT!$A43,'Payment qtr4'!$A$8:$DH$8,0),FALSE)</f>
        <v>53</v>
      </c>
      <c r="P43" s="46">
        <f>VLOOKUP($H$9,'Payment qtr4'!$A$8:$DH$17,MATCH(PAYMENT!$A43,'Payment qtr4'!$A$8:$DH$8,0),FALSE)</f>
        <v>50</v>
      </c>
      <c r="Q43" s="53">
        <f t="shared" si="15"/>
        <v>15</v>
      </c>
      <c r="R43" s="42"/>
      <c r="S43" s="53">
        <f t="shared" si="16"/>
        <v>50</v>
      </c>
      <c r="T43" s="47"/>
      <c r="U43" s="46">
        <f>VLOOKUP($U$9,'Payment Data Qtr1'!$A$8:$DH$17,MATCH(PAYMENT!$A43,'Payment Data Qtr1'!$A$8:$DH$8,0),FALSE)</f>
        <v>52</v>
      </c>
      <c r="V43" s="46">
        <f>VLOOKUP($V$9,'Payment Data Qtr1'!$A$8:$DH$17,MATCH(PAYMENT!$A43,'Payment Data Qtr1'!$A$8:$DH$8,0),FALSE)</f>
        <v>51</v>
      </c>
      <c r="W43" s="47"/>
      <c r="X43" s="46">
        <f>VLOOKUP($U$9,'Payment qtr2'!$A$8:$DH$17,MATCH(PAYMENT!$A43,'Payment qtr2'!$A$8:$DH$8,0),FALSE)</f>
        <v>77</v>
      </c>
      <c r="Y43" s="46">
        <f>VLOOKUP($V$9,'Payment qtr2'!$A$8:$DH$17,MATCH(PAYMENT!$A43,'Payment qtr2'!$A$8:$DH$8,0),FALSE)</f>
        <v>75</v>
      </c>
      <c r="Z43" s="40">
        <f t="shared" si="4"/>
        <v>24</v>
      </c>
      <c r="AA43" s="47"/>
      <c r="AB43" s="46">
        <f>VLOOKUP($U$9,'Payment qtr3'!$A$8:$DH$17,MATCH(PAYMENT!$A43,'Payment qtr3'!$A$8:$DH$8,0),FALSE)</f>
        <v>141</v>
      </c>
      <c r="AC43" s="46">
        <f>VLOOKUP($V$9,'Payment qtr3'!$A$8:$DH$17,MATCH(PAYMENT!$A43,'Payment qtr3'!$A$8:$DH$8,0),FALSE)</f>
        <v>138</v>
      </c>
      <c r="AD43" s="40">
        <f t="shared" si="17"/>
        <v>63</v>
      </c>
      <c r="AE43" s="42"/>
      <c r="AF43" s="46">
        <f>VLOOKUP($U$9,'Payment qtr4'!$A$8:$DH$17,MATCH(PAYMENT!$A43,'Payment qtr4'!$A$8:$DH$8,0),FALSE)</f>
        <v>194</v>
      </c>
      <c r="AG43" s="46">
        <f>VLOOKUP($V$9,'Payment qtr4'!$A$8:$DH$17,MATCH(PAYMENT!$A43,'Payment qtr4'!$A$8:$DH$8,0),FALSE)</f>
        <v>193</v>
      </c>
      <c r="AH43" s="53">
        <f t="shared" si="18"/>
        <v>55</v>
      </c>
      <c r="AI43" s="42"/>
      <c r="AJ43" s="53">
        <f t="shared" si="7"/>
        <v>193</v>
      </c>
    </row>
    <row r="44" spans="1:36" x14ac:dyDescent="0.25">
      <c r="A44" t="s">
        <v>970</v>
      </c>
      <c r="B44" s="12" t="s">
        <v>953</v>
      </c>
      <c r="C44" t="s">
        <v>1475</v>
      </c>
      <c r="D44" s="46">
        <f>VLOOKUP($D$9,'Payment Data Qtr1'!$A$8:$DH$17,MATCH(PAYMENT!$A44,'Payment Data Qtr1'!$A$8:$DH$8,0),FALSE)</f>
        <v>4</v>
      </c>
      <c r="E44" s="46">
        <f>VLOOKUP($E$9,'Payment Data Qtr1'!$A$8:$DH$17,MATCH(PAYMENT!$A44,'Payment Data Qtr1'!$A$8:$DH$8,0),FALSE)</f>
        <v>3</v>
      </c>
      <c r="F44" s="47"/>
      <c r="G44" s="46">
        <f>VLOOKUP($G$9,'Payment qtr2'!$A$8:$DH$17,MATCH(PAYMENT!$A44,'Payment qtr2'!$A$8:$DH$8,0),FALSE)</f>
        <v>32</v>
      </c>
      <c r="H44" s="46">
        <f>VLOOKUP($H$9,'Payment qtr2'!$A$8:$DH$17,MATCH(PAYMENT!$A44,'Payment qtr2'!$A$8:$DH$8,0),FALSE)</f>
        <v>28</v>
      </c>
      <c r="I44" s="53">
        <f t="shared" si="0"/>
        <v>25</v>
      </c>
      <c r="J44" s="47"/>
      <c r="K44" s="46">
        <f>VLOOKUP($G$9,'Payment qtr3'!$A$8:$DH$17,MATCH(PAYMENT!$A44,'Payment qtr3'!$A$8:$DH$8,0),FALSE)</f>
        <v>37</v>
      </c>
      <c r="L44" s="46">
        <f>VLOOKUP($H$9,'Payment qtr3'!$A$8:$DH$17,MATCH(PAYMENT!$A44,'Payment qtr3'!$A$8:$DH$8,0),FALSE)</f>
        <v>32</v>
      </c>
      <c r="M44" s="53">
        <f t="shared" si="14"/>
        <v>4</v>
      </c>
      <c r="N44" s="42"/>
      <c r="O44" s="46">
        <f>VLOOKUP($G$9,'Payment qtr4'!$A$8:$DH$17,MATCH(PAYMENT!$A44,'Payment qtr4'!$A$8:$DH$8,0),FALSE)</f>
        <v>59</v>
      </c>
      <c r="P44" s="46">
        <f>VLOOKUP($H$9,'Payment qtr4'!$A$8:$DH$17,MATCH(PAYMENT!$A44,'Payment qtr4'!$A$8:$DH$8,0),FALSE)</f>
        <v>53</v>
      </c>
      <c r="Q44" s="53">
        <f t="shared" si="15"/>
        <v>21</v>
      </c>
      <c r="R44" s="42"/>
      <c r="S44" s="53">
        <f t="shared" si="16"/>
        <v>53</v>
      </c>
      <c r="T44" s="47"/>
      <c r="U44" s="46">
        <f>VLOOKUP($U$9,'Payment Data Qtr1'!$A$8:$DH$17,MATCH(PAYMENT!$A44,'Payment Data Qtr1'!$A$8:$DH$8,0),FALSE)</f>
        <v>20</v>
      </c>
      <c r="V44" s="46">
        <f>VLOOKUP($V$9,'Payment Data Qtr1'!$A$8:$DH$17,MATCH(PAYMENT!$A44,'Payment Data Qtr1'!$A$8:$DH$8,0),FALSE)</f>
        <v>12</v>
      </c>
      <c r="W44" s="47"/>
      <c r="X44" s="46">
        <f>VLOOKUP($U$9,'Payment qtr2'!$A$8:$DH$17,MATCH(PAYMENT!$A44,'Payment qtr2'!$A$8:$DH$8,0),FALSE)</f>
        <v>53</v>
      </c>
      <c r="Y44" s="46">
        <f>VLOOKUP($V$9,'Payment qtr2'!$A$8:$DH$17,MATCH(PAYMENT!$A44,'Payment qtr2'!$A$8:$DH$8,0),FALSE)</f>
        <v>39</v>
      </c>
      <c r="Z44" s="40">
        <f t="shared" si="4"/>
        <v>27</v>
      </c>
      <c r="AA44" s="47"/>
      <c r="AB44" s="46">
        <f>VLOOKUP($U$9,'Payment qtr3'!$A$8:$DH$17,MATCH(PAYMENT!$A44,'Payment qtr3'!$A$8:$DH$8,0),FALSE)</f>
        <v>112</v>
      </c>
      <c r="AC44" s="46">
        <f>VLOOKUP($V$9,'Payment qtr3'!$A$8:$DH$17,MATCH(PAYMENT!$A44,'Payment qtr3'!$A$8:$DH$8,0),FALSE)</f>
        <v>92</v>
      </c>
      <c r="AD44" s="40">
        <f t="shared" si="17"/>
        <v>53</v>
      </c>
      <c r="AE44" s="42"/>
      <c r="AF44" s="46">
        <f>VLOOKUP($U$9,'Payment qtr4'!$A$8:$DH$17,MATCH(PAYMENT!$A44,'Payment qtr4'!$A$8:$DH$8,0),FALSE)</f>
        <v>247</v>
      </c>
      <c r="AG44" s="46">
        <f>VLOOKUP($V$9,'Payment qtr4'!$A$8:$DH$17,MATCH(PAYMENT!$A44,'Payment qtr4'!$A$8:$DH$8,0),FALSE)</f>
        <v>230</v>
      </c>
      <c r="AH44" s="53">
        <f t="shared" si="18"/>
        <v>138</v>
      </c>
      <c r="AI44" s="42"/>
      <c r="AJ44" s="53">
        <f t="shared" si="7"/>
        <v>230</v>
      </c>
    </row>
    <row r="45" spans="1:36" x14ac:dyDescent="0.25">
      <c r="A45" t="s">
        <v>976</v>
      </c>
      <c r="B45" s="12" t="s">
        <v>953</v>
      </c>
      <c r="C45" t="s">
        <v>1476</v>
      </c>
      <c r="D45" s="46">
        <f>VLOOKUP($D$9,'Payment Data Qtr1'!$A$8:$DH$17,MATCH(PAYMENT!$A45,'Payment Data Qtr1'!$A$8:$DH$8,0),FALSE)</f>
        <v>6</v>
      </c>
      <c r="E45" s="46">
        <f>VLOOKUP($E$9,'Payment Data Qtr1'!$A$8:$DH$17,MATCH(PAYMENT!$A45,'Payment Data Qtr1'!$A$8:$DH$8,0),FALSE)</f>
        <v>4</v>
      </c>
      <c r="F45" s="47"/>
      <c r="G45" s="46">
        <f>VLOOKUP($G$9,'Payment qtr2'!$A$8:$DH$17,MATCH(PAYMENT!$A45,'Payment qtr2'!$A$8:$DH$8,0),FALSE)</f>
        <v>22</v>
      </c>
      <c r="H45" s="46">
        <f>VLOOKUP($H$9,'Payment qtr2'!$A$8:$DH$17,MATCH(PAYMENT!$A45,'Payment qtr2'!$A$8:$DH$8,0),FALSE)</f>
        <v>15</v>
      </c>
      <c r="I45" s="53">
        <f t="shared" si="0"/>
        <v>11</v>
      </c>
      <c r="J45" s="47"/>
      <c r="K45" s="46">
        <f>VLOOKUP($G$9,'Payment qtr3'!$A$8:$DH$17,MATCH(PAYMENT!$A45,'Payment qtr3'!$A$8:$DH$8,0),FALSE)</f>
        <v>51</v>
      </c>
      <c r="L45" s="46">
        <f>VLOOKUP($H$9,'Payment qtr3'!$A$8:$DH$17,MATCH(PAYMENT!$A45,'Payment qtr3'!$A$8:$DH$8,0),FALSE)</f>
        <v>23</v>
      </c>
      <c r="M45" s="53">
        <f t="shared" si="14"/>
        <v>8</v>
      </c>
      <c r="N45" s="42"/>
      <c r="O45" s="46">
        <f>VLOOKUP($G$9,'Payment qtr4'!$A$8:$DH$17,MATCH(PAYMENT!$A45,'Payment qtr4'!$A$8:$DH$8,0),FALSE)</f>
        <v>61</v>
      </c>
      <c r="P45" s="46">
        <f>VLOOKUP($H$9,'Payment qtr4'!$A$8:$DH$17,MATCH(PAYMENT!$A45,'Payment qtr4'!$A$8:$DH$8,0),FALSE)</f>
        <v>60</v>
      </c>
      <c r="Q45" s="53">
        <f t="shared" si="15"/>
        <v>37</v>
      </c>
      <c r="R45" s="42"/>
      <c r="S45" s="53">
        <f t="shared" si="16"/>
        <v>60</v>
      </c>
      <c r="T45" s="47"/>
      <c r="U45" s="46">
        <f>VLOOKUP($U$9,'Payment Data Qtr1'!$A$8:$DH$17,MATCH(PAYMENT!$A45,'Payment Data Qtr1'!$A$8:$DH$8,0),FALSE)</f>
        <v>61</v>
      </c>
      <c r="V45" s="46">
        <f>VLOOKUP($V$9,'Payment Data Qtr1'!$A$8:$DH$17,MATCH(PAYMENT!$A45,'Payment Data Qtr1'!$A$8:$DH$8,0),FALSE)</f>
        <v>61</v>
      </c>
      <c r="W45" s="47"/>
      <c r="X45" s="46">
        <f>VLOOKUP($U$9,'Payment qtr2'!$A$8:$DH$17,MATCH(PAYMENT!$A45,'Payment qtr2'!$A$8:$DH$8,0),FALSE)</f>
        <v>123</v>
      </c>
      <c r="Y45" s="46">
        <f>VLOOKUP($V$9,'Payment qtr2'!$A$8:$DH$17,MATCH(PAYMENT!$A45,'Payment qtr2'!$A$8:$DH$8,0),FALSE)</f>
        <v>122</v>
      </c>
      <c r="Z45" s="40">
        <f t="shared" si="4"/>
        <v>61</v>
      </c>
      <c r="AA45" s="47"/>
      <c r="AB45" s="46">
        <f>VLOOKUP($U$9,'Payment qtr3'!$A$8:$DH$17,MATCH(PAYMENT!$A45,'Payment qtr3'!$A$8:$DH$8,0),FALSE)</f>
        <v>235</v>
      </c>
      <c r="AC45" s="46">
        <f>VLOOKUP($V$9,'Payment qtr3'!$A$8:$DH$17,MATCH(PAYMENT!$A45,'Payment qtr3'!$A$8:$DH$8,0),FALSE)</f>
        <v>217</v>
      </c>
      <c r="AD45" s="40">
        <f t="shared" si="17"/>
        <v>95</v>
      </c>
      <c r="AE45" s="42"/>
      <c r="AF45" s="46">
        <f>VLOOKUP($U$9,'Payment qtr4'!$A$8:$DH$17,MATCH(PAYMENT!$A45,'Payment qtr4'!$A$8:$DH$8,0),FALSE)</f>
        <v>277</v>
      </c>
      <c r="AG45" s="46">
        <f>VLOOKUP($V$9,'Payment qtr4'!$A$8:$DH$17,MATCH(PAYMENT!$A45,'Payment qtr4'!$A$8:$DH$8,0),FALSE)</f>
        <v>277</v>
      </c>
      <c r="AH45" s="53">
        <f t="shared" si="18"/>
        <v>60</v>
      </c>
      <c r="AI45" s="42"/>
      <c r="AJ45" s="53">
        <f t="shared" si="7"/>
        <v>277</v>
      </c>
    </row>
    <row r="46" spans="1:36" x14ac:dyDescent="0.25">
      <c r="A46" t="s">
        <v>979</v>
      </c>
      <c r="B46" s="12" t="s">
        <v>953</v>
      </c>
      <c r="C46" t="s">
        <v>1477</v>
      </c>
      <c r="D46" s="46">
        <f>VLOOKUP($D$9,'Payment Data Qtr1'!$A$8:$DH$17,MATCH(PAYMENT!$A46,'Payment Data Qtr1'!$A$8:$DH$8,0),FALSE)</f>
        <v>4</v>
      </c>
      <c r="E46" s="46">
        <f>VLOOKUP($E$9,'Payment Data Qtr1'!$A$8:$DH$17,MATCH(PAYMENT!$A46,'Payment Data Qtr1'!$A$8:$DH$8,0),FALSE)</f>
        <v>0</v>
      </c>
      <c r="F46" s="47"/>
      <c r="G46" s="46">
        <f>VLOOKUP($G$9,'Payment qtr2'!$A$8:$DH$17,MATCH(PAYMENT!$A46,'Payment qtr2'!$A$8:$DH$8,0),FALSE)</f>
        <v>10</v>
      </c>
      <c r="H46" s="46">
        <f>VLOOKUP($H$9,'Payment qtr2'!$A$8:$DH$17,MATCH(PAYMENT!$A46,'Payment qtr2'!$A$8:$DH$8,0),FALSE)</f>
        <v>10</v>
      </c>
      <c r="I46" s="53">
        <f t="shared" si="0"/>
        <v>10</v>
      </c>
      <c r="J46" s="47"/>
      <c r="K46" s="46">
        <f>VLOOKUP($G$9,'Payment qtr3'!$A$8:$DH$17,MATCH(PAYMENT!$A46,'Payment qtr3'!$A$8:$DH$8,0),FALSE)</f>
        <v>21</v>
      </c>
      <c r="L46" s="46">
        <f>VLOOKUP($H$9,'Payment qtr3'!$A$8:$DH$17,MATCH(PAYMENT!$A46,'Payment qtr3'!$A$8:$DH$8,0),FALSE)</f>
        <v>20</v>
      </c>
      <c r="M46" s="53">
        <f t="shared" si="14"/>
        <v>10</v>
      </c>
      <c r="N46" s="42"/>
      <c r="O46" s="46">
        <f>VLOOKUP($G$9,'Payment qtr4'!$A$8:$DH$17,MATCH(PAYMENT!$A46,'Payment qtr4'!$A$8:$DH$8,0),FALSE)</f>
        <v>45</v>
      </c>
      <c r="P46" s="46">
        <f>VLOOKUP($H$9,'Payment qtr4'!$A$8:$DH$17,MATCH(PAYMENT!$A46,'Payment qtr4'!$A$8:$DH$8,0),FALSE)</f>
        <v>44</v>
      </c>
      <c r="Q46" s="53">
        <f t="shared" si="15"/>
        <v>24</v>
      </c>
      <c r="R46" s="42"/>
      <c r="S46" s="53">
        <f t="shared" si="16"/>
        <v>44</v>
      </c>
      <c r="T46" s="47"/>
      <c r="U46" s="46">
        <f>VLOOKUP($U$9,'Payment Data Qtr1'!$A$8:$DH$17,MATCH(PAYMENT!$A46,'Payment Data Qtr1'!$A$8:$DH$8,0),FALSE)</f>
        <v>57</v>
      </c>
      <c r="V46" s="46">
        <f>VLOOKUP($V$9,'Payment Data Qtr1'!$A$8:$DH$17,MATCH(PAYMENT!$A46,'Payment Data Qtr1'!$A$8:$DH$8,0),FALSE)</f>
        <v>57</v>
      </c>
      <c r="W46" s="47"/>
      <c r="X46" s="46">
        <f>VLOOKUP($U$9,'Payment qtr2'!$A$8:$DH$17,MATCH(PAYMENT!$A46,'Payment qtr2'!$A$8:$DH$8,0),FALSE)</f>
        <v>81</v>
      </c>
      <c r="Y46" s="46">
        <f>VLOOKUP($V$9,'Payment qtr2'!$A$8:$DH$17,MATCH(PAYMENT!$A46,'Payment qtr2'!$A$8:$DH$8,0),FALSE)</f>
        <v>80</v>
      </c>
      <c r="Z46" s="40">
        <f t="shared" si="4"/>
        <v>23</v>
      </c>
      <c r="AA46" s="47"/>
      <c r="AB46" s="46">
        <f>VLOOKUP($U$9,'Payment qtr3'!$A$8:$DH$17,MATCH(PAYMENT!$A46,'Payment qtr3'!$A$8:$DH$8,0),FALSE)</f>
        <v>182</v>
      </c>
      <c r="AC46" s="46">
        <f>VLOOKUP($V$9,'Payment qtr3'!$A$8:$DH$17,MATCH(PAYMENT!$A46,'Payment qtr3'!$A$8:$DH$8,0),FALSE)</f>
        <v>181</v>
      </c>
      <c r="AD46" s="40">
        <f t="shared" si="17"/>
        <v>101</v>
      </c>
      <c r="AE46" s="42"/>
      <c r="AF46" s="46">
        <f>VLOOKUP($U$9,'Payment qtr4'!$A$8:$DH$17,MATCH(PAYMENT!$A46,'Payment qtr4'!$A$8:$DH$8,0),FALSE)</f>
        <v>280</v>
      </c>
      <c r="AG46" s="46">
        <f>VLOOKUP($V$9,'Payment qtr4'!$A$8:$DH$17,MATCH(PAYMENT!$A46,'Payment qtr4'!$A$8:$DH$8,0),FALSE)</f>
        <v>280</v>
      </c>
      <c r="AH46" s="53">
        <f t="shared" si="18"/>
        <v>99</v>
      </c>
      <c r="AI46" s="42"/>
      <c r="AJ46" s="53">
        <f t="shared" si="7"/>
        <v>280</v>
      </c>
    </row>
    <row r="47" spans="1:36" x14ac:dyDescent="0.25">
      <c r="A47" t="s">
        <v>984</v>
      </c>
      <c r="B47" s="12" t="s">
        <v>953</v>
      </c>
      <c r="C47" t="s">
        <v>1478</v>
      </c>
      <c r="D47" s="46">
        <f>VLOOKUP($D$9,'Payment Data Qtr1'!$A$8:$DH$17,MATCH(PAYMENT!$A47,'Payment Data Qtr1'!$A$8:$DH$8,0),FALSE)</f>
        <v>3</v>
      </c>
      <c r="E47" s="46">
        <f>VLOOKUP($E$9,'Payment Data Qtr1'!$A$8:$DH$17,MATCH(PAYMENT!$A47,'Payment Data Qtr1'!$A$8:$DH$8,0),FALSE)</f>
        <v>1</v>
      </c>
      <c r="F47" s="47"/>
      <c r="G47" s="46">
        <f>VLOOKUP($G$9,'Payment qtr2'!$A$8:$DH$17,MATCH(PAYMENT!$A47,'Payment qtr2'!$A$8:$DH$8,0),FALSE)</f>
        <v>25</v>
      </c>
      <c r="H47" s="46">
        <f>VLOOKUP($H$9,'Payment qtr2'!$A$8:$DH$17,MATCH(PAYMENT!$A47,'Payment qtr2'!$A$8:$DH$8,0),FALSE)</f>
        <v>21</v>
      </c>
      <c r="I47" s="53">
        <f t="shared" si="0"/>
        <v>20</v>
      </c>
      <c r="J47" s="47"/>
      <c r="K47" s="46">
        <f>VLOOKUP($G$9,'Payment qtr3'!$A$8:$DH$17,MATCH(PAYMENT!$A47,'Payment qtr3'!$A$8:$DH$8,0),FALSE)</f>
        <v>37</v>
      </c>
      <c r="L47" s="46">
        <f>VLOOKUP($H$9,'Payment qtr3'!$A$8:$DH$17,MATCH(PAYMENT!$A47,'Payment qtr3'!$A$8:$DH$8,0),FALSE)</f>
        <v>27</v>
      </c>
      <c r="M47" s="53">
        <f t="shared" si="14"/>
        <v>6</v>
      </c>
      <c r="N47" s="42"/>
      <c r="O47" s="46">
        <f>VLOOKUP($G$9,'Payment qtr4'!$A$8:$DH$17,MATCH(PAYMENT!$A47,'Payment qtr4'!$A$8:$DH$8,0),FALSE)</f>
        <v>40</v>
      </c>
      <c r="P47" s="46">
        <f>VLOOKUP($H$9,'Payment qtr4'!$A$8:$DH$17,MATCH(PAYMENT!$A47,'Payment qtr4'!$A$8:$DH$8,0),FALSE)</f>
        <v>39</v>
      </c>
      <c r="Q47" s="53">
        <f t="shared" si="15"/>
        <v>12</v>
      </c>
      <c r="R47" s="42"/>
      <c r="S47" s="53">
        <f t="shared" si="16"/>
        <v>39</v>
      </c>
      <c r="T47" s="47"/>
      <c r="U47" s="46">
        <f>VLOOKUP($U$9,'Payment Data Qtr1'!$A$8:$DH$17,MATCH(PAYMENT!$A47,'Payment Data Qtr1'!$A$8:$DH$8,0),FALSE)</f>
        <v>73</v>
      </c>
      <c r="V47" s="46">
        <f>VLOOKUP($V$9,'Payment Data Qtr1'!$A$8:$DH$17,MATCH(PAYMENT!$A47,'Payment Data Qtr1'!$A$8:$DH$8,0),FALSE)</f>
        <v>70</v>
      </c>
      <c r="W47" s="47"/>
      <c r="X47" s="46">
        <f>VLOOKUP($U$9,'Payment qtr2'!$A$8:$DH$17,MATCH(PAYMENT!$A47,'Payment qtr2'!$A$8:$DH$8,0),FALSE)</f>
        <v>109</v>
      </c>
      <c r="Y47" s="46">
        <f>VLOOKUP($V$9,'Payment qtr2'!$A$8:$DH$17,MATCH(PAYMENT!$A47,'Payment qtr2'!$A$8:$DH$8,0),FALSE)</f>
        <v>106</v>
      </c>
      <c r="Z47" s="40">
        <f t="shared" si="4"/>
        <v>36</v>
      </c>
      <c r="AA47" s="47"/>
      <c r="AB47" s="46">
        <f>VLOOKUP($U$9,'Payment qtr3'!$A$8:$DH$17,MATCH(PAYMENT!$A47,'Payment qtr3'!$A$8:$DH$8,0),FALSE)</f>
        <v>145</v>
      </c>
      <c r="AC47" s="46">
        <f>VLOOKUP($V$9,'Payment qtr3'!$A$8:$DH$17,MATCH(PAYMENT!$A47,'Payment qtr3'!$A$8:$DH$8,0),FALSE)</f>
        <v>141</v>
      </c>
      <c r="AD47" s="40">
        <f t="shared" si="17"/>
        <v>35</v>
      </c>
      <c r="AE47" s="42"/>
      <c r="AF47" s="46">
        <f>VLOOKUP($U$9,'Payment qtr4'!$A$8:$DH$17,MATCH(PAYMENT!$A47,'Payment qtr4'!$A$8:$DH$8,0),FALSE)</f>
        <v>190</v>
      </c>
      <c r="AG47" s="46">
        <f>VLOOKUP($V$9,'Payment qtr4'!$A$8:$DH$17,MATCH(PAYMENT!$A47,'Payment qtr4'!$A$8:$DH$8,0),FALSE)</f>
        <v>190</v>
      </c>
      <c r="AH47" s="53">
        <f t="shared" si="18"/>
        <v>49</v>
      </c>
      <c r="AI47" s="42"/>
      <c r="AJ47" s="53">
        <f t="shared" si="7"/>
        <v>190</v>
      </c>
    </row>
    <row r="48" spans="1:36" x14ac:dyDescent="0.25">
      <c r="A48" t="s">
        <v>989</v>
      </c>
      <c r="B48" s="12" t="s">
        <v>953</v>
      </c>
      <c r="C48" t="s">
        <v>1479</v>
      </c>
      <c r="D48" s="46">
        <f>VLOOKUP($D$9,'Payment Data Qtr1'!$A$8:$DH$17,MATCH(PAYMENT!$A48,'Payment Data Qtr1'!$A$8:$DH$8,0),FALSE)</f>
        <v>10</v>
      </c>
      <c r="E48" s="46">
        <f>VLOOKUP($E$9,'Payment Data Qtr1'!$A$8:$DH$17,MATCH(PAYMENT!$A48,'Payment Data Qtr1'!$A$8:$DH$8,0),FALSE)</f>
        <v>8</v>
      </c>
      <c r="F48" s="47"/>
      <c r="G48" s="46">
        <f>VLOOKUP($G$9,'Payment qtr2'!$A$8:$DH$17,MATCH(PAYMENT!$A48,'Payment qtr2'!$A$8:$DH$8,0),FALSE)</f>
        <v>12</v>
      </c>
      <c r="H48" s="46">
        <f>VLOOKUP($H$9,'Payment qtr2'!$A$8:$DH$17,MATCH(PAYMENT!$A48,'Payment qtr2'!$A$8:$DH$8,0),FALSE)</f>
        <v>8</v>
      </c>
      <c r="I48" s="53">
        <f t="shared" si="0"/>
        <v>0</v>
      </c>
      <c r="J48" s="47"/>
      <c r="K48" s="46">
        <f>VLOOKUP($G$9,'Payment qtr3'!$A$8:$DH$17,MATCH(PAYMENT!$A48,'Payment qtr3'!$A$8:$DH$8,0),FALSE)</f>
        <v>24</v>
      </c>
      <c r="L48" s="46">
        <f>VLOOKUP($H$9,'Payment qtr3'!$A$8:$DH$17,MATCH(PAYMENT!$A48,'Payment qtr3'!$A$8:$DH$8,0),FALSE)</f>
        <v>17</v>
      </c>
      <c r="M48" s="53">
        <f t="shared" si="14"/>
        <v>9</v>
      </c>
      <c r="N48" s="42"/>
      <c r="O48" s="46">
        <f>VLOOKUP($G$9,'Payment qtr4'!$A$8:$DH$17,MATCH(PAYMENT!$A48,'Payment qtr4'!$A$8:$DH$8,0),FALSE)</f>
        <v>24</v>
      </c>
      <c r="P48" s="46">
        <f>VLOOKUP($H$9,'Payment qtr4'!$A$8:$DH$17,MATCH(PAYMENT!$A48,'Payment qtr4'!$A$8:$DH$8,0),FALSE)</f>
        <v>23</v>
      </c>
      <c r="Q48" s="53">
        <f t="shared" si="15"/>
        <v>6</v>
      </c>
      <c r="R48" s="42"/>
      <c r="S48" s="53">
        <f t="shared" si="16"/>
        <v>23</v>
      </c>
      <c r="T48" s="47"/>
      <c r="U48" s="46">
        <f>VLOOKUP($U$9,'Payment Data Qtr1'!$A$8:$DH$17,MATCH(PAYMENT!$A48,'Payment Data Qtr1'!$A$8:$DH$8,0),FALSE)</f>
        <v>14</v>
      </c>
      <c r="V48" s="46">
        <f>VLOOKUP($V$9,'Payment Data Qtr1'!$A$8:$DH$17,MATCH(PAYMENT!$A48,'Payment Data Qtr1'!$A$8:$DH$8,0),FALSE)</f>
        <v>13</v>
      </c>
      <c r="W48" s="47"/>
      <c r="X48" s="46">
        <f>VLOOKUP($U$9,'Payment qtr2'!$A$8:$DH$17,MATCH(PAYMENT!$A48,'Payment qtr2'!$A$8:$DH$8,0),FALSE)</f>
        <v>49</v>
      </c>
      <c r="Y48" s="46">
        <f>VLOOKUP($V$9,'Payment qtr2'!$A$8:$DH$17,MATCH(PAYMENT!$A48,'Payment qtr2'!$A$8:$DH$8,0),FALSE)</f>
        <v>43</v>
      </c>
      <c r="Z48" s="40">
        <f t="shared" si="4"/>
        <v>30</v>
      </c>
      <c r="AA48" s="47"/>
      <c r="AB48" s="46">
        <f>VLOOKUP($U$9,'Payment qtr3'!$A$8:$DH$17,MATCH(PAYMENT!$A48,'Payment qtr3'!$A$8:$DH$8,0),FALSE)</f>
        <v>155</v>
      </c>
      <c r="AC48" s="46">
        <f>VLOOKUP($V$9,'Payment qtr3'!$A$8:$DH$17,MATCH(PAYMENT!$A48,'Payment qtr3'!$A$8:$DH$8,0),FALSE)</f>
        <v>96</v>
      </c>
      <c r="AD48" s="40">
        <f t="shared" si="17"/>
        <v>53</v>
      </c>
      <c r="AE48" s="42"/>
      <c r="AF48" s="46">
        <f>VLOOKUP($U$9,'Payment qtr4'!$A$8:$DH$17,MATCH(PAYMENT!$A48,'Payment qtr4'!$A$8:$DH$8,0),FALSE)</f>
        <v>197</v>
      </c>
      <c r="AG48" s="46">
        <f>VLOOKUP($V$9,'Payment qtr4'!$A$8:$DH$17,MATCH(PAYMENT!$A48,'Payment qtr4'!$A$8:$DH$8,0),FALSE)</f>
        <v>189</v>
      </c>
      <c r="AH48" s="53">
        <f t="shared" si="18"/>
        <v>93</v>
      </c>
      <c r="AI48" s="42"/>
      <c r="AJ48" s="53">
        <f t="shared" si="7"/>
        <v>189</v>
      </c>
    </row>
    <row r="49" spans="1:36" x14ac:dyDescent="0.25">
      <c r="A49" t="s">
        <v>991</v>
      </c>
      <c r="B49" s="12" t="s">
        <v>953</v>
      </c>
      <c r="C49" t="s">
        <v>1480</v>
      </c>
      <c r="D49" s="46">
        <f>VLOOKUP($D$9,'Payment Data Qtr1'!$A$8:$DH$17,MATCH(PAYMENT!$A49,'Payment Data Qtr1'!$A$8:$DH$8,0),FALSE)</f>
        <v>63</v>
      </c>
      <c r="E49" s="46">
        <f>VLOOKUP($E$9,'Payment Data Qtr1'!$A$8:$DH$17,MATCH(PAYMENT!$A49,'Payment Data Qtr1'!$A$8:$DH$8,0),FALSE)</f>
        <v>61</v>
      </c>
      <c r="F49" s="47"/>
      <c r="G49" s="46">
        <f>VLOOKUP($G$9,'Payment qtr2'!$A$8:$DH$17,MATCH(PAYMENT!$A49,'Payment qtr2'!$A$8:$DH$8,0),FALSE)</f>
        <v>73</v>
      </c>
      <c r="H49" s="46">
        <f>VLOOKUP($H$9,'Payment qtr2'!$A$8:$DH$17,MATCH(PAYMENT!$A49,'Payment qtr2'!$A$8:$DH$8,0),FALSE)</f>
        <v>64</v>
      </c>
      <c r="I49" s="53">
        <f t="shared" si="0"/>
        <v>3</v>
      </c>
      <c r="J49" s="47"/>
      <c r="K49" s="46">
        <f>VLOOKUP($G$9,'Payment qtr3'!$A$8:$DH$17,MATCH(PAYMENT!$A49,'Payment qtr3'!$A$8:$DH$8,0),FALSE)</f>
        <v>84</v>
      </c>
      <c r="L49" s="46">
        <f>VLOOKUP($H$9,'Payment qtr3'!$A$8:$DH$17,MATCH(PAYMENT!$A49,'Payment qtr3'!$A$8:$DH$8,0),FALSE)</f>
        <v>65</v>
      </c>
      <c r="M49" s="53">
        <f t="shared" si="14"/>
        <v>1</v>
      </c>
      <c r="N49" s="42"/>
      <c r="O49" s="46">
        <f>VLOOKUP($G$9,'Payment qtr4'!$A$8:$DH$17,MATCH(PAYMENT!$A49,'Payment qtr4'!$A$8:$DH$8,0),FALSE)</f>
        <v>91</v>
      </c>
      <c r="P49" s="46">
        <f>VLOOKUP($H$9,'Payment qtr4'!$A$8:$DH$17,MATCH(PAYMENT!$A49,'Payment qtr4'!$A$8:$DH$8,0),FALSE)</f>
        <v>89</v>
      </c>
      <c r="Q49" s="53">
        <f t="shared" si="15"/>
        <v>24</v>
      </c>
      <c r="R49" s="42"/>
      <c r="S49" s="53">
        <f t="shared" si="16"/>
        <v>89</v>
      </c>
      <c r="T49" s="47"/>
      <c r="U49" s="46">
        <f>VLOOKUP($U$9,'Payment Data Qtr1'!$A$8:$DH$17,MATCH(PAYMENT!$A49,'Payment Data Qtr1'!$A$8:$DH$8,0),FALSE)</f>
        <v>216</v>
      </c>
      <c r="V49" s="46">
        <f>VLOOKUP($V$9,'Payment Data Qtr1'!$A$8:$DH$17,MATCH(PAYMENT!$A49,'Payment Data Qtr1'!$A$8:$DH$8,0),FALSE)</f>
        <v>216</v>
      </c>
      <c r="W49" s="47"/>
      <c r="X49" s="46">
        <f>VLOOKUP($U$9,'Payment qtr2'!$A$8:$DH$17,MATCH(PAYMENT!$A49,'Payment qtr2'!$A$8:$DH$8,0),FALSE)</f>
        <v>452</v>
      </c>
      <c r="Y49" s="46">
        <f>VLOOKUP($V$9,'Payment qtr2'!$A$8:$DH$17,MATCH(PAYMENT!$A49,'Payment qtr2'!$A$8:$DH$8,0),FALSE)</f>
        <v>451</v>
      </c>
      <c r="Z49" s="40">
        <f t="shared" si="4"/>
        <v>235</v>
      </c>
      <c r="AA49" s="47"/>
      <c r="AB49" s="46">
        <f>VLOOKUP($U$9,'Payment qtr3'!$A$8:$DH$17,MATCH(PAYMENT!$A49,'Payment qtr3'!$A$8:$DH$8,0),FALSE)</f>
        <v>580</v>
      </c>
      <c r="AC49" s="46">
        <f>VLOOKUP($V$9,'Payment qtr3'!$A$8:$DH$17,MATCH(PAYMENT!$A49,'Payment qtr3'!$A$8:$DH$8,0),FALSE)</f>
        <v>578</v>
      </c>
      <c r="AD49" s="40">
        <f t="shared" si="17"/>
        <v>127</v>
      </c>
      <c r="AE49" s="42"/>
      <c r="AF49" s="46">
        <f>VLOOKUP($U$9,'Payment qtr4'!$A$8:$DH$17,MATCH(PAYMENT!$A49,'Payment qtr4'!$A$8:$DH$8,0),FALSE)</f>
        <v>599</v>
      </c>
      <c r="AG49" s="46">
        <f>VLOOKUP($V$9,'Payment qtr4'!$A$8:$DH$17,MATCH(PAYMENT!$A49,'Payment qtr4'!$A$8:$DH$8,0),FALSE)</f>
        <v>596</v>
      </c>
      <c r="AH49" s="53">
        <f t="shared" si="18"/>
        <v>18</v>
      </c>
      <c r="AI49" s="42"/>
      <c r="AJ49" s="53">
        <f t="shared" si="7"/>
        <v>596</v>
      </c>
    </row>
    <row r="50" spans="1:36" x14ac:dyDescent="0.25">
      <c r="A50" t="s">
        <v>996</v>
      </c>
      <c r="B50" s="12" t="s">
        <v>953</v>
      </c>
      <c r="C50" t="s">
        <v>1481</v>
      </c>
      <c r="D50" s="46">
        <v>10</v>
      </c>
      <c r="E50" s="46">
        <v>0</v>
      </c>
      <c r="F50" s="47"/>
      <c r="G50" s="46">
        <f>VLOOKUP($A50,'Payment qtr2'!$I$24:$J$28,2,FALSE)</f>
        <v>18</v>
      </c>
      <c r="H50" s="46" t="str">
        <f>IFERROR(VLOOKUP($A50,'Payment qtr2'!$I$32:$J$34,2,FALSE),"0")</f>
        <v>0</v>
      </c>
      <c r="I50" s="53">
        <f t="shared" si="0"/>
        <v>0</v>
      </c>
      <c r="J50" s="47"/>
      <c r="K50" s="46">
        <f>VLOOKUP($A50,'Payment qtr3'!$I$24:$J$28,2,FALSE)</f>
        <v>30</v>
      </c>
      <c r="L50" s="46" t="str">
        <f>IFERROR(VLOOKUP($A50,'Payment qtr3'!$I$32:$J$34,2,FALSE),"0")</f>
        <v>0</v>
      </c>
      <c r="M50" s="53">
        <f t="shared" si="14"/>
        <v>0</v>
      </c>
      <c r="N50" s="42"/>
      <c r="O50" s="46">
        <f>VLOOKUP($A50,'Payment qtr4'!$I$24:$J$28,2,FALSE)</f>
        <v>45</v>
      </c>
      <c r="P50" s="46" t="str">
        <f>IFERROR(VLOOKUP($A50,'Payment qtr4'!$I$32:$J$34,2,FALSE),"0")</f>
        <v>0</v>
      </c>
      <c r="Q50" s="53">
        <f t="shared" si="15"/>
        <v>0</v>
      </c>
      <c r="R50" s="42"/>
      <c r="S50" s="53">
        <f t="shared" si="16"/>
        <v>0</v>
      </c>
      <c r="T50" s="47"/>
      <c r="U50" s="46">
        <v>44</v>
      </c>
      <c r="V50" s="46">
        <v>43</v>
      </c>
      <c r="W50" s="47"/>
      <c r="X50" s="46">
        <f>VLOOKUP($A50,'Payment qtr2'!$C$24:$D$28,2,FALSE)</f>
        <v>91</v>
      </c>
      <c r="Y50" s="46">
        <f>VLOOKUP($A50,'Payment qtr2'!$C$32:$D$36,2,FALSE)</f>
        <v>88</v>
      </c>
      <c r="Z50" s="40">
        <f t="shared" si="4"/>
        <v>45</v>
      </c>
      <c r="AA50" s="47"/>
      <c r="AB50" s="46">
        <f>VLOOKUP($A50,'Payment qtr3'!$C$24:$D$28,2,FALSE)</f>
        <v>165</v>
      </c>
      <c r="AC50" s="46">
        <f>VLOOKUP($A50,'Payment qtr3'!$C$32:$D$36,2,FALSE)</f>
        <v>161</v>
      </c>
      <c r="AD50" s="40">
        <f t="shared" si="17"/>
        <v>73</v>
      </c>
      <c r="AE50" s="42"/>
      <c r="AF50" s="46">
        <f>VLOOKUP($A50,'Payment qtr4'!$C$24:$D$28,2,FALSE)</f>
        <v>224</v>
      </c>
      <c r="AG50" s="46">
        <f>VLOOKUP($A50,'Payment qtr4'!$C$32:$D$36,2,FALSE)</f>
        <v>220</v>
      </c>
      <c r="AH50" s="53">
        <f t="shared" si="18"/>
        <v>59</v>
      </c>
      <c r="AI50" s="42"/>
      <c r="AJ50" s="53">
        <f t="shared" si="7"/>
        <v>220</v>
      </c>
    </row>
    <row r="51" spans="1:36" x14ac:dyDescent="0.25">
      <c r="A51" t="s">
        <v>1002</v>
      </c>
      <c r="B51" s="12" t="s">
        <v>953</v>
      </c>
      <c r="C51" t="s">
        <v>1482</v>
      </c>
      <c r="D51" s="46">
        <f>VLOOKUP($D$9,'Payment Data Qtr1'!$A$8:$DH$17,MATCH(PAYMENT!$A51,'Payment Data Qtr1'!$A$8:$DH$8,0),FALSE)</f>
        <v>31</v>
      </c>
      <c r="E51" s="46">
        <f>VLOOKUP($E$9,'Payment Data Qtr1'!$A$8:$DH$17,MATCH(PAYMENT!$A51,'Payment Data Qtr1'!$A$8:$DH$8,0),FALSE)</f>
        <v>24</v>
      </c>
      <c r="F51" s="47"/>
      <c r="G51" s="46">
        <f>VLOOKUP($G$9,'Payment qtr2'!$A$8:$DH$17,MATCH(PAYMENT!$A51,'Payment qtr2'!$A$8:$DH$8,0),FALSE)</f>
        <v>61</v>
      </c>
      <c r="H51" s="46">
        <f>VLOOKUP($H$9,'Payment qtr2'!$A$8:$DH$17,MATCH(PAYMENT!$A51,'Payment qtr2'!$A$8:$DH$8,0),FALSE)</f>
        <v>44</v>
      </c>
      <c r="I51" s="53">
        <f t="shared" si="0"/>
        <v>20</v>
      </c>
      <c r="J51" s="47"/>
      <c r="K51" s="46">
        <f>VLOOKUP($G$9,'Payment qtr3'!$A$8:$DH$17,MATCH(PAYMENT!$A51,'Payment qtr3'!$A$8:$DH$8,0),FALSE)</f>
        <v>92</v>
      </c>
      <c r="L51" s="46">
        <f>VLOOKUP($H$9,'Payment qtr3'!$A$8:$DH$17,MATCH(PAYMENT!$A51,'Payment qtr3'!$A$8:$DH$8,0),FALSE)</f>
        <v>69</v>
      </c>
      <c r="M51" s="53">
        <f t="shared" si="14"/>
        <v>25</v>
      </c>
      <c r="N51" s="42"/>
      <c r="O51" s="46">
        <f>VLOOKUP($G$9,'Payment qtr4'!$A$8:$DH$17,MATCH(PAYMENT!$A51,'Payment qtr4'!$A$8:$DH$8,0),FALSE)</f>
        <v>114</v>
      </c>
      <c r="P51" s="46">
        <f>VLOOKUP($H$9,'Payment qtr4'!$A$8:$DH$17,MATCH(PAYMENT!$A51,'Payment qtr4'!$A$8:$DH$8,0),FALSE)</f>
        <v>103</v>
      </c>
      <c r="Q51" s="53">
        <f t="shared" si="15"/>
        <v>34</v>
      </c>
      <c r="R51" s="42"/>
      <c r="S51" s="53">
        <f t="shared" si="16"/>
        <v>103</v>
      </c>
      <c r="T51" s="47"/>
      <c r="U51" s="46">
        <f>VLOOKUP($U$9,'Payment Data Qtr1'!$A$8:$DH$17,MATCH(PAYMENT!$A51,'Payment Data Qtr1'!$A$8:$DH$8,0),FALSE)</f>
        <v>128</v>
      </c>
      <c r="V51" s="46">
        <f>VLOOKUP($V$9,'Payment Data Qtr1'!$A$8:$DH$17,MATCH(PAYMENT!$A51,'Payment Data Qtr1'!$A$8:$DH$8,0),FALSE)</f>
        <v>126</v>
      </c>
      <c r="W51" s="47"/>
      <c r="X51" s="46">
        <f>VLOOKUP($U$9,'Payment qtr2'!$A$8:$DH$17,MATCH(PAYMENT!$A51,'Payment qtr2'!$A$8:$DH$8,0),FALSE)</f>
        <v>237</v>
      </c>
      <c r="Y51" s="46">
        <f>VLOOKUP($V$9,'Payment qtr2'!$A$8:$DH$17,MATCH(PAYMENT!$A51,'Payment qtr2'!$A$8:$DH$8,0),FALSE)</f>
        <v>237</v>
      </c>
      <c r="Z51" s="40">
        <f t="shared" si="4"/>
        <v>111</v>
      </c>
      <c r="AA51" s="47"/>
      <c r="AB51" s="46">
        <f>VLOOKUP($U$9,'Payment qtr3'!$A$8:$DH$17,MATCH(PAYMENT!$A51,'Payment qtr3'!$A$8:$DH$8,0),FALSE)</f>
        <v>342</v>
      </c>
      <c r="AC51" s="46">
        <f>VLOOKUP($V$9,'Payment qtr3'!$A$8:$DH$17,MATCH(PAYMENT!$A51,'Payment qtr3'!$A$8:$DH$8,0),FALSE)</f>
        <v>336</v>
      </c>
      <c r="AD51" s="40">
        <f t="shared" si="17"/>
        <v>99</v>
      </c>
      <c r="AE51" s="42"/>
      <c r="AF51" s="46">
        <f>VLOOKUP($U$9,'Payment qtr4'!$A$8:$DH$17,MATCH(PAYMENT!$A51,'Payment qtr4'!$A$8:$DH$8,0),FALSE)</f>
        <v>414</v>
      </c>
      <c r="AG51" s="46">
        <f>VLOOKUP($V$9,'Payment qtr4'!$A$8:$DH$17,MATCH(PAYMENT!$A51,'Payment qtr4'!$A$8:$DH$8,0),FALSE)</f>
        <v>410</v>
      </c>
      <c r="AH51" s="53">
        <f t="shared" si="18"/>
        <v>74</v>
      </c>
      <c r="AI51" s="42"/>
      <c r="AJ51" s="53">
        <f t="shared" si="7"/>
        <v>410</v>
      </c>
    </row>
    <row r="52" spans="1:36" x14ac:dyDescent="0.25">
      <c r="A52" t="s">
        <v>1007</v>
      </c>
      <c r="B52" s="12" t="s">
        <v>1009</v>
      </c>
      <c r="C52" t="s">
        <v>1483</v>
      </c>
      <c r="D52" s="46">
        <f>VLOOKUP($D$9,'Payment Data Qtr1'!$A$8:$DH$17,MATCH(PAYMENT!$A52,'Payment Data Qtr1'!$A$8:$DH$8,0),FALSE)</f>
        <v>19</v>
      </c>
      <c r="E52" s="46">
        <f>VLOOKUP($E$9,'Payment Data Qtr1'!$A$8:$DH$17,MATCH(PAYMENT!$A52,'Payment Data Qtr1'!$A$8:$DH$8,0),FALSE)</f>
        <v>11</v>
      </c>
      <c r="F52" s="47"/>
      <c r="G52" s="46">
        <f>VLOOKUP($G$9,'Payment qtr2'!$A$8:$DH$17,MATCH(PAYMENT!$A52,'Payment qtr2'!$A$8:$DH$8,0),FALSE)</f>
        <v>63</v>
      </c>
      <c r="H52" s="46">
        <f>VLOOKUP($H$9,'Payment qtr2'!$A$8:$DH$17,MATCH(PAYMENT!$A52,'Payment qtr2'!$A$8:$DH$8,0),FALSE)</f>
        <v>56</v>
      </c>
      <c r="I52" s="53">
        <f t="shared" si="0"/>
        <v>45</v>
      </c>
      <c r="J52" s="47"/>
      <c r="K52" s="46">
        <f>VLOOKUP($G$9,'Payment qtr3'!$A$8:$DH$17,MATCH(PAYMENT!$A52,'Payment qtr3'!$A$8:$DH$8,0),FALSE)</f>
        <v>129</v>
      </c>
      <c r="L52" s="46">
        <f>VLOOKUP($H$9,'Payment qtr3'!$A$8:$DH$17,MATCH(PAYMENT!$A52,'Payment qtr3'!$A$8:$DH$8,0),FALSE)</f>
        <v>95</v>
      </c>
      <c r="M52" s="53">
        <f t="shared" si="14"/>
        <v>39</v>
      </c>
      <c r="N52" s="42"/>
      <c r="O52" s="46">
        <f>VLOOKUP($G$9,'Payment qtr4'!$A$8:$DH$17,MATCH(PAYMENT!$A52,'Payment qtr4'!$A$8:$DH$8,0),FALSE)</f>
        <v>135</v>
      </c>
      <c r="P52" s="46">
        <f>VLOOKUP($H$9,'Payment qtr4'!$A$8:$DH$17,MATCH(PAYMENT!$A52,'Payment qtr4'!$A$8:$DH$8,0),FALSE)</f>
        <v>133</v>
      </c>
      <c r="Q52" s="53">
        <f t="shared" si="15"/>
        <v>38</v>
      </c>
      <c r="R52" s="42"/>
      <c r="S52" s="53">
        <f t="shared" si="16"/>
        <v>133</v>
      </c>
      <c r="T52" s="47"/>
      <c r="U52" s="46">
        <f>VLOOKUP($U$9,'Payment Data Qtr1'!$A$8:$DH$17,MATCH(PAYMENT!$A52,'Payment Data Qtr1'!$A$8:$DH$8,0),FALSE)</f>
        <v>73</v>
      </c>
      <c r="V52" s="46">
        <f>VLOOKUP($V$9,'Payment Data Qtr1'!$A$8:$DH$17,MATCH(PAYMENT!$A52,'Payment Data Qtr1'!$A$8:$DH$8,0),FALSE)</f>
        <v>66</v>
      </c>
      <c r="W52" s="47"/>
      <c r="X52" s="46">
        <f>VLOOKUP($U$9,'Payment qtr2'!$A$8:$DH$17,MATCH(PAYMENT!$A52,'Payment qtr2'!$A$8:$DH$8,0),FALSE)</f>
        <v>276</v>
      </c>
      <c r="Y52" s="46">
        <f>VLOOKUP($V$9,'Payment qtr2'!$A$8:$DH$17,MATCH(PAYMENT!$A52,'Payment qtr2'!$A$8:$DH$8,0),FALSE)</f>
        <v>268</v>
      </c>
      <c r="Z52" s="40">
        <f t="shared" si="4"/>
        <v>202</v>
      </c>
      <c r="AA52" s="47"/>
      <c r="AB52" s="46">
        <f>VLOOKUP($U$9,'Payment qtr3'!$A$8:$DH$17,MATCH(PAYMENT!$A52,'Payment qtr3'!$A$8:$DH$8,0),FALSE)</f>
        <v>428</v>
      </c>
      <c r="AC52" s="46">
        <f>VLOOKUP($V$9,'Payment qtr3'!$A$8:$DH$17,MATCH(PAYMENT!$A52,'Payment qtr3'!$A$8:$DH$8,0),FALSE)</f>
        <v>425</v>
      </c>
      <c r="AD52" s="40">
        <f t="shared" si="17"/>
        <v>157</v>
      </c>
      <c r="AE52" s="42"/>
      <c r="AF52" s="46">
        <f>VLOOKUP($U$9,'Payment qtr4'!$A$8:$DH$17,MATCH(PAYMENT!$A52,'Payment qtr4'!$A$8:$DH$8,0),FALSE)</f>
        <v>504</v>
      </c>
      <c r="AG52" s="46">
        <f>VLOOKUP($V$9,'Payment qtr4'!$A$8:$DH$17,MATCH(PAYMENT!$A52,'Payment qtr4'!$A$8:$DH$8,0),FALSE)</f>
        <v>502</v>
      </c>
      <c r="AH52" s="53">
        <f t="shared" si="18"/>
        <v>77</v>
      </c>
      <c r="AI52" s="42"/>
      <c r="AJ52" s="53">
        <f t="shared" si="7"/>
        <v>502</v>
      </c>
    </row>
    <row r="53" spans="1:36" x14ac:dyDescent="0.25">
      <c r="A53" t="s">
        <v>1014</v>
      </c>
      <c r="B53" s="12" t="s">
        <v>1009</v>
      </c>
      <c r="C53" t="s">
        <v>1484</v>
      </c>
      <c r="D53" s="46">
        <v>0</v>
      </c>
      <c r="E53" s="46">
        <v>0</v>
      </c>
      <c r="F53" s="47"/>
      <c r="G53" s="46">
        <f>VLOOKUP($A53,'Payment qtr2'!$I$24:$J$28,2,FALSE)</f>
        <v>27</v>
      </c>
      <c r="H53" s="46">
        <f>IFERROR(VLOOKUP($A53,'Payment qtr2'!$I$32:$J$34,2,FALSE),"0")</f>
        <v>19</v>
      </c>
      <c r="I53" s="53">
        <f t="shared" si="0"/>
        <v>19</v>
      </c>
      <c r="J53" s="47"/>
      <c r="K53" s="46">
        <f>VLOOKUP($A53,'Payment qtr3'!$I$24:$J$28,2,FALSE)</f>
        <v>30</v>
      </c>
      <c r="L53" s="46">
        <f>IFERROR(VLOOKUP($A53,'Payment qtr3'!$I$32:$J$34,2,FALSE),"0")</f>
        <v>23</v>
      </c>
      <c r="M53" s="53">
        <f t="shared" si="14"/>
        <v>4</v>
      </c>
      <c r="N53" s="42"/>
      <c r="O53" s="46">
        <f>VLOOKUP($A53,'Payment qtr4'!$I$24:$J$28,2,FALSE)</f>
        <v>36</v>
      </c>
      <c r="P53" s="46">
        <f>IFERROR(VLOOKUP($A53,'Payment qtr4'!$I$32:$J$34,2,FALSE),"0")</f>
        <v>33</v>
      </c>
      <c r="Q53" s="53">
        <f t="shared" si="15"/>
        <v>10</v>
      </c>
      <c r="R53" s="42"/>
      <c r="S53" s="53">
        <f t="shared" si="16"/>
        <v>33</v>
      </c>
      <c r="T53" s="47"/>
      <c r="U53" s="46">
        <v>59</v>
      </c>
      <c r="V53" s="46">
        <v>53</v>
      </c>
      <c r="W53" s="47"/>
      <c r="X53" s="46">
        <f>VLOOKUP($A53,'Payment qtr2'!$C$24:$D$28,2,FALSE)</f>
        <v>163</v>
      </c>
      <c r="Y53" s="46">
        <f>VLOOKUP($A53,'Payment qtr2'!$C$32:$D$36,2,FALSE)</f>
        <v>158</v>
      </c>
      <c r="Z53" s="40">
        <f t="shared" si="4"/>
        <v>105</v>
      </c>
      <c r="AA53" s="47"/>
      <c r="AB53" s="46">
        <f>VLOOKUP($A53,'Payment qtr3'!$C$24:$D$28,2,FALSE)</f>
        <v>217</v>
      </c>
      <c r="AC53" s="46">
        <f>VLOOKUP($A53,'Payment qtr3'!$C$32:$D$36,2,FALSE)</f>
        <v>214</v>
      </c>
      <c r="AD53" s="40">
        <f t="shared" si="17"/>
        <v>56</v>
      </c>
      <c r="AE53" s="42"/>
      <c r="AF53" s="46">
        <f>VLOOKUP($A53,'Payment qtr4'!$C$24:$D$28,2,FALSE)</f>
        <v>261</v>
      </c>
      <c r="AG53" s="46">
        <f>VLOOKUP($A53,'Payment qtr4'!$C$32:$D$36,2,FALSE)</f>
        <v>260</v>
      </c>
      <c r="AH53" s="53">
        <f t="shared" si="18"/>
        <v>46</v>
      </c>
      <c r="AI53" s="42"/>
      <c r="AJ53" s="53">
        <f t="shared" si="7"/>
        <v>260</v>
      </c>
    </row>
    <row r="54" spans="1:36" x14ac:dyDescent="0.25">
      <c r="A54" t="s">
        <v>1019</v>
      </c>
      <c r="B54" s="12" t="s">
        <v>1009</v>
      </c>
      <c r="C54" t="s">
        <v>1485</v>
      </c>
      <c r="D54" s="46">
        <f>VLOOKUP($D$9,'Payment Data Qtr1'!$A$8:$DH$17,MATCH(PAYMENT!$A54,'Payment Data Qtr1'!$A$8:$DH$8,0),FALSE)</f>
        <v>1</v>
      </c>
      <c r="E54" s="46">
        <f>VLOOKUP($E$9,'Payment Data Qtr1'!$A$8:$DH$17,MATCH(PAYMENT!$A54,'Payment Data Qtr1'!$A$8:$DH$8,0),FALSE)</f>
        <v>0</v>
      </c>
      <c r="F54" s="47"/>
      <c r="G54" s="46">
        <f>VLOOKUP($G$9,'Payment qtr2'!$A$8:$DH$17,MATCH(PAYMENT!$A54,'Payment qtr2'!$A$8:$DH$8,0),FALSE)</f>
        <v>6</v>
      </c>
      <c r="H54" s="46">
        <f>VLOOKUP($H$9,'Payment qtr2'!$A$8:$DH$17,MATCH(PAYMENT!$A54,'Payment qtr2'!$A$8:$DH$8,0),FALSE)</f>
        <v>1</v>
      </c>
      <c r="I54" s="53">
        <f t="shared" si="0"/>
        <v>1</v>
      </c>
      <c r="J54" s="47"/>
      <c r="K54" s="46">
        <f>VLOOKUP($G$9,'Payment qtr3'!$A$8:$DH$17,MATCH(PAYMENT!$A54,'Payment qtr3'!$A$8:$DH$8,0),FALSE)</f>
        <v>12</v>
      </c>
      <c r="L54" s="46">
        <f>VLOOKUP($H$9,'Payment qtr3'!$A$8:$DH$17,MATCH(PAYMENT!$A54,'Payment qtr3'!$A$8:$DH$8,0),FALSE)</f>
        <v>3</v>
      </c>
      <c r="M54" s="53">
        <f t="shared" si="14"/>
        <v>2</v>
      </c>
      <c r="N54" s="42"/>
      <c r="O54" s="46">
        <f>VLOOKUP($G$9,'Payment qtr4'!$A$8:$DH$17,MATCH(PAYMENT!$A54,'Payment qtr4'!$A$8:$DH$8,0),FALSE)</f>
        <v>83</v>
      </c>
      <c r="P54" s="46">
        <f>VLOOKUP($H$9,'Payment qtr4'!$A$8:$DH$17,MATCH(PAYMENT!$A54,'Payment qtr4'!$A$8:$DH$8,0),FALSE)</f>
        <v>50</v>
      </c>
      <c r="Q54" s="53">
        <f t="shared" si="15"/>
        <v>47</v>
      </c>
      <c r="R54" s="42"/>
      <c r="S54" s="53">
        <f t="shared" si="16"/>
        <v>50</v>
      </c>
      <c r="T54" s="47"/>
      <c r="U54" s="46">
        <f>VLOOKUP($U$9,'Payment Data Qtr1'!$A$8:$DH$17,MATCH(PAYMENT!$A54,'Payment Data Qtr1'!$A$8:$DH$8,0),FALSE)</f>
        <v>92</v>
      </c>
      <c r="V54" s="46">
        <f>VLOOKUP($V$9,'Payment Data Qtr1'!$A$8:$DH$17,MATCH(PAYMENT!$A54,'Payment Data Qtr1'!$A$8:$DH$8,0),FALSE)</f>
        <v>89</v>
      </c>
      <c r="W54" s="47"/>
      <c r="X54" s="46">
        <f>VLOOKUP($U$9,'Payment qtr2'!$A$8:$DH$17,MATCH(PAYMENT!$A54,'Payment qtr2'!$A$8:$DH$8,0),FALSE)</f>
        <v>201</v>
      </c>
      <c r="Y54" s="46">
        <f>VLOOKUP($V$9,'Payment qtr2'!$A$8:$DH$17,MATCH(PAYMENT!$A54,'Payment qtr2'!$A$8:$DH$8,0),FALSE)</f>
        <v>194</v>
      </c>
      <c r="Z54" s="40">
        <f t="shared" si="4"/>
        <v>105</v>
      </c>
      <c r="AA54" s="47"/>
      <c r="AB54" s="46">
        <f>VLOOKUP($U$9,'Payment qtr3'!$A$8:$DH$17,MATCH(PAYMENT!$A54,'Payment qtr3'!$A$8:$DH$8,0),FALSE)</f>
        <v>301</v>
      </c>
      <c r="AC54" s="46">
        <f>VLOOKUP($V$9,'Payment qtr3'!$A$8:$DH$17,MATCH(PAYMENT!$A54,'Payment qtr3'!$A$8:$DH$8,0),FALSE)</f>
        <v>285</v>
      </c>
      <c r="AD54" s="40">
        <f t="shared" si="17"/>
        <v>91</v>
      </c>
      <c r="AE54" s="42"/>
      <c r="AF54" s="46">
        <f>VLOOKUP($U$9,'Payment qtr4'!$A$8:$DH$17,MATCH(PAYMENT!$A54,'Payment qtr4'!$A$8:$DH$8,0),FALSE)</f>
        <v>435</v>
      </c>
      <c r="AG54" s="46">
        <f>VLOOKUP($V$9,'Payment qtr4'!$A$8:$DH$17,MATCH(PAYMENT!$A54,'Payment qtr4'!$A$8:$DH$8,0),FALSE)</f>
        <v>416</v>
      </c>
      <c r="AH54" s="53">
        <f t="shared" si="18"/>
        <v>131</v>
      </c>
      <c r="AI54" s="42"/>
      <c r="AJ54" s="53">
        <f t="shared" si="7"/>
        <v>416</v>
      </c>
    </row>
    <row r="55" spans="1:36" x14ac:dyDescent="0.25">
      <c r="A55" t="s">
        <v>1021</v>
      </c>
      <c r="B55" s="12" t="s">
        <v>1009</v>
      </c>
      <c r="C55" t="s">
        <v>1486</v>
      </c>
      <c r="D55" s="46">
        <f>VLOOKUP($D$9,'Payment Data Qtr1'!$A$8:$DH$17,MATCH(PAYMENT!$A55,'Payment Data Qtr1'!$A$8:$DH$8,0),FALSE)</f>
        <v>11</v>
      </c>
      <c r="E55" s="46">
        <f>VLOOKUP($E$9,'Payment Data Qtr1'!$A$8:$DH$17,MATCH(PAYMENT!$A55,'Payment Data Qtr1'!$A$8:$DH$8,0),FALSE)</f>
        <v>2</v>
      </c>
      <c r="F55" s="47"/>
      <c r="G55" s="46">
        <f>VLOOKUP($G$9,'Payment qtr2'!$A$8:$DH$17,MATCH(PAYMENT!$A55,'Payment qtr2'!$A$8:$DH$8,0),FALSE)</f>
        <v>15</v>
      </c>
      <c r="H55" s="46">
        <f>VLOOKUP($H$9,'Payment qtr2'!$A$8:$DH$17,MATCH(PAYMENT!$A55,'Payment qtr2'!$A$8:$DH$8,0),FALSE)</f>
        <v>6</v>
      </c>
      <c r="I55" s="53">
        <f t="shared" si="0"/>
        <v>4</v>
      </c>
      <c r="J55" s="47"/>
      <c r="K55" s="46">
        <f>VLOOKUP($G$9,'Payment qtr3'!$A$8:$DH$17,MATCH(PAYMENT!$A55,'Payment qtr3'!$A$8:$DH$8,0),FALSE)</f>
        <v>15</v>
      </c>
      <c r="L55" s="46">
        <f>VLOOKUP($H$9,'Payment qtr3'!$A$8:$DH$17,MATCH(PAYMENT!$A55,'Payment qtr3'!$A$8:$DH$8,0),FALSE)</f>
        <v>6</v>
      </c>
      <c r="M55" s="53">
        <f t="shared" si="14"/>
        <v>0</v>
      </c>
      <c r="N55" s="42"/>
      <c r="O55" s="46">
        <f>VLOOKUP($G$9,'Payment qtr4'!$A$8:$DH$17,MATCH(PAYMENT!$A55,'Payment qtr4'!$A$8:$DH$8,0),FALSE)</f>
        <v>43</v>
      </c>
      <c r="P55" s="46">
        <f>VLOOKUP($H$9,'Payment qtr4'!$A$8:$DH$17,MATCH(PAYMENT!$A55,'Payment qtr4'!$A$8:$DH$8,0),FALSE)</f>
        <v>24</v>
      </c>
      <c r="Q55" s="53">
        <f t="shared" si="15"/>
        <v>18</v>
      </c>
      <c r="R55" s="42"/>
      <c r="S55" s="53">
        <f t="shared" si="16"/>
        <v>24</v>
      </c>
      <c r="T55" s="47"/>
      <c r="U55" s="46">
        <f>VLOOKUP($U$9,'Payment Data Qtr1'!$A$8:$DH$17,MATCH(PAYMENT!$A55,'Payment Data Qtr1'!$A$8:$DH$8,0),FALSE)</f>
        <v>78</v>
      </c>
      <c r="V55" s="46">
        <f>VLOOKUP($V$9,'Payment Data Qtr1'!$A$8:$DH$17,MATCH(PAYMENT!$A55,'Payment Data Qtr1'!$A$8:$DH$8,0),FALSE)</f>
        <v>77</v>
      </c>
      <c r="W55" s="47"/>
      <c r="X55" s="46">
        <f>VLOOKUP($U$9,'Payment qtr2'!$A$8:$DH$17,MATCH(PAYMENT!$A55,'Payment qtr2'!$A$8:$DH$8,0),FALSE)</f>
        <v>112</v>
      </c>
      <c r="Y55" s="46">
        <f>VLOOKUP($V$9,'Payment qtr2'!$A$8:$DH$17,MATCH(PAYMENT!$A55,'Payment qtr2'!$A$8:$DH$8,0),FALSE)</f>
        <v>110</v>
      </c>
      <c r="Z55" s="40">
        <f t="shared" si="4"/>
        <v>33</v>
      </c>
      <c r="AA55" s="47"/>
      <c r="AB55" s="46">
        <f>VLOOKUP($U$9,'Payment qtr3'!$A$8:$DH$17,MATCH(PAYMENT!$A55,'Payment qtr3'!$A$8:$DH$8,0),FALSE)</f>
        <v>171</v>
      </c>
      <c r="AC55" s="46">
        <f>VLOOKUP($V$9,'Payment qtr3'!$A$8:$DH$17,MATCH(PAYMENT!$A55,'Payment qtr3'!$A$8:$DH$8,0),FALSE)</f>
        <v>165</v>
      </c>
      <c r="AD55" s="40">
        <f t="shared" si="17"/>
        <v>55</v>
      </c>
      <c r="AE55" s="42"/>
      <c r="AF55" s="46">
        <f>VLOOKUP($U$9,'Payment qtr4'!$A$8:$DH$17,MATCH(PAYMENT!$A55,'Payment qtr4'!$A$8:$DH$8,0),FALSE)</f>
        <v>299</v>
      </c>
      <c r="AG55" s="46">
        <f>VLOOKUP($V$9,'Payment qtr4'!$A$8:$DH$17,MATCH(PAYMENT!$A55,'Payment qtr4'!$A$8:$DH$8,0),FALSE)</f>
        <v>292</v>
      </c>
      <c r="AH55" s="53">
        <f t="shared" si="18"/>
        <v>127</v>
      </c>
      <c r="AI55" s="42"/>
      <c r="AJ55" s="53">
        <f t="shared" si="7"/>
        <v>292</v>
      </c>
    </row>
    <row r="56" spans="1:36" x14ac:dyDescent="0.25">
      <c r="A56" t="s">
        <v>1026</v>
      </c>
      <c r="B56" s="12" t="s">
        <v>1009</v>
      </c>
      <c r="C56" t="s">
        <v>1487</v>
      </c>
      <c r="D56" s="46">
        <v>17</v>
      </c>
      <c r="E56" s="46">
        <v>1</v>
      </c>
      <c r="F56" s="47"/>
      <c r="G56" s="46">
        <f>VLOOKUP($A56,'Payment qtr2'!$I$24:$J$28,2,FALSE)</f>
        <v>48</v>
      </c>
      <c r="H56" s="46">
        <f>IFERROR(VLOOKUP($A56,'Payment qtr2'!$I$32:$J$34,2,FALSE),"0")</f>
        <v>1</v>
      </c>
      <c r="I56" s="53">
        <f t="shared" si="0"/>
        <v>0</v>
      </c>
      <c r="J56" s="47"/>
      <c r="K56" s="46">
        <f>VLOOKUP($A56,'Payment qtr3'!$I$24:$J$28,2,FALSE)</f>
        <v>105</v>
      </c>
      <c r="L56" s="46">
        <f>IFERROR(VLOOKUP($A56,'Payment qtr3'!$I$32:$J$34,2,FALSE),"0")</f>
        <v>6</v>
      </c>
      <c r="M56" s="53">
        <f t="shared" si="14"/>
        <v>5</v>
      </c>
      <c r="N56" s="42"/>
      <c r="O56" s="46">
        <f>VLOOKUP($A56,'Payment qtr4'!$I$24:$J$28,2,FALSE)</f>
        <v>111</v>
      </c>
      <c r="P56" s="46">
        <f>IFERROR(VLOOKUP($A56,'Payment qtr4'!$I$32:$J$34,2,FALSE),"0")</f>
        <v>74</v>
      </c>
      <c r="Q56" s="53">
        <f t="shared" si="15"/>
        <v>68</v>
      </c>
      <c r="R56" s="42"/>
      <c r="S56" s="53">
        <f t="shared" si="16"/>
        <v>74</v>
      </c>
      <c r="T56" s="47"/>
      <c r="U56" s="46">
        <v>152</v>
      </c>
      <c r="V56" s="46">
        <v>142</v>
      </c>
      <c r="W56" s="47"/>
      <c r="X56" s="46">
        <f>VLOOKUP($A56,'Payment qtr2'!$C$24:$D$28,2,FALSE)</f>
        <v>266</v>
      </c>
      <c r="Y56" s="46">
        <f>VLOOKUP($A56,'Payment qtr2'!$C$32:$D$36,2,FALSE)</f>
        <v>255</v>
      </c>
      <c r="Z56" s="40">
        <f t="shared" si="4"/>
        <v>113</v>
      </c>
      <c r="AA56" s="47"/>
      <c r="AB56" s="46">
        <f>VLOOKUP($A56,'Payment qtr3'!$C$24:$D$28,2,FALSE)</f>
        <v>499</v>
      </c>
      <c r="AC56" s="46">
        <f>VLOOKUP($A56,'Payment qtr3'!$C$32:$D$36,2,FALSE)</f>
        <v>490</v>
      </c>
      <c r="AD56" s="40">
        <f t="shared" si="17"/>
        <v>235</v>
      </c>
      <c r="AE56" s="42"/>
      <c r="AF56" s="46">
        <f>VLOOKUP($A56,'Payment qtr4'!$C$24:$D$28,2,FALSE)</f>
        <v>511</v>
      </c>
      <c r="AG56" s="46">
        <f>VLOOKUP($A56,'Payment qtr4'!$C$32:$D$36,2,FALSE)</f>
        <v>508</v>
      </c>
      <c r="AH56" s="53">
        <f t="shared" si="18"/>
        <v>18</v>
      </c>
      <c r="AI56" s="42"/>
      <c r="AJ56" s="53">
        <f t="shared" si="7"/>
        <v>508</v>
      </c>
    </row>
    <row r="57" spans="1:36" x14ac:dyDescent="0.25">
      <c r="A57" t="s">
        <v>883</v>
      </c>
      <c r="B57" s="12" t="s">
        <v>1447</v>
      </c>
      <c r="C57" t="s">
        <v>1488</v>
      </c>
      <c r="D57" s="46">
        <f>VLOOKUP($D$9,'Payment Data Qtr1'!$A$8:$DH$17,MATCH(PAYMENT!$A57,'Payment Data Qtr1'!$A$8:$DH$8,0),FALSE)</f>
        <v>10</v>
      </c>
      <c r="E57" s="46">
        <f>VLOOKUP($E$9,'Payment Data Qtr1'!$A$8:$DH$17,MATCH(PAYMENT!$A57,'Payment Data Qtr1'!$A$8:$DH$8,0),FALSE)</f>
        <v>2</v>
      </c>
      <c r="F57" s="47"/>
      <c r="G57" s="46">
        <f>VLOOKUP($G$9,'Payment qtr2'!$A$8:$DH$17,MATCH(PAYMENT!$A57,'Payment qtr2'!$A$8:$DH$8,0),FALSE)</f>
        <v>12</v>
      </c>
      <c r="H57" s="46">
        <f>VLOOKUP($H$9,'Payment qtr2'!$A$8:$DH$17,MATCH(PAYMENT!$A57,'Payment qtr2'!$A$8:$DH$8,0),FALSE)</f>
        <v>3</v>
      </c>
      <c r="I57" s="53">
        <f t="shared" si="0"/>
        <v>1</v>
      </c>
      <c r="J57" s="47"/>
      <c r="K57" s="46">
        <f>VLOOKUP($G$9,'Payment qtr3'!$A$8:$DH$17,MATCH(PAYMENT!$A57,'Payment qtr3'!$A$8:$DH$8,0),FALSE)</f>
        <v>58</v>
      </c>
      <c r="L57" s="46">
        <f>VLOOKUP($H$9,'Payment qtr3'!$A$8:$DH$17,MATCH(PAYMENT!$A57,'Payment qtr3'!$A$8:$DH$8,0),FALSE)</f>
        <v>3</v>
      </c>
      <c r="M57" s="53">
        <f t="shared" si="14"/>
        <v>0</v>
      </c>
      <c r="N57" s="42"/>
      <c r="O57" s="46">
        <f>VLOOKUP($G$9,'Payment qtr4'!$A$8:$DH$17,MATCH(PAYMENT!$A57,'Payment qtr4'!$A$8:$DH$8,0),FALSE)</f>
        <v>93</v>
      </c>
      <c r="P57" s="46">
        <f>VLOOKUP($H$9,'Payment qtr4'!$A$8:$DH$17,MATCH(PAYMENT!$A57,'Payment qtr4'!$A$8:$DH$8,0),FALSE)</f>
        <v>49</v>
      </c>
      <c r="Q57" s="53">
        <f t="shared" si="15"/>
        <v>46</v>
      </c>
      <c r="R57" s="42"/>
      <c r="S57" s="53">
        <f t="shared" si="16"/>
        <v>49</v>
      </c>
      <c r="T57" s="47"/>
      <c r="U57" s="46">
        <f>VLOOKUP($U$9,'Payment Data Qtr1'!$A$8:$DH$17,MATCH(PAYMENT!$A57,'Payment Data Qtr1'!$A$8:$DH$8,0),FALSE)</f>
        <v>287</v>
      </c>
      <c r="V57" s="46">
        <f>VLOOKUP($V$9,'Payment Data Qtr1'!$A$8:$DH$17,MATCH(PAYMENT!$A57,'Payment Data Qtr1'!$A$8:$DH$8,0),FALSE)</f>
        <v>277</v>
      </c>
      <c r="W57" s="47"/>
      <c r="X57" s="46">
        <f>VLOOKUP($U$9,'Payment qtr2'!$A$8:$DH$17,MATCH(PAYMENT!$A57,'Payment qtr2'!$A$8:$DH$8,0),FALSE)</f>
        <v>319</v>
      </c>
      <c r="Y57" s="46">
        <f>VLOOKUP($V$9,'Payment qtr2'!$A$8:$DH$17,MATCH(PAYMENT!$A57,'Payment qtr2'!$A$8:$DH$8,0),FALSE)</f>
        <v>304</v>
      </c>
      <c r="Z57" s="40">
        <f t="shared" si="4"/>
        <v>27</v>
      </c>
      <c r="AA57" s="47"/>
      <c r="AB57" s="46">
        <f>VLOOKUP($U$9,'Payment qtr3'!$A$8:$DH$17,MATCH(PAYMENT!$A57,'Payment qtr3'!$A$8:$DH$8,0),FALSE)</f>
        <v>361</v>
      </c>
      <c r="AC57" s="46">
        <f>VLOOKUP($V$9,'Payment qtr3'!$A$8:$DH$17,MATCH(PAYMENT!$A57,'Payment qtr3'!$A$8:$DH$8,0),FALSE)</f>
        <v>335</v>
      </c>
      <c r="AD57" s="40">
        <f t="shared" si="17"/>
        <v>31</v>
      </c>
      <c r="AE57" s="42"/>
      <c r="AF57" s="46">
        <f>VLOOKUP($U$9,'Payment qtr4'!$A$8:$DH$17,MATCH(PAYMENT!$A57,'Payment qtr4'!$A$8:$DH$8,0),FALSE)</f>
        <v>401</v>
      </c>
      <c r="AG57" s="46">
        <f>VLOOKUP($V$9,'Payment qtr4'!$A$8:$DH$17,MATCH(PAYMENT!$A57,'Payment qtr4'!$A$8:$DH$8,0),FALSE)</f>
        <v>375</v>
      </c>
      <c r="AH57" s="53">
        <f t="shared" si="18"/>
        <v>40</v>
      </c>
      <c r="AI57" s="42"/>
      <c r="AJ57" s="53">
        <f t="shared" si="7"/>
        <v>375</v>
      </c>
    </row>
    <row r="58" spans="1:36" x14ac:dyDescent="0.25">
      <c r="A58" s="3" t="s">
        <v>910</v>
      </c>
      <c r="B58" s="12" t="s">
        <v>1447</v>
      </c>
      <c r="C58" t="s">
        <v>1489</v>
      </c>
      <c r="D58" s="46">
        <f>VLOOKUP($D$9,'Payment Data Qtr1'!$A$8:$DH$17,MATCH(PAYMENT!$A58,'Payment Data Qtr1'!$A$8:$DH$8,0),FALSE)</f>
        <v>11</v>
      </c>
      <c r="E58" s="46">
        <f>VLOOKUP($E$9,'Payment Data Qtr1'!$A$8:$DH$17,MATCH(PAYMENT!$A58,'Payment Data Qtr1'!$A$8:$DH$8,0),FALSE)</f>
        <v>2</v>
      </c>
      <c r="G58" s="46">
        <f>VLOOKUP($G$9,'Payment qtr2'!$A$8:$DH$17,MATCH(PAYMENT!$A58,'Payment qtr2'!$A$8:$DH$8,0),FALSE)</f>
        <v>40</v>
      </c>
      <c r="H58" s="46">
        <f>VLOOKUP($H$9,'Payment qtr2'!$A$8:$DH$17,MATCH(PAYMENT!$A58,'Payment qtr2'!$A$8:$DH$8,0),FALSE)</f>
        <v>15</v>
      </c>
      <c r="I58" s="53">
        <f t="shared" si="0"/>
        <v>13</v>
      </c>
      <c r="J58" s="47"/>
      <c r="K58" s="46">
        <f>VLOOKUP($G$9,'Payment qtr3'!$A$8:$DH$17,MATCH(PAYMENT!$A58,'Payment qtr3'!$A$8:$DH$8,0),FALSE)</f>
        <v>53</v>
      </c>
      <c r="L58" s="46">
        <f>VLOOKUP($H$9,'Payment qtr3'!$A$8:$DH$17,MATCH(PAYMENT!$A58,'Payment qtr3'!$A$8:$DH$8,0),FALSE)</f>
        <v>50</v>
      </c>
      <c r="M58" s="53">
        <f t="shared" si="14"/>
        <v>35</v>
      </c>
      <c r="N58" s="42"/>
      <c r="O58" s="46">
        <f>VLOOKUP($G$9,'Payment qtr4'!$A$8:$DH$17,MATCH(PAYMENT!$A58,'Payment qtr4'!$A$8:$DH$8,0),FALSE)</f>
        <v>67</v>
      </c>
      <c r="P58" s="46">
        <f>VLOOKUP($H$9,'Payment qtr4'!$A$8:$DH$17,MATCH(PAYMENT!$A58,'Payment qtr4'!$A$8:$DH$8,0),FALSE)</f>
        <v>64</v>
      </c>
      <c r="Q58" s="53">
        <f t="shared" si="15"/>
        <v>14</v>
      </c>
      <c r="R58" s="42"/>
      <c r="S58" s="53">
        <f t="shared" si="16"/>
        <v>64</v>
      </c>
      <c r="T58" s="47"/>
      <c r="U58" s="46">
        <f>VLOOKUP($U$9,'Payment Data Qtr1'!$A$8:$DH$17,MATCH(PAYMENT!$A58,'Payment Data Qtr1'!$A$8:$DH$8,0),FALSE)</f>
        <v>128</v>
      </c>
      <c r="V58" s="46">
        <f>VLOOKUP($V$9,'Payment Data Qtr1'!$A$8:$DH$17,MATCH(PAYMENT!$A58,'Payment Data Qtr1'!$A$8:$DH$8,0),FALSE)</f>
        <v>119</v>
      </c>
      <c r="W58" s="47"/>
      <c r="X58" s="46">
        <f>VLOOKUP($U$9,'Payment qtr2'!$A$8:$DH$17,MATCH(PAYMENT!$A58,'Payment qtr2'!$A$8:$DH$8,0),FALSE)</f>
        <v>224</v>
      </c>
      <c r="Y58" s="46">
        <f>VLOOKUP($V$9,'Payment qtr2'!$A$8:$DH$17,MATCH(PAYMENT!$A58,'Payment qtr2'!$A$8:$DH$8,0),FALSE)</f>
        <v>216</v>
      </c>
      <c r="Z58" s="40">
        <f t="shared" si="4"/>
        <v>97</v>
      </c>
      <c r="AA58" s="47"/>
      <c r="AB58" s="46">
        <f>VLOOKUP($U$9,'Payment qtr3'!$A$8:$DH$17,MATCH(PAYMENT!$A58,'Payment qtr3'!$A$8:$DH$8,0),FALSE)</f>
        <v>346</v>
      </c>
      <c r="AC58" s="46">
        <f>VLOOKUP($V$9,'Payment qtr3'!$A$8:$DH$17,MATCH(PAYMENT!$A58,'Payment qtr3'!$A$8:$DH$8,0),FALSE)</f>
        <v>343</v>
      </c>
      <c r="AD58" s="40">
        <f t="shared" si="17"/>
        <v>127</v>
      </c>
      <c r="AE58" s="42"/>
      <c r="AF58" s="46">
        <f>VLOOKUP($U$9,'Payment qtr4'!$A$8:$DH$17,MATCH(PAYMENT!$A58,'Payment qtr4'!$A$8:$DH$8,0),FALSE)</f>
        <v>430</v>
      </c>
      <c r="AG58" s="46">
        <f>VLOOKUP($V$9,'Payment qtr4'!$A$8:$DH$17,MATCH(PAYMENT!$A58,'Payment qtr4'!$A$8:$DH$8,0),FALSE)</f>
        <v>423</v>
      </c>
      <c r="AH58" s="53">
        <f t="shared" si="18"/>
        <v>80</v>
      </c>
      <c r="AI58" s="42"/>
      <c r="AJ58" s="53">
        <f t="shared" ref="AJ58:AJ59" si="19">V58+Z58+AD58+AH58</f>
        <v>423</v>
      </c>
    </row>
    <row r="59" spans="1:36" x14ac:dyDescent="0.25">
      <c r="A59" s="3" t="s">
        <v>888</v>
      </c>
      <c r="B59" s="12" t="s">
        <v>1447</v>
      </c>
      <c r="C59" t="s">
        <v>1462</v>
      </c>
      <c r="D59" s="46">
        <f>VLOOKUP($D$9,'Payment Data Qtr1'!$A$8:$DH$17,MATCH(PAYMENT!$A59,'Payment Data Qtr1'!$A$8:$DH$8,0),FALSE)</f>
        <v>0</v>
      </c>
      <c r="E59" s="46">
        <f>VLOOKUP($E$9,'Payment Data Qtr1'!$A$8:$DH$17,MATCH(PAYMENT!$A59,'Payment Data Qtr1'!$A$8:$DH$8,0),FALSE)</f>
        <v>0</v>
      </c>
      <c r="G59" s="46">
        <f>VLOOKUP($G$9,'Payment qtr2'!$A$8:$DH$17,MATCH(PAYMENT!$A59,'Payment qtr2'!$A$8:$DH$8,0),FALSE)</f>
        <v>4</v>
      </c>
      <c r="H59" s="46">
        <f>VLOOKUP($H$9,'Payment qtr2'!$A$8:$DH$17,MATCH(PAYMENT!$A59,'Payment qtr2'!$A$8:$DH$8,0),FALSE)</f>
        <v>0</v>
      </c>
      <c r="I59" s="53">
        <f t="shared" si="0"/>
        <v>0</v>
      </c>
      <c r="J59" s="47"/>
      <c r="K59" s="46">
        <f>VLOOKUP($G$9,'Payment qtr3'!$A$8:$DH$17,MATCH(PAYMENT!$A59,'Payment qtr3'!$A$8:$DH$8,0),FALSE)</f>
        <v>13</v>
      </c>
      <c r="L59" s="46">
        <f>VLOOKUP($H$9,'Payment qtr3'!$A$8:$DH$17,MATCH(PAYMENT!$A59,'Payment qtr3'!$A$8:$DH$8,0),FALSE)</f>
        <v>5</v>
      </c>
      <c r="M59" s="53">
        <f t="shared" si="14"/>
        <v>5</v>
      </c>
      <c r="N59" s="42"/>
      <c r="O59" s="46">
        <f>VLOOKUP($G$9,'Payment qtr4'!$A$8:$DH$17,MATCH(PAYMENT!$A59,'Payment qtr4'!$A$8:$DH$8,0),FALSE)</f>
        <v>19</v>
      </c>
      <c r="P59" s="46">
        <f>VLOOKUP($H$9,'Payment qtr4'!$A$8:$DH$17,MATCH(PAYMENT!$A59,'Payment qtr4'!$A$8:$DH$8,0),FALSE)</f>
        <v>7</v>
      </c>
      <c r="Q59" s="53">
        <f t="shared" si="15"/>
        <v>2</v>
      </c>
      <c r="R59" s="42"/>
      <c r="S59" s="53">
        <f t="shared" si="16"/>
        <v>7</v>
      </c>
      <c r="T59" s="47"/>
      <c r="U59" s="46">
        <f>VLOOKUP($U$9,'Payment Data Qtr1'!$A$8:$DH$17,MATCH(PAYMENT!$A59,'Payment Data Qtr1'!$A$8:$DH$8,0),FALSE)</f>
        <v>8</v>
      </c>
      <c r="V59" s="46">
        <f>VLOOKUP($V$9,'Payment Data Qtr1'!$A$8:$DH$17,MATCH(PAYMENT!$A59,'Payment Data Qtr1'!$A$8:$DH$8,0),FALSE)</f>
        <v>7</v>
      </c>
      <c r="W59" s="47"/>
      <c r="X59" s="46">
        <f>VLOOKUP($U$9,'Payment qtr2'!$A$8:$DH$17,MATCH(PAYMENT!$A59,'Payment qtr2'!$A$8:$DH$8,0),FALSE)</f>
        <v>17</v>
      </c>
      <c r="Y59" s="46">
        <f>VLOOKUP($V$9,'Payment qtr2'!$A$8:$DH$17,MATCH(PAYMENT!$A59,'Payment qtr2'!$A$8:$DH$8,0),FALSE)</f>
        <v>13</v>
      </c>
      <c r="Z59" s="40">
        <f t="shared" si="4"/>
        <v>6</v>
      </c>
      <c r="AA59" s="47"/>
      <c r="AB59" s="46">
        <f>VLOOKUP($U$9,'Payment qtr3'!$A$8:$DH$17,MATCH(PAYMENT!$A59,'Payment qtr3'!$A$8:$DH$8,0),FALSE)</f>
        <v>47</v>
      </c>
      <c r="AC59" s="46">
        <f>VLOOKUP($V$9,'Payment qtr3'!$A$8:$DH$17,MATCH(PAYMENT!$A59,'Payment qtr3'!$A$8:$DH$8,0),FALSE)</f>
        <v>47</v>
      </c>
      <c r="AD59" s="40">
        <f t="shared" si="17"/>
        <v>34</v>
      </c>
      <c r="AE59" s="42"/>
      <c r="AF59" s="46">
        <f>VLOOKUP($U$9,'Payment qtr4'!$A$8:$DH$17,MATCH(PAYMENT!$A59,'Payment qtr4'!$A$8:$DH$8,0),FALSE)</f>
        <v>66</v>
      </c>
      <c r="AG59" s="46">
        <f>VLOOKUP($V$9,'Payment qtr4'!$A$8:$DH$17,MATCH(PAYMENT!$A59,'Payment qtr4'!$A$8:$DH$8,0),FALSE)</f>
        <v>66</v>
      </c>
      <c r="AH59" s="53">
        <f t="shared" si="18"/>
        <v>19</v>
      </c>
      <c r="AI59" s="42"/>
      <c r="AJ59" s="53">
        <f t="shared" si="19"/>
        <v>66</v>
      </c>
    </row>
    <row r="60" spans="1:36" x14ac:dyDescent="0.25">
      <c r="A60" s="3"/>
      <c r="B60" s="3"/>
      <c r="C60" s="3"/>
      <c r="D60" s="3"/>
      <c r="E60" s="3"/>
      <c r="G60" s="3"/>
      <c r="H60" s="3"/>
      <c r="I60" s="3"/>
      <c r="K60" s="3"/>
      <c r="L60" s="3"/>
      <c r="M60" s="3"/>
      <c r="O60" s="3"/>
      <c r="P60" s="3"/>
      <c r="Q60" s="3"/>
      <c r="S60" s="3"/>
      <c r="U60" s="3"/>
      <c r="V60" s="3"/>
      <c r="X60" s="3"/>
      <c r="Y60" s="3"/>
      <c r="Z60" s="3"/>
      <c r="AB60" s="3"/>
      <c r="AC60" s="3"/>
      <c r="AD60" s="3"/>
      <c r="AF60" s="3"/>
      <c r="AG60" s="3"/>
      <c r="AH60" s="3"/>
      <c r="AJ60" s="3"/>
    </row>
    <row r="61" spans="1:36" x14ac:dyDescent="0.25">
      <c r="A61" s="3"/>
      <c r="B61" s="3"/>
      <c r="C61" s="3"/>
      <c r="D61" s="3"/>
      <c r="E61" s="3"/>
      <c r="G61" s="3"/>
      <c r="H61" s="3"/>
      <c r="I61" s="3"/>
      <c r="K61" s="3"/>
      <c r="L61" s="3"/>
      <c r="M61" s="3"/>
      <c r="O61" s="3"/>
      <c r="P61" s="3"/>
      <c r="Q61" s="3"/>
      <c r="S61" s="3"/>
      <c r="U61" s="3"/>
      <c r="V61" s="3"/>
      <c r="X61" s="3"/>
      <c r="Y61" s="3"/>
      <c r="Z61" s="3"/>
      <c r="AB61" s="3"/>
      <c r="AC61" s="3"/>
      <c r="AD61" s="3"/>
      <c r="AF61" s="3"/>
      <c r="AG61" s="3"/>
      <c r="AH61" s="3"/>
      <c r="AJ61" s="3"/>
    </row>
    <row r="62" spans="1:36" x14ac:dyDescent="0.25">
      <c r="A62" s="3"/>
      <c r="B62" s="3"/>
      <c r="C62" s="3"/>
      <c r="D62" s="3"/>
      <c r="E62" s="3"/>
      <c r="G62" s="3"/>
      <c r="H62" s="3"/>
      <c r="I62" s="3"/>
      <c r="K62" s="3"/>
      <c r="L62" s="3"/>
      <c r="M62" s="3"/>
      <c r="O62" s="3"/>
      <c r="P62" s="3"/>
      <c r="Q62" s="3"/>
      <c r="S62" s="3"/>
      <c r="U62" s="3"/>
      <c r="V62" s="3"/>
      <c r="X62" s="3"/>
      <c r="Y62" s="3"/>
      <c r="Z62" s="3"/>
      <c r="AB62" s="3"/>
      <c r="AC62" s="3"/>
      <c r="AD62" s="3"/>
      <c r="AF62" s="3"/>
      <c r="AG62" s="3"/>
      <c r="AH62" s="3"/>
      <c r="AJ62" s="3"/>
    </row>
    <row r="63" spans="1:36" x14ac:dyDescent="0.25">
      <c r="A63" s="3"/>
      <c r="B63" s="3"/>
      <c r="C63" s="3"/>
      <c r="D63" s="3"/>
      <c r="E63" s="3"/>
      <c r="G63" s="3"/>
      <c r="H63" s="3"/>
      <c r="I63" s="3"/>
      <c r="K63" s="3"/>
      <c r="L63" s="3"/>
      <c r="M63" s="3"/>
      <c r="O63" s="3"/>
      <c r="P63" s="3"/>
      <c r="Q63" s="3"/>
      <c r="S63" s="3"/>
      <c r="U63" s="3"/>
      <c r="V63" s="3"/>
      <c r="X63" s="3"/>
      <c r="Y63" s="3"/>
      <c r="Z63" s="3"/>
      <c r="AB63" s="3"/>
      <c r="AC63" s="3"/>
      <c r="AD63" s="3"/>
      <c r="AF63" s="3"/>
      <c r="AG63" s="3"/>
      <c r="AH63" s="3"/>
      <c r="AJ63" s="3"/>
    </row>
    <row r="64" spans="1:36" x14ac:dyDescent="0.25">
      <c r="A64" s="3"/>
      <c r="B64" s="3"/>
      <c r="C64" s="3"/>
      <c r="D64" s="3"/>
      <c r="E64" s="3"/>
      <c r="G64" s="3"/>
      <c r="H64" s="3"/>
      <c r="I64" s="3"/>
      <c r="K64" s="3"/>
      <c r="L64" s="3"/>
      <c r="M64" s="3"/>
      <c r="O64" s="3"/>
      <c r="P64" s="3"/>
      <c r="Q64" s="3"/>
      <c r="S64" s="3"/>
      <c r="U64" s="3"/>
      <c r="V64" s="3"/>
      <c r="X64" s="3"/>
      <c r="Y64" s="3"/>
      <c r="Z64" s="3"/>
      <c r="AB64" s="3"/>
      <c r="AC64" s="3"/>
      <c r="AD64" s="3"/>
      <c r="AF64" s="3"/>
      <c r="AG64" s="3"/>
      <c r="AH64" s="3"/>
      <c r="AJ64" s="3"/>
    </row>
    <row r="65" spans="1:36" x14ac:dyDescent="0.25">
      <c r="A65" s="3"/>
      <c r="B65" s="3"/>
      <c r="C65" s="3"/>
      <c r="D65" s="3"/>
      <c r="E65" s="3"/>
      <c r="G65" s="3"/>
      <c r="H65" s="3"/>
      <c r="I65" s="3"/>
      <c r="K65" s="3"/>
      <c r="L65" s="3"/>
      <c r="M65" s="3"/>
      <c r="O65" s="3"/>
      <c r="P65" s="3"/>
      <c r="Q65" s="3"/>
      <c r="S65" s="3"/>
      <c r="U65" s="3"/>
      <c r="V65" s="3"/>
      <c r="X65" s="3"/>
      <c r="Y65" s="3"/>
      <c r="Z65" s="3"/>
      <c r="AB65" s="3"/>
      <c r="AC65" s="3"/>
      <c r="AD65" s="3"/>
      <c r="AF65" s="3"/>
      <c r="AG65" s="3"/>
      <c r="AH65" s="3"/>
      <c r="AJ65" s="3"/>
    </row>
    <row r="66" spans="1:36" x14ac:dyDescent="0.25">
      <c r="A66" s="3"/>
      <c r="B66" s="3"/>
      <c r="C66" s="3"/>
      <c r="D66" s="3"/>
      <c r="E66" s="3"/>
      <c r="G66" s="3"/>
      <c r="H66" s="3"/>
      <c r="I66" s="3"/>
      <c r="K66" s="3"/>
      <c r="L66" s="3"/>
      <c r="M66" s="3"/>
      <c r="O66" s="3"/>
      <c r="P66" s="3"/>
      <c r="Q66" s="3"/>
      <c r="S66" s="3"/>
      <c r="U66" s="3"/>
      <c r="V66" s="3"/>
      <c r="X66" s="3"/>
      <c r="Y66" s="3"/>
      <c r="Z66" s="3"/>
      <c r="AB66" s="3"/>
      <c r="AC66" s="3"/>
      <c r="AD66" s="3"/>
      <c r="AF66" s="3"/>
      <c r="AG66" s="3"/>
      <c r="AH66" s="3"/>
      <c r="AJ66" s="3"/>
    </row>
    <row r="67" spans="1:36" x14ac:dyDescent="0.25">
      <c r="A67" s="3"/>
      <c r="B67" s="3"/>
      <c r="C67" s="3"/>
      <c r="D67" s="3"/>
      <c r="E67" s="3"/>
      <c r="G67" s="3"/>
      <c r="H67" s="3"/>
      <c r="I67" s="3"/>
      <c r="K67" s="3"/>
      <c r="L67" s="3"/>
      <c r="M67" s="3"/>
      <c r="O67" s="3"/>
      <c r="P67" s="3"/>
      <c r="Q67" s="3"/>
      <c r="S67" s="3"/>
      <c r="U67" s="3"/>
      <c r="V67" s="3"/>
      <c r="X67" s="3"/>
      <c r="Y67" s="3"/>
      <c r="Z67" s="3"/>
      <c r="AB67" s="3"/>
      <c r="AC67" s="3"/>
      <c r="AD67" s="3"/>
      <c r="AF67" s="3"/>
      <c r="AG67" s="3"/>
      <c r="AH67" s="3"/>
      <c r="AJ67" s="3"/>
    </row>
    <row r="68" spans="1:36" x14ac:dyDescent="0.25">
      <c r="A68" s="3"/>
      <c r="B68" s="3"/>
      <c r="C68" s="3"/>
      <c r="D68" s="3"/>
      <c r="E68" s="3"/>
      <c r="G68" s="3"/>
      <c r="H68" s="3"/>
      <c r="I68" s="3"/>
      <c r="K68" s="3"/>
      <c r="L68" s="3"/>
      <c r="M68" s="3"/>
      <c r="O68" s="3"/>
      <c r="P68" s="3"/>
      <c r="Q68" s="3"/>
      <c r="S68" s="3"/>
      <c r="U68" s="3"/>
      <c r="V68" s="3"/>
      <c r="X68" s="3"/>
      <c r="Y68" s="3"/>
      <c r="Z68" s="3"/>
      <c r="AB68" s="3"/>
      <c r="AC68" s="3"/>
      <c r="AD68" s="3"/>
      <c r="AF68" s="3"/>
      <c r="AG68" s="3"/>
      <c r="AH68" s="3"/>
      <c r="AJ68" s="3"/>
    </row>
    <row r="69" spans="1:36" x14ac:dyDescent="0.25">
      <c r="A69" s="3"/>
      <c r="B69" s="3"/>
      <c r="C69" s="3"/>
      <c r="D69" s="3"/>
      <c r="E69" s="3"/>
      <c r="G69" s="3"/>
      <c r="H69" s="3"/>
      <c r="I69" s="3"/>
      <c r="K69" s="3"/>
      <c r="L69" s="3"/>
      <c r="M69" s="3"/>
      <c r="O69" s="3"/>
      <c r="P69" s="3"/>
      <c r="Q69" s="3"/>
      <c r="S69" s="3"/>
      <c r="U69" s="3"/>
      <c r="V69" s="3"/>
      <c r="X69" s="3"/>
      <c r="Y69" s="3"/>
      <c r="Z69" s="3"/>
      <c r="AB69" s="3"/>
      <c r="AC69" s="3"/>
      <c r="AD69" s="3"/>
      <c r="AF69" s="3"/>
      <c r="AG69" s="3"/>
      <c r="AH69" s="3"/>
      <c r="AJ69" s="3"/>
    </row>
    <row r="70" spans="1:36" x14ac:dyDescent="0.25">
      <c r="A70" s="3"/>
      <c r="B70" s="3"/>
      <c r="C70" s="3"/>
      <c r="D70" s="3"/>
      <c r="E70" s="3"/>
      <c r="G70" s="3"/>
      <c r="H70" s="3"/>
      <c r="I70" s="3"/>
      <c r="K70" s="3"/>
      <c r="L70" s="3"/>
      <c r="M70" s="3"/>
      <c r="O70" s="3"/>
      <c r="P70" s="3"/>
      <c r="Q70" s="3"/>
      <c r="S70" s="3"/>
      <c r="U70" s="3"/>
      <c r="V70" s="3"/>
      <c r="X70" s="3"/>
      <c r="Y70" s="3"/>
      <c r="Z70" s="3"/>
      <c r="AB70" s="3"/>
      <c r="AC70" s="3"/>
      <c r="AD70" s="3"/>
      <c r="AF70" s="3"/>
      <c r="AG70" s="3"/>
      <c r="AH70" s="3"/>
      <c r="AJ70" s="3"/>
    </row>
    <row r="71" spans="1:36" x14ac:dyDescent="0.25">
      <c r="A71" s="3"/>
      <c r="B71" s="3"/>
      <c r="C71" s="3"/>
      <c r="D71" s="3"/>
      <c r="E71" s="3"/>
      <c r="G71" s="3"/>
      <c r="H71" s="3"/>
      <c r="I71" s="3"/>
      <c r="K71" s="3"/>
      <c r="L71" s="3"/>
      <c r="M71" s="3"/>
      <c r="O71" s="3"/>
      <c r="P71" s="3"/>
      <c r="Q71" s="3"/>
      <c r="S71" s="3"/>
      <c r="U71" s="3"/>
      <c r="V71" s="3"/>
      <c r="X71" s="3"/>
      <c r="Y71" s="3"/>
      <c r="Z71" s="3"/>
      <c r="AB71" s="3"/>
      <c r="AC71" s="3"/>
      <c r="AD71" s="3"/>
      <c r="AF71" s="3"/>
      <c r="AG71" s="3"/>
      <c r="AH71" s="3"/>
      <c r="AJ71" s="3"/>
    </row>
    <row r="72" spans="1:36" x14ac:dyDescent="0.25">
      <c r="A72" s="3"/>
      <c r="B72" s="3"/>
      <c r="C72" s="3"/>
      <c r="D72" s="3"/>
      <c r="E72" s="3"/>
      <c r="G72" s="3"/>
      <c r="H72" s="3"/>
      <c r="I72" s="3"/>
      <c r="K72" s="3"/>
      <c r="L72" s="3"/>
      <c r="M72" s="3"/>
      <c r="O72" s="3"/>
      <c r="P72" s="3"/>
      <c r="Q72" s="3"/>
      <c r="S72" s="3"/>
      <c r="U72" s="3"/>
      <c r="V72" s="3"/>
      <c r="X72" s="3"/>
      <c r="Y72" s="3"/>
      <c r="Z72" s="3"/>
      <c r="AB72" s="3"/>
      <c r="AC72" s="3"/>
      <c r="AD72" s="3"/>
      <c r="AF72" s="3"/>
      <c r="AG72" s="3"/>
      <c r="AH72" s="3"/>
      <c r="AJ72" s="3"/>
    </row>
    <row r="73" spans="1:36" x14ac:dyDescent="0.25">
      <c r="A73" s="3"/>
      <c r="B73" s="3"/>
      <c r="C73" s="3"/>
      <c r="D73" s="3"/>
      <c r="E73" s="3"/>
      <c r="G73" s="3"/>
      <c r="H73" s="3"/>
      <c r="I73" s="3"/>
      <c r="K73" s="3"/>
      <c r="L73" s="3"/>
      <c r="M73" s="3"/>
      <c r="O73" s="3"/>
      <c r="P73" s="3"/>
      <c r="Q73" s="3"/>
      <c r="S73" s="3"/>
      <c r="U73" s="3"/>
      <c r="V73" s="3"/>
      <c r="X73" s="3"/>
      <c r="Y73" s="3"/>
      <c r="Z73" s="3"/>
      <c r="AB73" s="3"/>
      <c r="AC73" s="3"/>
      <c r="AD73" s="3"/>
      <c r="AF73" s="3"/>
      <c r="AG73" s="3"/>
      <c r="AH73" s="3"/>
      <c r="AJ73" s="3"/>
    </row>
    <row r="74" spans="1:36" x14ac:dyDescent="0.25">
      <c r="A74" s="3"/>
      <c r="B74" s="3"/>
      <c r="C74" s="3"/>
      <c r="D74" s="3"/>
      <c r="E74" s="3"/>
      <c r="G74" s="3"/>
      <c r="H74" s="3"/>
      <c r="I74" s="3"/>
      <c r="K74" s="3"/>
      <c r="L74" s="3"/>
      <c r="M74" s="3"/>
      <c r="O74" s="3"/>
      <c r="P74" s="3"/>
      <c r="Q74" s="3"/>
      <c r="S74" s="3"/>
      <c r="U74" s="3"/>
      <c r="V74" s="3"/>
      <c r="X74" s="3"/>
      <c r="Y74" s="3"/>
      <c r="Z74" s="3"/>
      <c r="AB74" s="3"/>
      <c r="AC74" s="3"/>
      <c r="AD74" s="3"/>
      <c r="AF74" s="3"/>
      <c r="AG74" s="3"/>
      <c r="AH74" s="3"/>
      <c r="AJ74" s="3"/>
    </row>
  </sheetData>
  <mergeCells count="9">
    <mergeCell ref="X6:Z6"/>
    <mergeCell ref="AB6:AD6"/>
    <mergeCell ref="AF6:AH6"/>
    <mergeCell ref="U6:V6"/>
    <mergeCell ref="D5:L5"/>
    <mergeCell ref="D6:E6"/>
    <mergeCell ref="G6:I6"/>
    <mergeCell ref="K6:M6"/>
    <mergeCell ref="O6:Q6"/>
  </mergeCells>
  <phoneticPr fontId="6" type="noConversion"/>
  <conditionalFormatting sqref="B11:B15">
    <cfRule type="expression" dxfId="11" priority="17">
      <formula>$B11=$B$15</formula>
    </cfRule>
    <cfRule type="expression" dxfId="10" priority="18">
      <formula>$B11=$B$14</formula>
    </cfRule>
    <cfRule type="expression" dxfId="9" priority="19">
      <formula>$B11=$B$13</formula>
    </cfRule>
    <cfRule type="expression" dxfId="8" priority="20">
      <formula>$B11=$B$12</formula>
    </cfRule>
    <cfRule type="expression" dxfId="7" priority="21">
      <formula>$B11=$B$11</formula>
    </cfRule>
  </conditionalFormatting>
  <conditionalFormatting sqref="B18:B59">
    <cfRule type="expression" dxfId="6" priority="1">
      <formula>$B18=$B$15</formula>
    </cfRule>
    <cfRule type="expression" dxfId="5" priority="2">
      <formula>$B18=$B$14</formula>
    </cfRule>
    <cfRule type="expression" dxfId="4" priority="3">
      <formula>$B18=$B$13</formula>
    </cfRule>
    <cfRule type="expression" dxfId="3" priority="4">
      <formula>$B18=$B$12</formula>
    </cfRule>
    <cfRule type="expression" dxfId="2" priority="5">
      <formula>$B18=$B$11</formula>
    </cfRule>
  </conditionalFormatting>
  <conditionalFormatting sqref="C18:C59">
    <cfRule type="containsText" dxfId="1" priority="6" operator="containsText" text="Data unavailable">
      <formula>NOT(ISERROR(SEARCH("Data unavailable",C18)))</formula>
    </cfRule>
  </conditionalFormatting>
  <conditionalFormatting sqref="F58">
    <cfRule type="containsText" dxfId="0" priority="36" operator="containsText" text="Data unavailable">
      <formula>NOT(ISERROR(SEARCH("Data unavailable",F58)))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96CE5-F0AC-438E-8F46-EF6FF8CD19FB}">
  <dimension ref="A1:DG33"/>
  <sheetViews>
    <sheetView workbookViewId="0">
      <selection activeCell="K25" sqref="K25"/>
    </sheetView>
  </sheetViews>
  <sheetFormatPr defaultRowHeight="15" x14ac:dyDescent="0.25"/>
  <sheetData>
    <row r="1" spans="1:111" x14ac:dyDescent="0.25">
      <c r="A1" t="s">
        <v>1700</v>
      </c>
    </row>
    <row r="3" spans="1:111" x14ac:dyDescent="0.25">
      <c r="A3" t="s">
        <v>1525</v>
      </c>
      <c r="B3">
        <v>44746.527777777781</v>
      </c>
      <c r="C3" t="s">
        <v>1526</v>
      </c>
      <c r="D3">
        <v>44743</v>
      </c>
    </row>
    <row r="5" spans="1:111" x14ac:dyDescent="0.25">
      <c r="A5" t="s">
        <v>1527</v>
      </c>
      <c r="B5" t="s">
        <v>1528</v>
      </c>
      <c r="C5" t="s">
        <v>1529</v>
      </c>
    </row>
    <row r="6" spans="1:111" x14ac:dyDescent="0.25">
      <c r="A6">
        <v>15541</v>
      </c>
      <c r="B6">
        <v>6362</v>
      </c>
      <c r="C6">
        <v>9179</v>
      </c>
    </row>
    <row r="8" spans="1:111" x14ac:dyDescent="0.25">
      <c r="B8" t="s">
        <v>1530</v>
      </c>
      <c r="C8" t="s">
        <v>14</v>
      </c>
      <c r="D8" t="s">
        <v>522</v>
      </c>
      <c r="E8" t="s">
        <v>39</v>
      </c>
      <c r="F8" t="s">
        <v>24</v>
      </c>
      <c r="G8" t="s">
        <v>573</v>
      </c>
      <c r="H8" t="s">
        <v>477</v>
      </c>
      <c r="I8" t="s">
        <v>528</v>
      </c>
      <c r="J8" t="s">
        <v>444</v>
      </c>
      <c r="K8" t="s">
        <v>453</v>
      </c>
      <c r="L8" t="s">
        <v>387</v>
      </c>
      <c r="M8" t="s">
        <v>126</v>
      </c>
      <c r="N8" t="s">
        <v>432</v>
      </c>
      <c r="O8" t="s">
        <v>471</v>
      </c>
      <c r="P8" t="s">
        <v>46</v>
      </c>
      <c r="Q8" t="s">
        <v>473</v>
      </c>
      <c r="R8" t="s">
        <v>51</v>
      </c>
      <c r="S8" t="s">
        <v>89</v>
      </c>
      <c r="T8" t="s">
        <v>402</v>
      </c>
      <c r="U8" t="s">
        <v>439</v>
      </c>
      <c r="V8" t="s">
        <v>543</v>
      </c>
      <c r="W8" t="s">
        <v>421</v>
      </c>
      <c r="X8" t="s">
        <v>133</v>
      </c>
      <c r="Y8" t="s">
        <v>96</v>
      </c>
      <c r="Z8" t="s">
        <v>534</v>
      </c>
      <c r="AA8" t="s">
        <v>492</v>
      </c>
      <c r="AB8" t="s">
        <v>419</v>
      </c>
      <c r="AC8" t="s">
        <v>68</v>
      </c>
      <c r="AD8" t="s">
        <v>138</v>
      </c>
      <c r="AE8" t="s">
        <v>414</v>
      </c>
      <c r="AF8" t="s">
        <v>101</v>
      </c>
      <c r="AG8" t="s">
        <v>75</v>
      </c>
      <c r="AH8" t="s">
        <v>483</v>
      </c>
      <c r="AI8" t="s">
        <v>143</v>
      </c>
      <c r="AJ8" t="s">
        <v>578</v>
      </c>
      <c r="AK8" t="s">
        <v>515</v>
      </c>
      <c r="AL8" t="s">
        <v>167</v>
      </c>
      <c r="AM8" t="s">
        <v>562</v>
      </c>
      <c r="AN8" t="s">
        <v>517</v>
      </c>
      <c r="AO8" t="s">
        <v>503</v>
      </c>
      <c r="AP8" t="s">
        <v>106</v>
      </c>
      <c r="AQ8" t="s">
        <v>549</v>
      </c>
      <c r="AR8" t="s">
        <v>56</v>
      </c>
      <c r="AS8" t="s">
        <v>583</v>
      </c>
      <c r="AT8" t="s">
        <v>79</v>
      </c>
      <c r="AU8" t="s">
        <v>553</v>
      </c>
      <c r="AV8" t="s">
        <v>498</v>
      </c>
      <c r="AW8" t="s">
        <v>58</v>
      </c>
      <c r="AX8" t="s">
        <v>408</v>
      </c>
      <c r="AY8" t="s">
        <v>148</v>
      </c>
      <c r="AZ8" t="s">
        <v>111</v>
      </c>
      <c r="BA8" t="s">
        <v>459</v>
      </c>
      <c r="BB8" t="s">
        <v>557</v>
      </c>
      <c r="BC8" t="s">
        <v>116</v>
      </c>
      <c r="BD8" t="s">
        <v>174</v>
      </c>
      <c r="BE8" t="s">
        <v>153</v>
      </c>
      <c r="BF8" t="s">
        <v>397</v>
      </c>
      <c r="BG8" t="s">
        <v>538</v>
      </c>
      <c r="BH8" t="s">
        <v>467</v>
      </c>
      <c r="BI8" t="s">
        <v>464</v>
      </c>
      <c r="BJ8" t="s">
        <v>567</v>
      </c>
      <c r="BK8" t="s">
        <v>427</v>
      </c>
      <c r="BL8" t="s">
        <v>179</v>
      </c>
      <c r="BM8" t="s">
        <v>61</v>
      </c>
      <c r="BN8" t="s">
        <v>63</v>
      </c>
      <c r="BO8" t="s">
        <v>449</v>
      </c>
      <c r="BP8" t="s">
        <v>900</v>
      </c>
      <c r="BQ8" t="s">
        <v>843</v>
      </c>
      <c r="BR8" t="s">
        <v>902</v>
      </c>
      <c r="BS8" t="s">
        <v>883</v>
      </c>
      <c r="BT8" t="s">
        <v>1002</v>
      </c>
      <c r="BU8" t="s">
        <v>979</v>
      </c>
      <c r="BV8" t="s">
        <v>1007</v>
      </c>
      <c r="BW8" t="s">
        <v>951</v>
      </c>
      <c r="BX8" t="s">
        <v>941</v>
      </c>
      <c r="BY8" t="s">
        <v>959</v>
      </c>
      <c r="BZ8" t="s">
        <v>931</v>
      </c>
      <c r="CA8" t="s">
        <v>158</v>
      </c>
      <c r="CB8" t="s">
        <v>833</v>
      </c>
      <c r="CC8" t="s">
        <v>894</v>
      </c>
      <c r="CD8" t="s">
        <v>910</v>
      </c>
      <c r="CE8" t="s">
        <v>984</v>
      </c>
      <c r="CF8" t="s">
        <v>970</v>
      </c>
      <c r="CG8" t="s">
        <v>854</v>
      </c>
      <c r="CH8" t="s">
        <v>861</v>
      </c>
      <c r="CI8" t="s">
        <v>888</v>
      </c>
      <c r="CJ8" t="s">
        <v>915</v>
      </c>
      <c r="CK8" t="s">
        <v>866</v>
      </c>
      <c r="CL8" t="s">
        <v>872</v>
      </c>
      <c r="CM8" t="s">
        <v>921</v>
      </c>
      <c r="CN8" t="s">
        <v>976</v>
      </c>
      <c r="CO8" t="s">
        <v>936</v>
      </c>
      <c r="CP8" t="s">
        <v>808</v>
      </c>
      <c r="CQ8" t="s">
        <v>989</v>
      </c>
      <c r="CR8" t="s">
        <v>991</v>
      </c>
      <c r="CS8" t="s">
        <v>1021</v>
      </c>
      <c r="CT8" t="s">
        <v>838</v>
      </c>
      <c r="CU8" t="s">
        <v>823</v>
      </c>
      <c r="CV8" t="s">
        <v>849</v>
      </c>
      <c r="CW8" t="s">
        <v>878</v>
      </c>
      <c r="CX8" t="s">
        <v>964</v>
      </c>
      <c r="CY8" t="s">
        <v>926</v>
      </c>
      <c r="CZ8" t="s">
        <v>475</v>
      </c>
      <c r="DA8" t="s">
        <v>828</v>
      </c>
      <c r="DB8" t="s">
        <v>84</v>
      </c>
      <c r="DC8" t="s">
        <v>29</v>
      </c>
      <c r="DD8" t="s">
        <v>163</v>
      </c>
      <c r="DE8" t="s">
        <v>34</v>
      </c>
      <c r="DF8" t="s">
        <v>488</v>
      </c>
      <c r="DG8" t="s">
        <v>1019</v>
      </c>
    </row>
    <row r="9" spans="1:111" x14ac:dyDescent="0.25">
      <c r="A9" t="s">
        <v>1396</v>
      </c>
    </row>
    <row r="10" spans="1:111" x14ac:dyDescent="0.25">
      <c r="A10" t="s">
        <v>1567</v>
      </c>
      <c r="C10">
        <v>125</v>
      </c>
      <c r="D10">
        <v>85</v>
      </c>
      <c r="E10">
        <v>20</v>
      </c>
      <c r="F10">
        <v>40</v>
      </c>
      <c r="G10">
        <v>108</v>
      </c>
      <c r="H10">
        <v>25</v>
      </c>
      <c r="I10">
        <v>96</v>
      </c>
      <c r="J10">
        <v>197</v>
      </c>
      <c r="K10">
        <v>16</v>
      </c>
      <c r="L10">
        <v>32</v>
      </c>
      <c r="M10">
        <v>34</v>
      </c>
      <c r="N10">
        <v>147</v>
      </c>
      <c r="O10">
        <v>42</v>
      </c>
      <c r="P10">
        <v>58</v>
      </c>
      <c r="Q10">
        <v>54</v>
      </c>
      <c r="R10">
        <v>67</v>
      </c>
      <c r="S10">
        <v>60</v>
      </c>
      <c r="T10">
        <v>41</v>
      </c>
      <c r="U10">
        <v>25</v>
      </c>
      <c r="V10">
        <v>99</v>
      </c>
      <c r="W10">
        <v>45</v>
      </c>
      <c r="X10">
        <v>45</v>
      </c>
      <c r="Y10">
        <v>16</v>
      </c>
      <c r="Z10">
        <v>21</v>
      </c>
      <c r="AA10">
        <v>105</v>
      </c>
      <c r="AB10">
        <v>66</v>
      </c>
      <c r="AC10">
        <v>19</v>
      </c>
      <c r="AD10">
        <v>45</v>
      </c>
      <c r="AE10">
        <v>30</v>
      </c>
      <c r="AF10">
        <v>9</v>
      </c>
      <c r="AG10">
        <v>79</v>
      </c>
      <c r="AH10">
        <v>13</v>
      </c>
      <c r="AI10">
        <v>18</v>
      </c>
      <c r="AJ10">
        <v>6</v>
      </c>
      <c r="AK10">
        <v>43</v>
      </c>
      <c r="AL10">
        <v>69</v>
      </c>
      <c r="AM10">
        <v>46</v>
      </c>
      <c r="AN10">
        <v>16</v>
      </c>
      <c r="AO10">
        <v>23</v>
      </c>
      <c r="AP10">
        <v>46</v>
      </c>
      <c r="AQ10">
        <v>5</v>
      </c>
      <c r="AR10">
        <v>34</v>
      </c>
      <c r="AS10">
        <v>75</v>
      </c>
      <c r="AT10">
        <v>86</v>
      </c>
      <c r="AU10">
        <v>25</v>
      </c>
      <c r="AV10">
        <v>36</v>
      </c>
      <c r="AW10">
        <v>16</v>
      </c>
      <c r="AX10">
        <v>35</v>
      </c>
      <c r="AY10">
        <v>35</v>
      </c>
      <c r="AZ10">
        <v>21</v>
      </c>
      <c r="BA10">
        <v>15</v>
      </c>
      <c r="BB10">
        <v>48</v>
      </c>
      <c r="BC10">
        <v>67</v>
      </c>
      <c r="BD10">
        <v>123</v>
      </c>
      <c r="BE10">
        <v>10</v>
      </c>
      <c r="BF10">
        <v>9</v>
      </c>
      <c r="BG10">
        <v>35</v>
      </c>
      <c r="BH10">
        <v>69</v>
      </c>
      <c r="BI10">
        <v>28</v>
      </c>
      <c r="BJ10">
        <v>42</v>
      </c>
      <c r="BK10">
        <v>13</v>
      </c>
      <c r="BL10">
        <v>46</v>
      </c>
      <c r="BM10">
        <v>18</v>
      </c>
      <c r="BN10">
        <v>5</v>
      </c>
      <c r="BO10">
        <v>9</v>
      </c>
      <c r="BP10">
        <v>121</v>
      </c>
      <c r="BQ10">
        <v>27</v>
      </c>
      <c r="BR10">
        <v>39</v>
      </c>
      <c r="BS10">
        <v>287</v>
      </c>
      <c r="BT10">
        <v>128</v>
      </c>
      <c r="BU10">
        <v>57</v>
      </c>
      <c r="BV10">
        <v>73</v>
      </c>
      <c r="BW10">
        <v>42</v>
      </c>
      <c r="BX10">
        <v>42</v>
      </c>
      <c r="BY10">
        <v>27</v>
      </c>
      <c r="BZ10">
        <v>61</v>
      </c>
      <c r="CA10">
        <v>10</v>
      </c>
      <c r="CB10">
        <v>20</v>
      </c>
      <c r="CC10">
        <v>63</v>
      </c>
      <c r="CD10">
        <v>128</v>
      </c>
      <c r="CE10">
        <v>73</v>
      </c>
      <c r="CF10">
        <v>20</v>
      </c>
      <c r="CG10">
        <v>59</v>
      </c>
      <c r="CH10">
        <v>30</v>
      </c>
      <c r="CI10">
        <v>8</v>
      </c>
      <c r="CJ10">
        <v>25</v>
      </c>
      <c r="CK10">
        <v>16</v>
      </c>
      <c r="CL10">
        <v>13</v>
      </c>
      <c r="CM10">
        <v>9</v>
      </c>
      <c r="CN10">
        <v>61</v>
      </c>
      <c r="CO10">
        <v>50</v>
      </c>
      <c r="CP10">
        <v>23</v>
      </c>
      <c r="CQ10">
        <v>14</v>
      </c>
      <c r="CR10">
        <v>216</v>
      </c>
      <c r="CS10">
        <v>78</v>
      </c>
      <c r="CT10">
        <v>36</v>
      </c>
      <c r="CU10">
        <v>20</v>
      </c>
      <c r="CV10">
        <v>14</v>
      </c>
      <c r="CW10">
        <v>43</v>
      </c>
      <c r="CX10">
        <v>52</v>
      </c>
      <c r="CY10">
        <v>112</v>
      </c>
      <c r="CZ10">
        <v>29</v>
      </c>
      <c r="DA10">
        <v>91</v>
      </c>
      <c r="DB10">
        <v>5</v>
      </c>
      <c r="DC10">
        <v>65</v>
      </c>
      <c r="DD10">
        <v>32</v>
      </c>
      <c r="DE10">
        <v>136</v>
      </c>
      <c r="DF10">
        <v>46</v>
      </c>
      <c r="DG10">
        <v>92</v>
      </c>
    </row>
    <row r="11" spans="1:111" x14ac:dyDescent="0.25">
      <c r="A11" t="s">
        <v>1568</v>
      </c>
      <c r="C11">
        <v>102</v>
      </c>
      <c r="D11">
        <v>80</v>
      </c>
      <c r="E11">
        <v>18</v>
      </c>
      <c r="F11">
        <v>36</v>
      </c>
      <c r="G11">
        <v>104</v>
      </c>
      <c r="H11">
        <v>24</v>
      </c>
      <c r="I11">
        <v>96</v>
      </c>
      <c r="J11">
        <v>175</v>
      </c>
      <c r="K11">
        <v>11</v>
      </c>
      <c r="L11">
        <v>28</v>
      </c>
      <c r="M11">
        <v>33</v>
      </c>
      <c r="N11">
        <v>132</v>
      </c>
      <c r="O11">
        <v>41</v>
      </c>
      <c r="P11">
        <v>58</v>
      </c>
      <c r="Q11">
        <v>54</v>
      </c>
      <c r="R11">
        <v>67</v>
      </c>
      <c r="S11">
        <v>51</v>
      </c>
      <c r="T11">
        <v>35</v>
      </c>
      <c r="U11">
        <v>18</v>
      </c>
      <c r="V11">
        <v>94</v>
      </c>
      <c r="W11">
        <v>40</v>
      </c>
      <c r="X11">
        <v>40</v>
      </c>
      <c r="Y11">
        <v>12</v>
      </c>
      <c r="Z11">
        <v>15</v>
      </c>
      <c r="AA11">
        <v>99</v>
      </c>
      <c r="AB11">
        <v>65</v>
      </c>
      <c r="AC11">
        <v>16</v>
      </c>
      <c r="AD11">
        <v>43</v>
      </c>
      <c r="AE11">
        <v>22</v>
      </c>
      <c r="AF11">
        <v>9</v>
      </c>
      <c r="AG11">
        <v>73</v>
      </c>
      <c r="AH11">
        <v>12</v>
      </c>
      <c r="AI11">
        <v>13</v>
      </c>
      <c r="AJ11">
        <v>2</v>
      </c>
      <c r="AK11">
        <v>38</v>
      </c>
      <c r="AL11">
        <v>5</v>
      </c>
      <c r="AM11">
        <v>40</v>
      </c>
      <c r="AN11">
        <v>5</v>
      </c>
      <c r="AO11">
        <v>22</v>
      </c>
      <c r="AP11">
        <v>46</v>
      </c>
      <c r="AQ11">
        <v>5</v>
      </c>
      <c r="AR11">
        <v>30</v>
      </c>
      <c r="AS11">
        <v>72</v>
      </c>
      <c r="AT11">
        <v>82</v>
      </c>
      <c r="AU11">
        <v>19</v>
      </c>
      <c r="AV11">
        <v>34</v>
      </c>
      <c r="AW11">
        <v>14</v>
      </c>
      <c r="AX11">
        <v>32</v>
      </c>
      <c r="AY11">
        <v>31</v>
      </c>
      <c r="AZ11">
        <v>18</v>
      </c>
      <c r="BA11">
        <v>14</v>
      </c>
      <c r="BB11">
        <v>39</v>
      </c>
      <c r="BC11">
        <v>64</v>
      </c>
      <c r="BD11">
        <v>96</v>
      </c>
      <c r="BE11">
        <v>7</v>
      </c>
      <c r="BF11">
        <v>9</v>
      </c>
      <c r="BG11">
        <v>25</v>
      </c>
      <c r="BH11">
        <v>68</v>
      </c>
      <c r="BI11">
        <v>23</v>
      </c>
      <c r="BJ11">
        <v>40</v>
      </c>
      <c r="BK11">
        <v>13</v>
      </c>
      <c r="BL11">
        <v>43</v>
      </c>
      <c r="BM11">
        <v>17</v>
      </c>
      <c r="BN11">
        <v>4</v>
      </c>
      <c r="BO11">
        <v>8</v>
      </c>
      <c r="BP11">
        <v>117</v>
      </c>
      <c r="BQ11">
        <v>26</v>
      </c>
      <c r="BR11">
        <v>20</v>
      </c>
      <c r="BS11">
        <v>277</v>
      </c>
      <c r="BT11">
        <v>126</v>
      </c>
      <c r="BU11">
        <v>57</v>
      </c>
      <c r="BV11">
        <v>66</v>
      </c>
      <c r="BW11">
        <v>36</v>
      </c>
      <c r="BX11">
        <v>40</v>
      </c>
      <c r="BY11">
        <v>19</v>
      </c>
      <c r="BZ11">
        <v>60</v>
      </c>
      <c r="CA11">
        <v>9</v>
      </c>
      <c r="CB11">
        <v>20</v>
      </c>
      <c r="CC11">
        <v>59</v>
      </c>
      <c r="CD11">
        <v>119</v>
      </c>
      <c r="CE11">
        <v>70</v>
      </c>
      <c r="CF11">
        <v>12</v>
      </c>
      <c r="CG11">
        <v>59</v>
      </c>
      <c r="CH11">
        <v>27</v>
      </c>
      <c r="CI11">
        <v>7</v>
      </c>
      <c r="CJ11">
        <v>22</v>
      </c>
      <c r="CK11">
        <v>13</v>
      </c>
      <c r="CL11">
        <v>11</v>
      </c>
      <c r="CM11">
        <v>7</v>
      </c>
      <c r="CN11">
        <v>61</v>
      </c>
      <c r="CO11">
        <v>50</v>
      </c>
      <c r="CP11">
        <v>18</v>
      </c>
      <c r="CQ11">
        <v>13</v>
      </c>
      <c r="CR11">
        <v>216</v>
      </c>
      <c r="CS11">
        <v>77</v>
      </c>
      <c r="CT11">
        <v>36</v>
      </c>
      <c r="CU11">
        <v>20</v>
      </c>
      <c r="CV11">
        <v>7</v>
      </c>
      <c r="CW11">
        <v>41</v>
      </c>
      <c r="CX11">
        <v>51</v>
      </c>
      <c r="CY11">
        <v>67</v>
      </c>
      <c r="CZ11">
        <v>26</v>
      </c>
      <c r="DA11">
        <v>89</v>
      </c>
      <c r="DB11">
        <v>5</v>
      </c>
      <c r="DC11">
        <v>64</v>
      </c>
      <c r="DD11">
        <v>27</v>
      </c>
      <c r="DE11">
        <v>129</v>
      </c>
      <c r="DF11">
        <v>40</v>
      </c>
      <c r="DG11">
        <v>89</v>
      </c>
    </row>
    <row r="12" spans="1:111" x14ac:dyDescent="0.25">
      <c r="A12" t="s">
        <v>1565</v>
      </c>
      <c r="C12">
        <v>54</v>
      </c>
      <c r="D12">
        <v>10</v>
      </c>
      <c r="E12">
        <v>4</v>
      </c>
      <c r="F12">
        <v>0</v>
      </c>
      <c r="G12">
        <v>0</v>
      </c>
      <c r="H12">
        <v>0</v>
      </c>
      <c r="I12">
        <v>52</v>
      </c>
      <c r="J12">
        <v>48</v>
      </c>
      <c r="K12">
        <v>0</v>
      </c>
      <c r="L12">
        <v>1</v>
      </c>
      <c r="M12">
        <v>31</v>
      </c>
      <c r="N12">
        <v>46</v>
      </c>
      <c r="O12">
        <v>0</v>
      </c>
      <c r="P12">
        <v>1</v>
      </c>
      <c r="Q12">
        <v>11</v>
      </c>
      <c r="R12">
        <v>5</v>
      </c>
      <c r="S12">
        <v>6</v>
      </c>
      <c r="T12">
        <v>0</v>
      </c>
      <c r="U12">
        <v>0</v>
      </c>
      <c r="V12">
        <v>0</v>
      </c>
      <c r="W12">
        <v>1</v>
      </c>
      <c r="X12">
        <v>3</v>
      </c>
      <c r="Y12">
        <v>3</v>
      </c>
      <c r="Z12">
        <v>2</v>
      </c>
      <c r="AA12">
        <v>24</v>
      </c>
      <c r="AB12">
        <v>17</v>
      </c>
      <c r="AC12">
        <v>4</v>
      </c>
      <c r="AD12">
        <v>11</v>
      </c>
      <c r="AE12">
        <v>0</v>
      </c>
      <c r="AF12">
        <v>1</v>
      </c>
      <c r="AG12">
        <v>6</v>
      </c>
      <c r="AH12">
        <v>0</v>
      </c>
      <c r="AI12">
        <v>0</v>
      </c>
      <c r="AJ12">
        <v>0</v>
      </c>
      <c r="AK12">
        <v>10</v>
      </c>
      <c r="AL12">
        <v>0</v>
      </c>
      <c r="AM12">
        <v>7</v>
      </c>
      <c r="AN12">
        <v>0</v>
      </c>
      <c r="AO12">
        <v>11</v>
      </c>
      <c r="AP12">
        <v>6</v>
      </c>
      <c r="AQ12">
        <v>1</v>
      </c>
      <c r="AR12">
        <v>9</v>
      </c>
      <c r="AS12">
        <v>0</v>
      </c>
      <c r="AT12">
        <v>0</v>
      </c>
      <c r="AU12">
        <v>2</v>
      </c>
      <c r="AV12">
        <v>0</v>
      </c>
      <c r="AW12">
        <v>0</v>
      </c>
      <c r="AX12">
        <v>9</v>
      </c>
      <c r="AY12">
        <v>14</v>
      </c>
      <c r="AZ12">
        <v>7</v>
      </c>
      <c r="BA12">
        <v>0</v>
      </c>
      <c r="BB12">
        <v>13</v>
      </c>
      <c r="BC12">
        <v>14</v>
      </c>
      <c r="BD12">
        <v>2</v>
      </c>
      <c r="BE12">
        <v>0</v>
      </c>
      <c r="BF12">
        <v>1</v>
      </c>
      <c r="BG12">
        <v>0</v>
      </c>
      <c r="BH12">
        <v>0</v>
      </c>
      <c r="BI12">
        <v>0</v>
      </c>
      <c r="BJ12">
        <v>3</v>
      </c>
      <c r="BK12">
        <v>0</v>
      </c>
      <c r="BL12">
        <v>15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1</v>
      </c>
      <c r="BS12">
        <v>0</v>
      </c>
      <c r="BT12">
        <v>96</v>
      </c>
      <c r="BU12">
        <v>27</v>
      </c>
      <c r="BV12">
        <v>2</v>
      </c>
      <c r="BW12">
        <v>0</v>
      </c>
      <c r="BX12">
        <v>11</v>
      </c>
      <c r="BY12">
        <v>0</v>
      </c>
      <c r="BZ12">
        <v>0</v>
      </c>
      <c r="CA12">
        <v>0</v>
      </c>
      <c r="CB12">
        <v>18</v>
      </c>
      <c r="CC12">
        <v>2</v>
      </c>
      <c r="CD12">
        <v>23</v>
      </c>
      <c r="CE12">
        <v>1</v>
      </c>
      <c r="CF12">
        <v>0</v>
      </c>
      <c r="CG12">
        <v>10</v>
      </c>
      <c r="CH12">
        <v>1</v>
      </c>
      <c r="CI12">
        <v>0</v>
      </c>
      <c r="CJ12">
        <v>2</v>
      </c>
      <c r="CK12">
        <v>0</v>
      </c>
      <c r="CL12">
        <v>0</v>
      </c>
      <c r="CM12">
        <v>0</v>
      </c>
      <c r="CN12">
        <v>2</v>
      </c>
      <c r="CO12">
        <v>1</v>
      </c>
      <c r="CP12">
        <v>2</v>
      </c>
      <c r="CQ12">
        <v>2</v>
      </c>
      <c r="CR12">
        <v>64</v>
      </c>
      <c r="CS12">
        <v>16</v>
      </c>
      <c r="CT12">
        <v>0</v>
      </c>
      <c r="CU12">
        <v>0</v>
      </c>
      <c r="CV12">
        <v>0</v>
      </c>
      <c r="CW12">
        <v>4</v>
      </c>
      <c r="CX12">
        <v>1</v>
      </c>
      <c r="CY12">
        <v>1</v>
      </c>
      <c r="CZ12">
        <v>0</v>
      </c>
      <c r="DA12">
        <v>0</v>
      </c>
      <c r="DB12">
        <v>0</v>
      </c>
      <c r="DC12">
        <v>1</v>
      </c>
      <c r="DD12">
        <v>0</v>
      </c>
      <c r="DE12">
        <v>2</v>
      </c>
      <c r="DF12">
        <v>1</v>
      </c>
      <c r="DG12">
        <v>37</v>
      </c>
    </row>
    <row r="13" spans="1:111" x14ac:dyDescent="0.25">
      <c r="A13" t="s">
        <v>1566</v>
      </c>
      <c r="C13">
        <v>54</v>
      </c>
      <c r="D13">
        <v>9</v>
      </c>
      <c r="E13">
        <v>4</v>
      </c>
      <c r="F13">
        <v>0</v>
      </c>
      <c r="G13">
        <v>0</v>
      </c>
      <c r="H13">
        <v>0</v>
      </c>
      <c r="I13">
        <v>52</v>
      </c>
      <c r="J13">
        <v>48</v>
      </c>
      <c r="K13">
        <v>0</v>
      </c>
      <c r="L13">
        <v>0</v>
      </c>
      <c r="M13">
        <v>31</v>
      </c>
      <c r="N13">
        <v>42</v>
      </c>
      <c r="O13">
        <v>0</v>
      </c>
      <c r="P13">
        <v>1</v>
      </c>
      <c r="Q13">
        <v>11</v>
      </c>
      <c r="R13">
        <v>5</v>
      </c>
      <c r="S13">
        <v>6</v>
      </c>
      <c r="T13">
        <v>0</v>
      </c>
      <c r="U13">
        <v>0</v>
      </c>
      <c r="V13">
        <v>0</v>
      </c>
      <c r="W13">
        <v>0</v>
      </c>
      <c r="X13">
        <v>3</v>
      </c>
      <c r="Y13">
        <v>2</v>
      </c>
      <c r="Z13">
        <v>2</v>
      </c>
      <c r="AA13">
        <v>22</v>
      </c>
      <c r="AB13">
        <v>17</v>
      </c>
      <c r="AC13">
        <v>4</v>
      </c>
      <c r="AD13">
        <v>11</v>
      </c>
      <c r="AE13">
        <v>0</v>
      </c>
      <c r="AF13">
        <v>1</v>
      </c>
      <c r="AG13">
        <v>6</v>
      </c>
      <c r="AH13">
        <v>0</v>
      </c>
      <c r="AI13">
        <v>0</v>
      </c>
      <c r="AJ13">
        <v>0</v>
      </c>
      <c r="AK13">
        <v>10</v>
      </c>
      <c r="AL13">
        <v>0</v>
      </c>
      <c r="AM13">
        <v>7</v>
      </c>
      <c r="AN13">
        <v>0</v>
      </c>
      <c r="AO13">
        <v>10</v>
      </c>
      <c r="AP13">
        <v>6</v>
      </c>
      <c r="AQ13">
        <v>1</v>
      </c>
      <c r="AR13">
        <v>6</v>
      </c>
      <c r="AS13">
        <v>0</v>
      </c>
      <c r="AT13">
        <v>0</v>
      </c>
      <c r="AU13">
        <v>2</v>
      </c>
      <c r="AV13">
        <v>0</v>
      </c>
      <c r="AW13">
        <v>0</v>
      </c>
      <c r="AX13">
        <v>9</v>
      </c>
      <c r="AY13">
        <v>12</v>
      </c>
      <c r="AZ13">
        <v>7</v>
      </c>
      <c r="BA13">
        <v>0</v>
      </c>
      <c r="BB13">
        <v>13</v>
      </c>
      <c r="BC13">
        <v>13</v>
      </c>
      <c r="BD13">
        <v>2</v>
      </c>
      <c r="BE13">
        <v>0</v>
      </c>
      <c r="BF13">
        <v>1</v>
      </c>
      <c r="BG13">
        <v>0</v>
      </c>
      <c r="BH13">
        <v>0</v>
      </c>
      <c r="BI13">
        <v>0</v>
      </c>
      <c r="BJ13">
        <v>3</v>
      </c>
      <c r="BK13">
        <v>0</v>
      </c>
      <c r="BL13">
        <v>15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95</v>
      </c>
      <c r="BU13">
        <v>27</v>
      </c>
      <c r="BV13">
        <v>2</v>
      </c>
      <c r="BW13">
        <v>0</v>
      </c>
      <c r="BX13">
        <v>11</v>
      </c>
      <c r="BY13">
        <v>0</v>
      </c>
      <c r="BZ13">
        <v>0</v>
      </c>
      <c r="CA13">
        <v>0</v>
      </c>
      <c r="CB13">
        <v>18</v>
      </c>
      <c r="CC13">
        <v>2</v>
      </c>
      <c r="CD13">
        <v>23</v>
      </c>
      <c r="CE13">
        <v>1</v>
      </c>
      <c r="CF13">
        <v>0</v>
      </c>
      <c r="CG13">
        <v>10</v>
      </c>
      <c r="CH13">
        <v>1</v>
      </c>
      <c r="CI13">
        <v>0</v>
      </c>
      <c r="CJ13">
        <v>2</v>
      </c>
      <c r="CK13">
        <v>0</v>
      </c>
      <c r="CL13">
        <v>0</v>
      </c>
      <c r="CM13">
        <v>0</v>
      </c>
      <c r="CN13">
        <v>2</v>
      </c>
      <c r="CO13">
        <v>1</v>
      </c>
      <c r="CP13">
        <v>2</v>
      </c>
      <c r="CQ13">
        <v>2</v>
      </c>
      <c r="CR13">
        <v>32</v>
      </c>
      <c r="CS13">
        <v>15</v>
      </c>
      <c r="CT13">
        <v>0</v>
      </c>
      <c r="CU13">
        <v>0</v>
      </c>
      <c r="CV13">
        <v>0</v>
      </c>
      <c r="CW13">
        <v>4</v>
      </c>
      <c r="CX13">
        <v>1</v>
      </c>
      <c r="CY13">
        <v>1</v>
      </c>
      <c r="CZ13">
        <v>0</v>
      </c>
      <c r="DA13">
        <v>0</v>
      </c>
      <c r="DB13">
        <v>0</v>
      </c>
      <c r="DC13">
        <v>1</v>
      </c>
      <c r="DD13">
        <v>0</v>
      </c>
      <c r="DE13">
        <v>2</v>
      </c>
      <c r="DF13">
        <v>0</v>
      </c>
      <c r="DG13">
        <v>37</v>
      </c>
    </row>
    <row r="14" spans="1:111" x14ac:dyDescent="0.25">
      <c r="A14" t="s">
        <v>1561</v>
      </c>
      <c r="C14">
        <v>13</v>
      </c>
      <c r="D14">
        <v>4</v>
      </c>
      <c r="E14">
        <v>3</v>
      </c>
      <c r="F14">
        <v>0</v>
      </c>
      <c r="G14">
        <v>0</v>
      </c>
      <c r="H14">
        <v>0</v>
      </c>
      <c r="I14">
        <v>27</v>
      </c>
      <c r="J14">
        <v>27</v>
      </c>
      <c r="K14">
        <v>0</v>
      </c>
      <c r="L14">
        <v>0</v>
      </c>
      <c r="M14">
        <v>5</v>
      </c>
      <c r="N14">
        <v>4</v>
      </c>
      <c r="O14">
        <v>0</v>
      </c>
      <c r="P14">
        <v>0</v>
      </c>
      <c r="Q14">
        <v>2</v>
      </c>
      <c r="R14">
        <v>11</v>
      </c>
      <c r="S14">
        <v>0</v>
      </c>
      <c r="T14">
        <v>0</v>
      </c>
      <c r="U14">
        <v>0</v>
      </c>
      <c r="V14">
        <v>0</v>
      </c>
      <c r="W14">
        <v>1</v>
      </c>
      <c r="X14">
        <v>11</v>
      </c>
      <c r="Y14">
        <v>0</v>
      </c>
      <c r="Z14">
        <v>5</v>
      </c>
      <c r="AA14">
        <v>5</v>
      </c>
      <c r="AB14">
        <v>10</v>
      </c>
      <c r="AC14">
        <v>0</v>
      </c>
      <c r="AD14">
        <v>6</v>
      </c>
      <c r="AE14">
        <v>0</v>
      </c>
      <c r="AF14">
        <v>0</v>
      </c>
      <c r="AG14">
        <v>3</v>
      </c>
      <c r="AH14">
        <v>0</v>
      </c>
      <c r="AI14">
        <v>0</v>
      </c>
      <c r="AJ14">
        <v>0</v>
      </c>
      <c r="AK14">
        <v>2</v>
      </c>
      <c r="AL14">
        <v>0</v>
      </c>
      <c r="AM14">
        <v>9</v>
      </c>
      <c r="AN14">
        <v>0</v>
      </c>
      <c r="AO14">
        <v>12</v>
      </c>
      <c r="AP14">
        <v>1</v>
      </c>
      <c r="AQ14">
        <v>0</v>
      </c>
      <c r="AR14">
        <v>9</v>
      </c>
      <c r="AS14">
        <v>18</v>
      </c>
      <c r="AT14">
        <v>0</v>
      </c>
      <c r="AU14">
        <v>2</v>
      </c>
      <c r="AV14">
        <v>0</v>
      </c>
      <c r="AW14">
        <v>0</v>
      </c>
      <c r="AX14">
        <v>1</v>
      </c>
      <c r="AY14">
        <v>1</v>
      </c>
      <c r="AZ14">
        <v>0</v>
      </c>
      <c r="BA14">
        <v>2</v>
      </c>
      <c r="BB14">
        <v>3</v>
      </c>
      <c r="BC14">
        <v>6</v>
      </c>
      <c r="BD14">
        <v>1</v>
      </c>
      <c r="BE14">
        <v>0</v>
      </c>
      <c r="BF14">
        <v>1</v>
      </c>
      <c r="BG14">
        <v>0</v>
      </c>
      <c r="BH14">
        <v>0</v>
      </c>
      <c r="BI14">
        <v>1</v>
      </c>
      <c r="BJ14">
        <v>3</v>
      </c>
      <c r="BK14">
        <v>0</v>
      </c>
      <c r="BL14">
        <v>7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8</v>
      </c>
      <c r="BU14">
        <v>1</v>
      </c>
      <c r="BV14">
        <v>6</v>
      </c>
      <c r="BW14">
        <v>5</v>
      </c>
      <c r="BX14">
        <v>0</v>
      </c>
      <c r="BY14">
        <v>0</v>
      </c>
      <c r="BZ14">
        <v>0</v>
      </c>
      <c r="CA14">
        <v>0</v>
      </c>
      <c r="CB14">
        <v>1</v>
      </c>
      <c r="CC14">
        <v>1</v>
      </c>
      <c r="CD14">
        <v>0</v>
      </c>
      <c r="CE14">
        <v>0</v>
      </c>
      <c r="CF14">
        <v>2</v>
      </c>
      <c r="CG14">
        <v>1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3</v>
      </c>
      <c r="CO14">
        <v>0</v>
      </c>
      <c r="CP14">
        <v>2</v>
      </c>
      <c r="CQ14">
        <v>0</v>
      </c>
      <c r="CR14">
        <v>24</v>
      </c>
      <c r="CS14">
        <v>0</v>
      </c>
      <c r="CT14">
        <v>0</v>
      </c>
      <c r="CU14">
        <v>0</v>
      </c>
      <c r="CV14">
        <v>0</v>
      </c>
      <c r="CW14">
        <v>0</v>
      </c>
      <c r="CX14">
        <v>0</v>
      </c>
      <c r="CY14">
        <v>1</v>
      </c>
      <c r="CZ14">
        <v>0</v>
      </c>
      <c r="DA14">
        <v>0</v>
      </c>
      <c r="DB14">
        <v>0</v>
      </c>
      <c r="DC14">
        <v>0</v>
      </c>
      <c r="DD14">
        <v>0</v>
      </c>
      <c r="DE14">
        <v>0</v>
      </c>
      <c r="DF14">
        <v>0</v>
      </c>
      <c r="DG14">
        <v>0</v>
      </c>
    </row>
    <row r="15" spans="1:111" x14ac:dyDescent="0.25">
      <c r="A15" t="s">
        <v>1562</v>
      </c>
      <c r="C15">
        <v>12</v>
      </c>
      <c r="D15">
        <v>4</v>
      </c>
      <c r="E15">
        <v>3</v>
      </c>
      <c r="F15">
        <v>0</v>
      </c>
      <c r="G15">
        <v>0</v>
      </c>
      <c r="H15">
        <v>0</v>
      </c>
      <c r="I15">
        <v>27</v>
      </c>
      <c r="J15">
        <v>27</v>
      </c>
      <c r="K15">
        <v>0</v>
      </c>
      <c r="L15">
        <v>0</v>
      </c>
      <c r="M15">
        <v>5</v>
      </c>
      <c r="N15">
        <v>3</v>
      </c>
      <c r="O15">
        <v>0</v>
      </c>
      <c r="P15">
        <v>0</v>
      </c>
      <c r="Q15">
        <v>1</v>
      </c>
      <c r="R15">
        <v>9</v>
      </c>
      <c r="S15">
        <v>0</v>
      </c>
      <c r="T15">
        <v>0</v>
      </c>
      <c r="U15">
        <v>0</v>
      </c>
      <c r="V15">
        <v>0</v>
      </c>
      <c r="W15">
        <v>0</v>
      </c>
      <c r="X15">
        <v>9</v>
      </c>
      <c r="Y15">
        <v>0</v>
      </c>
      <c r="Z15">
        <v>4</v>
      </c>
      <c r="AA15">
        <v>4</v>
      </c>
      <c r="AB15">
        <v>9</v>
      </c>
      <c r="AC15">
        <v>0</v>
      </c>
      <c r="AD15">
        <v>6</v>
      </c>
      <c r="AE15">
        <v>0</v>
      </c>
      <c r="AF15">
        <v>0</v>
      </c>
      <c r="AG15">
        <v>2</v>
      </c>
      <c r="AH15">
        <v>0</v>
      </c>
      <c r="AI15">
        <v>0</v>
      </c>
      <c r="AJ15">
        <v>0</v>
      </c>
      <c r="AK15">
        <v>2</v>
      </c>
      <c r="AL15">
        <v>0</v>
      </c>
      <c r="AM15">
        <v>9</v>
      </c>
      <c r="AN15">
        <v>0</v>
      </c>
      <c r="AO15">
        <v>12</v>
      </c>
      <c r="AP15">
        <v>1</v>
      </c>
      <c r="AQ15">
        <v>0</v>
      </c>
      <c r="AR15">
        <v>7</v>
      </c>
      <c r="AS15">
        <v>17</v>
      </c>
      <c r="AT15">
        <v>0</v>
      </c>
      <c r="AU15">
        <v>1</v>
      </c>
      <c r="AV15">
        <v>0</v>
      </c>
      <c r="AW15">
        <v>0</v>
      </c>
      <c r="AX15">
        <v>1</v>
      </c>
      <c r="AY15">
        <v>1</v>
      </c>
      <c r="AZ15">
        <v>0</v>
      </c>
      <c r="BA15">
        <v>2</v>
      </c>
      <c r="BB15">
        <v>0</v>
      </c>
      <c r="BC15">
        <v>4</v>
      </c>
      <c r="BD15">
        <v>0</v>
      </c>
      <c r="BE15">
        <v>0</v>
      </c>
      <c r="BF15">
        <v>1</v>
      </c>
      <c r="BG15">
        <v>0</v>
      </c>
      <c r="BH15">
        <v>0</v>
      </c>
      <c r="BI15">
        <v>0</v>
      </c>
      <c r="BJ15">
        <v>3</v>
      </c>
      <c r="BK15">
        <v>0</v>
      </c>
      <c r="BL15">
        <v>7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7</v>
      </c>
      <c r="BU15">
        <v>0</v>
      </c>
      <c r="BV15">
        <v>4</v>
      </c>
      <c r="BW15">
        <v>4</v>
      </c>
      <c r="BX15">
        <v>0</v>
      </c>
      <c r="BY15">
        <v>0</v>
      </c>
      <c r="BZ15">
        <v>0</v>
      </c>
      <c r="CA15">
        <v>0</v>
      </c>
      <c r="CB15">
        <v>1</v>
      </c>
      <c r="CC15">
        <v>1</v>
      </c>
      <c r="CD15">
        <v>0</v>
      </c>
      <c r="CE15">
        <v>0</v>
      </c>
      <c r="CF15">
        <v>1</v>
      </c>
      <c r="CG15">
        <v>1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2</v>
      </c>
      <c r="CO15">
        <v>0</v>
      </c>
      <c r="CP15">
        <v>2</v>
      </c>
      <c r="CQ15">
        <v>0</v>
      </c>
      <c r="CR15">
        <v>14</v>
      </c>
      <c r="CS15">
        <v>0</v>
      </c>
      <c r="CT15">
        <v>0</v>
      </c>
      <c r="CU15">
        <v>0</v>
      </c>
      <c r="CV15">
        <v>0</v>
      </c>
      <c r="CW15">
        <v>0</v>
      </c>
      <c r="CX15">
        <v>0</v>
      </c>
      <c r="CY15">
        <v>1</v>
      </c>
      <c r="CZ15">
        <v>0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</row>
    <row r="16" spans="1:111" x14ac:dyDescent="0.25">
      <c r="A16" t="s">
        <v>1563</v>
      </c>
      <c r="C16">
        <v>27</v>
      </c>
      <c r="D16">
        <v>34</v>
      </c>
      <c r="E16">
        <v>10</v>
      </c>
      <c r="F16">
        <v>17</v>
      </c>
      <c r="G16">
        <v>27</v>
      </c>
      <c r="H16">
        <v>19</v>
      </c>
      <c r="I16">
        <v>77</v>
      </c>
      <c r="J16">
        <v>97</v>
      </c>
      <c r="K16">
        <v>22</v>
      </c>
      <c r="L16">
        <v>24</v>
      </c>
      <c r="M16">
        <v>16</v>
      </c>
      <c r="N16">
        <v>33</v>
      </c>
      <c r="O16">
        <v>29</v>
      </c>
      <c r="P16">
        <v>29</v>
      </c>
      <c r="Q16">
        <v>22</v>
      </c>
      <c r="R16">
        <v>43</v>
      </c>
      <c r="S16">
        <v>11</v>
      </c>
      <c r="T16">
        <v>17</v>
      </c>
      <c r="U16">
        <v>6</v>
      </c>
      <c r="V16">
        <v>67</v>
      </c>
      <c r="W16">
        <v>22</v>
      </c>
      <c r="X16">
        <v>55</v>
      </c>
      <c r="Y16">
        <v>3</v>
      </c>
      <c r="Z16">
        <v>31</v>
      </c>
      <c r="AA16">
        <v>47</v>
      </c>
      <c r="AB16">
        <v>30</v>
      </c>
      <c r="AC16">
        <v>1</v>
      </c>
      <c r="AD16">
        <v>21</v>
      </c>
      <c r="AE16">
        <v>21</v>
      </c>
      <c r="AF16">
        <v>1</v>
      </c>
      <c r="AG16">
        <v>36</v>
      </c>
      <c r="AH16">
        <v>2</v>
      </c>
      <c r="AI16">
        <v>9</v>
      </c>
      <c r="AJ16">
        <v>4</v>
      </c>
      <c r="AK16">
        <v>19</v>
      </c>
      <c r="AL16">
        <v>32</v>
      </c>
      <c r="AM16">
        <v>34</v>
      </c>
      <c r="AN16">
        <v>7</v>
      </c>
      <c r="AO16">
        <v>22</v>
      </c>
      <c r="AP16">
        <v>10</v>
      </c>
      <c r="AQ16">
        <v>3</v>
      </c>
      <c r="AR16">
        <v>25</v>
      </c>
      <c r="AS16">
        <v>45</v>
      </c>
      <c r="AT16">
        <v>11</v>
      </c>
      <c r="AU16">
        <v>20</v>
      </c>
      <c r="AV16">
        <v>10</v>
      </c>
      <c r="AW16">
        <v>17</v>
      </c>
      <c r="AX16">
        <v>17</v>
      </c>
      <c r="AY16">
        <v>9</v>
      </c>
      <c r="AZ16">
        <v>2</v>
      </c>
      <c r="BA16">
        <v>22</v>
      </c>
      <c r="BB16">
        <v>13</v>
      </c>
      <c r="BC16">
        <v>15</v>
      </c>
      <c r="BD16">
        <v>118</v>
      </c>
      <c r="BE16">
        <v>2</v>
      </c>
      <c r="BF16">
        <v>2</v>
      </c>
      <c r="BG16">
        <v>27</v>
      </c>
      <c r="BH16">
        <v>14</v>
      </c>
      <c r="BI16">
        <v>45</v>
      </c>
      <c r="BJ16">
        <v>18</v>
      </c>
      <c r="BK16">
        <v>8</v>
      </c>
      <c r="BL16">
        <v>2</v>
      </c>
      <c r="BM16">
        <v>12</v>
      </c>
      <c r="BN16">
        <v>3</v>
      </c>
      <c r="BO16">
        <v>2</v>
      </c>
      <c r="BP16">
        <v>16</v>
      </c>
      <c r="BQ16">
        <v>1</v>
      </c>
      <c r="BR16">
        <v>2</v>
      </c>
      <c r="BS16">
        <v>10</v>
      </c>
      <c r="BT16">
        <v>31</v>
      </c>
      <c r="BU16">
        <v>4</v>
      </c>
      <c r="BV16">
        <v>19</v>
      </c>
      <c r="BW16">
        <v>26</v>
      </c>
      <c r="BX16">
        <v>4</v>
      </c>
      <c r="BY16">
        <v>10</v>
      </c>
      <c r="BZ16">
        <v>9</v>
      </c>
      <c r="CA16">
        <v>8</v>
      </c>
      <c r="CB16">
        <v>2</v>
      </c>
      <c r="CC16">
        <v>20</v>
      </c>
      <c r="CD16">
        <v>11</v>
      </c>
      <c r="CE16">
        <v>3</v>
      </c>
      <c r="CF16">
        <v>4</v>
      </c>
      <c r="CG16">
        <v>10</v>
      </c>
      <c r="CH16">
        <v>7</v>
      </c>
      <c r="CI16">
        <v>0</v>
      </c>
      <c r="CJ16">
        <v>9</v>
      </c>
      <c r="CK16">
        <v>2</v>
      </c>
      <c r="CL16">
        <v>9</v>
      </c>
      <c r="CM16">
        <v>1</v>
      </c>
      <c r="CN16">
        <v>6</v>
      </c>
      <c r="CO16">
        <v>3</v>
      </c>
      <c r="CP16">
        <v>5</v>
      </c>
      <c r="CQ16">
        <v>10</v>
      </c>
      <c r="CR16">
        <v>63</v>
      </c>
      <c r="CS16">
        <v>11</v>
      </c>
      <c r="CT16">
        <v>2</v>
      </c>
      <c r="CU16">
        <v>9</v>
      </c>
      <c r="CV16">
        <v>1</v>
      </c>
      <c r="CW16">
        <v>1</v>
      </c>
      <c r="CX16">
        <v>19</v>
      </c>
      <c r="CY16">
        <v>13</v>
      </c>
      <c r="CZ16">
        <v>6</v>
      </c>
      <c r="DA16">
        <v>16</v>
      </c>
      <c r="DB16">
        <v>0</v>
      </c>
      <c r="DC16">
        <v>8</v>
      </c>
      <c r="DD16">
        <v>5</v>
      </c>
      <c r="DE16">
        <v>11</v>
      </c>
      <c r="DF16">
        <v>3</v>
      </c>
      <c r="DG16">
        <v>1</v>
      </c>
    </row>
    <row r="17" spans="1:111" x14ac:dyDescent="0.25">
      <c r="A17" t="s">
        <v>1564</v>
      </c>
      <c r="C17">
        <v>23</v>
      </c>
      <c r="D17">
        <v>17</v>
      </c>
      <c r="E17">
        <v>8</v>
      </c>
      <c r="F17">
        <v>14</v>
      </c>
      <c r="G17">
        <v>3</v>
      </c>
      <c r="H17">
        <v>0</v>
      </c>
      <c r="I17">
        <v>77</v>
      </c>
      <c r="J17">
        <v>69</v>
      </c>
      <c r="K17">
        <v>1</v>
      </c>
      <c r="L17">
        <v>9</v>
      </c>
      <c r="M17">
        <v>12</v>
      </c>
      <c r="N17">
        <v>21</v>
      </c>
      <c r="O17">
        <v>28</v>
      </c>
      <c r="P17">
        <v>2</v>
      </c>
      <c r="Q17">
        <v>4</v>
      </c>
      <c r="R17">
        <v>28</v>
      </c>
      <c r="S17">
        <v>1</v>
      </c>
      <c r="T17">
        <v>7</v>
      </c>
      <c r="U17">
        <v>0</v>
      </c>
      <c r="V17">
        <v>0</v>
      </c>
      <c r="W17">
        <v>0</v>
      </c>
      <c r="X17">
        <v>36</v>
      </c>
      <c r="Y17">
        <v>0</v>
      </c>
      <c r="Z17">
        <v>17</v>
      </c>
      <c r="AA17">
        <v>21</v>
      </c>
      <c r="AB17">
        <v>28</v>
      </c>
      <c r="AC17">
        <v>0</v>
      </c>
      <c r="AD17">
        <v>9</v>
      </c>
      <c r="AE17">
        <v>3</v>
      </c>
      <c r="AF17">
        <v>0</v>
      </c>
      <c r="AG17">
        <v>22</v>
      </c>
      <c r="AH17">
        <v>0</v>
      </c>
      <c r="AI17">
        <v>2</v>
      </c>
      <c r="AJ17">
        <v>0</v>
      </c>
      <c r="AK17">
        <v>2</v>
      </c>
      <c r="AL17">
        <v>1</v>
      </c>
      <c r="AM17">
        <v>30</v>
      </c>
      <c r="AN17">
        <v>0</v>
      </c>
      <c r="AO17">
        <v>19</v>
      </c>
      <c r="AP17">
        <v>2</v>
      </c>
      <c r="AQ17">
        <v>3</v>
      </c>
      <c r="AR17">
        <v>19</v>
      </c>
      <c r="AS17">
        <v>33</v>
      </c>
      <c r="AT17">
        <v>1</v>
      </c>
      <c r="AU17">
        <v>4</v>
      </c>
      <c r="AV17">
        <v>0</v>
      </c>
      <c r="AW17">
        <v>0</v>
      </c>
      <c r="AX17">
        <v>13</v>
      </c>
      <c r="AY17">
        <v>6</v>
      </c>
      <c r="AZ17">
        <v>2</v>
      </c>
      <c r="BA17">
        <v>5</v>
      </c>
      <c r="BB17">
        <v>0</v>
      </c>
      <c r="BC17">
        <v>11</v>
      </c>
      <c r="BD17">
        <v>14</v>
      </c>
      <c r="BE17">
        <v>0</v>
      </c>
      <c r="BF17">
        <v>2</v>
      </c>
      <c r="BG17">
        <v>0</v>
      </c>
      <c r="BH17">
        <v>0</v>
      </c>
      <c r="BI17">
        <v>1</v>
      </c>
      <c r="BJ17">
        <v>8</v>
      </c>
      <c r="BK17">
        <v>0</v>
      </c>
      <c r="BL17">
        <v>2</v>
      </c>
      <c r="BM17">
        <v>2</v>
      </c>
      <c r="BN17">
        <v>2</v>
      </c>
      <c r="BO17">
        <v>2</v>
      </c>
      <c r="BP17">
        <v>13</v>
      </c>
      <c r="BQ17">
        <v>0</v>
      </c>
      <c r="BR17">
        <v>0</v>
      </c>
      <c r="BS17">
        <v>2</v>
      </c>
      <c r="BT17">
        <v>24</v>
      </c>
      <c r="BU17">
        <v>0</v>
      </c>
      <c r="BV17">
        <v>11</v>
      </c>
      <c r="BW17">
        <v>9</v>
      </c>
      <c r="BX17">
        <v>4</v>
      </c>
      <c r="BY17">
        <v>1</v>
      </c>
      <c r="BZ17">
        <v>0</v>
      </c>
      <c r="CA17">
        <v>0</v>
      </c>
      <c r="CB17">
        <v>1</v>
      </c>
      <c r="CC17">
        <v>17</v>
      </c>
      <c r="CD17">
        <v>2</v>
      </c>
      <c r="CE17">
        <v>1</v>
      </c>
      <c r="CF17">
        <v>3</v>
      </c>
      <c r="CG17">
        <v>10</v>
      </c>
      <c r="CH17">
        <v>6</v>
      </c>
      <c r="CI17">
        <v>0</v>
      </c>
      <c r="CJ17">
        <v>8</v>
      </c>
      <c r="CK17">
        <v>1</v>
      </c>
      <c r="CL17">
        <v>7</v>
      </c>
      <c r="CM17">
        <v>0</v>
      </c>
      <c r="CN17">
        <v>4</v>
      </c>
      <c r="CO17">
        <v>0</v>
      </c>
      <c r="CP17">
        <v>3</v>
      </c>
      <c r="CQ17">
        <v>8</v>
      </c>
      <c r="CR17">
        <v>61</v>
      </c>
      <c r="CS17">
        <v>2</v>
      </c>
      <c r="CT17">
        <v>0</v>
      </c>
      <c r="CU17">
        <v>7</v>
      </c>
      <c r="CV17">
        <v>0</v>
      </c>
      <c r="CW17">
        <v>1</v>
      </c>
      <c r="CX17">
        <v>12</v>
      </c>
      <c r="CY17">
        <v>5</v>
      </c>
      <c r="CZ17">
        <v>2</v>
      </c>
      <c r="DA17">
        <v>1</v>
      </c>
      <c r="DB17">
        <v>0</v>
      </c>
      <c r="DC17">
        <v>3</v>
      </c>
      <c r="DD17">
        <v>1</v>
      </c>
      <c r="DE17">
        <v>7</v>
      </c>
      <c r="DF17">
        <v>1</v>
      </c>
      <c r="DG17">
        <v>0</v>
      </c>
    </row>
    <row r="22" spans="1:111" x14ac:dyDescent="0.25">
      <c r="A22" t="s">
        <v>1701</v>
      </c>
      <c r="F22" t="s">
        <v>1704</v>
      </c>
    </row>
    <row r="23" spans="1:111" x14ac:dyDescent="0.25">
      <c r="A23" t="s">
        <v>1027</v>
      </c>
      <c r="B23" t="s">
        <v>1026</v>
      </c>
      <c r="C23">
        <v>17</v>
      </c>
      <c r="F23" t="s">
        <v>1027</v>
      </c>
      <c r="G23" t="s">
        <v>1026</v>
      </c>
      <c r="H23">
        <v>152</v>
      </c>
    </row>
    <row r="24" spans="1:111" x14ac:dyDescent="0.25">
      <c r="A24" t="s">
        <v>1702</v>
      </c>
      <c r="B24" t="s">
        <v>818</v>
      </c>
      <c r="C24">
        <v>12</v>
      </c>
      <c r="F24" t="s">
        <v>1015</v>
      </c>
      <c r="G24" t="s">
        <v>1014</v>
      </c>
      <c r="H24">
        <v>59</v>
      </c>
    </row>
    <row r="25" spans="1:111" x14ac:dyDescent="0.25">
      <c r="A25" t="s">
        <v>1703</v>
      </c>
      <c r="B25" t="s">
        <v>996</v>
      </c>
      <c r="C25">
        <v>10</v>
      </c>
      <c r="F25" t="s">
        <v>1702</v>
      </c>
      <c r="G25" t="s">
        <v>818</v>
      </c>
      <c r="H25">
        <v>56</v>
      </c>
    </row>
    <row r="26" spans="1:111" x14ac:dyDescent="0.25">
      <c r="A26" t="s">
        <v>947</v>
      </c>
      <c r="B26" t="s">
        <v>946</v>
      </c>
      <c r="C26">
        <v>1</v>
      </c>
      <c r="F26" t="s">
        <v>1703</v>
      </c>
      <c r="G26" t="s">
        <v>996</v>
      </c>
      <c r="H26">
        <v>44</v>
      </c>
    </row>
    <row r="27" spans="1:111" x14ac:dyDescent="0.25">
      <c r="F27" t="s">
        <v>947</v>
      </c>
      <c r="G27" t="s">
        <v>946</v>
      </c>
      <c r="H27">
        <v>36</v>
      </c>
    </row>
    <row r="28" spans="1:111" x14ac:dyDescent="0.25">
      <c r="A28" t="s">
        <v>1027</v>
      </c>
      <c r="B28" t="s">
        <v>1026</v>
      </c>
      <c r="C28">
        <v>1</v>
      </c>
    </row>
    <row r="30" spans="1:111" x14ac:dyDescent="0.25">
      <c r="F30" t="s">
        <v>1027</v>
      </c>
      <c r="G30" t="s">
        <v>1026</v>
      </c>
      <c r="H30">
        <v>146</v>
      </c>
    </row>
    <row r="31" spans="1:111" x14ac:dyDescent="0.25">
      <c r="F31" t="s">
        <v>1015</v>
      </c>
      <c r="G31" t="s">
        <v>1014</v>
      </c>
      <c r="H31">
        <v>53</v>
      </c>
    </row>
    <row r="32" spans="1:111" x14ac:dyDescent="0.25">
      <c r="F32" t="s">
        <v>1703</v>
      </c>
      <c r="G32" t="s">
        <v>996</v>
      </c>
      <c r="H32">
        <v>43</v>
      </c>
    </row>
    <row r="33" spans="6:8" x14ac:dyDescent="0.25">
      <c r="F33" t="s">
        <v>1702</v>
      </c>
      <c r="G33" t="s">
        <v>818</v>
      </c>
      <c r="H33">
        <v>30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7AC2E-4123-49A9-B711-8F0990A93499}">
  <dimension ref="A1:DH36"/>
  <sheetViews>
    <sheetView workbookViewId="0">
      <selection activeCell="B22" sqref="B22:J36"/>
    </sheetView>
  </sheetViews>
  <sheetFormatPr defaultRowHeight="15" x14ac:dyDescent="0.25"/>
  <sheetData>
    <row r="1" spans="1:112" x14ac:dyDescent="0.25">
      <c r="A1" t="s">
        <v>1713</v>
      </c>
    </row>
    <row r="3" spans="1:112" x14ac:dyDescent="0.25">
      <c r="A3" t="s">
        <v>1525</v>
      </c>
      <c r="B3" s="27">
        <v>44837.564583333333</v>
      </c>
      <c r="C3" t="s">
        <v>1526</v>
      </c>
      <c r="D3" s="28">
        <v>44835</v>
      </c>
    </row>
    <row r="5" spans="1:112" x14ac:dyDescent="0.25">
      <c r="A5" t="s">
        <v>1527</v>
      </c>
      <c r="B5" t="s">
        <v>1528</v>
      </c>
      <c r="C5" t="s">
        <v>1529</v>
      </c>
    </row>
    <row r="6" spans="1:112" x14ac:dyDescent="0.25">
      <c r="A6">
        <v>33893</v>
      </c>
      <c r="B6">
        <v>13833</v>
      </c>
      <c r="C6">
        <v>20060</v>
      </c>
    </row>
    <row r="8" spans="1:112" x14ac:dyDescent="0.25">
      <c r="B8" t="s">
        <v>1530</v>
      </c>
      <c r="C8" t="s">
        <v>14</v>
      </c>
      <c r="D8" t="s">
        <v>522</v>
      </c>
      <c r="E8" t="s">
        <v>39</v>
      </c>
      <c r="F8" t="s">
        <v>24</v>
      </c>
      <c r="G8" t="s">
        <v>573</v>
      </c>
      <c r="H8" t="s">
        <v>477</v>
      </c>
      <c r="I8" t="s">
        <v>528</v>
      </c>
      <c r="J8" t="s">
        <v>444</v>
      </c>
      <c r="K8" t="s">
        <v>453</v>
      </c>
      <c r="L8" t="s">
        <v>387</v>
      </c>
      <c r="M8" t="s">
        <v>126</v>
      </c>
      <c r="N8" t="s">
        <v>432</v>
      </c>
      <c r="O8" t="s">
        <v>471</v>
      </c>
      <c r="P8" t="s">
        <v>46</v>
      </c>
      <c r="Q8" t="s">
        <v>473</v>
      </c>
      <c r="R8" t="s">
        <v>51</v>
      </c>
      <c r="S8" t="s">
        <v>89</v>
      </c>
      <c r="T8" t="s">
        <v>402</v>
      </c>
      <c r="U8" t="s">
        <v>439</v>
      </c>
      <c r="V8" t="s">
        <v>543</v>
      </c>
      <c r="W8" t="s">
        <v>421</v>
      </c>
      <c r="X8" t="s">
        <v>133</v>
      </c>
      <c r="Y8" t="s">
        <v>96</v>
      </c>
      <c r="Z8" t="s">
        <v>534</v>
      </c>
      <c r="AA8" t="s">
        <v>492</v>
      </c>
      <c r="AB8" t="s">
        <v>419</v>
      </c>
      <c r="AC8" t="s">
        <v>508</v>
      </c>
      <c r="AD8" t="s">
        <v>68</v>
      </c>
      <c r="AE8" t="s">
        <v>138</v>
      </c>
      <c r="AF8" t="s">
        <v>414</v>
      </c>
      <c r="AG8" t="s">
        <v>101</v>
      </c>
      <c r="AH8" t="s">
        <v>75</v>
      </c>
      <c r="AI8" t="s">
        <v>483</v>
      </c>
      <c r="AJ8" t="s">
        <v>143</v>
      </c>
      <c r="AK8" t="s">
        <v>578</v>
      </c>
      <c r="AL8" t="s">
        <v>515</v>
      </c>
      <c r="AM8" t="s">
        <v>167</v>
      </c>
      <c r="AN8" t="s">
        <v>562</v>
      </c>
      <c r="AO8" t="s">
        <v>517</v>
      </c>
      <c r="AP8" t="s">
        <v>503</v>
      </c>
      <c r="AQ8" t="s">
        <v>106</v>
      </c>
      <c r="AR8" t="s">
        <v>549</v>
      </c>
      <c r="AS8" t="s">
        <v>56</v>
      </c>
      <c r="AT8" t="s">
        <v>583</v>
      </c>
      <c r="AU8" t="s">
        <v>79</v>
      </c>
      <c r="AV8" t="s">
        <v>553</v>
      </c>
      <c r="AW8" t="s">
        <v>498</v>
      </c>
      <c r="AX8" t="s">
        <v>58</v>
      </c>
      <c r="AY8" t="s">
        <v>408</v>
      </c>
      <c r="AZ8" t="s">
        <v>148</v>
      </c>
      <c r="BA8" t="s">
        <v>111</v>
      </c>
      <c r="BB8" t="s">
        <v>459</v>
      </c>
      <c r="BC8" t="s">
        <v>557</v>
      </c>
      <c r="BD8" t="s">
        <v>116</v>
      </c>
      <c r="BE8" t="s">
        <v>174</v>
      </c>
      <c r="BF8" t="s">
        <v>153</v>
      </c>
      <c r="BG8" t="s">
        <v>397</v>
      </c>
      <c r="BH8" t="s">
        <v>538</v>
      </c>
      <c r="BI8" t="s">
        <v>467</v>
      </c>
      <c r="BJ8" t="s">
        <v>464</v>
      </c>
      <c r="BK8" t="s">
        <v>567</v>
      </c>
      <c r="BL8" t="s">
        <v>427</v>
      </c>
      <c r="BM8" t="s">
        <v>179</v>
      </c>
      <c r="BN8" t="s">
        <v>61</v>
      </c>
      <c r="BO8" t="s">
        <v>63</v>
      </c>
      <c r="BP8" t="s">
        <v>449</v>
      </c>
      <c r="BQ8" t="s">
        <v>900</v>
      </c>
      <c r="BR8" t="s">
        <v>843</v>
      </c>
      <c r="BS8" t="s">
        <v>902</v>
      </c>
      <c r="BT8" t="s">
        <v>883</v>
      </c>
      <c r="BU8" t="s">
        <v>1002</v>
      </c>
      <c r="BV8" t="s">
        <v>979</v>
      </c>
      <c r="BW8" t="s">
        <v>1007</v>
      </c>
      <c r="BX8" t="s">
        <v>951</v>
      </c>
      <c r="BY8" t="s">
        <v>941</v>
      </c>
      <c r="BZ8" t="s">
        <v>959</v>
      </c>
      <c r="CA8" t="s">
        <v>931</v>
      </c>
      <c r="CB8" t="s">
        <v>158</v>
      </c>
      <c r="CC8" t="s">
        <v>833</v>
      </c>
      <c r="CD8" t="s">
        <v>894</v>
      </c>
      <c r="CE8" t="s">
        <v>910</v>
      </c>
      <c r="CF8" t="s">
        <v>984</v>
      </c>
      <c r="CG8" t="s">
        <v>970</v>
      </c>
      <c r="CH8" t="s">
        <v>854</v>
      </c>
      <c r="CI8" t="s">
        <v>861</v>
      </c>
      <c r="CJ8" t="s">
        <v>888</v>
      </c>
      <c r="CK8" t="s">
        <v>915</v>
      </c>
      <c r="CL8" t="s">
        <v>866</v>
      </c>
      <c r="CM8" t="s">
        <v>872</v>
      </c>
      <c r="CN8" t="s">
        <v>921</v>
      </c>
      <c r="CO8" t="s">
        <v>976</v>
      </c>
      <c r="CP8" t="s">
        <v>936</v>
      </c>
      <c r="CQ8" t="s">
        <v>808</v>
      </c>
      <c r="CR8" t="s">
        <v>989</v>
      </c>
      <c r="CS8" t="s">
        <v>991</v>
      </c>
      <c r="CT8" t="s">
        <v>1021</v>
      </c>
      <c r="CU8" t="s">
        <v>838</v>
      </c>
      <c r="CV8" t="s">
        <v>823</v>
      </c>
      <c r="CW8" t="s">
        <v>849</v>
      </c>
      <c r="CX8" t="s">
        <v>878</v>
      </c>
      <c r="CY8" t="s">
        <v>964</v>
      </c>
      <c r="CZ8" t="s">
        <v>926</v>
      </c>
      <c r="DA8" t="s">
        <v>475</v>
      </c>
      <c r="DB8" t="s">
        <v>828</v>
      </c>
      <c r="DC8" t="s">
        <v>84</v>
      </c>
      <c r="DD8" t="s">
        <v>29</v>
      </c>
      <c r="DE8" t="s">
        <v>163</v>
      </c>
      <c r="DF8" t="s">
        <v>34</v>
      </c>
      <c r="DG8" t="s">
        <v>488</v>
      </c>
      <c r="DH8" t="s">
        <v>1019</v>
      </c>
    </row>
    <row r="9" spans="1:112" x14ac:dyDescent="0.25">
      <c r="A9" t="s">
        <v>1396</v>
      </c>
    </row>
    <row r="10" spans="1:112" x14ac:dyDescent="0.25">
      <c r="A10" t="s">
        <v>1567</v>
      </c>
      <c r="C10">
        <v>145</v>
      </c>
      <c r="D10">
        <v>148</v>
      </c>
      <c r="E10">
        <v>34</v>
      </c>
      <c r="F10">
        <v>76</v>
      </c>
      <c r="G10">
        <v>214</v>
      </c>
      <c r="H10">
        <v>125</v>
      </c>
      <c r="I10">
        <v>218</v>
      </c>
      <c r="J10">
        <v>384</v>
      </c>
      <c r="K10">
        <v>67</v>
      </c>
      <c r="L10">
        <v>77</v>
      </c>
      <c r="M10">
        <v>70</v>
      </c>
      <c r="N10">
        <v>291</v>
      </c>
      <c r="O10">
        <v>180</v>
      </c>
      <c r="P10">
        <v>124</v>
      </c>
      <c r="Q10">
        <v>110</v>
      </c>
      <c r="R10">
        <v>127</v>
      </c>
      <c r="S10">
        <v>285</v>
      </c>
      <c r="T10">
        <v>146</v>
      </c>
      <c r="U10">
        <v>242</v>
      </c>
      <c r="V10">
        <v>230</v>
      </c>
      <c r="W10">
        <v>77</v>
      </c>
      <c r="X10">
        <v>111</v>
      </c>
      <c r="Y10">
        <v>26</v>
      </c>
      <c r="Z10">
        <v>128</v>
      </c>
      <c r="AA10">
        <v>247</v>
      </c>
      <c r="AB10">
        <v>99</v>
      </c>
      <c r="AC10">
        <v>114</v>
      </c>
      <c r="AD10">
        <v>132</v>
      </c>
      <c r="AE10">
        <v>114</v>
      </c>
      <c r="AF10">
        <v>58</v>
      </c>
      <c r="AG10">
        <v>26</v>
      </c>
      <c r="AH10">
        <v>185</v>
      </c>
      <c r="AI10">
        <v>22</v>
      </c>
      <c r="AJ10">
        <v>69</v>
      </c>
      <c r="AK10">
        <v>47</v>
      </c>
      <c r="AL10">
        <v>136</v>
      </c>
      <c r="AM10">
        <v>104</v>
      </c>
      <c r="AN10">
        <v>100</v>
      </c>
      <c r="AO10">
        <v>46</v>
      </c>
      <c r="AP10">
        <v>48</v>
      </c>
      <c r="AQ10">
        <v>80</v>
      </c>
      <c r="AR10">
        <v>25</v>
      </c>
      <c r="AS10">
        <v>67</v>
      </c>
      <c r="AT10">
        <v>140</v>
      </c>
      <c r="AU10">
        <v>147</v>
      </c>
      <c r="AV10">
        <v>121</v>
      </c>
      <c r="AW10">
        <v>91</v>
      </c>
      <c r="AX10">
        <v>28</v>
      </c>
      <c r="AY10">
        <v>93</v>
      </c>
      <c r="AZ10">
        <v>55</v>
      </c>
      <c r="BA10">
        <v>49</v>
      </c>
      <c r="BB10">
        <v>45</v>
      </c>
      <c r="BC10">
        <v>93</v>
      </c>
      <c r="BD10">
        <v>128</v>
      </c>
      <c r="BE10">
        <v>266</v>
      </c>
      <c r="BF10">
        <v>26</v>
      </c>
      <c r="BG10">
        <v>17</v>
      </c>
      <c r="BH10">
        <v>102</v>
      </c>
      <c r="BI10">
        <v>92</v>
      </c>
      <c r="BJ10">
        <v>62</v>
      </c>
      <c r="BK10">
        <v>166</v>
      </c>
      <c r="BL10">
        <v>85</v>
      </c>
      <c r="BM10">
        <v>76</v>
      </c>
      <c r="BN10">
        <v>64</v>
      </c>
      <c r="BO10">
        <v>20</v>
      </c>
      <c r="BP10">
        <v>27</v>
      </c>
      <c r="BQ10">
        <v>197</v>
      </c>
      <c r="BR10">
        <v>74</v>
      </c>
      <c r="BS10">
        <v>147</v>
      </c>
      <c r="BT10">
        <v>319</v>
      </c>
      <c r="BU10">
        <v>237</v>
      </c>
      <c r="BV10">
        <v>81</v>
      </c>
      <c r="BW10">
        <v>276</v>
      </c>
      <c r="BX10">
        <v>108</v>
      </c>
      <c r="BY10">
        <v>174</v>
      </c>
      <c r="BZ10">
        <v>68</v>
      </c>
      <c r="CA10">
        <v>101</v>
      </c>
      <c r="CB10">
        <v>26</v>
      </c>
      <c r="CC10">
        <v>89</v>
      </c>
      <c r="CD10">
        <v>112</v>
      </c>
      <c r="CE10">
        <v>224</v>
      </c>
      <c r="CF10">
        <v>109</v>
      </c>
      <c r="CG10">
        <v>53</v>
      </c>
      <c r="CH10">
        <v>140</v>
      </c>
      <c r="CI10">
        <v>53</v>
      </c>
      <c r="CJ10">
        <v>17</v>
      </c>
      <c r="CK10">
        <v>89</v>
      </c>
      <c r="CL10">
        <v>34</v>
      </c>
      <c r="CM10">
        <v>30</v>
      </c>
      <c r="CN10">
        <v>57</v>
      </c>
      <c r="CO10">
        <v>123</v>
      </c>
      <c r="CP10">
        <v>147</v>
      </c>
      <c r="CQ10">
        <v>135</v>
      </c>
      <c r="CR10">
        <v>49</v>
      </c>
      <c r="CS10">
        <v>452</v>
      </c>
      <c r="CT10">
        <v>112</v>
      </c>
      <c r="CU10">
        <v>97</v>
      </c>
      <c r="CV10">
        <v>90</v>
      </c>
      <c r="CW10">
        <v>16</v>
      </c>
      <c r="CX10">
        <v>113</v>
      </c>
      <c r="CY10">
        <v>77</v>
      </c>
      <c r="CZ10">
        <v>223</v>
      </c>
      <c r="DA10">
        <v>59</v>
      </c>
      <c r="DB10">
        <v>141</v>
      </c>
      <c r="DC10">
        <v>22</v>
      </c>
      <c r="DD10">
        <v>125</v>
      </c>
      <c r="DE10">
        <v>63</v>
      </c>
      <c r="DF10">
        <v>239</v>
      </c>
      <c r="DG10">
        <v>89</v>
      </c>
      <c r="DH10">
        <v>201</v>
      </c>
    </row>
    <row r="11" spans="1:112" x14ac:dyDescent="0.25">
      <c r="A11" t="s">
        <v>1568</v>
      </c>
      <c r="C11">
        <v>130</v>
      </c>
      <c r="D11">
        <v>142</v>
      </c>
      <c r="E11">
        <v>32</v>
      </c>
      <c r="F11">
        <v>62</v>
      </c>
      <c r="G11">
        <v>207</v>
      </c>
      <c r="H11">
        <v>116</v>
      </c>
      <c r="I11">
        <v>216</v>
      </c>
      <c r="J11">
        <v>365</v>
      </c>
      <c r="K11">
        <v>51</v>
      </c>
      <c r="L11">
        <v>68</v>
      </c>
      <c r="M11">
        <v>66</v>
      </c>
      <c r="N11">
        <v>270</v>
      </c>
      <c r="O11">
        <v>177</v>
      </c>
      <c r="P11">
        <v>123</v>
      </c>
      <c r="Q11">
        <v>110</v>
      </c>
      <c r="R11">
        <v>123</v>
      </c>
      <c r="S11">
        <v>249</v>
      </c>
      <c r="T11">
        <v>134</v>
      </c>
      <c r="U11">
        <v>235</v>
      </c>
      <c r="V11">
        <v>224</v>
      </c>
      <c r="W11">
        <v>69</v>
      </c>
      <c r="X11">
        <v>101</v>
      </c>
      <c r="Y11">
        <v>20</v>
      </c>
      <c r="Z11">
        <v>120</v>
      </c>
      <c r="AA11">
        <v>245</v>
      </c>
      <c r="AB11">
        <v>97</v>
      </c>
      <c r="AC11">
        <v>108</v>
      </c>
      <c r="AD11">
        <v>39</v>
      </c>
      <c r="AE11">
        <v>109</v>
      </c>
      <c r="AF11">
        <v>46</v>
      </c>
      <c r="AG11">
        <v>25</v>
      </c>
      <c r="AH11">
        <v>173</v>
      </c>
      <c r="AI11">
        <v>22</v>
      </c>
      <c r="AJ11">
        <v>55</v>
      </c>
      <c r="AK11">
        <v>26</v>
      </c>
      <c r="AL11">
        <v>128</v>
      </c>
      <c r="AM11">
        <v>61</v>
      </c>
      <c r="AN11">
        <v>74</v>
      </c>
      <c r="AO11">
        <v>12</v>
      </c>
      <c r="AP11">
        <v>46</v>
      </c>
      <c r="AQ11">
        <v>78</v>
      </c>
      <c r="AR11">
        <v>25</v>
      </c>
      <c r="AS11">
        <v>57</v>
      </c>
      <c r="AT11">
        <v>138</v>
      </c>
      <c r="AU11">
        <v>142</v>
      </c>
      <c r="AV11">
        <v>38</v>
      </c>
      <c r="AW11">
        <v>86</v>
      </c>
      <c r="AX11">
        <v>27</v>
      </c>
      <c r="AY11">
        <v>88</v>
      </c>
      <c r="AZ11">
        <v>48</v>
      </c>
      <c r="BA11">
        <v>45</v>
      </c>
      <c r="BB11">
        <v>42</v>
      </c>
      <c r="BC11">
        <v>92</v>
      </c>
      <c r="BD11">
        <v>126</v>
      </c>
      <c r="BE11">
        <v>216</v>
      </c>
      <c r="BF11">
        <v>15</v>
      </c>
      <c r="BG11">
        <v>15</v>
      </c>
      <c r="BH11">
        <v>99</v>
      </c>
      <c r="BI11">
        <v>89</v>
      </c>
      <c r="BJ11">
        <v>60</v>
      </c>
      <c r="BK11">
        <v>161</v>
      </c>
      <c r="BL11">
        <v>85</v>
      </c>
      <c r="BM11">
        <v>65</v>
      </c>
      <c r="BN11">
        <v>63</v>
      </c>
      <c r="BO11">
        <v>18</v>
      </c>
      <c r="BP11">
        <v>26</v>
      </c>
      <c r="BQ11">
        <v>185</v>
      </c>
      <c r="BR11">
        <v>72</v>
      </c>
      <c r="BS11">
        <v>83</v>
      </c>
      <c r="BT11">
        <v>304</v>
      </c>
      <c r="BU11">
        <v>237</v>
      </c>
      <c r="BV11">
        <v>80</v>
      </c>
      <c r="BW11">
        <v>268</v>
      </c>
      <c r="BX11">
        <v>78</v>
      </c>
      <c r="BY11">
        <v>173</v>
      </c>
      <c r="BZ11">
        <v>35</v>
      </c>
      <c r="CA11">
        <v>95</v>
      </c>
      <c r="CB11">
        <v>26</v>
      </c>
      <c r="CC11">
        <v>88</v>
      </c>
      <c r="CD11">
        <v>107</v>
      </c>
      <c r="CE11">
        <v>216</v>
      </c>
      <c r="CF11">
        <v>106</v>
      </c>
      <c r="CG11">
        <v>39</v>
      </c>
      <c r="CH11">
        <v>138</v>
      </c>
      <c r="CI11">
        <v>48</v>
      </c>
      <c r="CJ11">
        <v>13</v>
      </c>
      <c r="CK11">
        <v>86</v>
      </c>
      <c r="CL11">
        <v>27</v>
      </c>
      <c r="CM11">
        <v>25</v>
      </c>
      <c r="CN11">
        <v>54</v>
      </c>
      <c r="CO11">
        <v>122</v>
      </c>
      <c r="CP11">
        <v>146</v>
      </c>
      <c r="CQ11">
        <v>107</v>
      </c>
      <c r="CR11">
        <v>43</v>
      </c>
      <c r="CS11">
        <v>451</v>
      </c>
      <c r="CT11">
        <v>110</v>
      </c>
      <c r="CU11">
        <v>96</v>
      </c>
      <c r="CV11">
        <v>88</v>
      </c>
      <c r="CW11">
        <v>10</v>
      </c>
      <c r="CX11">
        <v>112</v>
      </c>
      <c r="CY11">
        <v>75</v>
      </c>
      <c r="CZ11">
        <v>113</v>
      </c>
      <c r="DA11">
        <v>56</v>
      </c>
      <c r="DB11">
        <v>135</v>
      </c>
      <c r="DC11">
        <v>21</v>
      </c>
      <c r="DD11">
        <v>119</v>
      </c>
      <c r="DE11">
        <v>60</v>
      </c>
      <c r="DF11">
        <v>228</v>
      </c>
      <c r="DG11">
        <v>86</v>
      </c>
      <c r="DH11">
        <v>194</v>
      </c>
    </row>
    <row r="12" spans="1:112" x14ac:dyDescent="0.25">
      <c r="A12" t="s">
        <v>1565</v>
      </c>
      <c r="C12">
        <v>59</v>
      </c>
      <c r="D12">
        <v>11</v>
      </c>
      <c r="E12">
        <v>6</v>
      </c>
      <c r="F12">
        <v>0</v>
      </c>
      <c r="G12">
        <v>0</v>
      </c>
      <c r="H12">
        <v>0</v>
      </c>
      <c r="I12">
        <v>60</v>
      </c>
      <c r="J12">
        <v>89</v>
      </c>
      <c r="K12">
        <v>0</v>
      </c>
      <c r="L12">
        <v>2</v>
      </c>
      <c r="M12">
        <v>33</v>
      </c>
      <c r="N12">
        <v>85</v>
      </c>
      <c r="O12">
        <v>0</v>
      </c>
      <c r="P12">
        <v>1</v>
      </c>
      <c r="Q12">
        <v>11</v>
      </c>
      <c r="R12">
        <v>6</v>
      </c>
      <c r="S12">
        <v>6</v>
      </c>
      <c r="T12">
        <v>0</v>
      </c>
      <c r="U12">
        <v>38</v>
      </c>
      <c r="V12">
        <v>1</v>
      </c>
      <c r="W12">
        <v>1</v>
      </c>
      <c r="X12">
        <v>26</v>
      </c>
      <c r="Y12">
        <v>3</v>
      </c>
      <c r="Z12">
        <v>12</v>
      </c>
      <c r="AA12">
        <v>30</v>
      </c>
      <c r="AB12">
        <v>17</v>
      </c>
      <c r="AC12">
        <v>0</v>
      </c>
      <c r="AD12">
        <v>4</v>
      </c>
      <c r="AE12">
        <v>11</v>
      </c>
      <c r="AF12">
        <v>0</v>
      </c>
      <c r="AG12">
        <v>3</v>
      </c>
      <c r="AH12">
        <v>6</v>
      </c>
      <c r="AI12">
        <v>0</v>
      </c>
      <c r="AJ12">
        <v>0</v>
      </c>
      <c r="AK12">
        <v>0</v>
      </c>
      <c r="AL12">
        <v>37</v>
      </c>
      <c r="AM12">
        <v>12</v>
      </c>
      <c r="AN12">
        <v>7</v>
      </c>
      <c r="AO12">
        <v>0</v>
      </c>
      <c r="AP12">
        <v>14</v>
      </c>
      <c r="AQ12">
        <v>6</v>
      </c>
      <c r="AR12">
        <v>1</v>
      </c>
      <c r="AS12">
        <v>14</v>
      </c>
      <c r="AT12">
        <v>0</v>
      </c>
      <c r="AU12">
        <v>0</v>
      </c>
      <c r="AV12">
        <v>2</v>
      </c>
      <c r="AW12">
        <v>0</v>
      </c>
      <c r="AX12">
        <v>0</v>
      </c>
      <c r="AY12">
        <v>11</v>
      </c>
      <c r="AZ12">
        <v>25</v>
      </c>
      <c r="BA12">
        <v>9</v>
      </c>
      <c r="BB12">
        <v>0</v>
      </c>
      <c r="BC12">
        <v>13</v>
      </c>
      <c r="BD12">
        <v>13</v>
      </c>
      <c r="BE12">
        <v>2</v>
      </c>
      <c r="BF12">
        <v>0</v>
      </c>
      <c r="BG12">
        <v>1</v>
      </c>
      <c r="BH12">
        <v>1</v>
      </c>
      <c r="BI12">
        <v>1</v>
      </c>
      <c r="BJ12">
        <v>0</v>
      </c>
      <c r="BK12">
        <v>5</v>
      </c>
      <c r="BL12">
        <v>0</v>
      </c>
      <c r="BM12">
        <v>24</v>
      </c>
      <c r="BN12">
        <v>1</v>
      </c>
      <c r="BO12">
        <v>3</v>
      </c>
      <c r="BP12">
        <v>0</v>
      </c>
      <c r="BQ12">
        <v>0</v>
      </c>
      <c r="BR12">
        <v>0</v>
      </c>
      <c r="BS12">
        <v>1</v>
      </c>
      <c r="BT12">
        <v>0</v>
      </c>
      <c r="BU12">
        <v>102</v>
      </c>
      <c r="BV12">
        <v>37</v>
      </c>
      <c r="BW12">
        <v>2</v>
      </c>
      <c r="BX12">
        <v>0</v>
      </c>
      <c r="BY12">
        <v>16</v>
      </c>
      <c r="BZ12">
        <v>0</v>
      </c>
      <c r="CA12">
        <v>0</v>
      </c>
      <c r="CB12">
        <v>0</v>
      </c>
      <c r="CC12">
        <v>18</v>
      </c>
      <c r="CD12">
        <v>2</v>
      </c>
      <c r="CE12">
        <v>23</v>
      </c>
      <c r="CF12">
        <v>1</v>
      </c>
      <c r="CG12">
        <v>0</v>
      </c>
      <c r="CH12">
        <v>11</v>
      </c>
      <c r="CI12">
        <v>1</v>
      </c>
      <c r="CJ12">
        <v>0</v>
      </c>
      <c r="CK12">
        <v>2</v>
      </c>
      <c r="CL12">
        <v>0</v>
      </c>
      <c r="CM12">
        <v>0</v>
      </c>
      <c r="CN12">
        <v>0</v>
      </c>
      <c r="CO12">
        <v>3</v>
      </c>
      <c r="CP12">
        <v>1</v>
      </c>
      <c r="CQ12">
        <v>7</v>
      </c>
      <c r="CR12">
        <v>2</v>
      </c>
      <c r="CS12">
        <v>63</v>
      </c>
      <c r="CT12">
        <v>16</v>
      </c>
      <c r="CU12">
        <v>0</v>
      </c>
      <c r="CV12">
        <v>0</v>
      </c>
      <c r="CW12">
        <v>0</v>
      </c>
      <c r="CX12">
        <v>4</v>
      </c>
      <c r="CY12">
        <v>1</v>
      </c>
      <c r="CZ12">
        <v>1</v>
      </c>
      <c r="DA12">
        <v>0</v>
      </c>
      <c r="DB12">
        <v>0</v>
      </c>
      <c r="DC12">
        <v>1</v>
      </c>
      <c r="DD12">
        <v>6</v>
      </c>
      <c r="DE12">
        <v>0</v>
      </c>
      <c r="DF12">
        <v>4</v>
      </c>
      <c r="DG12">
        <v>1</v>
      </c>
      <c r="DH12">
        <v>99</v>
      </c>
    </row>
    <row r="13" spans="1:112" x14ac:dyDescent="0.25">
      <c r="A13" t="s">
        <v>1566</v>
      </c>
      <c r="C13">
        <v>59</v>
      </c>
      <c r="D13">
        <v>10</v>
      </c>
      <c r="E13">
        <v>6</v>
      </c>
      <c r="F13">
        <v>0</v>
      </c>
      <c r="G13">
        <v>0</v>
      </c>
      <c r="H13">
        <v>0</v>
      </c>
      <c r="I13">
        <v>60</v>
      </c>
      <c r="J13">
        <v>87</v>
      </c>
      <c r="K13">
        <v>0</v>
      </c>
      <c r="L13">
        <v>0</v>
      </c>
      <c r="M13">
        <v>33</v>
      </c>
      <c r="N13">
        <v>78</v>
      </c>
      <c r="O13">
        <v>0</v>
      </c>
      <c r="P13">
        <v>1</v>
      </c>
      <c r="Q13">
        <v>11</v>
      </c>
      <c r="R13">
        <v>5</v>
      </c>
      <c r="S13">
        <v>6</v>
      </c>
      <c r="T13">
        <v>0</v>
      </c>
      <c r="U13">
        <v>38</v>
      </c>
      <c r="V13">
        <v>1</v>
      </c>
      <c r="W13">
        <v>0</v>
      </c>
      <c r="X13">
        <v>26</v>
      </c>
      <c r="Y13">
        <v>2</v>
      </c>
      <c r="Z13">
        <v>11</v>
      </c>
      <c r="AA13">
        <v>29</v>
      </c>
      <c r="AB13">
        <v>17</v>
      </c>
      <c r="AC13">
        <v>0</v>
      </c>
      <c r="AD13">
        <v>4</v>
      </c>
      <c r="AE13">
        <v>11</v>
      </c>
      <c r="AF13">
        <v>0</v>
      </c>
      <c r="AG13">
        <v>3</v>
      </c>
      <c r="AH13">
        <v>6</v>
      </c>
      <c r="AI13">
        <v>0</v>
      </c>
      <c r="AJ13">
        <v>0</v>
      </c>
      <c r="AK13">
        <v>0</v>
      </c>
      <c r="AL13">
        <v>37</v>
      </c>
      <c r="AM13">
        <v>12</v>
      </c>
      <c r="AN13">
        <v>7</v>
      </c>
      <c r="AO13">
        <v>0</v>
      </c>
      <c r="AP13">
        <v>13</v>
      </c>
      <c r="AQ13">
        <v>6</v>
      </c>
      <c r="AR13">
        <v>1</v>
      </c>
      <c r="AS13">
        <v>11</v>
      </c>
      <c r="AT13">
        <v>0</v>
      </c>
      <c r="AU13">
        <v>0</v>
      </c>
      <c r="AV13">
        <v>2</v>
      </c>
      <c r="AW13">
        <v>0</v>
      </c>
      <c r="AX13">
        <v>0</v>
      </c>
      <c r="AY13">
        <v>11</v>
      </c>
      <c r="AZ13">
        <v>23</v>
      </c>
      <c r="BA13">
        <v>9</v>
      </c>
      <c r="BB13">
        <v>0</v>
      </c>
      <c r="BC13">
        <v>13</v>
      </c>
      <c r="BD13">
        <v>13</v>
      </c>
      <c r="BE13">
        <v>2</v>
      </c>
      <c r="BF13">
        <v>0</v>
      </c>
      <c r="BG13">
        <v>1</v>
      </c>
      <c r="BH13">
        <v>1</v>
      </c>
      <c r="BI13">
        <v>1</v>
      </c>
      <c r="BJ13">
        <v>0</v>
      </c>
      <c r="BK13">
        <v>5</v>
      </c>
      <c r="BL13">
        <v>0</v>
      </c>
      <c r="BM13">
        <v>24</v>
      </c>
      <c r="BN13">
        <v>1</v>
      </c>
      <c r="BO13">
        <v>3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102</v>
      </c>
      <c r="BV13">
        <v>37</v>
      </c>
      <c r="BW13">
        <v>2</v>
      </c>
      <c r="BX13">
        <v>0</v>
      </c>
      <c r="BY13">
        <v>16</v>
      </c>
      <c r="BZ13">
        <v>0</v>
      </c>
      <c r="CA13">
        <v>0</v>
      </c>
      <c r="CB13">
        <v>0</v>
      </c>
      <c r="CC13">
        <v>18</v>
      </c>
      <c r="CD13">
        <v>2</v>
      </c>
      <c r="CE13">
        <v>23</v>
      </c>
      <c r="CF13">
        <v>1</v>
      </c>
      <c r="CG13">
        <v>0</v>
      </c>
      <c r="CH13">
        <v>11</v>
      </c>
      <c r="CI13">
        <v>1</v>
      </c>
      <c r="CJ13">
        <v>0</v>
      </c>
      <c r="CK13">
        <v>2</v>
      </c>
      <c r="CL13">
        <v>0</v>
      </c>
      <c r="CM13">
        <v>0</v>
      </c>
      <c r="CN13">
        <v>0</v>
      </c>
      <c r="CO13">
        <v>3</v>
      </c>
      <c r="CP13">
        <v>1</v>
      </c>
      <c r="CQ13">
        <v>7</v>
      </c>
      <c r="CR13">
        <v>2</v>
      </c>
      <c r="CS13">
        <v>51</v>
      </c>
      <c r="CT13">
        <v>15</v>
      </c>
      <c r="CU13">
        <v>0</v>
      </c>
      <c r="CV13">
        <v>0</v>
      </c>
      <c r="CW13">
        <v>0</v>
      </c>
      <c r="CX13">
        <v>4</v>
      </c>
      <c r="CY13">
        <v>1</v>
      </c>
      <c r="CZ13">
        <v>1</v>
      </c>
      <c r="DA13">
        <v>0</v>
      </c>
      <c r="DB13">
        <v>0</v>
      </c>
      <c r="DC13">
        <v>0</v>
      </c>
      <c r="DD13">
        <v>6</v>
      </c>
      <c r="DE13">
        <v>0</v>
      </c>
      <c r="DF13">
        <v>4</v>
      </c>
      <c r="DG13">
        <v>0</v>
      </c>
      <c r="DH13">
        <v>99</v>
      </c>
    </row>
    <row r="14" spans="1:112" x14ac:dyDescent="0.25">
      <c r="A14" t="s">
        <v>1561</v>
      </c>
      <c r="C14">
        <v>20</v>
      </c>
      <c r="D14">
        <v>7</v>
      </c>
      <c r="E14">
        <v>4</v>
      </c>
      <c r="F14">
        <v>0</v>
      </c>
      <c r="G14">
        <v>0</v>
      </c>
      <c r="H14">
        <v>0</v>
      </c>
      <c r="I14">
        <v>36</v>
      </c>
      <c r="J14">
        <v>32</v>
      </c>
      <c r="K14">
        <v>0</v>
      </c>
      <c r="L14">
        <v>0</v>
      </c>
      <c r="M14">
        <v>6</v>
      </c>
      <c r="N14">
        <v>7</v>
      </c>
      <c r="O14">
        <v>0</v>
      </c>
      <c r="P14">
        <v>0</v>
      </c>
      <c r="Q14">
        <v>3</v>
      </c>
      <c r="R14">
        <v>15</v>
      </c>
      <c r="S14">
        <v>0</v>
      </c>
      <c r="T14">
        <v>0</v>
      </c>
      <c r="U14">
        <v>5</v>
      </c>
      <c r="V14">
        <v>0</v>
      </c>
      <c r="W14">
        <v>2</v>
      </c>
      <c r="X14">
        <v>16</v>
      </c>
      <c r="Y14">
        <v>0</v>
      </c>
      <c r="Z14">
        <v>19</v>
      </c>
      <c r="AA14">
        <v>25</v>
      </c>
      <c r="AB14">
        <v>10</v>
      </c>
      <c r="AC14">
        <v>0</v>
      </c>
      <c r="AD14">
        <v>0</v>
      </c>
      <c r="AE14">
        <v>6</v>
      </c>
      <c r="AF14">
        <v>0</v>
      </c>
      <c r="AG14">
        <v>0</v>
      </c>
      <c r="AH14">
        <v>22</v>
      </c>
      <c r="AI14">
        <v>0</v>
      </c>
      <c r="AJ14">
        <v>0</v>
      </c>
      <c r="AK14">
        <v>0</v>
      </c>
      <c r="AL14">
        <v>9</v>
      </c>
      <c r="AM14">
        <v>1</v>
      </c>
      <c r="AN14">
        <v>9</v>
      </c>
      <c r="AO14">
        <v>0</v>
      </c>
      <c r="AP14">
        <v>12</v>
      </c>
      <c r="AQ14">
        <v>1</v>
      </c>
      <c r="AR14">
        <v>0</v>
      </c>
      <c r="AS14">
        <v>16</v>
      </c>
      <c r="AT14">
        <v>21</v>
      </c>
      <c r="AU14">
        <v>0</v>
      </c>
      <c r="AV14">
        <v>2</v>
      </c>
      <c r="AW14">
        <v>0</v>
      </c>
      <c r="AX14">
        <v>0</v>
      </c>
      <c r="AY14">
        <v>1</v>
      </c>
      <c r="AZ14">
        <v>1</v>
      </c>
      <c r="BA14">
        <v>0</v>
      </c>
      <c r="BB14">
        <v>2</v>
      </c>
      <c r="BC14">
        <v>6</v>
      </c>
      <c r="BD14">
        <v>6</v>
      </c>
      <c r="BE14">
        <v>2</v>
      </c>
      <c r="BF14">
        <v>0</v>
      </c>
      <c r="BG14">
        <v>1</v>
      </c>
      <c r="BH14">
        <v>0</v>
      </c>
      <c r="BI14">
        <v>0</v>
      </c>
      <c r="BJ14">
        <v>1</v>
      </c>
      <c r="BK14">
        <v>3</v>
      </c>
      <c r="BL14">
        <v>0</v>
      </c>
      <c r="BM14">
        <v>8</v>
      </c>
      <c r="BN14">
        <v>1</v>
      </c>
      <c r="BO14">
        <v>1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11</v>
      </c>
      <c r="BV14">
        <v>1</v>
      </c>
      <c r="BW14">
        <v>6</v>
      </c>
      <c r="BX14">
        <v>5</v>
      </c>
      <c r="BY14">
        <v>0</v>
      </c>
      <c r="BZ14">
        <v>0</v>
      </c>
      <c r="CA14">
        <v>0</v>
      </c>
      <c r="CB14">
        <v>0</v>
      </c>
      <c r="CC14">
        <v>1</v>
      </c>
      <c r="CD14">
        <v>1</v>
      </c>
      <c r="CE14">
        <v>0</v>
      </c>
      <c r="CF14">
        <v>2</v>
      </c>
      <c r="CG14">
        <v>2</v>
      </c>
      <c r="CH14">
        <v>1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0</v>
      </c>
      <c r="CO14">
        <v>4</v>
      </c>
      <c r="CP14">
        <v>0</v>
      </c>
      <c r="CQ14">
        <v>2</v>
      </c>
      <c r="CR14">
        <v>0</v>
      </c>
      <c r="CS14">
        <v>25</v>
      </c>
      <c r="CT14">
        <v>1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2</v>
      </c>
      <c r="DA14">
        <v>0</v>
      </c>
      <c r="DB14">
        <v>0</v>
      </c>
      <c r="DC14">
        <v>0</v>
      </c>
      <c r="DD14">
        <v>0</v>
      </c>
      <c r="DE14">
        <v>1</v>
      </c>
      <c r="DF14">
        <v>0</v>
      </c>
      <c r="DG14">
        <v>0</v>
      </c>
      <c r="DH14">
        <v>0</v>
      </c>
    </row>
    <row r="15" spans="1:112" x14ac:dyDescent="0.25">
      <c r="A15" t="s">
        <v>1562</v>
      </c>
      <c r="C15">
        <v>17</v>
      </c>
      <c r="D15">
        <v>7</v>
      </c>
      <c r="E15">
        <v>4</v>
      </c>
      <c r="F15">
        <v>0</v>
      </c>
      <c r="G15">
        <v>0</v>
      </c>
      <c r="H15">
        <v>0</v>
      </c>
      <c r="I15">
        <v>36</v>
      </c>
      <c r="J15">
        <v>32</v>
      </c>
      <c r="K15">
        <v>0</v>
      </c>
      <c r="L15">
        <v>0</v>
      </c>
      <c r="M15">
        <v>5</v>
      </c>
      <c r="N15">
        <v>6</v>
      </c>
      <c r="O15">
        <v>0</v>
      </c>
      <c r="P15">
        <v>0</v>
      </c>
      <c r="Q15">
        <v>3</v>
      </c>
      <c r="R15">
        <v>11</v>
      </c>
      <c r="S15">
        <v>0</v>
      </c>
      <c r="T15">
        <v>0</v>
      </c>
      <c r="U15">
        <v>5</v>
      </c>
      <c r="V15">
        <v>0</v>
      </c>
      <c r="W15">
        <v>0</v>
      </c>
      <c r="X15">
        <v>14</v>
      </c>
      <c r="Y15">
        <v>0</v>
      </c>
      <c r="Z15">
        <v>19</v>
      </c>
      <c r="AA15">
        <v>25</v>
      </c>
      <c r="AB15">
        <v>9</v>
      </c>
      <c r="AC15">
        <v>0</v>
      </c>
      <c r="AD15">
        <v>0</v>
      </c>
      <c r="AE15">
        <v>6</v>
      </c>
      <c r="AF15">
        <v>0</v>
      </c>
      <c r="AG15">
        <v>0</v>
      </c>
      <c r="AH15">
        <v>21</v>
      </c>
      <c r="AI15">
        <v>0</v>
      </c>
      <c r="AJ15">
        <v>0</v>
      </c>
      <c r="AK15">
        <v>0</v>
      </c>
      <c r="AL15">
        <v>6</v>
      </c>
      <c r="AM15">
        <v>0</v>
      </c>
      <c r="AN15">
        <v>9</v>
      </c>
      <c r="AO15">
        <v>0</v>
      </c>
      <c r="AP15">
        <v>12</v>
      </c>
      <c r="AQ15">
        <v>1</v>
      </c>
      <c r="AR15">
        <v>0</v>
      </c>
      <c r="AS15">
        <v>14</v>
      </c>
      <c r="AT15">
        <v>20</v>
      </c>
      <c r="AU15">
        <v>0</v>
      </c>
      <c r="AV15">
        <v>1</v>
      </c>
      <c r="AW15">
        <v>0</v>
      </c>
      <c r="AX15">
        <v>0</v>
      </c>
      <c r="AY15">
        <v>1</v>
      </c>
      <c r="AZ15">
        <v>1</v>
      </c>
      <c r="BA15">
        <v>0</v>
      </c>
      <c r="BB15">
        <v>2</v>
      </c>
      <c r="BC15">
        <v>6</v>
      </c>
      <c r="BD15">
        <v>4</v>
      </c>
      <c r="BE15">
        <v>1</v>
      </c>
      <c r="BF15">
        <v>0</v>
      </c>
      <c r="BG15">
        <v>1</v>
      </c>
      <c r="BH15">
        <v>0</v>
      </c>
      <c r="BI15">
        <v>0</v>
      </c>
      <c r="BJ15">
        <v>0</v>
      </c>
      <c r="BK15">
        <v>3</v>
      </c>
      <c r="BL15">
        <v>0</v>
      </c>
      <c r="BM15">
        <v>8</v>
      </c>
      <c r="BN15">
        <v>0</v>
      </c>
      <c r="BO15">
        <v>1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10</v>
      </c>
      <c r="BV15">
        <v>1</v>
      </c>
      <c r="BW15">
        <v>6</v>
      </c>
      <c r="BX15">
        <v>5</v>
      </c>
      <c r="BY15">
        <v>0</v>
      </c>
      <c r="BZ15">
        <v>0</v>
      </c>
      <c r="CA15">
        <v>0</v>
      </c>
      <c r="CB15">
        <v>0</v>
      </c>
      <c r="CC15">
        <v>1</v>
      </c>
      <c r="CD15">
        <v>1</v>
      </c>
      <c r="CE15">
        <v>0</v>
      </c>
      <c r="CF15">
        <v>2</v>
      </c>
      <c r="CG15">
        <v>2</v>
      </c>
      <c r="CH15">
        <v>1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0</v>
      </c>
      <c r="CO15">
        <v>2</v>
      </c>
      <c r="CP15">
        <v>0</v>
      </c>
      <c r="CQ15">
        <v>2</v>
      </c>
      <c r="CR15">
        <v>0</v>
      </c>
      <c r="CS15">
        <v>16</v>
      </c>
      <c r="CT15">
        <v>1</v>
      </c>
      <c r="CU15">
        <v>0</v>
      </c>
      <c r="CV15">
        <v>0</v>
      </c>
      <c r="CW15">
        <v>0</v>
      </c>
      <c r="CX15">
        <v>0</v>
      </c>
      <c r="CY15">
        <v>0</v>
      </c>
      <c r="CZ15">
        <v>1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  <c r="DH15">
        <v>0</v>
      </c>
    </row>
    <row r="16" spans="1:112" x14ac:dyDescent="0.25">
      <c r="A16" t="s">
        <v>1563</v>
      </c>
      <c r="C16">
        <v>50</v>
      </c>
      <c r="D16">
        <v>47</v>
      </c>
      <c r="E16">
        <v>13</v>
      </c>
      <c r="F16">
        <v>51</v>
      </c>
      <c r="G16">
        <v>49</v>
      </c>
      <c r="H16">
        <v>71</v>
      </c>
      <c r="I16">
        <v>140</v>
      </c>
      <c r="J16">
        <v>158</v>
      </c>
      <c r="K16">
        <v>61</v>
      </c>
      <c r="L16">
        <v>39</v>
      </c>
      <c r="M16">
        <v>79</v>
      </c>
      <c r="N16">
        <v>74</v>
      </c>
      <c r="O16">
        <v>85</v>
      </c>
      <c r="P16">
        <v>62</v>
      </c>
      <c r="Q16">
        <v>69</v>
      </c>
      <c r="R16">
        <v>81</v>
      </c>
      <c r="S16">
        <v>49</v>
      </c>
      <c r="T16">
        <v>62</v>
      </c>
      <c r="U16">
        <v>78</v>
      </c>
      <c r="V16">
        <v>130</v>
      </c>
      <c r="W16">
        <v>36</v>
      </c>
      <c r="X16">
        <v>65</v>
      </c>
      <c r="Y16">
        <v>7</v>
      </c>
      <c r="Z16">
        <v>82</v>
      </c>
      <c r="AA16">
        <v>130</v>
      </c>
      <c r="AB16">
        <v>54</v>
      </c>
      <c r="AC16">
        <v>34</v>
      </c>
      <c r="AD16">
        <v>5</v>
      </c>
      <c r="AE16">
        <v>37</v>
      </c>
      <c r="AF16">
        <v>30</v>
      </c>
      <c r="AG16">
        <v>6</v>
      </c>
      <c r="AH16">
        <v>105</v>
      </c>
      <c r="AI16">
        <v>4</v>
      </c>
      <c r="AJ16">
        <v>51</v>
      </c>
      <c r="AK16">
        <v>5</v>
      </c>
      <c r="AL16">
        <v>75</v>
      </c>
      <c r="AM16">
        <v>47</v>
      </c>
      <c r="AN16">
        <v>47</v>
      </c>
      <c r="AO16">
        <v>37</v>
      </c>
      <c r="AP16">
        <v>23</v>
      </c>
      <c r="AQ16">
        <v>22</v>
      </c>
      <c r="AR16">
        <v>23</v>
      </c>
      <c r="AS16">
        <v>37</v>
      </c>
      <c r="AT16">
        <v>56</v>
      </c>
      <c r="AU16">
        <v>30</v>
      </c>
      <c r="AV16">
        <v>38</v>
      </c>
      <c r="AW16">
        <v>43</v>
      </c>
      <c r="AX16">
        <v>23</v>
      </c>
      <c r="AY16">
        <v>34</v>
      </c>
      <c r="AZ16">
        <v>15</v>
      </c>
      <c r="BA16">
        <v>10</v>
      </c>
      <c r="BB16">
        <v>42</v>
      </c>
      <c r="BC16">
        <v>33</v>
      </c>
      <c r="BD16">
        <v>36</v>
      </c>
      <c r="BE16">
        <v>235</v>
      </c>
      <c r="BF16">
        <v>12</v>
      </c>
      <c r="BG16">
        <v>4</v>
      </c>
      <c r="BH16">
        <v>31</v>
      </c>
      <c r="BI16">
        <v>27</v>
      </c>
      <c r="BJ16">
        <v>59</v>
      </c>
      <c r="BK16">
        <v>57</v>
      </c>
      <c r="BL16">
        <v>19</v>
      </c>
      <c r="BM16">
        <v>16</v>
      </c>
      <c r="BN16">
        <v>38</v>
      </c>
      <c r="BO16">
        <v>10</v>
      </c>
      <c r="BP16">
        <v>3</v>
      </c>
      <c r="BQ16">
        <v>38</v>
      </c>
      <c r="BR16">
        <v>15</v>
      </c>
      <c r="BS16">
        <v>12</v>
      </c>
      <c r="BT16">
        <v>12</v>
      </c>
      <c r="BU16">
        <v>61</v>
      </c>
      <c r="BV16">
        <v>10</v>
      </c>
      <c r="BW16">
        <v>63</v>
      </c>
      <c r="BX16">
        <v>42</v>
      </c>
      <c r="BY16">
        <v>19</v>
      </c>
      <c r="BZ16">
        <v>23</v>
      </c>
      <c r="CA16">
        <v>21</v>
      </c>
      <c r="CB16">
        <v>26</v>
      </c>
      <c r="CC16">
        <v>6</v>
      </c>
      <c r="CD16">
        <v>32</v>
      </c>
      <c r="CE16">
        <v>40</v>
      </c>
      <c r="CF16">
        <v>25</v>
      </c>
      <c r="CG16">
        <v>32</v>
      </c>
      <c r="CH16">
        <v>15</v>
      </c>
      <c r="CI16">
        <v>8</v>
      </c>
      <c r="CJ16">
        <v>4</v>
      </c>
      <c r="CK16">
        <v>24</v>
      </c>
      <c r="CL16">
        <v>5</v>
      </c>
      <c r="CM16">
        <v>10</v>
      </c>
      <c r="CN16">
        <v>2</v>
      </c>
      <c r="CO16">
        <v>22</v>
      </c>
      <c r="CP16">
        <v>5</v>
      </c>
      <c r="CQ16">
        <v>8</v>
      </c>
      <c r="CR16">
        <v>12</v>
      </c>
      <c r="CS16">
        <v>73</v>
      </c>
      <c r="CT16">
        <v>15</v>
      </c>
      <c r="CU16">
        <v>14</v>
      </c>
      <c r="CV16">
        <v>23</v>
      </c>
      <c r="CW16">
        <v>2</v>
      </c>
      <c r="CX16">
        <v>15</v>
      </c>
      <c r="CY16">
        <v>34</v>
      </c>
      <c r="CZ16">
        <v>42</v>
      </c>
      <c r="DA16">
        <v>39</v>
      </c>
      <c r="DB16">
        <v>20</v>
      </c>
      <c r="DC16">
        <v>7</v>
      </c>
      <c r="DD16">
        <v>29</v>
      </c>
      <c r="DE16">
        <v>9</v>
      </c>
      <c r="DF16">
        <v>88</v>
      </c>
      <c r="DG16">
        <v>7</v>
      </c>
      <c r="DH16">
        <v>6</v>
      </c>
    </row>
    <row r="17" spans="1:112" x14ac:dyDescent="0.25">
      <c r="A17" t="s">
        <v>1564</v>
      </c>
      <c r="C17">
        <v>35</v>
      </c>
      <c r="D17">
        <v>27</v>
      </c>
      <c r="E17">
        <v>11</v>
      </c>
      <c r="F17">
        <v>28</v>
      </c>
      <c r="G17">
        <v>4</v>
      </c>
      <c r="H17">
        <v>11</v>
      </c>
      <c r="I17">
        <v>139</v>
      </c>
      <c r="J17">
        <v>143</v>
      </c>
      <c r="K17">
        <v>2</v>
      </c>
      <c r="L17">
        <v>15</v>
      </c>
      <c r="M17">
        <v>69</v>
      </c>
      <c r="N17">
        <v>52</v>
      </c>
      <c r="O17">
        <v>64</v>
      </c>
      <c r="P17">
        <v>3</v>
      </c>
      <c r="Q17">
        <v>68</v>
      </c>
      <c r="R17">
        <v>35</v>
      </c>
      <c r="S17">
        <v>3</v>
      </c>
      <c r="T17">
        <v>16</v>
      </c>
      <c r="U17">
        <v>19</v>
      </c>
      <c r="V17">
        <v>4</v>
      </c>
      <c r="W17">
        <v>11</v>
      </c>
      <c r="X17">
        <v>44</v>
      </c>
      <c r="Y17">
        <v>4</v>
      </c>
      <c r="Z17">
        <v>65</v>
      </c>
      <c r="AA17">
        <v>115</v>
      </c>
      <c r="AB17">
        <v>41</v>
      </c>
      <c r="AC17">
        <v>0</v>
      </c>
      <c r="AD17">
        <v>2</v>
      </c>
      <c r="AE17">
        <v>9</v>
      </c>
      <c r="AF17">
        <v>8</v>
      </c>
      <c r="AG17">
        <v>2</v>
      </c>
      <c r="AH17">
        <v>99</v>
      </c>
      <c r="AI17">
        <v>0</v>
      </c>
      <c r="AJ17">
        <v>30</v>
      </c>
      <c r="AK17">
        <v>0</v>
      </c>
      <c r="AL17">
        <v>23</v>
      </c>
      <c r="AM17">
        <v>25</v>
      </c>
      <c r="AN17">
        <v>39</v>
      </c>
      <c r="AO17">
        <v>1</v>
      </c>
      <c r="AP17">
        <v>22</v>
      </c>
      <c r="AQ17">
        <v>7</v>
      </c>
      <c r="AR17">
        <v>21</v>
      </c>
      <c r="AS17">
        <v>29</v>
      </c>
      <c r="AT17">
        <v>34</v>
      </c>
      <c r="AU17">
        <v>6</v>
      </c>
      <c r="AV17">
        <v>11</v>
      </c>
      <c r="AW17">
        <v>1</v>
      </c>
      <c r="AX17">
        <v>1</v>
      </c>
      <c r="AY17">
        <v>26</v>
      </c>
      <c r="AZ17">
        <v>8</v>
      </c>
      <c r="BA17">
        <v>5</v>
      </c>
      <c r="BB17">
        <v>12</v>
      </c>
      <c r="BC17">
        <v>20</v>
      </c>
      <c r="BD17">
        <v>19</v>
      </c>
      <c r="BE17">
        <v>36</v>
      </c>
      <c r="BF17">
        <v>8</v>
      </c>
      <c r="BG17">
        <v>3</v>
      </c>
      <c r="BH17">
        <v>30</v>
      </c>
      <c r="BI17">
        <v>3</v>
      </c>
      <c r="BJ17">
        <v>57</v>
      </c>
      <c r="BK17">
        <v>46</v>
      </c>
      <c r="BL17">
        <v>2</v>
      </c>
      <c r="BM17">
        <v>7</v>
      </c>
      <c r="BN17">
        <v>6</v>
      </c>
      <c r="BO17">
        <v>8</v>
      </c>
      <c r="BP17">
        <v>2</v>
      </c>
      <c r="BQ17">
        <v>31</v>
      </c>
      <c r="BR17">
        <v>0</v>
      </c>
      <c r="BS17">
        <v>0</v>
      </c>
      <c r="BT17">
        <v>3</v>
      </c>
      <c r="BU17">
        <v>44</v>
      </c>
      <c r="BV17">
        <v>10</v>
      </c>
      <c r="BW17">
        <v>56</v>
      </c>
      <c r="BX17">
        <v>38</v>
      </c>
      <c r="BY17">
        <v>18</v>
      </c>
      <c r="BZ17">
        <v>1</v>
      </c>
      <c r="CA17">
        <v>3</v>
      </c>
      <c r="CB17">
        <v>0</v>
      </c>
      <c r="CC17">
        <v>1</v>
      </c>
      <c r="CD17">
        <v>27</v>
      </c>
      <c r="CE17">
        <v>15</v>
      </c>
      <c r="CF17">
        <v>21</v>
      </c>
      <c r="CG17">
        <v>28</v>
      </c>
      <c r="CH17">
        <v>15</v>
      </c>
      <c r="CI17">
        <v>7</v>
      </c>
      <c r="CJ17">
        <v>0</v>
      </c>
      <c r="CK17">
        <v>17</v>
      </c>
      <c r="CL17">
        <v>3</v>
      </c>
      <c r="CM17">
        <v>8</v>
      </c>
      <c r="CN17">
        <v>0</v>
      </c>
      <c r="CO17">
        <v>15</v>
      </c>
      <c r="CP17">
        <v>0</v>
      </c>
      <c r="CQ17">
        <v>4</v>
      </c>
      <c r="CR17">
        <v>8</v>
      </c>
      <c r="CS17">
        <v>64</v>
      </c>
      <c r="CT17">
        <v>6</v>
      </c>
      <c r="CU17">
        <v>1</v>
      </c>
      <c r="CV17">
        <v>19</v>
      </c>
      <c r="CW17">
        <v>0</v>
      </c>
      <c r="CX17">
        <v>15</v>
      </c>
      <c r="CY17">
        <v>21</v>
      </c>
      <c r="CZ17">
        <v>16</v>
      </c>
      <c r="DA17">
        <v>5</v>
      </c>
      <c r="DB17">
        <v>3</v>
      </c>
      <c r="DC17">
        <v>0</v>
      </c>
      <c r="DD17">
        <v>10</v>
      </c>
      <c r="DE17">
        <v>2</v>
      </c>
      <c r="DF17">
        <v>31</v>
      </c>
      <c r="DG17">
        <v>1</v>
      </c>
      <c r="DH17">
        <v>1</v>
      </c>
    </row>
    <row r="22" spans="1:112" x14ac:dyDescent="0.25">
      <c r="B22" t="s">
        <v>1716</v>
      </c>
      <c r="H22" t="s">
        <v>1701</v>
      </c>
    </row>
    <row r="23" spans="1:112" x14ac:dyDescent="0.25">
      <c r="B23" t="s">
        <v>1714</v>
      </c>
      <c r="C23" t="s">
        <v>1509</v>
      </c>
      <c r="D23" t="s">
        <v>1715</v>
      </c>
      <c r="H23" t="s">
        <v>1714</v>
      </c>
      <c r="I23" t="s">
        <v>1509</v>
      </c>
      <c r="J23" t="s">
        <v>1715</v>
      </c>
    </row>
    <row r="24" spans="1:112" x14ac:dyDescent="0.25">
      <c r="B24" t="s">
        <v>1027</v>
      </c>
      <c r="C24" t="s">
        <v>1026</v>
      </c>
      <c r="D24">
        <v>266</v>
      </c>
      <c r="H24" t="s">
        <v>1027</v>
      </c>
      <c r="I24" t="s">
        <v>1026</v>
      </c>
      <c r="J24">
        <v>48</v>
      </c>
    </row>
    <row r="25" spans="1:112" x14ac:dyDescent="0.25">
      <c r="B25" t="s">
        <v>1015</v>
      </c>
      <c r="C25" t="s">
        <v>1014</v>
      </c>
      <c r="D25">
        <v>163</v>
      </c>
      <c r="H25" t="s">
        <v>1015</v>
      </c>
      <c r="I25" t="s">
        <v>1014</v>
      </c>
      <c r="J25">
        <v>27</v>
      </c>
    </row>
    <row r="26" spans="1:112" x14ac:dyDescent="0.25">
      <c r="B26" t="s">
        <v>1702</v>
      </c>
      <c r="C26" t="s">
        <v>818</v>
      </c>
      <c r="D26">
        <v>93</v>
      </c>
      <c r="H26" t="s">
        <v>1703</v>
      </c>
      <c r="I26" t="s">
        <v>996</v>
      </c>
      <c r="J26">
        <v>18</v>
      </c>
    </row>
    <row r="27" spans="1:112" x14ac:dyDescent="0.25">
      <c r="B27" t="s">
        <v>1703</v>
      </c>
      <c r="C27" t="s">
        <v>996</v>
      </c>
      <c r="D27">
        <v>91</v>
      </c>
      <c r="H27" t="s">
        <v>1702</v>
      </c>
      <c r="I27" t="s">
        <v>818</v>
      </c>
      <c r="J27">
        <v>12</v>
      </c>
    </row>
    <row r="28" spans="1:112" x14ac:dyDescent="0.25">
      <c r="B28" t="s">
        <v>947</v>
      </c>
      <c r="C28" t="s">
        <v>946</v>
      </c>
      <c r="D28">
        <v>85</v>
      </c>
      <c r="H28" t="s">
        <v>947</v>
      </c>
      <c r="I28" t="s">
        <v>946</v>
      </c>
      <c r="J28">
        <v>6</v>
      </c>
    </row>
    <row r="31" spans="1:112" x14ac:dyDescent="0.25">
      <c r="B31" t="s">
        <v>1714</v>
      </c>
      <c r="C31" t="s">
        <v>1509</v>
      </c>
      <c r="D31" t="s">
        <v>1715</v>
      </c>
      <c r="H31" t="s">
        <v>1714</v>
      </c>
      <c r="I31" t="s">
        <v>1509</v>
      </c>
      <c r="J31" t="s">
        <v>1715</v>
      </c>
    </row>
    <row r="32" spans="1:112" x14ac:dyDescent="0.25">
      <c r="B32" t="s">
        <v>1027</v>
      </c>
      <c r="C32" t="s">
        <v>1026</v>
      </c>
      <c r="D32">
        <v>255</v>
      </c>
      <c r="H32" t="s">
        <v>1015</v>
      </c>
      <c r="I32" t="s">
        <v>1014</v>
      </c>
      <c r="J32">
        <v>19</v>
      </c>
    </row>
    <row r="33" spans="2:10" x14ac:dyDescent="0.25">
      <c r="B33" t="s">
        <v>1015</v>
      </c>
      <c r="C33" t="s">
        <v>1014</v>
      </c>
      <c r="D33">
        <v>158</v>
      </c>
      <c r="H33" t="s">
        <v>947</v>
      </c>
      <c r="I33" t="s">
        <v>946</v>
      </c>
      <c r="J33">
        <v>3</v>
      </c>
    </row>
    <row r="34" spans="2:10" x14ac:dyDescent="0.25">
      <c r="B34" t="s">
        <v>1703</v>
      </c>
      <c r="C34" t="s">
        <v>996</v>
      </c>
      <c r="D34">
        <v>88</v>
      </c>
      <c r="H34" t="s">
        <v>1027</v>
      </c>
      <c r="I34" t="s">
        <v>1026</v>
      </c>
      <c r="J34">
        <v>1</v>
      </c>
    </row>
    <row r="35" spans="2:10" x14ac:dyDescent="0.25">
      <c r="B35" t="s">
        <v>1702</v>
      </c>
      <c r="C35" t="s">
        <v>818</v>
      </c>
      <c r="D35">
        <v>59</v>
      </c>
    </row>
    <row r="36" spans="2:10" x14ac:dyDescent="0.25">
      <c r="B36" t="s">
        <v>947</v>
      </c>
      <c r="C36" t="s">
        <v>946</v>
      </c>
      <c r="D36">
        <v>32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9CE27-38DC-48EE-AE7D-8665008E4617}">
  <dimension ref="A1:DH36"/>
  <sheetViews>
    <sheetView workbookViewId="0">
      <selection activeCell="O36" sqref="O36"/>
    </sheetView>
  </sheetViews>
  <sheetFormatPr defaultRowHeight="15" x14ac:dyDescent="0.25"/>
  <sheetData>
    <row r="1" spans="1:112" x14ac:dyDescent="0.25">
      <c r="A1" t="s">
        <v>1713</v>
      </c>
    </row>
    <row r="3" spans="1:112" x14ac:dyDescent="0.25">
      <c r="A3" t="s">
        <v>1525</v>
      </c>
      <c r="B3" s="27">
        <v>44929.684027777781</v>
      </c>
      <c r="C3" t="s">
        <v>1526</v>
      </c>
      <c r="D3" s="28">
        <v>44927</v>
      </c>
    </row>
    <row r="5" spans="1:112" x14ac:dyDescent="0.25">
      <c r="A5" t="s">
        <v>1527</v>
      </c>
      <c r="B5" t="s">
        <v>1528</v>
      </c>
      <c r="C5" t="s">
        <v>1529</v>
      </c>
    </row>
    <row r="6" spans="1:112" x14ac:dyDescent="0.25">
      <c r="A6">
        <v>50365</v>
      </c>
      <c r="B6">
        <v>20756</v>
      </c>
      <c r="C6">
        <v>29609</v>
      </c>
    </row>
    <row r="8" spans="1:112" x14ac:dyDescent="0.25">
      <c r="B8" t="s">
        <v>1530</v>
      </c>
      <c r="C8" t="s">
        <v>14</v>
      </c>
      <c r="D8" t="s">
        <v>522</v>
      </c>
      <c r="E8" t="s">
        <v>39</v>
      </c>
      <c r="F8" t="s">
        <v>24</v>
      </c>
      <c r="G8" t="s">
        <v>573</v>
      </c>
      <c r="H8" t="s">
        <v>477</v>
      </c>
      <c r="I8" t="s">
        <v>528</v>
      </c>
      <c r="J8" t="s">
        <v>444</v>
      </c>
      <c r="K8" t="s">
        <v>453</v>
      </c>
      <c r="L8" t="s">
        <v>387</v>
      </c>
      <c r="M8" t="s">
        <v>126</v>
      </c>
      <c r="N8" t="s">
        <v>432</v>
      </c>
      <c r="O8" t="s">
        <v>471</v>
      </c>
      <c r="P8" t="s">
        <v>46</v>
      </c>
      <c r="Q8" t="s">
        <v>473</v>
      </c>
      <c r="R8" t="s">
        <v>51</v>
      </c>
      <c r="S8" t="s">
        <v>89</v>
      </c>
      <c r="T8" t="s">
        <v>402</v>
      </c>
      <c r="U8" t="s">
        <v>439</v>
      </c>
      <c r="V8" t="s">
        <v>543</v>
      </c>
      <c r="W8" t="s">
        <v>421</v>
      </c>
      <c r="X8" t="s">
        <v>133</v>
      </c>
      <c r="Y8" t="s">
        <v>96</v>
      </c>
      <c r="Z8" t="s">
        <v>534</v>
      </c>
      <c r="AA8" t="s">
        <v>492</v>
      </c>
      <c r="AB8" t="s">
        <v>419</v>
      </c>
      <c r="AC8" t="s">
        <v>508</v>
      </c>
      <c r="AD8" t="s">
        <v>68</v>
      </c>
      <c r="AE8" t="s">
        <v>138</v>
      </c>
      <c r="AF8" t="s">
        <v>414</v>
      </c>
      <c r="AG8" t="s">
        <v>101</v>
      </c>
      <c r="AH8" t="s">
        <v>75</v>
      </c>
      <c r="AI8" t="s">
        <v>483</v>
      </c>
      <c r="AJ8" t="s">
        <v>143</v>
      </c>
      <c r="AK8" t="s">
        <v>578</v>
      </c>
      <c r="AL8" t="s">
        <v>515</v>
      </c>
      <c r="AM8" t="s">
        <v>167</v>
      </c>
      <c r="AN8" t="s">
        <v>562</v>
      </c>
      <c r="AO8" t="s">
        <v>517</v>
      </c>
      <c r="AP8" t="s">
        <v>503</v>
      </c>
      <c r="AQ8" t="s">
        <v>106</v>
      </c>
      <c r="AR8" t="s">
        <v>549</v>
      </c>
      <c r="AS8" t="s">
        <v>56</v>
      </c>
      <c r="AT8" t="s">
        <v>583</v>
      </c>
      <c r="AU8" t="s">
        <v>79</v>
      </c>
      <c r="AV8" t="s">
        <v>553</v>
      </c>
      <c r="AW8" t="s">
        <v>498</v>
      </c>
      <c r="AX8" t="s">
        <v>58</v>
      </c>
      <c r="AY8" t="s">
        <v>408</v>
      </c>
      <c r="AZ8" t="s">
        <v>148</v>
      </c>
      <c r="BA8" t="s">
        <v>111</v>
      </c>
      <c r="BB8" t="s">
        <v>459</v>
      </c>
      <c r="BC8" t="s">
        <v>557</v>
      </c>
      <c r="BD8" t="s">
        <v>116</v>
      </c>
      <c r="BE8" t="s">
        <v>174</v>
      </c>
      <c r="BF8" t="s">
        <v>153</v>
      </c>
      <c r="BG8" t="s">
        <v>397</v>
      </c>
      <c r="BH8" t="s">
        <v>538</v>
      </c>
      <c r="BI8" t="s">
        <v>467</v>
      </c>
      <c r="BJ8" t="s">
        <v>464</v>
      </c>
      <c r="BK8" t="s">
        <v>567</v>
      </c>
      <c r="BL8" t="s">
        <v>427</v>
      </c>
      <c r="BM8" t="s">
        <v>179</v>
      </c>
      <c r="BN8" t="s">
        <v>61</v>
      </c>
      <c r="BO8" t="s">
        <v>63</v>
      </c>
      <c r="BP8" t="s">
        <v>449</v>
      </c>
      <c r="BQ8" t="s">
        <v>900</v>
      </c>
      <c r="BR8" t="s">
        <v>843</v>
      </c>
      <c r="BS8" t="s">
        <v>902</v>
      </c>
      <c r="BT8" t="s">
        <v>883</v>
      </c>
      <c r="BU8" t="s">
        <v>1002</v>
      </c>
      <c r="BV8" t="s">
        <v>979</v>
      </c>
      <c r="BW8" t="s">
        <v>1007</v>
      </c>
      <c r="BX8" t="s">
        <v>951</v>
      </c>
      <c r="BY8" t="s">
        <v>941</v>
      </c>
      <c r="BZ8" t="s">
        <v>959</v>
      </c>
      <c r="CA8" t="s">
        <v>931</v>
      </c>
      <c r="CB8" t="s">
        <v>158</v>
      </c>
      <c r="CC8" t="s">
        <v>833</v>
      </c>
      <c r="CD8" t="s">
        <v>894</v>
      </c>
      <c r="CE8" t="s">
        <v>910</v>
      </c>
      <c r="CF8" t="s">
        <v>984</v>
      </c>
      <c r="CG8" t="s">
        <v>970</v>
      </c>
      <c r="CH8" t="s">
        <v>854</v>
      </c>
      <c r="CI8" t="s">
        <v>861</v>
      </c>
      <c r="CJ8" t="s">
        <v>888</v>
      </c>
      <c r="CK8" t="s">
        <v>915</v>
      </c>
      <c r="CL8" t="s">
        <v>866</v>
      </c>
      <c r="CM8" t="s">
        <v>872</v>
      </c>
      <c r="CN8" t="s">
        <v>921</v>
      </c>
      <c r="CO8" t="s">
        <v>976</v>
      </c>
      <c r="CP8" t="s">
        <v>936</v>
      </c>
      <c r="CQ8" t="s">
        <v>808</v>
      </c>
      <c r="CR8" t="s">
        <v>989</v>
      </c>
      <c r="CS8" t="s">
        <v>991</v>
      </c>
      <c r="CT8" t="s">
        <v>1021</v>
      </c>
      <c r="CU8" t="s">
        <v>838</v>
      </c>
      <c r="CV8" t="s">
        <v>823</v>
      </c>
      <c r="CW8" t="s">
        <v>849</v>
      </c>
      <c r="CX8" t="s">
        <v>878</v>
      </c>
      <c r="CY8" t="s">
        <v>964</v>
      </c>
      <c r="CZ8" t="s">
        <v>926</v>
      </c>
      <c r="DA8" t="s">
        <v>475</v>
      </c>
      <c r="DB8" t="s">
        <v>828</v>
      </c>
      <c r="DC8" t="s">
        <v>84</v>
      </c>
      <c r="DD8" t="s">
        <v>29</v>
      </c>
      <c r="DE8" t="s">
        <v>163</v>
      </c>
      <c r="DF8" t="s">
        <v>34</v>
      </c>
      <c r="DG8" t="s">
        <v>488</v>
      </c>
      <c r="DH8" t="s">
        <v>1019</v>
      </c>
    </row>
    <row r="9" spans="1:112" x14ac:dyDescent="0.25">
      <c r="A9" t="s">
        <v>1396</v>
      </c>
    </row>
    <row r="10" spans="1:112" x14ac:dyDescent="0.25">
      <c r="A10" t="s">
        <v>1567</v>
      </c>
      <c r="C10">
        <v>158</v>
      </c>
      <c r="D10">
        <v>190</v>
      </c>
      <c r="E10">
        <v>98</v>
      </c>
      <c r="F10">
        <v>162</v>
      </c>
      <c r="G10">
        <v>316</v>
      </c>
      <c r="H10">
        <v>168</v>
      </c>
      <c r="I10">
        <v>321</v>
      </c>
      <c r="J10">
        <v>507</v>
      </c>
      <c r="K10">
        <v>143</v>
      </c>
      <c r="L10">
        <v>235</v>
      </c>
      <c r="M10">
        <v>100</v>
      </c>
      <c r="N10">
        <v>384</v>
      </c>
      <c r="O10">
        <v>268</v>
      </c>
      <c r="P10">
        <v>187</v>
      </c>
      <c r="Q10">
        <v>181</v>
      </c>
      <c r="R10">
        <v>173</v>
      </c>
      <c r="S10">
        <v>397</v>
      </c>
      <c r="T10">
        <v>178</v>
      </c>
      <c r="U10">
        <v>281</v>
      </c>
      <c r="V10">
        <v>296</v>
      </c>
      <c r="W10">
        <v>92</v>
      </c>
      <c r="X10">
        <v>152</v>
      </c>
      <c r="Y10">
        <v>37</v>
      </c>
      <c r="Z10">
        <v>210</v>
      </c>
      <c r="AA10">
        <v>372</v>
      </c>
      <c r="AB10">
        <v>126</v>
      </c>
      <c r="AC10">
        <v>132</v>
      </c>
      <c r="AD10">
        <v>134</v>
      </c>
      <c r="AE10">
        <v>190</v>
      </c>
      <c r="AF10">
        <v>78</v>
      </c>
      <c r="AG10">
        <v>39</v>
      </c>
      <c r="AH10">
        <v>295</v>
      </c>
      <c r="AI10">
        <v>43</v>
      </c>
      <c r="AJ10">
        <v>183</v>
      </c>
      <c r="AK10">
        <v>82</v>
      </c>
      <c r="AL10">
        <v>239</v>
      </c>
      <c r="AM10">
        <v>74</v>
      </c>
      <c r="AN10">
        <v>154</v>
      </c>
      <c r="AO10">
        <v>79</v>
      </c>
      <c r="AP10">
        <v>65</v>
      </c>
      <c r="AQ10">
        <v>117</v>
      </c>
      <c r="AR10">
        <v>94</v>
      </c>
      <c r="AS10">
        <v>174</v>
      </c>
      <c r="AT10">
        <v>194</v>
      </c>
      <c r="AU10">
        <v>213</v>
      </c>
      <c r="AV10">
        <v>148</v>
      </c>
      <c r="AW10">
        <v>163</v>
      </c>
      <c r="AX10">
        <v>84</v>
      </c>
      <c r="AY10">
        <v>158</v>
      </c>
      <c r="AZ10">
        <v>95</v>
      </c>
      <c r="BA10">
        <v>138</v>
      </c>
      <c r="BB10">
        <v>76</v>
      </c>
      <c r="BC10">
        <v>177</v>
      </c>
      <c r="BD10">
        <v>231</v>
      </c>
      <c r="BE10">
        <v>404</v>
      </c>
      <c r="BF10">
        <v>71</v>
      </c>
      <c r="BG10">
        <v>23</v>
      </c>
      <c r="BH10">
        <v>136</v>
      </c>
      <c r="BI10">
        <v>130</v>
      </c>
      <c r="BJ10">
        <v>71</v>
      </c>
      <c r="BK10">
        <v>203</v>
      </c>
      <c r="BL10">
        <v>102</v>
      </c>
      <c r="BM10">
        <v>124</v>
      </c>
      <c r="BN10">
        <v>98</v>
      </c>
      <c r="BO10">
        <v>37</v>
      </c>
      <c r="BP10">
        <v>54</v>
      </c>
      <c r="BQ10">
        <v>278</v>
      </c>
      <c r="BR10">
        <v>233</v>
      </c>
      <c r="BS10">
        <v>171</v>
      </c>
      <c r="BT10">
        <v>361</v>
      </c>
      <c r="BU10">
        <v>342</v>
      </c>
      <c r="BV10">
        <v>182</v>
      </c>
      <c r="BW10">
        <v>428</v>
      </c>
      <c r="BX10">
        <v>178</v>
      </c>
      <c r="BY10">
        <v>208</v>
      </c>
      <c r="BZ10">
        <v>125</v>
      </c>
      <c r="CA10">
        <v>141</v>
      </c>
      <c r="CB10">
        <v>77</v>
      </c>
      <c r="CC10">
        <v>183</v>
      </c>
      <c r="CD10">
        <v>146</v>
      </c>
      <c r="CE10">
        <v>346</v>
      </c>
      <c r="CF10">
        <v>145</v>
      </c>
      <c r="CG10">
        <v>112</v>
      </c>
      <c r="CH10">
        <v>195</v>
      </c>
      <c r="CI10">
        <v>116</v>
      </c>
      <c r="CJ10">
        <v>47</v>
      </c>
      <c r="CK10">
        <v>123</v>
      </c>
      <c r="CL10">
        <v>51</v>
      </c>
      <c r="CM10">
        <v>60</v>
      </c>
      <c r="CN10">
        <v>164</v>
      </c>
      <c r="CO10">
        <v>235</v>
      </c>
      <c r="CP10">
        <v>166</v>
      </c>
      <c r="CQ10">
        <v>169</v>
      </c>
      <c r="CR10">
        <v>155</v>
      </c>
      <c r="CS10">
        <v>580</v>
      </c>
      <c r="CT10">
        <v>171</v>
      </c>
      <c r="CU10">
        <v>163</v>
      </c>
      <c r="CV10">
        <v>146</v>
      </c>
      <c r="CW10">
        <v>25</v>
      </c>
      <c r="CX10">
        <v>132</v>
      </c>
      <c r="CY10">
        <v>141</v>
      </c>
      <c r="CZ10">
        <v>334</v>
      </c>
      <c r="DA10">
        <v>112</v>
      </c>
      <c r="DB10">
        <v>184</v>
      </c>
      <c r="DC10">
        <v>44</v>
      </c>
      <c r="DD10">
        <v>153</v>
      </c>
      <c r="DE10">
        <v>109</v>
      </c>
      <c r="DF10">
        <v>310</v>
      </c>
      <c r="DG10">
        <v>114</v>
      </c>
      <c r="DH10">
        <v>301</v>
      </c>
    </row>
    <row r="11" spans="1:112" x14ac:dyDescent="0.25">
      <c r="A11" t="s">
        <v>1568</v>
      </c>
      <c r="C11">
        <v>146</v>
      </c>
      <c r="D11">
        <v>187</v>
      </c>
      <c r="E11">
        <v>98</v>
      </c>
      <c r="F11">
        <v>152</v>
      </c>
      <c r="G11">
        <v>305</v>
      </c>
      <c r="H11">
        <v>157</v>
      </c>
      <c r="I11">
        <v>320</v>
      </c>
      <c r="J11">
        <v>480</v>
      </c>
      <c r="K11">
        <v>91</v>
      </c>
      <c r="L11">
        <v>224</v>
      </c>
      <c r="M11">
        <v>96</v>
      </c>
      <c r="N11">
        <v>361</v>
      </c>
      <c r="O11">
        <v>267</v>
      </c>
      <c r="P11">
        <v>183</v>
      </c>
      <c r="Q11">
        <v>181</v>
      </c>
      <c r="R11">
        <v>168</v>
      </c>
      <c r="S11">
        <v>363</v>
      </c>
      <c r="T11">
        <v>160</v>
      </c>
      <c r="U11">
        <v>263</v>
      </c>
      <c r="V11">
        <v>289</v>
      </c>
      <c r="W11">
        <v>92</v>
      </c>
      <c r="X11">
        <v>138</v>
      </c>
      <c r="Y11">
        <v>34</v>
      </c>
      <c r="Z11">
        <v>202</v>
      </c>
      <c r="AA11">
        <v>370</v>
      </c>
      <c r="AB11">
        <v>122</v>
      </c>
      <c r="AC11">
        <v>126</v>
      </c>
      <c r="AD11">
        <v>69</v>
      </c>
      <c r="AE11">
        <v>141</v>
      </c>
      <c r="AF11">
        <v>68</v>
      </c>
      <c r="AG11">
        <v>38</v>
      </c>
      <c r="AH11">
        <v>274</v>
      </c>
      <c r="AI11">
        <v>41</v>
      </c>
      <c r="AJ11">
        <v>163</v>
      </c>
      <c r="AK11">
        <v>54</v>
      </c>
      <c r="AL11">
        <v>235</v>
      </c>
      <c r="AM11">
        <v>72</v>
      </c>
      <c r="AN11">
        <v>95</v>
      </c>
      <c r="AO11">
        <v>77</v>
      </c>
      <c r="AP11">
        <v>63</v>
      </c>
      <c r="AQ11">
        <v>113</v>
      </c>
      <c r="AR11">
        <v>94</v>
      </c>
      <c r="AS11">
        <v>84</v>
      </c>
      <c r="AT11">
        <v>190</v>
      </c>
      <c r="AU11">
        <v>209</v>
      </c>
      <c r="AV11">
        <v>81</v>
      </c>
      <c r="AW11">
        <v>157</v>
      </c>
      <c r="AX11">
        <v>53</v>
      </c>
      <c r="AY11">
        <v>150</v>
      </c>
      <c r="AZ11">
        <v>79</v>
      </c>
      <c r="BA11">
        <v>84</v>
      </c>
      <c r="BB11">
        <v>73</v>
      </c>
      <c r="BC11">
        <v>175</v>
      </c>
      <c r="BD11">
        <v>230</v>
      </c>
      <c r="BE11">
        <v>339</v>
      </c>
      <c r="BF11">
        <v>71</v>
      </c>
      <c r="BG11">
        <v>21</v>
      </c>
      <c r="BH11">
        <v>131</v>
      </c>
      <c r="BI11">
        <v>130</v>
      </c>
      <c r="BJ11">
        <v>69</v>
      </c>
      <c r="BK11">
        <v>200</v>
      </c>
      <c r="BL11">
        <v>100</v>
      </c>
      <c r="BM11">
        <v>90</v>
      </c>
      <c r="BN11">
        <v>96</v>
      </c>
      <c r="BO11">
        <v>35</v>
      </c>
      <c r="BP11">
        <v>50</v>
      </c>
      <c r="BQ11">
        <v>276</v>
      </c>
      <c r="BR11">
        <v>179</v>
      </c>
      <c r="BS11">
        <v>97</v>
      </c>
      <c r="BT11">
        <v>335</v>
      </c>
      <c r="BU11">
        <v>336</v>
      </c>
      <c r="BV11">
        <v>181</v>
      </c>
      <c r="BW11">
        <v>425</v>
      </c>
      <c r="BX11">
        <v>154</v>
      </c>
      <c r="BY11">
        <v>204</v>
      </c>
      <c r="BZ11">
        <v>82</v>
      </c>
      <c r="CA11">
        <v>141</v>
      </c>
      <c r="CB11">
        <v>75</v>
      </c>
      <c r="CC11">
        <v>183</v>
      </c>
      <c r="CD11">
        <v>138</v>
      </c>
      <c r="CE11">
        <v>343</v>
      </c>
      <c r="CF11">
        <v>141</v>
      </c>
      <c r="CG11">
        <v>92</v>
      </c>
      <c r="CH11">
        <v>191</v>
      </c>
      <c r="CI11">
        <v>113</v>
      </c>
      <c r="CJ11">
        <v>47</v>
      </c>
      <c r="CK11">
        <v>120</v>
      </c>
      <c r="CL11">
        <v>41</v>
      </c>
      <c r="CM11">
        <v>58</v>
      </c>
      <c r="CN11">
        <v>160</v>
      </c>
      <c r="CO11">
        <v>217</v>
      </c>
      <c r="CP11">
        <v>165</v>
      </c>
      <c r="CQ11">
        <v>132</v>
      </c>
      <c r="CR11">
        <v>96</v>
      </c>
      <c r="CS11">
        <v>578</v>
      </c>
      <c r="CT11">
        <v>165</v>
      </c>
      <c r="CU11">
        <v>162</v>
      </c>
      <c r="CV11">
        <v>135</v>
      </c>
      <c r="CW11">
        <v>15</v>
      </c>
      <c r="CX11">
        <v>132</v>
      </c>
      <c r="CY11">
        <v>138</v>
      </c>
      <c r="CZ11">
        <v>306</v>
      </c>
      <c r="DA11">
        <v>107</v>
      </c>
      <c r="DB11">
        <v>167</v>
      </c>
      <c r="DC11">
        <v>43</v>
      </c>
      <c r="DD11">
        <v>147</v>
      </c>
      <c r="DE11">
        <v>107</v>
      </c>
      <c r="DF11">
        <v>292</v>
      </c>
      <c r="DG11">
        <v>111</v>
      </c>
      <c r="DH11">
        <v>285</v>
      </c>
    </row>
    <row r="12" spans="1:112" x14ac:dyDescent="0.25">
      <c r="A12" t="s">
        <v>1565</v>
      </c>
      <c r="C12">
        <v>62</v>
      </c>
      <c r="D12">
        <v>11</v>
      </c>
      <c r="E12">
        <v>7</v>
      </c>
      <c r="F12">
        <v>0</v>
      </c>
      <c r="G12">
        <v>0</v>
      </c>
      <c r="H12">
        <v>1</v>
      </c>
      <c r="I12">
        <v>63</v>
      </c>
      <c r="J12">
        <v>113</v>
      </c>
      <c r="K12">
        <v>0</v>
      </c>
      <c r="L12">
        <v>4</v>
      </c>
      <c r="M12">
        <v>33</v>
      </c>
      <c r="N12">
        <v>108</v>
      </c>
      <c r="O12">
        <v>0</v>
      </c>
      <c r="P12">
        <v>1</v>
      </c>
      <c r="Q12">
        <v>12</v>
      </c>
      <c r="R12">
        <v>7</v>
      </c>
      <c r="S12">
        <v>7</v>
      </c>
      <c r="T12">
        <v>0</v>
      </c>
      <c r="U12">
        <v>38</v>
      </c>
      <c r="V12">
        <v>2</v>
      </c>
      <c r="W12">
        <v>1</v>
      </c>
      <c r="X12">
        <v>38</v>
      </c>
      <c r="Y12">
        <v>4</v>
      </c>
      <c r="Z12">
        <v>71</v>
      </c>
      <c r="AA12">
        <v>31</v>
      </c>
      <c r="AB12">
        <v>17</v>
      </c>
      <c r="AC12">
        <v>0</v>
      </c>
      <c r="AD12">
        <v>4</v>
      </c>
      <c r="AE12">
        <v>13</v>
      </c>
      <c r="AF12">
        <v>1</v>
      </c>
      <c r="AG12">
        <v>3</v>
      </c>
      <c r="AH12">
        <v>6</v>
      </c>
      <c r="AI12">
        <v>0</v>
      </c>
      <c r="AJ12">
        <v>1</v>
      </c>
      <c r="AK12">
        <v>0</v>
      </c>
      <c r="AL12">
        <v>40</v>
      </c>
      <c r="AM12">
        <v>20</v>
      </c>
      <c r="AN12">
        <v>8</v>
      </c>
      <c r="AO12">
        <v>0</v>
      </c>
      <c r="AP12">
        <v>15</v>
      </c>
      <c r="AQ12">
        <v>6</v>
      </c>
      <c r="AR12">
        <v>1</v>
      </c>
      <c r="AS12">
        <v>13</v>
      </c>
      <c r="AT12">
        <v>0</v>
      </c>
      <c r="AU12">
        <v>0</v>
      </c>
      <c r="AV12">
        <v>2</v>
      </c>
      <c r="AW12">
        <v>0</v>
      </c>
      <c r="AX12">
        <v>0</v>
      </c>
      <c r="AY12">
        <v>12</v>
      </c>
      <c r="AZ12">
        <v>39</v>
      </c>
      <c r="BA12">
        <v>10</v>
      </c>
      <c r="BB12">
        <v>0</v>
      </c>
      <c r="BC12">
        <v>13</v>
      </c>
      <c r="BD12">
        <v>12</v>
      </c>
      <c r="BE12">
        <v>2</v>
      </c>
      <c r="BF12">
        <v>0</v>
      </c>
      <c r="BG12">
        <v>1</v>
      </c>
      <c r="BH12">
        <v>1</v>
      </c>
      <c r="BI12">
        <v>1</v>
      </c>
      <c r="BJ12">
        <v>0</v>
      </c>
      <c r="BK12">
        <v>5</v>
      </c>
      <c r="BL12">
        <v>0</v>
      </c>
      <c r="BM12">
        <v>33</v>
      </c>
      <c r="BN12">
        <v>1</v>
      </c>
      <c r="BO12">
        <v>3</v>
      </c>
      <c r="BP12">
        <v>0</v>
      </c>
      <c r="BQ12">
        <v>0</v>
      </c>
      <c r="BR12">
        <v>0</v>
      </c>
      <c r="BS12">
        <v>1</v>
      </c>
      <c r="BT12">
        <v>1</v>
      </c>
      <c r="BU12">
        <v>108</v>
      </c>
      <c r="BV12">
        <v>37</v>
      </c>
      <c r="BW12">
        <v>2</v>
      </c>
      <c r="BX12">
        <v>3</v>
      </c>
      <c r="BY12">
        <v>17</v>
      </c>
      <c r="BZ12">
        <v>0</v>
      </c>
      <c r="CA12">
        <v>0</v>
      </c>
      <c r="CB12">
        <v>0</v>
      </c>
      <c r="CC12">
        <v>18</v>
      </c>
      <c r="CD12">
        <v>3</v>
      </c>
      <c r="CE12">
        <v>23</v>
      </c>
      <c r="CF12">
        <v>1</v>
      </c>
      <c r="CG12">
        <v>0</v>
      </c>
      <c r="CH12">
        <v>11</v>
      </c>
      <c r="CI12">
        <v>1</v>
      </c>
      <c r="CJ12">
        <v>0</v>
      </c>
      <c r="CK12">
        <v>2</v>
      </c>
      <c r="CL12">
        <v>0</v>
      </c>
      <c r="CM12">
        <v>0</v>
      </c>
      <c r="CN12">
        <v>1</v>
      </c>
      <c r="CO12">
        <v>3</v>
      </c>
      <c r="CP12">
        <v>1</v>
      </c>
      <c r="CQ12">
        <v>6</v>
      </c>
      <c r="CR12">
        <v>2</v>
      </c>
      <c r="CS12">
        <v>95</v>
      </c>
      <c r="CT12">
        <v>17</v>
      </c>
      <c r="CU12">
        <v>1</v>
      </c>
      <c r="CV12">
        <v>0</v>
      </c>
      <c r="CW12">
        <v>0</v>
      </c>
      <c r="CX12">
        <v>4</v>
      </c>
      <c r="CY12">
        <v>2</v>
      </c>
      <c r="CZ12">
        <v>2</v>
      </c>
      <c r="DA12">
        <v>0</v>
      </c>
      <c r="DB12">
        <v>0</v>
      </c>
      <c r="DC12">
        <v>1</v>
      </c>
      <c r="DD12">
        <v>6</v>
      </c>
      <c r="DE12">
        <v>0</v>
      </c>
      <c r="DF12">
        <v>4</v>
      </c>
      <c r="DG12">
        <v>1</v>
      </c>
      <c r="DH12">
        <v>98</v>
      </c>
    </row>
    <row r="13" spans="1:112" x14ac:dyDescent="0.25">
      <c r="A13" t="s">
        <v>1566</v>
      </c>
      <c r="C13">
        <v>62</v>
      </c>
      <c r="D13">
        <v>11</v>
      </c>
      <c r="E13">
        <v>7</v>
      </c>
      <c r="F13">
        <v>0</v>
      </c>
      <c r="G13">
        <v>0</v>
      </c>
      <c r="H13">
        <v>1</v>
      </c>
      <c r="I13">
        <v>62</v>
      </c>
      <c r="J13">
        <v>109</v>
      </c>
      <c r="K13">
        <v>0</v>
      </c>
      <c r="L13">
        <v>3</v>
      </c>
      <c r="M13">
        <v>33</v>
      </c>
      <c r="N13">
        <v>100</v>
      </c>
      <c r="O13">
        <v>0</v>
      </c>
      <c r="P13">
        <v>1</v>
      </c>
      <c r="Q13">
        <v>12</v>
      </c>
      <c r="R13">
        <v>6</v>
      </c>
      <c r="S13">
        <v>7</v>
      </c>
      <c r="T13">
        <v>0</v>
      </c>
      <c r="U13">
        <v>38</v>
      </c>
      <c r="V13">
        <v>1</v>
      </c>
      <c r="W13">
        <v>0</v>
      </c>
      <c r="X13">
        <v>38</v>
      </c>
      <c r="Y13">
        <v>3</v>
      </c>
      <c r="Z13">
        <v>71</v>
      </c>
      <c r="AA13">
        <v>30</v>
      </c>
      <c r="AB13">
        <v>17</v>
      </c>
      <c r="AC13">
        <v>0</v>
      </c>
      <c r="AD13">
        <v>4</v>
      </c>
      <c r="AE13">
        <v>13</v>
      </c>
      <c r="AF13">
        <v>1</v>
      </c>
      <c r="AG13">
        <v>3</v>
      </c>
      <c r="AH13">
        <v>6</v>
      </c>
      <c r="AI13">
        <v>0</v>
      </c>
      <c r="AJ13">
        <v>1</v>
      </c>
      <c r="AK13">
        <v>0</v>
      </c>
      <c r="AL13">
        <v>40</v>
      </c>
      <c r="AM13">
        <v>20</v>
      </c>
      <c r="AN13">
        <v>7</v>
      </c>
      <c r="AO13">
        <v>0</v>
      </c>
      <c r="AP13">
        <v>14</v>
      </c>
      <c r="AQ13">
        <v>6</v>
      </c>
      <c r="AR13">
        <v>1</v>
      </c>
      <c r="AS13">
        <v>13</v>
      </c>
      <c r="AT13">
        <v>0</v>
      </c>
      <c r="AU13">
        <v>0</v>
      </c>
      <c r="AV13">
        <v>2</v>
      </c>
      <c r="AW13">
        <v>0</v>
      </c>
      <c r="AX13">
        <v>0</v>
      </c>
      <c r="AY13">
        <v>12</v>
      </c>
      <c r="AZ13">
        <v>37</v>
      </c>
      <c r="BA13">
        <v>10</v>
      </c>
      <c r="BB13">
        <v>0</v>
      </c>
      <c r="BC13">
        <v>13</v>
      </c>
      <c r="BD13">
        <v>12</v>
      </c>
      <c r="BE13">
        <v>2</v>
      </c>
      <c r="BF13">
        <v>0</v>
      </c>
      <c r="BG13">
        <v>1</v>
      </c>
      <c r="BH13">
        <v>1</v>
      </c>
      <c r="BI13">
        <v>1</v>
      </c>
      <c r="BJ13">
        <v>0</v>
      </c>
      <c r="BK13">
        <v>5</v>
      </c>
      <c r="BL13">
        <v>0</v>
      </c>
      <c r="BM13">
        <v>33</v>
      </c>
      <c r="BN13">
        <v>1</v>
      </c>
      <c r="BO13">
        <v>3</v>
      </c>
      <c r="BP13">
        <v>0</v>
      </c>
      <c r="BQ13">
        <v>0</v>
      </c>
      <c r="BR13">
        <v>0</v>
      </c>
      <c r="BS13">
        <v>0</v>
      </c>
      <c r="BT13">
        <v>1</v>
      </c>
      <c r="BU13">
        <v>108</v>
      </c>
      <c r="BV13">
        <v>37</v>
      </c>
      <c r="BW13">
        <v>2</v>
      </c>
      <c r="BX13">
        <v>2</v>
      </c>
      <c r="BY13">
        <v>17</v>
      </c>
      <c r="BZ13">
        <v>0</v>
      </c>
      <c r="CA13">
        <v>0</v>
      </c>
      <c r="CB13">
        <v>0</v>
      </c>
      <c r="CC13">
        <v>18</v>
      </c>
      <c r="CD13">
        <v>3</v>
      </c>
      <c r="CE13">
        <v>23</v>
      </c>
      <c r="CF13">
        <v>1</v>
      </c>
      <c r="CG13">
        <v>0</v>
      </c>
      <c r="CH13">
        <v>11</v>
      </c>
      <c r="CI13">
        <v>1</v>
      </c>
      <c r="CJ13">
        <v>0</v>
      </c>
      <c r="CK13">
        <v>2</v>
      </c>
      <c r="CL13">
        <v>0</v>
      </c>
      <c r="CM13">
        <v>0</v>
      </c>
      <c r="CN13">
        <v>1</v>
      </c>
      <c r="CO13">
        <v>3</v>
      </c>
      <c r="CP13">
        <v>1</v>
      </c>
      <c r="CQ13">
        <v>6</v>
      </c>
      <c r="CR13">
        <v>2</v>
      </c>
      <c r="CS13">
        <v>87</v>
      </c>
      <c r="CT13">
        <v>16</v>
      </c>
      <c r="CU13">
        <v>1</v>
      </c>
      <c r="CV13">
        <v>0</v>
      </c>
      <c r="CW13">
        <v>0</v>
      </c>
      <c r="CX13">
        <v>4</v>
      </c>
      <c r="CY13">
        <v>2</v>
      </c>
      <c r="CZ13">
        <v>2</v>
      </c>
      <c r="DA13">
        <v>0</v>
      </c>
      <c r="DB13">
        <v>0</v>
      </c>
      <c r="DC13">
        <v>0</v>
      </c>
      <c r="DD13">
        <v>6</v>
      </c>
      <c r="DE13">
        <v>0</v>
      </c>
      <c r="DF13">
        <v>4</v>
      </c>
      <c r="DG13">
        <v>0</v>
      </c>
      <c r="DH13">
        <v>98</v>
      </c>
    </row>
    <row r="14" spans="1:112" x14ac:dyDescent="0.25">
      <c r="A14" t="s">
        <v>1561</v>
      </c>
      <c r="C14">
        <v>21</v>
      </c>
      <c r="D14">
        <v>7</v>
      </c>
      <c r="E14">
        <v>4</v>
      </c>
      <c r="F14">
        <v>0</v>
      </c>
      <c r="G14">
        <v>0</v>
      </c>
      <c r="H14">
        <v>1</v>
      </c>
      <c r="I14">
        <v>39</v>
      </c>
      <c r="J14">
        <v>38</v>
      </c>
      <c r="K14">
        <v>0</v>
      </c>
      <c r="L14">
        <v>0</v>
      </c>
      <c r="M14">
        <v>7</v>
      </c>
      <c r="N14">
        <v>10</v>
      </c>
      <c r="O14">
        <v>0</v>
      </c>
      <c r="P14">
        <v>0</v>
      </c>
      <c r="Q14">
        <v>3</v>
      </c>
      <c r="R14">
        <v>16</v>
      </c>
      <c r="S14">
        <v>0</v>
      </c>
      <c r="T14">
        <v>0</v>
      </c>
      <c r="U14">
        <v>5</v>
      </c>
      <c r="V14">
        <v>0</v>
      </c>
      <c r="W14">
        <v>2</v>
      </c>
      <c r="X14">
        <v>19</v>
      </c>
      <c r="Y14">
        <v>0</v>
      </c>
      <c r="Z14">
        <v>36</v>
      </c>
      <c r="AA14">
        <v>31</v>
      </c>
      <c r="AB14">
        <v>10</v>
      </c>
      <c r="AC14">
        <v>0</v>
      </c>
      <c r="AD14">
        <v>0</v>
      </c>
      <c r="AE14">
        <v>6</v>
      </c>
      <c r="AF14">
        <v>0</v>
      </c>
      <c r="AG14">
        <v>0</v>
      </c>
      <c r="AH14">
        <v>22</v>
      </c>
      <c r="AI14">
        <v>0</v>
      </c>
      <c r="AJ14">
        <v>0</v>
      </c>
      <c r="AK14">
        <v>0</v>
      </c>
      <c r="AL14">
        <v>9</v>
      </c>
      <c r="AM14">
        <v>1</v>
      </c>
      <c r="AN14">
        <v>10</v>
      </c>
      <c r="AO14">
        <v>0</v>
      </c>
      <c r="AP14">
        <v>12</v>
      </c>
      <c r="AQ14">
        <v>1</v>
      </c>
      <c r="AR14">
        <v>0</v>
      </c>
      <c r="AS14">
        <v>17</v>
      </c>
      <c r="AT14">
        <v>21</v>
      </c>
      <c r="AU14">
        <v>0</v>
      </c>
      <c r="AV14">
        <v>2</v>
      </c>
      <c r="AW14">
        <v>0</v>
      </c>
      <c r="AX14">
        <v>0</v>
      </c>
      <c r="AY14">
        <v>2</v>
      </c>
      <c r="AZ14">
        <v>2</v>
      </c>
      <c r="BA14">
        <v>0</v>
      </c>
      <c r="BB14">
        <v>2</v>
      </c>
      <c r="BC14">
        <v>10</v>
      </c>
      <c r="BD14">
        <v>7</v>
      </c>
      <c r="BE14">
        <v>2</v>
      </c>
      <c r="BF14">
        <v>0</v>
      </c>
      <c r="BG14">
        <v>1</v>
      </c>
      <c r="BH14">
        <v>1</v>
      </c>
      <c r="BI14">
        <v>0</v>
      </c>
      <c r="BJ14">
        <v>1</v>
      </c>
      <c r="BK14">
        <v>3</v>
      </c>
      <c r="BL14">
        <v>0</v>
      </c>
      <c r="BM14">
        <v>10</v>
      </c>
      <c r="BN14">
        <v>1</v>
      </c>
      <c r="BO14">
        <v>1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12</v>
      </c>
      <c r="BV14">
        <v>1</v>
      </c>
      <c r="BW14">
        <v>7</v>
      </c>
      <c r="BX14">
        <v>9</v>
      </c>
      <c r="BY14">
        <v>0</v>
      </c>
      <c r="BZ14">
        <v>0</v>
      </c>
      <c r="CA14">
        <v>0</v>
      </c>
      <c r="CB14">
        <v>0</v>
      </c>
      <c r="CC14">
        <v>1</v>
      </c>
      <c r="CD14">
        <v>2</v>
      </c>
      <c r="CE14">
        <v>1</v>
      </c>
      <c r="CF14">
        <v>2</v>
      </c>
      <c r="CG14">
        <v>2</v>
      </c>
      <c r="CH14">
        <v>1</v>
      </c>
      <c r="CI14">
        <v>1</v>
      </c>
      <c r="CJ14">
        <v>0</v>
      </c>
      <c r="CK14">
        <v>0</v>
      </c>
      <c r="CL14">
        <v>0</v>
      </c>
      <c r="CM14">
        <v>0</v>
      </c>
      <c r="CN14">
        <v>1</v>
      </c>
      <c r="CO14">
        <v>4</v>
      </c>
      <c r="CP14">
        <v>0</v>
      </c>
      <c r="CQ14">
        <v>2</v>
      </c>
      <c r="CR14">
        <v>0</v>
      </c>
      <c r="CS14">
        <v>26</v>
      </c>
      <c r="CT14">
        <v>1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2</v>
      </c>
      <c r="DA14">
        <v>0</v>
      </c>
      <c r="DB14">
        <v>0</v>
      </c>
      <c r="DC14">
        <v>0</v>
      </c>
      <c r="DD14">
        <v>1</v>
      </c>
      <c r="DE14">
        <v>1</v>
      </c>
      <c r="DF14">
        <v>0</v>
      </c>
      <c r="DG14">
        <v>0</v>
      </c>
      <c r="DH14">
        <v>0</v>
      </c>
    </row>
    <row r="15" spans="1:112" x14ac:dyDescent="0.25">
      <c r="A15" t="s">
        <v>1562</v>
      </c>
      <c r="C15">
        <v>18</v>
      </c>
      <c r="D15">
        <v>7</v>
      </c>
      <c r="E15">
        <v>4</v>
      </c>
      <c r="F15">
        <v>0</v>
      </c>
      <c r="G15">
        <v>0</v>
      </c>
      <c r="H15">
        <v>1</v>
      </c>
      <c r="I15">
        <v>39</v>
      </c>
      <c r="J15">
        <v>38</v>
      </c>
      <c r="K15">
        <v>0</v>
      </c>
      <c r="L15">
        <v>0</v>
      </c>
      <c r="M15">
        <v>5</v>
      </c>
      <c r="N15">
        <v>9</v>
      </c>
      <c r="O15">
        <v>0</v>
      </c>
      <c r="P15">
        <v>0</v>
      </c>
      <c r="Q15">
        <v>3</v>
      </c>
      <c r="R15">
        <v>11</v>
      </c>
      <c r="S15">
        <v>0</v>
      </c>
      <c r="T15">
        <v>0</v>
      </c>
      <c r="U15">
        <v>5</v>
      </c>
      <c r="V15">
        <v>0</v>
      </c>
      <c r="W15">
        <v>0</v>
      </c>
      <c r="X15">
        <v>17</v>
      </c>
      <c r="Y15">
        <v>0</v>
      </c>
      <c r="Z15">
        <v>35</v>
      </c>
      <c r="AA15">
        <v>31</v>
      </c>
      <c r="AB15">
        <v>9</v>
      </c>
      <c r="AC15">
        <v>0</v>
      </c>
      <c r="AD15">
        <v>0</v>
      </c>
      <c r="AE15">
        <v>6</v>
      </c>
      <c r="AF15">
        <v>0</v>
      </c>
      <c r="AG15">
        <v>0</v>
      </c>
      <c r="AH15">
        <v>22</v>
      </c>
      <c r="AI15">
        <v>0</v>
      </c>
      <c r="AJ15">
        <v>0</v>
      </c>
      <c r="AK15">
        <v>0</v>
      </c>
      <c r="AL15">
        <v>9</v>
      </c>
      <c r="AM15">
        <v>0</v>
      </c>
      <c r="AN15">
        <v>10</v>
      </c>
      <c r="AO15">
        <v>0</v>
      </c>
      <c r="AP15">
        <v>12</v>
      </c>
      <c r="AQ15">
        <v>1</v>
      </c>
      <c r="AR15">
        <v>0</v>
      </c>
      <c r="AS15">
        <v>17</v>
      </c>
      <c r="AT15">
        <v>20</v>
      </c>
      <c r="AU15">
        <v>0</v>
      </c>
      <c r="AV15">
        <v>1</v>
      </c>
      <c r="AW15">
        <v>0</v>
      </c>
      <c r="AX15">
        <v>0</v>
      </c>
      <c r="AY15">
        <v>2</v>
      </c>
      <c r="AZ15">
        <v>2</v>
      </c>
      <c r="BA15">
        <v>0</v>
      </c>
      <c r="BB15">
        <v>2</v>
      </c>
      <c r="BC15">
        <v>10</v>
      </c>
      <c r="BD15">
        <v>7</v>
      </c>
      <c r="BE15">
        <v>2</v>
      </c>
      <c r="BF15">
        <v>0</v>
      </c>
      <c r="BG15">
        <v>1</v>
      </c>
      <c r="BH15">
        <v>1</v>
      </c>
      <c r="BI15">
        <v>0</v>
      </c>
      <c r="BJ15">
        <v>0</v>
      </c>
      <c r="BK15">
        <v>3</v>
      </c>
      <c r="BL15">
        <v>0</v>
      </c>
      <c r="BM15">
        <v>10</v>
      </c>
      <c r="BN15">
        <v>0</v>
      </c>
      <c r="BO15">
        <v>1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12</v>
      </c>
      <c r="BV15">
        <v>1</v>
      </c>
      <c r="BW15">
        <v>7</v>
      </c>
      <c r="BX15">
        <v>8</v>
      </c>
      <c r="BY15">
        <v>0</v>
      </c>
      <c r="BZ15">
        <v>0</v>
      </c>
      <c r="CA15">
        <v>0</v>
      </c>
      <c r="CB15">
        <v>0</v>
      </c>
      <c r="CC15">
        <v>1</v>
      </c>
      <c r="CD15">
        <v>2</v>
      </c>
      <c r="CE15">
        <v>1</v>
      </c>
      <c r="CF15">
        <v>2</v>
      </c>
      <c r="CG15">
        <v>2</v>
      </c>
      <c r="CH15">
        <v>1</v>
      </c>
      <c r="CI15">
        <v>1</v>
      </c>
      <c r="CJ15">
        <v>0</v>
      </c>
      <c r="CK15">
        <v>0</v>
      </c>
      <c r="CL15">
        <v>0</v>
      </c>
      <c r="CM15">
        <v>0</v>
      </c>
      <c r="CN15">
        <v>1</v>
      </c>
      <c r="CO15">
        <v>4</v>
      </c>
      <c r="CP15">
        <v>0</v>
      </c>
      <c r="CQ15">
        <v>2</v>
      </c>
      <c r="CR15">
        <v>0</v>
      </c>
      <c r="CS15">
        <v>17</v>
      </c>
      <c r="CT15">
        <v>1</v>
      </c>
      <c r="CU15">
        <v>0</v>
      </c>
      <c r="CV15">
        <v>0</v>
      </c>
      <c r="CW15">
        <v>0</v>
      </c>
      <c r="CX15">
        <v>0</v>
      </c>
      <c r="CY15">
        <v>0</v>
      </c>
      <c r="CZ15">
        <v>2</v>
      </c>
      <c r="DA15">
        <v>0</v>
      </c>
      <c r="DB15">
        <v>0</v>
      </c>
      <c r="DC15">
        <v>0</v>
      </c>
      <c r="DD15">
        <v>1</v>
      </c>
      <c r="DE15">
        <v>1</v>
      </c>
      <c r="DF15">
        <v>0</v>
      </c>
      <c r="DG15">
        <v>0</v>
      </c>
      <c r="DH15">
        <v>0</v>
      </c>
    </row>
    <row r="16" spans="1:112" x14ac:dyDescent="0.25">
      <c r="A16" t="s">
        <v>1563</v>
      </c>
      <c r="C16">
        <v>60</v>
      </c>
      <c r="D16">
        <v>56</v>
      </c>
      <c r="E16">
        <v>36</v>
      </c>
      <c r="F16">
        <v>93</v>
      </c>
      <c r="G16">
        <v>98</v>
      </c>
      <c r="H16">
        <v>84</v>
      </c>
      <c r="I16">
        <v>201</v>
      </c>
      <c r="J16">
        <v>198</v>
      </c>
      <c r="K16">
        <v>87</v>
      </c>
      <c r="L16">
        <v>75</v>
      </c>
      <c r="M16">
        <v>96</v>
      </c>
      <c r="N16">
        <v>88</v>
      </c>
      <c r="O16">
        <v>148</v>
      </c>
      <c r="P16">
        <v>89</v>
      </c>
      <c r="Q16">
        <v>109</v>
      </c>
      <c r="R16">
        <v>111</v>
      </c>
      <c r="S16">
        <v>66</v>
      </c>
      <c r="T16">
        <v>75</v>
      </c>
      <c r="U16">
        <v>93</v>
      </c>
      <c r="V16">
        <v>156</v>
      </c>
      <c r="W16">
        <v>48</v>
      </c>
      <c r="X16">
        <v>81</v>
      </c>
      <c r="Y16">
        <v>12</v>
      </c>
      <c r="Z16">
        <v>110</v>
      </c>
      <c r="AA16">
        <v>201</v>
      </c>
      <c r="AB16">
        <v>75</v>
      </c>
      <c r="AC16">
        <v>47</v>
      </c>
      <c r="AD16">
        <v>6</v>
      </c>
      <c r="AE16">
        <v>47</v>
      </c>
      <c r="AF16">
        <v>37</v>
      </c>
      <c r="AG16">
        <v>12</v>
      </c>
      <c r="AH16">
        <v>138</v>
      </c>
      <c r="AI16">
        <v>9</v>
      </c>
      <c r="AJ16">
        <v>71</v>
      </c>
      <c r="AK16">
        <v>26</v>
      </c>
      <c r="AL16">
        <v>92</v>
      </c>
      <c r="AM16">
        <v>40</v>
      </c>
      <c r="AN16">
        <v>65</v>
      </c>
      <c r="AO16">
        <v>52</v>
      </c>
      <c r="AP16">
        <v>30</v>
      </c>
      <c r="AQ16">
        <v>36</v>
      </c>
      <c r="AR16">
        <v>69</v>
      </c>
      <c r="AS16">
        <v>49</v>
      </c>
      <c r="AT16">
        <v>63</v>
      </c>
      <c r="AU16">
        <v>34</v>
      </c>
      <c r="AV16">
        <v>60</v>
      </c>
      <c r="AW16">
        <v>73</v>
      </c>
      <c r="AX16">
        <v>30</v>
      </c>
      <c r="AY16">
        <v>47</v>
      </c>
      <c r="AZ16">
        <v>22</v>
      </c>
      <c r="BA16">
        <v>19</v>
      </c>
      <c r="BB16">
        <v>58</v>
      </c>
      <c r="BC16">
        <v>61</v>
      </c>
      <c r="BD16">
        <v>48</v>
      </c>
      <c r="BE16">
        <v>286</v>
      </c>
      <c r="BF16">
        <v>22</v>
      </c>
      <c r="BG16">
        <v>4</v>
      </c>
      <c r="BH16">
        <v>44</v>
      </c>
      <c r="BI16">
        <v>43</v>
      </c>
      <c r="BJ16">
        <v>67</v>
      </c>
      <c r="BK16">
        <v>85</v>
      </c>
      <c r="BL16">
        <v>27</v>
      </c>
      <c r="BM16">
        <v>40</v>
      </c>
      <c r="BN16">
        <v>53</v>
      </c>
      <c r="BO16">
        <v>18</v>
      </c>
      <c r="BP16">
        <v>7</v>
      </c>
      <c r="BQ16">
        <v>51</v>
      </c>
      <c r="BR16">
        <v>23</v>
      </c>
      <c r="BS16">
        <v>15</v>
      </c>
      <c r="BT16">
        <v>58</v>
      </c>
      <c r="BU16">
        <v>92</v>
      </c>
      <c r="BV16">
        <v>21</v>
      </c>
      <c r="BW16">
        <v>129</v>
      </c>
      <c r="BX16">
        <v>53</v>
      </c>
      <c r="BY16">
        <v>29</v>
      </c>
      <c r="BZ16">
        <v>36</v>
      </c>
      <c r="CA16">
        <v>38</v>
      </c>
      <c r="CB16">
        <v>49</v>
      </c>
      <c r="CC16">
        <v>19</v>
      </c>
      <c r="CD16">
        <v>39</v>
      </c>
      <c r="CE16">
        <v>53</v>
      </c>
      <c r="CF16">
        <v>37</v>
      </c>
      <c r="CG16">
        <v>37</v>
      </c>
      <c r="CH16">
        <v>30</v>
      </c>
      <c r="CI16">
        <v>20</v>
      </c>
      <c r="CJ16">
        <v>13</v>
      </c>
      <c r="CK16">
        <v>36</v>
      </c>
      <c r="CL16">
        <v>6</v>
      </c>
      <c r="CM16">
        <v>11</v>
      </c>
      <c r="CN16">
        <v>8</v>
      </c>
      <c r="CO16">
        <v>51</v>
      </c>
      <c r="CP16">
        <v>14</v>
      </c>
      <c r="CQ16">
        <v>26</v>
      </c>
      <c r="CR16">
        <v>24</v>
      </c>
      <c r="CS16">
        <v>84</v>
      </c>
      <c r="CT16">
        <v>15</v>
      </c>
      <c r="CU16">
        <v>23</v>
      </c>
      <c r="CV16">
        <v>25</v>
      </c>
      <c r="CW16">
        <v>2</v>
      </c>
      <c r="CX16">
        <v>45</v>
      </c>
      <c r="CY16">
        <v>50</v>
      </c>
      <c r="CZ16">
        <v>61</v>
      </c>
      <c r="DA16">
        <v>49</v>
      </c>
      <c r="DB16">
        <v>23</v>
      </c>
      <c r="DC16">
        <v>8</v>
      </c>
      <c r="DD16">
        <v>58</v>
      </c>
      <c r="DE16">
        <v>24</v>
      </c>
      <c r="DF16">
        <v>93</v>
      </c>
      <c r="DG16">
        <v>22</v>
      </c>
      <c r="DH16">
        <v>12</v>
      </c>
    </row>
    <row r="17" spans="1:112" x14ac:dyDescent="0.25">
      <c r="A17" t="s">
        <v>1564</v>
      </c>
      <c r="C17">
        <v>45</v>
      </c>
      <c r="D17">
        <v>53</v>
      </c>
      <c r="E17">
        <v>34</v>
      </c>
      <c r="F17">
        <v>61</v>
      </c>
      <c r="G17">
        <v>10</v>
      </c>
      <c r="H17">
        <v>15</v>
      </c>
      <c r="I17">
        <v>195</v>
      </c>
      <c r="J17">
        <v>175</v>
      </c>
      <c r="K17">
        <v>3</v>
      </c>
      <c r="L17">
        <v>33</v>
      </c>
      <c r="M17">
        <v>85</v>
      </c>
      <c r="N17">
        <v>62</v>
      </c>
      <c r="O17">
        <v>104</v>
      </c>
      <c r="P17">
        <v>10</v>
      </c>
      <c r="Q17">
        <v>109</v>
      </c>
      <c r="R17">
        <v>40</v>
      </c>
      <c r="S17">
        <v>6</v>
      </c>
      <c r="T17">
        <v>21</v>
      </c>
      <c r="U17">
        <v>83</v>
      </c>
      <c r="V17">
        <v>5</v>
      </c>
      <c r="W17">
        <v>25</v>
      </c>
      <c r="X17">
        <v>53</v>
      </c>
      <c r="Y17">
        <v>10</v>
      </c>
      <c r="Z17">
        <v>96</v>
      </c>
      <c r="AA17">
        <v>192</v>
      </c>
      <c r="AB17">
        <v>61</v>
      </c>
      <c r="AC17">
        <v>11</v>
      </c>
      <c r="AD17">
        <v>2</v>
      </c>
      <c r="AE17">
        <v>9</v>
      </c>
      <c r="AF17">
        <v>13</v>
      </c>
      <c r="AG17">
        <v>6</v>
      </c>
      <c r="AH17">
        <v>128</v>
      </c>
      <c r="AI17">
        <v>1</v>
      </c>
      <c r="AJ17">
        <v>42</v>
      </c>
      <c r="AK17">
        <v>0</v>
      </c>
      <c r="AL17">
        <v>80</v>
      </c>
      <c r="AM17">
        <v>31</v>
      </c>
      <c r="AN17">
        <v>47</v>
      </c>
      <c r="AO17">
        <v>51</v>
      </c>
      <c r="AP17">
        <v>28</v>
      </c>
      <c r="AQ17">
        <v>7</v>
      </c>
      <c r="AR17">
        <v>66</v>
      </c>
      <c r="AS17">
        <v>49</v>
      </c>
      <c r="AT17">
        <v>34</v>
      </c>
      <c r="AU17">
        <v>7</v>
      </c>
      <c r="AV17">
        <v>18</v>
      </c>
      <c r="AW17">
        <v>1</v>
      </c>
      <c r="AX17">
        <v>1</v>
      </c>
      <c r="AY17">
        <v>35</v>
      </c>
      <c r="AZ17">
        <v>12</v>
      </c>
      <c r="BA17">
        <v>19</v>
      </c>
      <c r="BB17">
        <v>24</v>
      </c>
      <c r="BC17">
        <v>53</v>
      </c>
      <c r="BD17">
        <v>45</v>
      </c>
      <c r="BE17">
        <v>58</v>
      </c>
      <c r="BF17">
        <v>21</v>
      </c>
      <c r="BG17">
        <v>3</v>
      </c>
      <c r="BH17">
        <v>37</v>
      </c>
      <c r="BI17">
        <v>20</v>
      </c>
      <c r="BJ17">
        <v>59</v>
      </c>
      <c r="BK17">
        <v>73</v>
      </c>
      <c r="BL17">
        <v>4</v>
      </c>
      <c r="BM17">
        <v>14</v>
      </c>
      <c r="BN17">
        <v>8</v>
      </c>
      <c r="BO17">
        <v>10</v>
      </c>
      <c r="BP17">
        <v>4</v>
      </c>
      <c r="BQ17">
        <v>48</v>
      </c>
      <c r="BR17">
        <v>0</v>
      </c>
      <c r="BS17">
        <v>0</v>
      </c>
      <c r="BT17">
        <v>3</v>
      </c>
      <c r="BU17">
        <v>69</v>
      </c>
      <c r="BV17">
        <v>20</v>
      </c>
      <c r="BW17">
        <v>95</v>
      </c>
      <c r="BX17">
        <v>51</v>
      </c>
      <c r="BY17">
        <v>25</v>
      </c>
      <c r="BZ17">
        <v>1</v>
      </c>
      <c r="CA17">
        <v>17</v>
      </c>
      <c r="CB17">
        <v>3</v>
      </c>
      <c r="CC17">
        <v>19</v>
      </c>
      <c r="CD17">
        <v>34</v>
      </c>
      <c r="CE17">
        <v>50</v>
      </c>
      <c r="CF17">
        <v>27</v>
      </c>
      <c r="CG17">
        <v>32</v>
      </c>
      <c r="CH17">
        <v>23</v>
      </c>
      <c r="CI17">
        <v>19</v>
      </c>
      <c r="CJ17">
        <v>5</v>
      </c>
      <c r="CK17">
        <v>35</v>
      </c>
      <c r="CL17">
        <v>3</v>
      </c>
      <c r="CM17">
        <v>9</v>
      </c>
      <c r="CN17">
        <v>4</v>
      </c>
      <c r="CO17">
        <v>23</v>
      </c>
      <c r="CP17">
        <v>4</v>
      </c>
      <c r="CQ17">
        <v>15</v>
      </c>
      <c r="CR17">
        <v>17</v>
      </c>
      <c r="CS17">
        <v>65</v>
      </c>
      <c r="CT17">
        <v>6</v>
      </c>
      <c r="CU17">
        <v>1</v>
      </c>
      <c r="CV17">
        <v>20</v>
      </c>
      <c r="CW17">
        <v>0</v>
      </c>
      <c r="CX17">
        <v>45</v>
      </c>
      <c r="CY17">
        <v>35</v>
      </c>
      <c r="CZ17">
        <v>55</v>
      </c>
      <c r="DA17">
        <v>10</v>
      </c>
      <c r="DB17">
        <v>3</v>
      </c>
      <c r="DC17">
        <v>0</v>
      </c>
      <c r="DD17">
        <v>26</v>
      </c>
      <c r="DE17">
        <v>16</v>
      </c>
      <c r="DF17">
        <v>31</v>
      </c>
      <c r="DG17">
        <v>5</v>
      </c>
      <c r="DH17">
        <v>3</v>
      </c>
    </row>
    <row r="22" spans="1:112" x14ac:dyDescent="0.25">
      <c r="B22" t="s">
        <v>1716</v>
      </c>
      <c r="H22" t="s">
        <v>1701</v>
      </c>
    </row>
    <row r="23" spans="1:112" x14ac:dyDescent="0.25">
      <c r="B23" t="s">
        <v>1714</v>
      </c>
      <c r="C23" t="s">
        <v>1509</v>
      </c>
      <c r="D23" t="s">
        <v>1715</v>
      </c>
      <c r="H23" t="s">
        <v>1714</v>
      </c>
      <c r="I23" t="s">
        <v>1509</v>
      </c>
      <c r="J23" t="s">
        <v>1715</v>
      </c>
    </row>
    <row r="24" spans="1:112" x14ac:dyDescent="0.25">
      <c r="B24" t="s">
        <v>1027</v>
      </c>
      <c r="C24" t="s">
        <v>1026</v>
      </c>
      <c r="D24">
        <v>499</v>
      </c>
      <c r="H24" t="s">
        <v>1027</v>
      </c>
      <c r="I24" t="s">
        <v>1026</v>
      </c>
      <c r="J24">
        <v>105</v>
      </c>
    </row>
    <row r="25" spans="1:112" x14ac:dyDescent="0.25">
      <c r="B25" t="s">
        <v>1015</v>
      </c>
      <c r="C25" t="s">
        <v>1014</v>
      </c>
      <c r="D25">
        <v>217</v>
      </c>
      <c r="H25" t="s">
        <v>1703</v>
      </c>
      <c r="I25" t="s">
        <v>996</v>
      </c>
      <c r="J25">
        <v>30</v>
      </c>
    </row>
    <row r="26" spans="1:112" x14ac:dyDescent="0.25">
      <c r="B26" t="s">
        <v>1703</v>
      </c>
      <c r="C26" t="s">
        <v>996</v>
      </c>
      <c r="D26">
        <v>165</v>
      </c>
      <c r="H26" t="s">
        <v>1015</v>
      </c>
      <c r="I26" t="s">
        <v>1014</v>
      </c>
      <c r="J26">
        <v>30</v>
      </c>
    </row>
    <row r="27" spans="1:112" x14ac:dyDescent="0.25">
      <c r="B27" t="s">
        <v>947</v>
      </c>
      <c r="C27" t="s">
        <v>946</v>
      </c>
      <c r="D27">
        <v>161</v>
      </c>
      <c r="H27" t="s">
        <v>1702</v>
      </c>
      <c r="I27" t="s">
        <v>818</v>
      </c>
      <c r="J27">
        <v>11</v>
      </c>
    </row>
    <row r="28" spans="1:112" x14ac:dyDescent="0.25">
      <c r="B28" t="s">
        <v>1702</v>
      </c>
      <c r="C28" t="s">
        <v>818</v>
      </c>
      <c r="D28">
        <v>115</v>
      </c>
      <c r="H28" t="s">
        <v>947</v>
      </c>
      <c r="I28" t="s">
        <v>946</v>
      </c>
      <c r="J28">
        <v>6</v>
      </c>
    </row>
    <row r="31" spans="1:112" x14ac:dyDescent="0.25">
      <c r="B31" t="s">
        <v>1714</v>
      </c>
      <c r="C31" t="s">
        <v>1509</v>
      </c>
      <c r="D31" t="s">
        <v>1715</v>
      </c>
      <c r="H31" t="s">
        <v>1714</v>
      </c>
      <c r="I31" t="s">
        <v>1509</v>
      </c>
      <c r="J31" t="s">
        <v>1715</v>
      </c>
    </row>
    <row r="32" spans="1:112" x14ac:dyDescent="0.25">
      <c r="B32" t="s">
        <v>1027</v>
      </c>
      <c r="C32" t="s">
        <v>1026</v>
      </c>
      <c r="D32">
        <v>490</v>
      </c>
      <c r="H32" t="s">
        <v>1015</v>
      </c>
      <c r="I32" t="s">
        <v>1014</v>
      </c>
      <c r="J32">
        <v>23</v>
      </c>
    </row>
    <row r="33" spans="2:10" x14ac:dyDescent="0.25">
      <c r="B33" t="s">
        <v>1015</v>
      </c>
      <c r="C33" t="s">
        <v>1014</v>
      </c>
      <c r="D33">
        <v>214</v>
      </c>
      <c r="H33" t="s">
        <v>1027</v>
      </c>
      <c r="I33" t="s">
        <v>1026</v>
      </c>
      <c r="J33">
        <v>6</v>
      </c>
    </row>
    <row r="34" spans="2:10" x14ac:dyDescent="0.25">
      <c r="B34" t="s">
        <v>1703</v>
      </c>
      <c r="C34" t="s">
        <v>996</v>
      </c>
      <c r="D34">
        <v>161</v>
      </c>
      <c r="H34" t="s">
        <v>947</v>
      </c>
      <c r="I34" t="s">
        <v>946</v>
      </c>
      <c r="J34">
        <v>3</v>
      </c>
    </row>
    <row r="35" spans="2:10" x14ac:dyDescent="0.25">
      <c r="B35" t="s">
        <v>947</v>
      </c>
      <c r="C35" t="s">
        <v>946</v>
      </c>
      <c r="D35">
        <v>104</v>
      </c>
    </row>
    <row r="36" spans="2:10" x14ac:dyDescent="0.25">
      <c r="B36" t="s">
        <v>1702</v>
      </c>
      <c r="C36" t="s">
        <v>818</v>
      </c>
      <c r="D36">
        <v>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42"/>
  <sheetViews>
    <sheetView workbookViewId="0">
      <selection activeCell="A42" sqref="A1:A42"/>
    </sheetView>
  </sheetViews>
  <sheetFormatPr defaultRowHeight="15" x14ac:dyDescent="0.25"/>
  <sheetData>
    <row r="1" spans="1:3" x14ac:dyDescent="0.25">
      <c r="A1" t="s">
        <v>808</v>
      </c>
      <c r="C1" t="s">
        <v>808</v>
      </c>
    </row>
    <row r="2" spans="1:3" x14ac:dyDescent="0.25">
      <c r="A2" t="s">
        <v>818</v>
      </c>
      <c r="C2" t="s">
        <v>818</v>
      </c>
    </row>
    <row r="3" spans="1:3" x14ac:dyDescent="0.25">
      <c r="A3" t="s">
        <v>823</v>
      </c>
      <c r="C3" t="s">
        <v>823</v>
      </c>
    </row>
    <row r="4" spans="1:3" x14ac:dyDescent="0.25">
      <c r="A4" t="s">
        <v>828</v>
      </c>
      <c r="C4" t="s">
        <v>828</v>
      </c>
    </row>
    <row r="5" spans="1:3" x14ac:dyDescent="0.25">
      <c r="A5" t="s">
        <v>833</v>
      </c>
      <c r="C5" t="s">
        <v>833</v>
      </c>
    </row>
    <row r="6" spans="1:3" x14ac:dyDescent="0.25">
      <c r="A6" t="s">
        <v>838</v>
      </c>
      <c r="C6" t="s">
        <v>838</v>
      </c>
    </row>
    <row r="7" spans="1:3" x14ac:dyDescent="0.25">
      <c r="A7" t="s">
        <v>843</v>
      </c>
      <c r="C7" t="s">
        <v>843</v>
      </c>
    </row>
    <row r="8" spans="1:3" x14ac:dyDescent="0.25">
      <c r="A8" t="s">
        <v>849</v>
      </c>
      <c r="C8" t="s">
        <v>849</v>
      </c>
    </row>
    <row r="9" spans="1:3" x14ac:dyDescent="0.25">
      <c r="A9" t="s">
        <v>854</v>
      </c>
      <c r="C9" t="s">
        <v>854</v>
      </c>
    </row>
    <row r="10" spans="1:3" x14ac:dyDescent="0.25">
      <c r="A10" t="s">
        <v>861</v>
      </c>
      <c r="C10" t="s">
        <v>861</v>
      </c>
    </row>
    <row r="11" spans="1:3" x14ac:dyDescent="0.25">
      <c r="A11" t="s">
        <v>866</v>
      </c>
      <c r="C11" t="s">
        <v>866</v>
      </c>
    </row>
    <row r="12" spans="1:3" x14ac:dyDescent="0.25">
      <c r="A12" t="s">
        <v>872</v>
      </c>
      <c r="C12" t="s">
        <v>872</v>
      </c>
    </row>
    <row r="13" spans="1:3" x14ac:dyDescent="0.25">
      <c r="A13" t="s">
        <v>878</v>
      </c>
      <c r="C13" t="s">
        <v>878</v>
      </c>
    </row>
    <row r="14" spans="1:3" x14ac:dyDescent="0.25">
      <c r="A14" t="s">
        <v>894</v>
      </c>
      <c r="C14" t="s">
        <v>894</v>
      </c>
    </row>
    <row r="15" spans="1:3" x14ac:dyDescent="0.25">
      <c r="A15" t="s">
        <v>900</v>
      </c>
      <c r="C15" t="s">
        <v>900</v>
      </c>
    </row>
    <row r="16" spans="1:3" x14ac:dyDescent="0.25">
      <c r="A16" t="s">
        <v>902</v>
      </c>
      <c r="C16" t="s">
        <v>902</v>
      </c>
    </row>
    <row r="17" spans="1:3" x14ac:dyDescent="0.25">
      <c r="A17" t="s">
        <v>915</v>
      </c>
      <c r="C17" t="s">
        <v>915</v>
      </c>
    </row>
    <row r="18" spans="1:3" x14ac:dyDescent="0.25">
      <c r="A18" t="s">
        <v>921</v>
      </c>
      <c r="C18" t="s">
        <v>921</v>
      </c>
    </row>
    <row r="19" spans="1:3" x14ac:dyDescent="0.25">
      <c r="A19" t="s">
        <v>926</v>
      </c>
      <c r="C19" t="s">
        <v>926</v>
      </c>
    </row>
    <row r="20" spans="1:3" x14ac:dyDescent="0.25">
      <c r="A20" t="s">
        <v>931</v>
      </c>
      <c r="C20" t="s">
        <v>931</v>
      </c>
    </row>
    <row r="21" spans="1:3" x14ac:dyDescent="0.25">
      <c r="A21" t="s">
        <v>936</v>
      </c>
      <c r="C21" t="s">
        <v>936</v>
      </c>
    </row>
    <row r="22" spans="1:3" x14ac:dyDescent="0.25">
      <c r="A22" t="s">
        <v>941</v>
      </c>
      <c r="C22" t="s">
        <v>941</v>
      </c>
    </row>
    <row r="23" spans="1:3" x14ac:dyDescent="0.25">
      <c r="A23" t="s">
        <v>946</v>
      </c>
      <c r="C23" t="s">
        <v>946</v>
      </c>
    </row>
    <row r="24" spans="1:3" x14ac:dyDescent="0.25">
      <c r="A24" t="s">
        <v>951</v>
      </c>
      <c r="C24" t="s">
        <v>951</v>
      </c>
    </row>
    <row r="25" spans="1:3" x14ac:dyDescent="0.25">
      <c r="A25" t="s">
        <v>959</v>
      </c>
      <c r="C25" t="s">
        <v>959</v>
      </c>
    </row>
    <row r="26" spans="1:3" x14ac:dyDescent="0.25">
      <c r="A26" t="s">
        <v>964</v>
      </c>
      <c r="C26" t="s">
        <v>964</v>
      </c>
    </row>
    <row r="27" spans="1:3" x14ac:dyDescent="0.25">
      <c r="A27" t="s">
        <v>970</v>
      </c>
      <c r="C27" t="s">
        <v>970</v>
      </c>
    </row>
    <row r="28" spans="1:3" x14ac:dyDescent="0.25">
      <c r="A28" t="s">
        <v>976</v>
      </c>
      <c r="C28" t="s">
        <v>976</v>
      </c>
    </row>
    <row r="29" spans="1:3" x14ac:dyDescent="0.25">
      <c r="A29" t="s">
        <v>979</v>
      </c>
      <c r="C29" t="s">
        <v>979</v>
      </c>
    </row>
    <row r="30" spans="1:3" x14ac:dyDescent="0.25">
      <c r="A30" t="s">
        <v>984</v>
      </c>
      <c r="C30" t="s">
        <v>984</v>
      </c>
    </row>
    <row r="31" spans="1:3" x14ac:dyDescent="0.25">
      <c r="A31" t="s">
        <v>989</v>
      </c>
      <c r="C31" t="s">
        <v>989</v>
      </c>
    </row>
    <row r="32" spans="1:3" x14ac:dyDescent="0.25">
      <c r="A32" t="s">
        <v>991</v>
      </c>
      <c r="C32" t="s">
        <v>991</v>
      </c>
    </row>
    <row r="33" spans="1:3" x14ac:dyDescent="0.25">
      <c r="A33" t="s">
        <v>996</v>
      </c>
      <c r="C33" t="s">
        <v>996</v>
      </c>
    </row>
    <row r="34" spans="1:3" x14ac:dyDescent="0.25">
      <c r="A34" t="s">
        <v>1002</v>
      </c>
      <c r="C34" t="s">
        <v>1002</v>
      </c>
    </row>
    <row r="35" spans="1:3" x14ac:dyDescent="0.25">
      <c r="A35" t="s">
        <v>1007</v>
      </c>
      <c r="C35" t="s">
        <v>1007</v>
      </c>
    </row>
    <row r="36" spans="1:3" x14ac:dyDescent="0.25">
      <c r="A36" t="s">
        <v>1014</v>
      </c>
      <c r="C36" t="s">
        <v>1014</v>
      </c>
    </row>
    <row r="37" spans="1:3" x14ac:dyDescent="0.25">
      <c r="A37" t="s">
        <v>1019</v>
      </c>
      <c r="C37" t="s">
        <v>1019</v>
      </c>
    </row>
    <row r="38" spans="1:3" x14ac:dyDescent="0.25">
      <c r="A38" t="s">
        <v>1021</v>
      </c>
      <c r="C38" t="s">
        <v>1021</v>
      </c>
    </row>
    <row r="39" spans="1:3" x14ac:dyDescent="0.25">
      <c r="A39" t="s">
        <v>1026</v>
      </c>
      <c r="C39" t="s">
        <v>1026</v>
      </c>
    </row>
    <row r="40" spans="1:3" x14ac:dyDescent="0.25">
      <c r="A40" t="s">
        <v>883</v>
      </c>
      <c r="C40" t="s">
        <v>883</v>
      </c>
    </row>
    <row r="41" spans="1:3" x14ac:dyDescent="0.25">
      <c r="A41" t="s">
        <v>910</v>
      </c>
      <c r="C41" t="s">
        <v>910</v>
      </c>
    </row>
    <row r="42" spans="1:3" x14ac:dyDescent="0.25">
      <c r="A42" t="s">
        <v>888</v>
      </c>
      <c r="C42" t="s">
        <v>888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G36"/>
  <sheetViews>
    <sheetView workbookViewId="0">
      <selection sqref="A1:DG36"/>
    </sheetView>
  </sheetViews>
  <sheetFormatPr defaultRowHeight="15" x14ac:dyDescent="0.25"/>
  <sheetData>
    <row r="1" spans="1:111" x14ac:dyDescent="0.25">
      <c r="A1" t="s">
        <v>1524</v>
      </c>
    </row>
    <row r="3" spans="1:111" x14ac:dyDescent="0.25">
      <c r="A3" t="s">
        <v>1525</v>
      </c>
      <c r="B3" s="27">
        <v>44490.568749999999</v>
      </c>
      <c r="C3" t="s">
        <v>1526</v>
      </c>
      <c r="D3" s="28">
        <v>44287</v>
      </c>
    </row>
    <row r="5" spans="1:111" x14ac:dyDescent="0.25">
      <c r="A5" t="s">
        <v>1527</v>
      </c>
      <c r="B5" t="s">
        <v>1528</v>
      </c>
      <c r="C5" t="s">
        <v>1529</v>
      </c>
    </row>
    <row r="6" spans="1:111" x14ac:dyDescent="0.25">
      <c r="A6">
        <v>844119</v>
      </c>
      <c r="B6">
        <v>418068</v>
      </c>
      <c r="C6">
        <v>426051</v>
      </c>
    </row>
    <row r="8" spans="1:111" x14ac:dyDescent="0.25">
      <c r="B8" t="s">
        <v>1530</v>
      </c>
      <c r="C8" t="s">
        <v>14</v>
      </c>
      <c r="D8" t="s">
        <v>522</v>
      </c>
      <c r="E8" t="s">
        <v>39</v>
      </c>
      <c r="F8" t="s">
        <v>24</v>
      </c>
      <c r="G8" t="s">
        <v>573</v>
      </c>
      <c r="H8" t="s">
        <v>477</v>
      </c>
      <c r="I8" t="s">
        <v>528</v>
      </c>
      <c r="J8" t="s">
        <v>444</v>
      </c>
      <c r="K8" t="s">
        <v>453</v>
      </c>
      <c r="L8" t="s">
        <v>387</v>
      </c>
      <c r="M8" t="s">
        <v>126</v>
      </c>
      <c r="N8" t="s">
        <v>432</v>
      </c>
      <c r="O8" t="s">
        <v>471</v>
      </c>
      <c r="P8" t="s">
        <v>46</v>
      </c>
      <c r="Q8" t="s">
        <v>473</v>
      </c>
      <c r="R8" t="s">
        <v>51</v>
      </c>
      <c r="S8" t="s">
        <v>89</v>
      </c>
      <c r="T8" t="s">
        <v>402</v>
      </c>
      <c r="U8" t="s">
        <v>439</v>
      </c>
      <c r="V8" t="s">
        <v>543</v>
      </c>
      <c r="W8" t="s">
        <v>421</v>
      </c>
      <c r="X8" t="s">
        <v>133</v>
      </c>
      <c r="Y8" t="s">
        <v>96</v>
      </c>
      <c r="Z8" t="s">
        <v>534</v>
      </c>
      <c r="AA8" t="s">
        <v>492</v>
      </c>
      <c r="AB8" t="s">
        <v>419</v>
      </c>
      <c r="AC8" t="s">
        <v>68</v>
      </c>
      <c r="AD8" t="s">
        <v>138</v>
      </c>
      <c r="AE8" t="s">
        <v>414</v>
      </c>
      <c r="AF8" t="s">
        <v>101</v>
      </c>
      <c r="AG8" t="s">
        <v>75</v>
      </c>
      <c r="AH8" t="s">
        <v>483</v>
      </c>
      <c r="AI8" t="s">
        <v>143</v>
      </c>
      <c r="AJ8" t="s">
        <v>578</v>
      </c>
      <c r="AK8" t="s">
        <v>515</v>
      </c>
      <c r="AL8" t="s">
        <v>167</v>
      </c>
      <c r="AM8" t="s">
        <v>562</v>
      </c>
      <c r="AN8" t="s">
        <v>517</v>
      </c>
      <c r="AO8" t="s">
        <v>503</v>
      </c>
      <c r="AP8" t="s">
        <v>106</v>
      </c>
      <c r="AQ8" t="s">
        <v>549</v>
      </c>
      <c r="AR8" t="s">
        <v>56</v>
      </c>
      <c r="AS8" t="s">
        <v>583</v>
      </c>
      <c r="AT8" t="s">
        <v>79</v>
      </c>
      <c r="AU8" t="s">
        <v>553</v>
      </c>
      <c r="AV8" t="s">
        <v>498</v>
      </c>
      <c r="AW8" t="s">
        <v>58</v>
      </c>
      <c r="AX8" t="s">
        <v>408</v>
      </c>
      <c r="AY8" t="s">
        <v>148</v>
      </c>
      <c r="AZ8" t="s">
        <v>111</v>
      </c>
      <c r="BA8" t="s">
        <v>459</v>
      </c>
      <c r="BB8" t="s">
        <v>557</v>
      </c>
      <c r="BC8" t="s">
        <v>116</v>
      </c>
      <c r="BD8" t="s">
        <v>174</v>
      </c>
      <c r="BE8" t="s">
        <v>153</v>
      </c>
      <c r="BF8" t="s">
        <v>397</v>
      </c>
      <c r="BG8" t="s">
        <v>538</v>
      </c>
      <c r="BH8" t="s">
        <v>467</v>
      </c>
      <c r="BI8" t="s">
        <v>464</v>
      </c>
      <c r="BJ8" t="s">
        <v>567</v>
      </c>
      <c r="BK8" t="s">
        <v>427</v>
      </c>
      <c r="BL8" t="s">
        <v>179</v>
      </c>
      <c r="BM8" t="s">
        <v>61</v>
      </c>
      <c r="BN8" t="s">
        <v>63</v>
      </c>
      <c r="BO8" t="s">
        <v>449</v>
      </c>
      <c r="BP8" t="s">
        <v>900</v>
      </c>
      <c r="BQ8" t="s">
        <v>843</v>
      </c>
      <c r="BR8" t="s">
        <v>902</v>
      </c>
      <c r="BS8" t="s">
        <v>883</v>
      </c>
      <c r="BT8" t="s">
        <v>1002</v>
      </c>
      <c r="BU8" t="s">
        <v>979</v>
      </c>
      <c r="BV8" t="s">
        <v>1007</v>
      </c>
      <c r="BW8" t="s">
        <v>951</v>
      </c>
      <c r="BX8" t="s">
        <v>941</v>
      </c>
      <c r="BY8" t="s">
        <v>959</v>
      </c>
      <c r="BZ8" t="s">
        <v>931</v>
      </c>
      <c r="CA8" t="s">
        <v>158</v>
      </c>
      <c r="CB8" t="s">
        <v>833</v>
      </c>
      <c r="CC8" t="s">
        <v>894</v>
      </c>
      <c r="CD8" t="s">
        <v>910</v>
      </c>
      <c r="CE8" t="s">
        <v>984</v>
      </c>
      <c r="CF8" t="s">
        <v>970</v>
      </c>
      <c r="CG8" t="s">
        <v>854</v>
      </c>
      <c r="CH8" t="s">
        <v>861</v>
      </c>
      <c r="CI8" t="s">
        <v>888</v>
      </c>
      <c r="CJ8" t="s">
        <v>915</v>
      </c>
      <c r="CK8" t="s">
        <v>866</v>
      </c>
      <c r="CL8" t="s">
        <v>872</v>
      </c>
      <c r="CM8" t="s">
        <v>921</v>
      </c>
      <c r="CN8" t="s">
        <v>976</v>
      </c>
      <c r="CO8" t="s">
        <v>936</v>
      </c>
      <c r="CP8" t="s">
        <v>808</v>
      </c>
      <c r="CQ8" t="s">
        <v>989</v>
      </c>
      <c r="CR8" t="s">
        <v>991</v>
      </c>
      <c r="CS8" t="s">
        <v>1021</v>
      </c>
      <c r="CT8" t="s">
        <v>838</v>
      </c>
      <c r="CU8" t="s">
        <v>823</v>
      </c>
      <c r="CV8" t="s">
        <v>849</v>
      </c>
      <c r="CW8" t="s">
        <v>878</v>
      </c>
      <c r="CX8" t="s">
        <v>964</v>
      </c>
      <c r="CY8" t="s">
        <v>926</v>
      </c>
      <c r="CZ8" t="s">
        <v>475</v>
      </c>
      <c r="DA8" t="s">
        <v>828</v>
      </c>
      <c r="DB8" t="s">
        <v>84</v>
      </c>
      <c r="DC8" t="s">
        <v>29</v>
      </c>
      <c r="DD8" t="s">
        <v>163</v>
      </c>
      <c r="DE8" t="s">
        <v>34</v>
      </c>
      <c r="DF8" t="s">
        <v>488</v>
      </c>
      <c r="DG8" t="s">
        <v>1019</v>
      </c>
    </row>
    <row r="9" spans="1:111" x14ac:dyDescent="0.25">
      <c r="A9" t="s">
        <v>1396</v>
      </c>
    </row>
    <row r="10" spans="1:111" x14ac:dyDescent="0.25">
      <c r="A10" t="s">
        <v>1430</v>
      </c>
      <c r="C10">
        <v>6703</v>
      </c>
      <c r="D10">
        <v>6424</v>
      </c>
      <c r="E10">
        <v>5741</v>
      </c>
      <c r="F10">
        <v>6331</v>
      </c>
      <c r="G10">
        <v>12145</v>
      </c>
      <c r="H10">
        <v>11641</v>
      </c>
      <c r="I10">
        <v>14478</v>
      </c>
      <c r="J10">
        <v>19841</v>
      </c>
      <c r="K10">
        <v>7833</v>
      </c>
      <c r="L10">
        <v>10540</v>
      </c>
      <c r="M10">
        <v>3872</v>
      </c>
      <c r="N10">
        <v>17008</v>
      </c>
      <c r="O10">
        <v>7062</v>
      </c>
      <c r="P10">
        <v>5326</v>
      </c>
      <c r="Q10">
        <v>7075</v>
      </c>
      <c r="R10">
        <v>8519</v>
      </c>
      <c r="S10">
        <v>11371</v>
      </c>
      <c r="T10">
        <v>6365</v>
      </c>
      <c r="U10">
        <v>9806</v>
      </c>
      <c r="V10">
        <v>12535</v>
      </c>
      <c r="W10">
        <v>3346</v>
      </c>
      <c r="X10">
        <v>5607</v>
      </c>
      <c r="Y10">
        <v>2308</v>
      </c>
      <c r="Z10">
        <v>9682</v>
      </c>
      <c r="AA10">
        <v>13373</v>
      </c>
      <c r="AB10">
        <v>4583</v>
      </c>
      <c r="AC10">
        <v>4697</v>
      </c>
      <c r="AD10">
        <v>5568</v>
      </c>
      <c r="AE10">
        <v>3601</v>
      </c>
      <c r="AF10">
        <v>2941</v>
      </c>
      <c r="AG10">
        <v>18918</v>
      </c>
      <c r="AH10">
        <v>3571</v>
      </c>
      <c r="AI10">
        <v>9776</v>
      </c>
      <c r="AJ10">
        <v>3724</v>
      </c>
      <c r="AK10">
        <v>8421</v>
      </c>
      <c r="AL10">
        <v>5115</v>
      </c>
      <c r="AM10">
        <v>4835</v>
      </c>
      <c r="AN10">
        <v>4474</v>
      </c>
      <c r="AO10">
        <v>2978</v>
      </c>
      <c r="AP10">
        <v>5757</v>
      </c>
      <c r="AQ10">
        <v>3142</v>
      </c>
      <c r="AR10">
        <v>4117</v>
      </c>
      <c r="AS10">
        <v>3830</v>
      </c>
      <c r="AT10">
        <v>7157</v>
      </c>
      <c r="AU10">
        <v>5160</v>
      </c>
      <c r="AV10">
        <v>6569</v>
      </c>
      <c r="AW10">
        <v>5234</v>
      </c>
      <c r="AX10">
        <v>6475</v>
      </c>
      <c r="AY10">
        <v>6793</v>
      </c>
      <c r="AZ10">
        <v>4712</v>
      </c>
      <c r="BA10">
        <v>3395</v>
      </c>
      <c r="BB10">
        <v>4741</v>
      </c>
      <c r="BC10">
        <v>8716</v>
      </c>
      <c r="BD10">
        <v>20643</v>
      </c>
      <c r="BE10">
        <v>3767</v>
      </c>
      <c r="BF10">
        <v>3815</v>
      </c>
      <c r="BG10">
        <v>4743</v>
      </c>
      <c r="BH10">
        <v>2984</v>
      </c>
      <c r="BI10">
        <v>3186</v>
      </c>
      <c r="BJ10">
        <v>5110</v>
      </c>
      <c r="BK10">
        <v>3641</v>
      </c>
      <c r="BL10">
        <v>7158</v>
      </c>
      <c r="BM10">
        <v>4768</v>
      </c>
      <c r="BN10">
        <v>4860</v>
      </c>
      <c r="BO10">
        <v>3308</v>
      </c>
      <c r="BP10">
        <v>13002</v>
      </c>
      <c r="BQ10">
        <v>10104</v>
      </c>
      <c r="BR10">
        <v>7383</v>
      </c>
      <c r="BS10">
        <v>13949</v>
      </c>
      <c r="BT10">
        <v>10054</v>
      </c>
      <c r="BU10">
        <v>5689</v>
      </c>
      <c r="BV10">
        <v>14045</v>
      </c>
      <c r="BW10">
        <v>9289</v>
      </c>
      <c r="BX10">
        <v>10395</v>
      </c>
      <c r="BY10">
        <v>9360</v>
      </c>
      <c r="BZ10">
        <v>5665</v>
      </c>
      <c r="CA10">
        <v>5376</v>
      </c>
      <c r="CB10">
        <v>6524</v>
      </c>
      <c r="CC10">
        <v>6595</v>
      </c>
      <c r="CD10">
        <v>15639</v>
      </c>
      <c r="CE10">
        <v>4843</v>
      </c>
      <c r="CF10">
        <v>8165</v>
      </c>
      <c r="CG10">
        <v>6279</v>
      </c>
      <c r="CH10">
        <v>6678</v>
      </c>
      <c r="CI10">
        <v>3181</v>
      </c>
      <c r="CJ10">
        <v>7582</v>
      </c>
      <c r="CK10">
        <v>3435</v>
      </c>
      <c r="CL10">
        <v>3177</v>
      </c>
      <c r="CM10">
        <v>5037</v>
      </c>
      <c r="CN10">
        <v>7922</v>
      </c>
      <c r="CO10">
        <v>4717</v>
      </c>
      <c r="CP10">
        <v>6810</v>
      </c>
      <c r="CQ10">
        <v>4992</v>
      </c>
      <c r="CR10">
        <v>10558</v>
      </c>
      <c r="CS10">
        <v>10470</v>
      </c>
      <c r="CT10">
        <v>4813</v>
      </c>
      <c r="CU10">
        <v>5027</v>
      </c>
      <c r="CV10">
        <v>3804</v>
      </c>
      <c r="CW10">
        <v>6810</v>
      </c>
      <c r="CX10">
        <v>4122</v>
      </c>
      <c r="CY10">
        <v>8205</v>
      </c>
      <c r="CZ10">
        <v>4888</v>
      </c>
      <c r="DA10">
        <v>6642</v>
      </c>
      <c r="DB10">
        <v>2208</v>
      </c>
      <c r="DC10">
        <v>6624</v>
      </c>
      <c r="DD10">
        <v>3491</v>
      </c>
      <c r="DE10">
        <v>20929</v>
      </c>
      <c r="DF10">
        <v>8501</v>
      </c>
      <c r="DG10">
        <v>21367</v>
      </c>
    </row>
    <row r="11" spans="1:111" x14ac:dyDescent="0.25">
      <c r="A11" t="s">
        <v>1431</v>
      </c>
      <c r="C11">
        <v>198</v>
      </c>
      <c r="D11">
        <v>290</v>
      </c>
      <c r="E11">
        <v>275</v>
      </c>
      <c r="F11">
        <v>218</v>
      </c>
      <c r="G11">
        <v>580</v>
      </c>
      <c r="H11">
        <v>506</v>
      </c>
      <c r="I11">
        <v>660</v>
      </c>
      <c r="J11">
        <v>890</v>
      </c>
      <c r="K11">
        <v>362</v>
      </c>
      <c r="L11">
        <v>466</v>
      </c>
      <c r="M11">
        <v>149</v>
      </c>
      <c r="N11">
        <v>635</v>
      </c>
      <c r="O11">
        <v>329</v>
      </c>
      <c r="P11">
        <v>225</v>
      </c>
      <c r="Q11">
        <v>310</v>
      </c>
      <c r="R11">
        <v>344</v>
      </c>
      <c r="S11">
        <v>510</v>
      </c>
      <c r="T11">
        <v>346</v>
      </c>
      <c r="U11">
        <v>477</v>
      </c>
      <c r="V11">
        <v>551</v>
      </c>
      <c r="W11">
        <v>118</v>
      </c>
      <c r="X11">
        <v>196</v>
      </c>
      <c r="Y11">
        <v>75</v>
      </c>
      <c r="Z11">
        <v>364</v>
      </c>
      <c r="AA11">
        <v>595</v>
      </c>
      <c r="AB11">
        <v>211</v>
      </c>
      <c r="AC11">
        <v>141</v>
      </c>
      <c r="AD11">
        <v>206</v>
      </c>
      <c r="AE11">
        <v>111</v>
      </c>
      <c r="AF11">
        <v>96</v>
      </c>
      <c r="AG11">
        <v>638</v>
      </c>
      <c r="AH11">
        <v>142</v>
      </c>
      <c r="AI11">
        <v>406</v>
      </c>
      <c r="AJ11">
        <v>179</v>
      </c>
      <c r="AK11">
        <v>347</v>
      </c>
      <c r="AL11">
        <v>146</v>
      </c>
      <c r="AM11">
        <v>232</v>
      </c>
      <c r="AN11">
        <v>205</v>
      </c>
      <c r="AO11">
        <v>120</v>
      </c>
      <c r="AP11">
        <v>230</v>
      </c>
      <c r="AQ11">
        <v>96</v>
      </c>
      <c r="AR11">
        <v>152</v>
      </c>
      <c r="AS11">
        <v>193</v>
      </c>
      <c r="AT11">
        <v>265</v>
      </c>
      <c r="AU11">
        <v>195</v>
      </c>
      <c r="AV11">
        <v>314</v>
      </c>
      <c r="AW11">
        <v>126</v>
      </c>
      <c r="AX11">
        <v>230</v>
      </c>
      <c r="AY11">
        <v>305</v>
      </c>
      <c r="AZ11">
        <v>151</v>
      </c>
      <c r="BA11">
        <v>130</v>
      </c>
      <c r="BB11">
        <v>233</v>
      </c>
      <c r="BC11">
        <v>286</v>
      </c>
      <c r="BD11">
        <v>883</v>
      </c>
      <c r="BE11">
        <v>98</v>
      </c>
      <c r="BF11">
        <v>110</v>
      </c>
      <c r="BG11">
        <v>228</v>
      </c>
      <c r="BH11">
        <v>121</v>
      </c>
      <c r="BI11">
        <v>106</v>
      </c>
      <c r="BJ11">
        <v>213</v>
      </c>
      <c r="BK11">
        <v>162</v>
      </c>
      <c r="BL11">
        <v>321</v>
      </c>
      <c r="BM11">
        <v>190</v>
      </c>
      <c r="BN11">
        <v>138</v>
      </c>
      <c r="BO11">
        <v>106</v>
      </c>
      <c r="BP11">
        <v>593</v>
      </c>
      <c r="BQ11">
        <v>327</v>
      </c>
      <c r="BR11">
        <v>314</v>
      </c>
      <c r="BS11">
        <v>544</v>
      </c>
      <c r="BT11">
        <v>474</v>
      </c>
      <c r="BU11">
        <v>245</v>
      </c>
      <c r="BV11">
        <v>520</v>
      </c>
      <c r="BW11">
        <v>442</v>
      </c>
      <c r="BX11">
        <v>353</v>
      </c>
      <c r="BY11">
        <v>398</v>
      </c>
      <c r="BZ11">
        <v>206</v>
      </c>
      <c r="CA11">
        <v>134</v>
      </c>
      <c r="CB11">
        <v>202</v>
      </c>
      <c r="CC11">
        <v>275</v>
      </c>
      <c r="CD11">
        <v>553</v>
      </c>
      <c r="CE11">
        <v>237</v>
      </c>
      <c r="CF11">
        <v>327</v>
      </c>
      <c r="CG11">
        <v>216</v>
      </c>
      <c r="CH11">
        <v>264</v>
      </c>
      <c r="CI11">
        <v>103</v>
      </c>
      <c r="CJ11">
        <v>203</v>
      </c>
      <c r="CK11">
        <v>142</v>
      </c>
      <c r="CL11">
        <v>120</v>
      </c>
      <c r="CM11">
        <v>224</v>
      </c>
      <c r="CN11">
        <v>344</v>
      </c>
      <c r="CO11">
        <v>184</v>
      </c>
      <c r="CP11">
        <v>333</v>
      </c>
      <c r="CQ11">
        <v>208</v>
      </c>
      <c r="CR11">
        <v>509</v>
      </c>
      <c r="CS11">
        <v>407</v>
      </c>
      <c r="CT11">
        <v>205</v>
      </c>
      <c r="CU11">
        <v>213</v>
      </c>
      <c r="CV11">
        <v>180</v>
      </c>
      <c r="CW11">
        <v>200</v>
      </c>
      <c r="CX11">
        <v>173</v>
      </c>
      <c r="CY11">
        <v>395</v>
      </c>
      <c r="CZ11">
        <v>203</v>
      </c>
      <c r="DA11">
        <v>301</v>
      </c>
      <c r="DB11">
        <v>48</v>
      </c>
      <c r="DC11">
        <v>219</v>
      </c>
      <c r="DD11">
        <v>120</v>
      </c>
      <c r="DE11">
        <v>423</v>
      </c>
      <c r="DF11">
        <v>308</v>
      </c>
      <c r="DG11">
        <v>523</v>
      </c>
    </row>
    <row r="12" spans="1:111" x14ac:dyDescent="0.25">
      <c r="A12" t="s">
        <v>1432</v>
      </c>
      <c r="C12">
        <v>30</v>
      </c>
      <c r="D12">
        <v>18</v>
      </c>
      <c r="E12">
        <v>36</v>
      </c>
      <c r="F12">
        <v>23</v>
      </c>
      <c r="G12">
        <v>43</v>
      </c>
      <c r="H12">
        <v>70</v>
      </c>
      <c r="I12">
        <v>53</v>
      </c>
      <c r="J12">
        <v>75</v>
      </c>
      <c r="K12">
        <v>53</v>
      </c>
      <c r="L12">
        <v>56</v>
      </c>
      <c r="M12">
        <v>18</v>
      </c>
      <c r="N12">
        <v>70</v>
      </c>
      <c r="O12">
        <v>52</v>
      </c>
      <c r="P12">
        <v>15</v>
      </c>
      <c r="Q12">
        <v>38</v>
      </c>
      <c r="R12">
        <v>66</v>
      </c>
      <c r="S12">
        <v>47</v>
      </c>
      <c r="T12">
        <v>43</v>
      </c>
      <c r="U12">
        <v>38</v>
      </c>
      <c r="V12">
        <v>70</v>
      </c>
      <c r="W12">
        <v>9</v>
      </c>
      <c r="X12">
        <v>29</v>
      </c>
      <c r="Y12">
        <v>10</v>
      </c>
      <c r="Z12">
        <v>25</v>
      </c>
      <c r="AA12">
        <v>104</v>
      </c>
      <c r="AB12">
        <v>20</v>
      </c>
      <c r="AC12">
        <v>21</v>
      </c>
      <c r="AD12">
        <v>45</v>
      </c>
      <c r="AE12">
        <v>16</v>
      </c>
      <c r="AF12">
        <v>11</v>
      </c>
      <c r="AG12">
        <v>73</v>
      </c>
      <c r="AH12">
        <v>35</v>
      </c>
      <c r="AI12">
        <v>88</v>
      </c>
      <c r="AJ12">
        <v>34</v>
      </c>
      <c r="AK12">
        <v>36</v>
      </c>
      <c r="AL12">
        <v>20</v>
      </c>
      <c r="AM12">
        <v>26</v>
      </c>
      <c r="AN12">
        <v>17</v>
      </c>
      <c r="AO12">
        <v>21</v>
      </c>
      <c r="AP12">
        <v>22</v>
      </c>
      <c r="AQ12">
        <v>10</v>
      </c>
      <c r="AR12">
        <v>32</v>
      </c>
      <c r="AS12">
        <v>5</v>
      </c>
      <c r="AT12">
        <v>30</v>
      </c>
      <c r="AU12">
        <v>17</v>
      </c>
      <c r="AV12">
        <v>19</v>
      </c>
      <c r="AW12">
        <v>16</v>
      </c>
      <c r="AX12">
        <v>26</v>
      </c>
      <c r="AY12">
        <v>39</v>
      </c>
      <c r="AZ12">
        <v>7</v>
      </c>
      <c r="BA12">
        <v>14</v>
      </c>
      <c r="BB12">
        <v>23</v>
      </c>
      <c r="BC12">
        <v>49</v>
      </c>
      <c r="BD12">
        <v>154</v>
      </c>
      <c r="BE12">
        <v>3</v>
      </c>
      <c r="BF12">
        <v>14</v>
      </c>
      <c r="BG12">
        <v>22</v>
      </c>
      <c r="BH12">
        <v>11</v>
      </c>
      <c r="BI12">
        <v>4</v>
      </c>
      <c r="BJ12">
        <v>11</v>
      </c>
      <c r="BK12">
        <v>13</v>
      </c>
      <c r="BL12">
        <v>25</v>
      </c>
      <c r="BM12">
        <v>27</v>
      </c>
      <c r="BN12">
        <v>18</v>
      </c>
      <c r="BO12">
        <v>8</v>
      </c>
      <c r="BP12">
        <v>95</v>
      </c>
      <c r="BQ12">
        <v>36</v>
      </c>
      <c r="BR12">
        <v>27</v>
      </c>
      <c r="BS12">
        <v>26</v>
      </c>
      <c r="BT12">
        <v>49</v>
      </c>
      <c r="BU12">
        <v>23</v>
      </c>
      <c r="BV12">
        <v>64</v>
      </c>
      <c r="BW12">
        <v>11</v>
      </c>
      <c r="BX12">
        <v>37</v>
      </c>
      <c r="BY12">
        <v>28</v>
      </c>
      <c r="BZ12">
        <v>44</v>
      </c>
      <c r="CA12">
        <v>16</v>
      </c>
      <c r="CB12">
        <v>11</v>
      </c>
      <c r="CC12">
        <v>40</v>
      </c>
      <c r="CD12">
        <v>32</v>
      </c>
      <c r="CE12">
        <v>10</v>
      </c>
      <c r="CF12">
        <v>33</v>
      </c>
      <c r="CG12">
        <v>8</v>
      </c>
      <c r="CH12">
        <v>37</v>
      </c>
      <c r="CI12">
        <v>15</v>
      </c>
      <c r="CJ12">
        <v>15</v>
      </c>
      <c r="CK12">
        <v>12</v>
      </c>
      <c r="CL12">
        <v>18</v>
      </c>
      <c r="CM12">
        <v>43</v>
      </c>
      <c r="CN12">
        <v>28</v>
      </c>
      <c r="CO12">
        <v>20</v>
      </c>
      <c r="CP12">
        <v>46</v>
      </c>
      <c r="CQ12">
        <v>14</v>
      </c>
      <c r="CR12">
        <v>35</v>
      </c>
      <c r="CS12">
        <v>53</v>
      </c>
      <c r="CT12">
        <v>24</v>
      </c>
      <c r="CU12">
        <v>28</v>
      </c>
      <c r="CV12">
        <v>24</v>
      </c>
      <c r="CW12">
        <v>39</v>
      </c>
      <c r="CX12">
        <v>35</v>
      </c>
      <c r="CY12">
        <v>53</v>
      </c>
      <c r="CZ12">
        <v>35</v>
      </c>
      <c r="DA12">
        <v>50</v>
      </c>
      <c r="DB12">
        <v>8</v>
      </c>
      <c r="DC12">
        <v>32</v>
      </c>
      <c r="DD12">
        <v>27</v>
      </c>
      <c r="DE12">
        <v>44</v>
      </c>
      <c r="DF12">
        <v>46</v>
      </c>
      <c r="DG12">
        <v>47</v>
      </c>
    </row>
    <row r="13" spans="1:111" x14ac:dyDescent="0.25">
      <c r="A13" t="s">
        <v>1531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  <c r="CJ13">
        <v>0</v>
      </c>
      <c r="CK13">
        <v>0</v>
      </c>
      <c r="CL13">
        <v>0</v>
      </c>
      <c r="CM13">
        <v>0</v>
      </c>
      <c r="CN13">
        <v>0</v>
      </c>
      <c r="CO13">
        <v>0</v>
      </c>
      <c r="CP13">
        <v>0</v>
      </c>
      <c r="CQ13">
        <v>0</v>
      </c>
      <c r="CR13">
        <v>0</v>
      </c>
      <c r="CS13">
        <v>0</v>
      </c>
      <c r="CT13">
        <v>0</v>
      </c>
      <c r="CU13">
        <v>0</v>
      </c>
      <c r="CV13">
        <v>0</v>
      </c>
      <c r="CW13">
        <v>0</v>
      </c>
      <c r="CX13">
        <v>0</v>
      </c>
      <c r="CY13">
        <v>0</v>
      </c>
      <c r="CZ13">
        <v>0</v>
      </c>
      <c r="DA13">
        <v>0</v>
      </c>
      <c r="DB13">
        <v>0</v>
      </c>
      <c r="DC13">
        <v>0</v>
      </c>
      <c r="DD13">
        <v>0</v>
      </c>
      <c r="DE13">
        <v>0</v>
      </c>
      <c r="DF13">
        <v>0</v>
      </c>
      <c r="DG13">
        <v>0</v>
      </c>
    </row>
    <row r="14" spans="1:111" x14ac:dyDescent="0.25">
      <c r="A14" t="s">
        <v>1433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0</v>
      </c>
      <c r="CO14">
        <v>0</v>
      </c>
      <c r="CP14">
        <v>0</v>
      </c>
      <c r="CQ14">
        <v>0</v>
      </c>
      <c r="CR14">
        <v>0</v>
      </c>
      <c r="CS14">
        <v>0</v>
      </c>
      <c r="CT14">
        <v>0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0</v>
      </c>
      <c r="DA14">
        <v>0</v>
      </c>
      <c r="DB14">
        <v>0</v>
      </c>
      <c r="DC14">
        <v>0</v>
      </c>
      <c r="DD14">
        <v>0</v>
      </c>
      <c r="DE14">
        <v>0</v>
      </c>
      <c r="DF14">
        <v>0</v>
      </c>
      <c r="DG14">
        <v>0</v>
      </c>
    </row>
    <row r="15" spans="1:111" x14ac:dyDescent="0.25">
      <c r="A15" t="s">
        <v>1532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0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0</v>
      </c>
      <c r="CO15">
        <v>0</v>
      </c>
      <c r="CP15">
        <v>0</v>
      </c>
      <c r="CQ15">
        <v>0</v>
      </c>
      <c r="CR15">
        <v>0</v>
      </c>
      <c r="CS15">
        <v>0</v>
      </c>
      <c r="CT15">
        <v>0</v>
      </c>
      <c r="CU15">
        <v>0</v>
      </c>
      <c r="CV15">
        <v>0</v>
      </c>
      <c r="CW15">
        <v>0</v>
      </c>
      <c r="CX15">
        <v>0</v>
      </c>
      <c r="CY15">
        <v>0</v>
      </c>
      <c r="CZ15">
        <v>0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</row>
    <row r="16" spans="1:111" x14ac:dyDescent="0.25">
      <c r="A16" t="s">
        <v>1435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  <c r="CD16">
        <v>0</v>
      </c>
      <c r="CE16">
        <v>0</v>
      </c>
      <c r="CF16">
        <v>0</v>
      </c>
      <c r="CG16">
        <v>0</v>
      </c>
      <c r="CH16">
        <v>0</v>
      </c>
      <c r="CI16">
        <v>0</v>
      </c>
      <c r="CJ16">
        <v>0</v>
      </c>
      <c r="CK16">
        <v>0</v>
      </c>
      <c r="CL16">
        <v>0</v>
      </c>
      <c r="CM16">
        <v>0</v>
      </c>
      <c r="CN16">
        <v>0</v>
      </c>
      <c r="CO16">
        <v>0</v>
      </c>
      <c r="CP16">
        <v>0</v>
      </c>
      <c r="CQ16">
        <v>0</v>
      </c>
      <c r="CR16">
        <v>0</v>
      </c>
      <c r="CS16">
        <v>0</v>
      </c>
      <c r="CT16">
        <v>0</v>
      </c>
      <c r="CU16">
        <v>0</v>
      </c>
      <c r="CV16">
        <v>0</v>
      </c>
      <c r="CW16">
        <v>0</v>
      </c>
      <c r="CX16">
        <v>0</v>
      </c>
      <c r="CY16">
        <v>0</v>
      </c>
      <c r="CZ16">
        <v>0</v>
      </c>
      <c r="DA16">
        <v>0</v>
      </c>
      <c r="DB16">
        <v>0</v>
      </c>
      <c r="DC16">
        <v>0</v>
      </c>
      <c r="DD16">
        <v>0</v>
      </c>
      <c r="DE16">
        <v>0</v>
      </c>
      <c r="DF16">
        <v>0</v>
      </c>
      <c r="DG16">
        <v>0</v>
      </c>
    </row>
    <row r="17" spans="1:111" x14ac:dyDescent="0.25">
      <c r="A17" t="s">
        <v>1436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  <c r="CJ17">
        <v>0</v>
      </c>
      <c r="CK17">
        <v>0</v>
      </c>
      <c r="CL17">
        <v>0</v>
      </c>
      <c r="CM17">
        <v>0</v>
      </c>
      <c r="CN17">
        <v>0</v>
      </c>
      <c r="CO17">
        <v>0</v>
      </c>
      <c r="CP17">
        <v>0</v>
      </c>
      <c r="CQ17">
        <v>0</v>
      </c>
      <c r="CR17">
        <v>0</v>
      </c>
      <c r="CS17">
        <v>0</v>
      </c>
      <c r="CT17">
        <v>0</v>
      </c>
      <c r="CU17">
        <v>0</v>
      </c>
      <c r="CV17">
        <v>0</v>
      </c>
      <c r="CW17">
        <v>0</v>
      </c>
      <c r="CX17">
        <v>0</v>
      </c>
      <c r="CY17">
        <v>0</v>
      </c>
      <c r="CZ17">
        <v>0</v>
      </c>
      <c r="DA17">
        <v>0</v>
      </c>
      <c r="DB17">
        <v>0</v>
      </c>
      <c r="DC17">
        <v>0</v>
      </c>
      <c r="DD17">
        <v>0</v>
      </c>
      <c r="DE17">
        <v>0</v>
      </c>
      <c r="DF17">
        <v>0</v>
      </c>
      <c r="DG17">
        <v>0</v>
      </c>
    </row>
    <row r="18" spans="1:111" x14ac:dyDescent="0.25">
      <c r="A18" t="s">
        <v>1437</v>
      </c>
      <c r="C18">
        <v>74</v>
      </c>
      <c r="D18">
        <v>81</v>
      </c>
      <c r="E18">
        <v>76</v>
      </c>
      <c r="F18">
        <v>126</v>
      </c>
      <c r="G18">
        <v>191</v>
      </c>
      <c r="H18">
        <v>195</v>
      </c>
      <c r="I18">
        <v>300</v>
      </c>
      <c r="J18">
        <v>304</v>
      </c>
      <c r="K18">
        <v>244</v>
      </c>
      <c r="L18">
        <v>201</v>
      </c>
      <c r="M18">
        <v>118</v>
      </c>
      <c r="N18">
        <v>190</v>
      </c>
      <c r="O18">
        <v>171</v>
      </c>
      <c r="P18">
        <v>106</v>
      </c>
      <c r="Q18">
        <v>157</v>
      </c>
      <c r="R18">
        <v>201</v>
      </c>
      <c r="S18">
        <v>91</v>
      </c>
      <c r="T18">
        <v>103</v>
      </c>
      <c r="U18">
        <v>129</v>
      </c>
      <c r="V18">
        <v>245</v>
      </c>
      <c r="W18">
        <v>64</v>
      </c>
      <c r="X18">
        <v>111</v>
      </c>
      <c r="Y18">
        <v>34</v>
      </c>
      <c r="Z18">
        <v>164</v>
      </c>
      <c r="AA18">
        <v>491</v>
      </c>
      <c r="AB18">
        <v>77</v>
      </c>
      <c r="AC18">
        <v>33</v>
      </c>
      <c r="AD18">
        <v>85</v>
      </c>
      <c r="AE18">
        <v>50</v>
      </c>
      <c r="AF18">
        <v>40</v>
      </c>
      <c r="AG18">
        <v>197</v>
      </c>
      <c r="AH18">
        <v>58</v>
      </c>
      <c r="AI18">
        <v>150</v>
      </c>
      <c r="AJ18">
        <v>68</v>
      </c>
      <c r="AK18">
        <v>94</v>
      </c>
      <c r="AL18">
        <v>62</v>
      </c>
      <c r="AM18">
        <v>81</v>
      </c>
      <c r="AN18">
        <v>115</v>
      </c>
      <c r="AO18">
        <v>48</v>
      </c>
      <c r="AP18">
        <v>84</v>
      </c>
      <c r="AQ18">
        <v>69</v>
      </c>
      <c r="AR18">
        <v>78</v>
      </c>
      <c r="AS18">
        <v>67</v>
      </c>
      <c r="AT18">
        <v>51</v>
      </c>
      <c r="AU18">
        <v>80</v>
      </c>
      <c r="AV18">
        <v>159</v>
      </c>
      <c r="AW18">
        <v>71</v>
      </c>
      <c r="AX18">
        <v>80</v>
      </c>
      <c r="AY18">
        <v>145</v>
      </c>
      <c r="AZ18">
        <v>40</v>
      </c>
      <c r="BA18">
        <v>79</v>
      </c>
      <c r="BB18">
        <v>113</v>
      </c>
      <c r="BC18">
        <v>80</v>
      </c>
      <c r="BD18">
        <v>476</v>
      </c>
      <c r="BE18">
        <v>23</v>
      </c>
      <c r="BF18">
        <v>44</v>
      </c>
      <c r="BG18">
        <v>64</v>
      </c>
      <c r="BH18">
        <v>40</v>
      </c>
      <c r="BI18">
        <v>71</v>
      </c>
      <c r="BJ18">
        <v>85</v>
      </c>
      <c r="BK18">
        <v>54</v>
      </c>
      <c r="BL18">
        <v>114</v>
      </c>
      <c r="BM18">
        <v>120</v>
      </c>
      <c r="BN18">
        <v>72</v>
      </c>
      <c r="BO18">
        <v>13</v>
      </c>
      <c r="BP18">
        <v>151</v>
      </c>
      <c r="BQ18">
        <v>51</v>
      </c>
      <c r="BR18">
        <v>48</v>
      </c>
      <c r="BS18">
        <v>139</v>
      </c>
      <c r="BT18">
        <v>130</v>
      </c>
      <c r="BU18">
        <v>43</v>
      </c>
      <c r="BV18">
        <v>161</v>
      </c>
      <c r="BW18">
        <v>89</v>
      </c>
      <c r="BX18">
        <v>55</v>
      </c>
      <c r="BY18">
        <v>108</v>
      </c>
      <c r="BZ18">
        <v>60</v>
      </c>
      <c r="CA18">
        <v>60</v>
      </c>
      <c r="CB18">
        <v>23</v>
      </c>
      <c r="CC18">
        <v>93</v>
      </c>
      <c r="CD18">
        <v>72</v>
      </c>
      <c r="CE18">
        <v>47</v>
      </c>
      <c r="CF18">
        <v>95</v>
      </c>
      <c r="CG18">
        <v>32</v>
      </c>
      <c r="CH18">
        <v>43</v>
      </c>
      <c r="CI18">
        <v>26</v>
      </c>
      <c r="CJ18">
        <v>38</v>
      </c>
      <c r="CK18">
        <v>27</v>
      </c>
      <c r="CL18">
        <v>20</v>
      </c>
      <c r="CM18">
        <v>31</v>
      </c>
      <c r="CN18">
        <v>64</v>
      </c>
      <c r="CO18">
        <v>18</v>
      </c>
      <c r="CP18">
        <v>38</v>
      </c>
      <c r="CQ18">
        <v>28</v>
      </c>
      <c r="CR18">
        <v>102</v>
      </c>
      <c r="CS18">
        <v>58</v>
      </c>
      <c r="CT18">
        <v>32</v>
      </c>
      <c r="CU18">
        <v>25</v>
      </c>
      <c r="CV18">
        <v>20</v>
      </c>
      <c r="CW18">
        <v>55</v>
      </c>
      <c r="CX18">
        <v>56</v>
      </c>
      <c r="CY18">
        <v>76</v>
      </c>
      <c r="CZ18">
        <v>68</v>
      </c>
      <c r="DA18">
        <v>28</v>
      </c>
      <c r="DB18">
        <v>8</v>
      </c>
      <c r="DC18">
        <v>71</v>
      </c>
      <c r="DD18">
        <v>40</v>
      </c>
      <c r="DE18">
        <v>94</v>
      </c>
      <c r="DF18">
        <v>60</v>
      </c>
      <c r="DG18">
        <v>77</v>
      </c>
    </row>
    <row r="19" spans="1:111" x14ac:dyDescent="0.25">
      <c r="A19" t="s">
        <v>1438</v>
      </c>
      <c r="C19">
        <v>35</v>
      </c>
      <c r="D19">
        <v>13</v>
      </c>
      <c r="E19">
        <v>18</v>
      </c>
      <c r="F19">
        <v>19</v>
      </c>
      <c r="G19">
        <v>35</v>
      </c>
      <c r="H19">
        <v>42</v>
      </c>
      <c r="I19">
        <v>63</v>
      </c>
      <c r="J19">
        <v>98</v>
      </c>
      <c r="K19">
        <v>57</v>
      </c>
      <c r="L19">
        <v>35</v>
      </c>
      <c r="M19">
        <v>14</v>
      </c>
      <c r="N19">
        <v>37</v>
      </c>
      <c r="O19">
        <v>64</v>
      </c>
      <c r="P19">
        <v>27</v>
      </c>
      <c r="Q19">
        <v>50</v>
      </c>
      <c r="R19">
        <v>52</v>
      </c>
      <c r="S19">
        <v>17</v>
      </c>
      <c r="T19">
        <v>24</v>
      </c>
      <c r="U19">
        <v>13</v>
      </c>
      <c r="V19">
        <v>59</v>
      </c>
      <c r="W19">
        <v>7</v>
      </c>
      <c r="X19">
        <v>30</v>
      </c>
      <c r="Y19">
        <v>10</v>
      </c>
      <c r="Z19">
        <v>39</v>
      </c>
      <c r="AA19">
        <v>101</v>
      </c>
      <c r="AB19">
        <v>17</v>
      </c>
      <c r="AC19">
        <v>10</v>
      </c>
      <c r="AD19">
        <v>38</v>
      </c>
      <c r="AE19">
        <v>16</v>
      </c>
      <c r="AF19">
        <v>7</v>
      </c>
      <c r="AG19">
        <v>54</v>
      </c>
      <c r="AH19">
        <v>22</v>
      </c>
      <c r="AI19">
        <v>56</v>
      </c>
      <c r="AJ19">
        <v>21</v>
      </c>
      <c r="AK19">
        <v>23</v>
      </c>
      <c r="AL19">
        <v>7</v>
      </c>
      <c r="AM19">
        <v>31</v>
      </c>
      <c r="AN19">
        <v>11</v>
      </c>
      <c r="AO19">
        <v>19</v>
      </c>
      <c r="AP19">
        <v>23</v>
      </c>
      <c r="AQ19">
        <v>13</v>
      </c>
      <c r="AR19">
        <v>28</v>
      </c>
      <c r="AS19">
        <v>5</v>
      </c>
      <c r="AT19">
        <v>16</v>
      </c>
      <c r="AU19">
        <v>28</v>
      </c>
      <c r="AV19">
        <v>45</v>
      </c>
      <c r="AW19">
        <v>19</v>
      </c>
      <c r="AX19">
        <v>21</v>
      </c>
      <c r="AY19">
        <v>27</v>
      </c>
      <c r="AZ19">
        <v>4</v>
      </c>
      <c r="BA19">
        <v>21</v>
      </c>
      <c r="BB19">
        <v>36</v>
      </c>
      <c r="BC19">
        <v>24</v>
      </c>
      <c r="BD19">
        <v>196</v>
      </c>
      <c r="BE19">
        <v>7</v>
      </c>
      <c r="BF19">
        <v>23</v>
      </c>
      <c r="BG19">
        <v>18</v>
      </c>
      <c r="BH19">
        <v>11</v>
      </c>
      <c r="BI19">
        <v>35</v>
      </c>
      <c r="BJ19">
        <v>23</v>
      </c>
      <c r="BK19">
        <v>9</v>
      </c>
      <c r="BL19">
        <v>22</v>
      </c>
      <c r="BM19">
        <v>46</v>
      </c>
      <c r="BN19">
        <v>18</v>
      </c>
      <c r="BO19">
        <v>0</v>
      </c>
      <c r="BP19">
        <v>36</v>
      </c>
      <c r="BQ19">
        <v>10</v>
      </c>
      <c r="BR19">
        <v>9</v>
      </c>
      <c r="BS19">
        <v>13</v>
      </c>
      <c r="BT19">
        <v>23</v>
      </c>
      <c r="BU19">
        <v>7</v>
      </c>
      <c r="BV19">
        <v>35</v>
      </c>
      <c r="BW19">
        <v>12</v>
      </c>
      <c r="BX19">
        <v>19</v>
      </c>
      <c r="BY19">
        <v>15</v>
      </c>
      <c r="BZ19">
        <v>25</v>
      </c>
      <c r="CA19">
        <v>16</v>
      </c>
      <c r="CB19">
        <v>4</v>
      </c>
      <c r="CC19">
        <v>26</v>
      </c>
      <c r="CD19">
        <v>5</v>
      </c>
      <c r="CE19">
        <v>6</v>
      </c>
      <c r="CF19">
        <v>12</v>
      </c>
      <c r="CG19">
        <v>3</v>
      </c>
      <c r="CH19">
        <v>8</v>
      </c>
      <c r="CI19">
        <v>8</v>
      </c>
      <c r="CJ19">
        <v>6</v>
      </c>
      <c r="CK19">
        <v>4</v>
      </c>
      <c r="CL19">
        <v>0</v>
      </c>
      <c r="CM19">
        <v>11</v>
      </c>
      <c r="CN19">
        <v>11</v>
      </c>
      <c r="CO19">
        <v>3</v>
      </c>
      <c r="CP19">
        <v>10</v>
      </c>
      <c r="CQ19">
        <v>4</v>
      </c>
      <c r="CR19">
        <v>38</v>
      </c>
      <c r="CS19">
        <v>13</v>
      </c>
      <c r="CT19">
        <v>3</v>
      </c>
      <c r="CU19">
        <v>3</v>
      </c>
      <c r="CV19">
        <v>5</v>
      </c>
      <c r="CW19">
        <v>11</v>
      </c>
      <c r="CX19">
        <v>5</v>
      </c>
      <c r="CY19">
        <v>19</v>
      </c>
      <c r="CZ19">
        <v>18</v>
      </c>
      <c r="DA19">
        <v>9</v>
      </c>
      <c r="DB19">
        <v>4</v>
      </c>
      <c r="DC19">
        <v>8</v>
      </c>
      <c r="DD19">
        <v>11</v>
      </c>
      <c r="DE19">
        <v>31</v>
      </c>
      <c r="DF19">
        <v>25</v>
      </c>
      <c r="DG19">
        <v>14</v>
      </c>
    </row>
    <row r="20" spans="1:111" x14ac:dyDescent="0.25">
      <c r="A20" t="s">
        <v>1531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0</v>
      </c>
      <c r="CH20">
        <v>0</v>
      </c>
      <c r="CI20">
        <v>0</v>
      </c>
      <c r="CJ20">
        <v>0</v>
      </c>
      <c r="CK20">
        <v>0</v>
      </c>
      <c r="CL20">
        <v>0</v>
      </c>
      <c r="CM20">
        <v>0</v>
      </c>
      <c r="CN20">
        <v>0</v>
      </c>
      <c r="CO20">
        <v>0</v>
      </c>
      <c r="CP20">
        <v>0</v>
      </c>
      <c r="CQ20">
        <v>0</v>
      </c>
      <c r="CR20">
        <v>0</v>
      </c>
      <c r="CS20">
        <v>0</v>
      </c>
      <c r="CT20">
        <v>0</v>
      </c>
      <c r="CU20">
        <v>0</v>
      </c>
      <c r="CV20">
        <v>0</v>
      </c>
      <c r="CW20">
        <v>0</v>
      </c>
      <c r="CX20">
        <v>0</v>
      </c>
      <c r="CY20">
        <v>0</v>
      </c>
      <c r="CZ20">
        <v>0</v>
      </c>
      <c r="DA20">
        <v>0</v>
      </c>
      <c r="DB20">
        <v>0</v>
      </c>
      <c r="DC20">
        <v>0</v>
      </c>
      <c r="DD20">
        <v>0</v>
      </c>
      <c r="DE20">
        <v>0</v>
      </c>
      <c r="DF20">
        <v>0</v>
      </c>
      <c r="DG20">
        <v>0</v>
      </c>
    </row>
    <row r="21" spans="1:111" x14ac:dyDescent="0.25">
      <c r="A21" t="s">
        <v>1439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0</v>
      </c>
      <c r="CN21">
        <v>0</v>
      </c>
      <c r="CO21">
        <v>0</v>
      </c>
      <c r="CP21">
        <v>0</v>
      </c>
      <c r="CQ21">
        <v>0</v>
      </c>
      <c r="CR21">
        <v>0</v>
      </c>
      <c r="CS21">
        <v>0</v>
      </c>
      <c r="CT21">
        <v>0</v>
      </c>
      <c r="CU21">
        <v>0</v>
      </c>
      <c r="CV21">
        <v>0</v>
      </c>
      <c r="CW21">
        <v>0</v>
      </c>
      <c r="CX21">
        <v>0</v>
      </c>
      <c r="CY21">
        <v>0</v>
      </c>
      <c r="CZ21">
        <v>0</v>
      </c>
      <c r="DA21">
        <v>0</v>
      </c>
      <c r="DB21">
        <v>0</v>
      </c>
      <c r="DC21">
        <v>0</v>
      </c>
      <c r="DD21">
        <v>0</v>
      </c>
      <c r="DE21">
        <v>0</v>
      </c>
      <c r="DF21">
        <v>0</v>
      </c>
      <c r="DG21">
        <v>0</v>
      </c>
    </row>
    <row r="22" spans="1:111" x14ac:dyDescent="0.25">
      <c r="A22" t="s">
        <v>1440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  <c r="CJ22">
        <v>0</v>
      </c>
      <c r="CK22">
        <v>0</v>
      </c>
      <c r="CL22">
        <v>0</v>
      </c>
      <c r="CM22">
        <v>0</v>
      </c>
      <c r="CN22">
        <v>0</v>
      </c>
      <c r="CO22">
        <v>0</v>
      </c>
      <c r="CP22">
        <v>0</v>
      </c>
      <c r="CQ22">
        <v>0</v>
      </c>
      <c r="CR22">
        <v>0</v>
      </c>
      <c r="CS22">
        <v>0</v>
      </c>
      <c r="CT22">
        <v>0</v>
      </c>
      <c r="CU22">
        <v>0</v>
      </c>
      <c r="CV22">
        <v>0</v>
      </c>
      <c r="CW22">
        <v>0</v>
      </c>
      <c r="CX22">
        <v>0</v>
      </c>
      <c r="CY22">
        <v>0</v>
      </c>
      <c r="CZ22">
        <v>0</v>
      </c>
      <c r="DA22">
        <v>0</v>
      </c>
      <c r="DB22">
        <v>0</v>
      </c>
      <c r="DC22">
        <v>0</v>
      </c>
      <c r="DD22">
        <v>0</v>
      </c>
      <c r="DE22">
        <v>0</v>
      </c>
      <c r="DF22">
        <v>0</v>
      </c>
      <c r="DG22">
        <v>0</v>
      </c>
    </row>
    <row r="23" spans="1:111" x14ac:dyDescent="0.25">
      <c r="A23" t="s">
        <v>1532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0</v>
      </c>
      <c r="CN23">
        <v>0</v>
      </c>
      <c r="CO23">
        <v>0</v>
      </c>
      <c r="CP23">
        <v>0</v>
      </c>
      <c r="CQ23">
        <v>0</v>
      </c>
      <c r="CR23">
        <v>0</v>
      </c>
      <c r="CS23">
        <v>0</v>
      </c>
      <c r="CT23">
        <v>0</v>
      </c>
      <c r="CU23">
        <v>0</v>
      </c>
      <c r="CV23">
        <v>0</v>
      </c>
      <c r="CW23">
        <v>0</v>
      </c>
      <c r="CX23">
        <v>0</v>
      </c>
      <c r="CY23">
        <v>0</v>
      </c>
      <c r="CZ23">
        <v>0</v>
      </c>
      <c r="DA23">
        <v>0</v>
      </c>
      <c r="DB23">
        <v>0</v>
      </c>
      <c r="DC23">
        <v>0</v>
      </c>
      <c r="DD23">
        <v>0</v>
      </c>
      <c r="DE23">
        <v>0</v>
      </c>
      <c r="DF23">
        <v>0</v>
      </c>
      <c r="DG23">
        <v>0</v>
      </c>
    </row>
    <row r="24" spans="1:111" x14ac:dyDescent="0.25">
      <c r="A24" t="s">
        <v>1442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0</v>
      </c>
      <c r="CP24">
        <v>0</v>
      </c>
      <c r="CQ24">
        <v>0</v>
      </c>
      <c r="CR24">
        <v>0</v>
      </c>
      <c r="CS24">
        <v>0</v>
      </c>
      <c r="CT24">
        <v>0</v>
      </c>
      <c r="CU24">
        <v>0</v>
      </c>
      <c r="CV24">
        <v>0</v>
      </c>
      <c r="CW24">
        <v>0</v>
      </c>
      <c r="CX24">
        <v>0</v>
      </c>
      <c r="CY24">
        <v>0</v>
      </c>
      <c r="CZ24">
        <v>0</v>
      </c>
      <c r="DA24">
        <v>0</v>
      </c>
      <c r="DB24">
        <v>0</v>
      </c>
      <c r="DC24">
        <v>0</v>
      </c>
      <c r="DD24">
        <v>0</v>
      </c>
      <c r="DE24">
        <v>0</v>
      </c>
      <c r="DF24">
        <v>0</v>
      </c>
      <c r="DG24">
        <v>0</v>
      </c>
    </row>
    <row r="25" spans="1:111" x14ac:dyDescent="0.25">
      <c r="A25" t="s">
        <v>1490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0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0</v>
      </c>
      <c r="CH25">
        <v>0</v>
      </c>
      <c r="CI25">
        <v>0</v>
      </c>
      <c r="CJ25">
        <v>0</v>
      </c>
      <c r="CK25">
        <v>0</v>
      </c>
      <c r="CL25">
        <v>0</v>
      </c>
      <c r="CM25">
        <v>0</v>
      </c>
      <c r="CN25">
        <v>0</v>
      </c>
      <c r="CO25">
        <v>0</v>
      </c>
      <c r="CP25">
        <v>0</v>
      </c>
      <c r="CQ25">
        <v>0</v>
      </c>
      <c r="CR25">
        <v>0</v>
      </c>
      <c r="CS25">
        <v>0</v>
      </c>
      <c r="CT25">
        <v>0</v>
      </c>
      <c r="CU25">
        <v>0</v>
      </c>
      <c r="CV25">
        <v>0</v>
      </c>
      <c r="CW25">
        <v>0</v>
      </c>
      <c r="CX25">
        <v>0</v>
      </c>
      <c r="CY25">
        <v>0</v>
      </c>
      <c r="CZ25">
        <v>0</v>
      </c>
      <c r="DA25">
        <v>0</v>
      </c>
      <c r="DB25">
        <v>0</v>
      </c>
      <c r="DC25">
        <v>0</v>
      </c>
      <c r="DD25">
        <v>0</v>
      </c>
      <c r="DE25">
        <v>0</v>
      </c>
      <c r="DF25">
        <v>0</v>
      </c>
      <c r="DG25">
        <v>0</v>
      </c>
    </row>
    <row r="26" spans="1:111" x14ac:dyDescent="0.25">
      <c r="A26" t="s">
        <v>1491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0</v>
      </c>
      <c r="CJ26">
        <v>0</v>
      </c>
      <c r="CK26">
        <v>0</v>
      </c>
      <c r="CL26">
        <v>0</v>
      </c>
      <c r="CM26">
        <v>0</v>
      </c>
      <c r="CN26">
        <v>0</v>
      </c>
      <c r="CO26">
        <v>0</v>
      </c>
      <c r="CP26">
        <v>0</v>
      </c>
      <c r="CQ26">
        <v>0</v>
      </c>
      <c r="CR26">
        <v>0</v>
      </c>
      <c r="CS26">
        <v>0</v>
      </c>
      <c r="CT26">
        <v>0</v>
      </c>
      <c r="CU26">
        <v>0</v>
      </c>
      <c r="CV26">
        <v>0</v>
      </c>
      <c r="CW26">
        <v>0</v>
      </c>
      <c r="CX26">
        <v>0</v>
      </c>
      <c r="CY26">
        <v>0</v>
      </c>
      <c r="CZ26">
        <v>0</v>
      </c>
      <c r="DA26">
        <v>0</v>
      </c>
      <c r="DB26">
        <v>0</v>
      </c>
      <c r="DC26">
        <v>0</v>
      </c>
      <c r="DD26">
        <v>0</v>
      </c>
      <c r="DE26">
        <v>0</v>
      </c>
      <c r="DF26">
        <v>0</v>
      </c>
      <c r="DG26">
        <v>0</v>
      </c>
    </row>
    <row r="27" spans="1:111" x14ac:dyDescent="0.25">
      <c r="A27" t="s">
        <v>1492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  <c r="CD27">
        <v>0</v>
      </c>
      <c r="CE27">
        <v>0</v>
      </c>
      <c r="CF27">
        <v>0</v>
      </c>
      <c r="CG27">
        <v>0</v>
      </c>
      <c r="CH27">
        <v>0</v>
      </c>
      <c r="CI27">
        <v>0</v>
      </c>
      <c r="CJ27">
        <v>0</v>
      </c>
      <c r="CK27">
        <v>0</v>
      </c>
      <c r="CL27">
        <v>0</v>
      </c>
      <c r="CM27">
        <v>0</v>
      </c>
      <c r="CN27">
        <v>0</v>
      </c>
      <c r="CO27">
        <v>0</v>
      </c>
      <c r="CP27">
        <v>0</v>
      </c>
      <c r="CQ27">
        <v>0</v>
      </c>
      <c r="CR27">
        <v>0</v>
      </c>
      <c r="CS27">
        <v>0</v>
      </c>
      <c r="CT27">
        <v>0</v>
      </c>
      <c r="CU27">
        <v>0</v>
      </c>
      <c r="CV27">
        <v>0</v>
      </c>
      <c r="CW27">
        <v>0</v>
      </c>
      <c r="CX27">
        <v>0</v>
      </c>
      <c r="CY27">
        <v>0</v>
      </c>
      <c r="CZ27">
        <v>0</v>
      </c>
      <c r="DA27">
        <v>0</v>
      </c>
      <c r="DB27">
        <v>0</v>
      </c>
      <c r="DC27">
        <v>0</v>
      </c>
      <c r="DD27">
        <v>0</v>
      </c>
      <c r="DE27">
        <v>0</v>
      </c>
      <c r="DF27">
        <v>0</v>
      </c>
      <c r="DG27">
        <v>0</v>
      </c>
    </row>
    <row r="28" spans="1:111" x14ac:dyDescent="0.25">
      <c r="A28" t="s">
        <v>1493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0</v>
      </c>
      <c r="CH28">
        <v>0</v>
      </c>
      <c r="CI28">
        <v>0</v>
      </c>
      <c r="CJ28">
        <v>0</v>
      </c>
      <c r="CK28">
        <v>0</v>
      </c>
      <c r="CL28">
        <v>0</v>
      </c>
      <c r="CM28">
        <v>0</v>
      </c>
      <c r="CN28">
        <v>0</v>
      </c>
      <c r="CO28">
        <v>0</v>
      </c>
      <c r="CP28">
        <v>0</v>
      </c>
      <c r="CQ28">
        <v>0</v>
      </c>
      <c r="CR28">
        <v>0</v>
      </c>
      <c r="CS28">
        <v>0</v>
      </c>
      <c r="CT28">
        <v>0</v>
      </c>
      <c r="CU28">
        <v>0</v>
      </c>
      <c r="CV28">
        <v>0</v>
      </c>
      <c r="CW28">
        <v>0</v>
      </c>
      <c r="CX28">
        <v>0</v>
      </c>
      <c r="CY28">
        <v>0</v>
      </c>
      <c r="CZ28">
        <v>0</v>
      </c>
      <c r="DA28">
        <v>0</v>
      </c>
      <c r="DB28">
        <v>0</v>
      </c>
      <c r="DC28">
        <v>0</v>
      </c>
      <c r="DD28">
        <v>0</v>
      </c>
      <c r="DE28">
        <v>0</v>
      </c>
      <c r="DF28">
        <v>0</v>
      </c>
      <c r="DG28">
        <v>0</v>
      </c>
    </row>
    <row r="29" spans="1:111" x14ac:dyDescent="0.25">
      <c r="A29" t="s">
        <v>1533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0</v>
      </c>
      <c r="CH29">
        <v>0</v>
      </c>
      <c r="CI29">
        <v>0</v>
      </c>
      <c r="CJ29">
        <v>0</v>
      </c>
      <c r="CK29">
        <v>0</v>
      </c>
      <c r="CL29">
        <v>0</v>
      </c>
      <c r="CM29">
        <v>0</v>
      </c>
      <c r="CN29">
        <v>0</v>
      </c>
      <c r="CO29">
        <v>0</v>
      </c>
      <c r="CP29">
        <v>0</v>
      </c>
      <c r="CQ29">
        <v>0</v>
      </c>
      <c r="CR29">
        <v>0</v>
      </c>
      <c r="CS29">
        <v>0</v>
      </c>
      <c r="CT29">
        <v>0</v>
      </c>
      <c r="CU29">
        <v>0</v>
      </c>
      <c r="CV29">
        <v>0</v>
      </c>
      <c r="CW29">
        <v>0</v>
      </c>
      <c r="CX29">
        <v>0</v>
      </c>
      <c r="CY29">
        <v>0</v>
      </c>
      <c r="CZ29">
        <v>0</v>
      </c>
      <c r="DA29">
        <v>0</v>
      </c>
      <c r="DB29">
        <v>0</v>
      </c>
      <c r="DC29">
        <v>0</v>
      </c>
      <c r="DD29">
        <v>0</v>
      </c>
      <c r="DE29">
        <v>0</v>
      </c>
      <c r="DF29">
        <v>0</v>
      </c>
      <c r="DG29">
        <v>0</v>
      </c>
    </row>
    <row r="30" spans="1:111" x14ac:dyDescent="0.25">
      <c r="A30" t="s">
        <v>1534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0</v>
      </c>
      <c r="CH30">
        <v>0</v>
      </c>
      <c r="CI30">
        <v>0</v>
      </c>
      <c r="CJ30">
        <v>0</v>
      </c>
      <c r="CK30">
        <v>0</v>
      </c>
      <c r="CL30">
        <v>0</v>
      </c>
      <c r="CM30">
        <v>0</v>
      </c>
      <c r="CN30">
        <v>0</v>
      </c>
      <c r="CO30">
        <v>0</v>
      </c>
      <c r="CP30">
        <v>0</v>
      </c>
      <c r="CQ30">
        <v>0</v>
      </c>
      <c r="CR30">
        <v>0</v>
      </c>
      <c r="CS30">
        <v>0</v>
      </c>
      <c r="CT30">
        <v>0</v>
      </c>
      <c r="CU30">
        <v>0</v>
      </c>
      <c r="CV30">
        <v>0</v>
      </c>
      <c r="CW30">
        <v>0</v>
      </c>
      <c r="CX30">
        <v>0</v>
      </c>
      <c r="CY30">
        <v>0</v>
      </c>
      <c r="CZ30">
        <v>0</v>
      </c>
      <c r="DA30">
        <v>0</v>
      </c>
      <c r="DB30">
        <v>0</v>
      </c>
      <c r="DC30">
        <v>0</v>
      </c>
      <c r="DD30">
        <v>0</v>
      </c>
      <c r="DE30">
        <v>0</v>
      </c>
      <c r="DF30">
        <v>0</v>
      </c>
      <c r="DG30">
        <v>0</v>
      </c>
    </row>
    <row r="31" spans="1:111" x14ac:dyDescent="0.25">
      <c r="A31" t="s">
        <v>1535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0</v>
      </c>
      <c r="CB31">
        <v>0</v>
      </c>
      <c r="CC31">
        <v>0</v>
      </c>
      <c r="CD31">
        <v>0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0</v>
      </c>
      <c r="CM31">
        <v>0</v>
      </c>
      <c r="CN31">
        <v>0</v>
      </c>
      <c r="CO31">
        <v>0</v>
      </c>
      <c r="CP31">
        <v>0</v>
      </c>
      <c r="CQ31">
        <v>0</v>
      </c>
      <c r="CR31">
        <v>0</v>
      </c>
      <c r="CS31">
        <v>0</v>
      </c>
      <c r="CT31">
        <v>0</v>
      </c>
      <c r="CU31">
        <v>0</v>
      </c>
      <c r="CV31">
        <v>0</v>
      </c>
      <c r="CW31">
        <v>0</v>
      </c>
      <c r="CX31">
        <v>0</v>
      </c>
      <c r="CY31">
        <v>0</v>
      </c>
      <c r="CZ31">
        <v>0</v>
      </c>
      <c r="DA31">
        <v>0</v>
      </c>
      <c r="DB31">
        <v>0</v>
      </c>
      <c r="DC31">
        <v>0</v>
      </c>
      <c r="DD31">
        <v>0</v>
      </c>
      <c r="DE31">
        <v>0</v>
      </c>
      <c r="DF31">
        <v>0</v>
      </c>
      <c r="DG31">
        <v>0</v>
      </c>
    </row>
    <row r="32" spans="1:111" x14ac:dyDescent="0.25">
      <c r="A32" t="s">
        <v>1497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0</v>
      </c>
      <c r="CG32">
        <v>0</v>
      </c>
      <c r="CH32">
        <v>0</v>
      </c>
      <c r="CI32">
        <v>0</v>
      </c>
      <c r="CJ32">
        <v>0</v>
      </c>
      <c r="CK32">
        <v>0</v>
      </c>
      <c r="CL32">
        <v>0</v>
      </c>
      <c r="CM32">
        <v>0</v>
      </c>
      <c r="CN32">
        <v>0</v>
      </c>
      <c r="CO32">
        <v>0</v>
      </c>
      <c r="CP32">
        <v>0</v>
      </c>
      <c r="CQ32">
        <v>0</v>
      </c>
      <c r="CR32">
        <v>0</v>
      </c>
      <c r="CS32">
        <v>0</v>
      </c>
      <c r="CT32">
        <v>0</v>
      </c>
      <c r="CU32">
        <v>0</v>
      </c>
      <c r="CV32">
        <v>0</v>
      </c>
      <c r="CW32">
        <v>0</v>
      </c>
      <c r="CX32">
        <v>0</v>
      </c>
      <c r="CY32">
        <v>0</v>
      </c>
      <c r="CZ32">
        <v>0</v>
      </c>
      <c r="DA32">
        <v>0</v>
      </c>
      <c r="DB32">
        <v>0</v>
      </c>
      <c r="DC32">
        <v>0</v>
      </c>
      <c r="DD32">
        <v>0</v>
      </c>
      <c r="DE32">
        <v>0</v>
      </c>
      <c r="DF32">
        <v>0</v>
      </c>
      <c r="DG32">
        <v>0</v>
      </c>
    </row>
    <row r="33" spans="1:111" x14ac:dyDescent="0.25">
      <c r="A33" t="s">
        <v>1533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  <c r="CD33">
        <v>0</v>
      </c>
      <c r="CE33">
        <v>0</v>
      </c>
      <c r="CF33">
        <v>0</v>
      </c>
      <c r="CG33">
        <v>0</v>
      </c>
      <c r="CH33">
        <v>0</v>
      </c>
      <c r="CI33">
        <v>0</v>
      </c>
      <c r="CJ33">
        <v>0</v>
      </c>
      <c r="CK33">
        <v>0</v>
      </c>
      <c r="CL33">
        <v>0</v>
      </c>
      <c r="CM33">
        <v>0</v>
      </c>
      <c r="CN33">
        <v>0</v>
      </c>
      <c r="CO33">
        <v>0</v>
      </c>
      <c r="CP33">
        <v>0</v>
      </c>
      <c r="CQ33">
        <v>0</v>
      </c>
      <c r="CR33">
        <v>0</v>
      </c>
      <c r="CS33">
        <v>0</v>
      </c>
      <c r="CT33">
        <v>0</v>
      </c>
      <c r="CU33">
        <v>0</v>
      </c>
      <c r="CV33">
        <v>0</v>
      </c>
      <c r="CW33">
        <v>0</v>
      </c>
      <c r="CX33">
        <v>0</v>
      </c>
      <c r="CY33">
        <v>0</v>
      </c>
      <c r="CZ33">
        <v>0</v>
      </c>
      <c r="DA33">
        <v>0</v>
      </c>
      <c r="DB33">
        <v>0</v>
      </c>
      <c r="DC33">
        <v>0</v>
      </c>
      <c r="DD33">
        <v>0</v>
      </c>
      <c r="DE33">
        <v>0</v>
      </c>
      <c r="DF33">
        <v>0</v>
      </c>
      <c r="DG33">
        <v>0</v>
      </c>
    </row>
    <row r="34" spans="1:111" x14ac:dyDescent="0.25">
      <c r="A34" t="s">
        <v>1499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  <c r="CJ34">
        <v>0</v>
      </c>
      <c r="CK34">
        <v>0</v>
      </c>
      <c r="CL34">
        <v>0</v>
      </c>
      <c r="CM34">
        <v>0</v>
      </c>
      <c r="CN34">
        <v>0</v>
      </c>
      <c r="CO34">
        <v>0</v>
      </c>
      <c r="CP34">
        <v>0</v>
      </c>
      <c r="CQ34">
        <v>0</v>
      </c>
      <c r="CR34">
        <v>0</v>
      </c>
      <c r="CS34">
        <v>0</v>
      </c>
      <c r="CT34">
        <v>0</v>
      </c>
      <c r="CU34">
        <v>0</v>
      </c>
      <c r="CV34">
        <v>0</v>
      </c>
      <c r="CW34">
        <v>0</v>
      </c>
      <c r="CX34">
        <v>0</v>
      </c>
      <c r="CY34">
        <v>0</v>
      </c>
      <c r="CZ34">
        <v>0</v>
      </c>
      <c r="DA34">
        <v>0</v>
      </c>
      <c r="DB34">
        <v>0</v>
      </c>
      <c r="DC34">
        <v>0</v>
      </c>
      <c r="DD34">
        <v>0</v>
      </c>
      <c r="DE34">
        <v>0</v>
      </c>
      <c r="DF34">
        <v>0</v>
      </c>
      <c r="DG34">
        <v>0</v>
      </c>
    </row>
    <row r="35" spans="1:111" x14ac:dyDescent="0.25">
      <c r="A35" t="s">
        <v>1534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0</v>
      </c>
      <c r="CB35">
        <v>0</v>
      </c>
      <c r="CC35">
        <v>0</v>
      </c>
      <c r="CD35">
        <v>0</v>
      </c>
      <c r="CE35">
        <v>0</v>
      </c>
      <c r="CF35">
        <v>0</v>
      </c>
      <c r="CG35">
        <v>0</v>
      </c>
      <c r="CH35">
        <v>0</v>
      </c>
      <c r="CI35">
        <v>0</v>
      </c>
      <c r="CJ35">
        <v>0</v>
      </c>
      <c r="CK35">
        <v>0</v>
      </c>
      <c r="CL35">
        <v>0</v>
      </c>
      <c r="CM35">
        <v>0</v>
      </c>
      <c r="CN35">
        <v>0</v>
      </c>
      <c r="CO35">
        <v>0</v>
      </c>
      <c r="CP35">
        <v>0</v>
      </c>
      <c r="CQ35">
        <v>0</v>
      </c>
      <c r="CR35">
        <v>0</v>
      </c>
      <c r="CS35">
        <v>0</v>
      </c>
      <c r="CT35">
        <v>0</v>
      </c>
      <c r="CU35">
        <v>0</v>
      </c>
      <c r="CV35">
        <v>0</v>
      </c>
      <c r="CW35">
        <v>0</v>
      </c>
      <c r="CX35">
        <v>0</v>
      </c>
      <c r="CY35">
        <v>0</v>
      </c>
      <c r="CZ35">
        <v>0</v>
      </c>
      <c r="DA35">
        <v>0</v>
      </c>
      <c r="DB35">
        <v>0</v>
      </c>
      <c r="DC35">
        <v>0</v>
      </c>
      <c r="DD35">
        <v>0</v>
      </c>
      <c r="DE35">
        <v>0</v>
      </c>
      <c r="DF35">
        <v>0</v>
      </c>
      <c r="DG35">
        <v>0</v>
      </c>
    </row>
    <row r="36" spans="1:111" x14ac:dyDescent="0.25">
      <c r="A36" t="s">
        <v>1535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0</v>
      </c>
      <c r="CN36">
        <v>0</v>
      </c>
      <c r="CO36">
        <v>0</v>
      </c>
      <c r="CP36">
        <v>0</v>
      </c>
      <c r="CQ36">
        <v>0</v>
      </c>
      <c r="CR36">
        <v>0</v>
      </c>
      <c r="CS36">
        <v>0</v>
      </c>
      <c r="CT36">
        <v>0</v>
      </c>
      <c r="CU36">
        <v>0</v>
      </c>
      <c r="CV36">
        <v>0</v>
      </c>
      <c r="CW36">
        <v>0</v>
      </c>
      <c r="CX36">
        <v>0</v>
      </c>
      <c r="CY36">
        <v>0</v>
      </c>
      <c r="CZ36">
        <v>0</v>
      </c>
      <c r="DA36">
        <v>0</v>
      </c>
      <c r="DB36">
        <v>0</v>
      </c>
      <c r="DC36">
        <v>0</v>
      </c>
      <c r="DD36">
        <v>0</v>
      </c>
      <c r="DE36">
        <v>0</v>
      </c>
      <c r="DF36">
        <v>0</v>
      </c>
      <c r="DG36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F9907-9A7F-49A7-AD9E-15A3A1C65677}">
  <dimension ref="A1:DH36"/>
  <sheetViews>
    <sheetView workbookViewId="0">
      <selection activeCell="M28" sqref="M28"/>
    </sheetView>
  </sheetViews>
  <sheetFormatPr defaultRowHeight="15" x14ac:dyDescent="0.25"/>
  <sheetData>
    <row r="1" spans="1:112" x14ac:dyDescent="0.25">
      <c r="A1" t="s">
        <v>1713</v>
      </c>
    </row>
    <row r="3" spans="1:112" x14ac:dyDescent="0.25">
      <c r="A3" t="s">
        <v>1525</v>
      </c>
      <c r="B3" s="27">
        <v>45019.488888888889</v>
      </c>
      <c r="C3" t="s">
        <v>1526</v>
      </c>
      <c r="D3" s="28">
        <v>45017</v>
      </c>
    </row>
    <row r="5" spans="1:112" x14ac:dyDescent="0.25">
      <c r="A5" t="s">
        <v>1527</v>
      </c>
      <c r="B5" t="s">
        <v>1528</v>
      </c>
      <c r="C5" t="s">
        <v>1529</v>
      </c>
    </row>
    <row r="6" spans="1:112" x14ac:dyDescent="0.25">
      <c r="A6">
        <v>69270</v>
      </c>
      <c r="B6">
        <v>28869</v>
      </c>
      <c r="C6">
        <v>40401</v>
      </c>
    </row>
    <row r="8" spans="1:112" x14ac:dyDescent="0.25">
      <c r="B8" t="s">
        <v>1530</v>
      </c>
      <c r="C8" t="s">
        <v>14</v>
      </c>
      <c r="D8" t="s">
        <v>522</v>
      </c>
      <c r="E8" t="s">
        <v>39</v>
      </c>
      <c r="F8" t="s">
        <v>24</v>
      </c>
      <c r="G8" t="s">
        <v>573</v>
      </c>
      <c r="H8" t="s">
        <v>477</v>
      </c>
      <c r="I8" t="s">
        <v>528</v>
      </c>
      <c r="J8" t="s">
        <v>444</v>
      </c>
      <c r="K8" t="s">
        <v>453</v>
      </c>
      <c r="L8" t="s">
        <v>387</v>
      </c>
      <c r="M8" t="s">
        <v>126</v>
      </c>
      <c r="N8" t="s">
        <v>432</v>
      </c>
      <c r="O8" t="s">
        <v>471</v>
      </c>
      <c r="P8" t="s">
        <v>46</v>
      </c>
      <c r="Q8" t="s">
        <v>473</v>
      </c>
      <c r="R8" t="s">
        <v>51</v>
      </c>
      <c r="S8" t="s">
        <v>89</v>
      </c>
      <c r="T8" t="s">
        <v>402</v>
      </c>
      <c r="U8" t="s">
        <v>439</v>
      </c>
      <c r="V8" t="s">
        <v>543</v>
      </c>
      <c r="W8" t="s">
        <v>421</v>
      </c>
      <c r="X8" t="s">
        <v>133</v>
      </c>
      <c r="Y8" t="s">
        <v>96</v>
      </c>
      <c r="Z8" t="s">
        <v>534</v>
      </c>
      <c r="AA8" t="s">
        <v>492</v>
      </c>
      <c r="AB8" t="s">
        <v>419</v>
      </c>
      <c r="AC8" t="s">
        <v>508</v>
      </c>
      <c r="AD8" t="s">
        <v>68</v>
      </c>
      <c r="AE8" t="s">
        <v>138</v>
      </c>
      <c r="AF8" t="s">
        <v>414</v>
      </c>
      <c r="AG8" t="s">
        <v>101</v>
      </c>
      <c r="AH8" t="s">
        <v>75</v>
      </c>
      <c r="AI8" t="s">
        <v>483</v>
      </c>
      <c r="AJ8" t="s">
        <v>143</v>
      </c>
      <c r="AK8" t="s">
        <v>578</v>
      </c>
      <c r="AL8" t="s">
        <v>515</v>
      </c>
      <c r="AM8" t="s">
        <v>167</v>
      </c>
      <c r="AN8" t="s">
        <v>562</v>
      </c>
      <c r="AO8" t="s">
        <v>517</v>
      </c>
      <c r="AP8" t="s">
        <v>503</v>
      </c>
      <c r="AQ8" t="s">
        <v>106</v>
      </c>
      <c r="AR8" t="s">
        <v>549</v>
      </c>
      <c r="AS8" t="s">
        <v>56</v>
      </c>
      <c r="AT8" t="s">
        <v>583</v>
      </c>
      <c r="AU8" t="s">
        <v>79</v>
      </c>
      <c r="AV8" t="s">
        <v>553</v>
      </c>
      <c r="AW8" t="s">
        <v>498</v>
      </c>
      <c r="AX8" t="s">
        <v>58</v>
      </c>
      <c r="AY8" t="s">
        <v>408</v>
      </c>
      <c r="AZ8" t="s">
        <v>148</v>
      </c>
      <c r="BA8" t="s">
        <v>111</v>
      </c>
      <c r="BB8" t="s">
        <v>459</v>
      </c>
      <c r="BC8" t="s">
        <v>557</v>
      </c>
      <c r="BD8" t="s">
        <v>116</v>
      </c>
      <c r="BE8" t="s">
        <v>174</v>
      </c>
      <c r="BF8" t="s">
        <v>153</v>
      </c>
      <c r="BG8" t="s">
        <v>397</v>
      </c>
      <c r="BH8" t="s">
        <v>538</v>
      </c>
      <c r="BI8" t="s">
        <v>467</v>
      </c>
      <c r="BJ8" t="s">
        <v>464</v>
      </c>
      <c r="BK8" t="s">
        <v>567</v>
      </c>
      <c r="BL8" t="s">
        <v>427</v>
      </c>
      <c r="BM8" t="s">
        <v>179</v>
      </c>
      <c r="BN8" t="s">
        <v>61</v>
      </c>
      <c r="BO8" t="s">
        <v>63</v>
      </c>
      <c r="BP8" t="s">
        <v>449</v>
      </c>
      <c r="BQ8" t="s">
        <v>900</v>
      </c>
      <c r="BR8" t="s">
        <v>843</v>
      </c>
      <c r="BS8" t="s">
        <v>902</v>
      </c>
      <c r="BT8" t="s">
        <v>883</v>
      </c>
      <c r="BU8" t="s">
        <v>1002</v>
      </c>
      <c r="BV8" t="s">
        <v>979</v>
      </c>
      <c r="BW8" t="s">
        <v>1007</v>
      </c>
      <c r="BX8" t="s">
        <v>951</v>
      </c>
      <c r="BY8" t="s">
        <v>941</v>
      </c>
      <c r="BZ8" t="s">
        <v>959</v>
      </c>
      <c r="CA8" t="s">
        <v>931</v>
      </c>
      <c r="CB8" t="s">
        <v>158</v>
      </c>
      <c r="CC8" t="s">
        <v>833</v>
      </c>
      <c r="CD8" t="s">
        <v>894</v>
      </c>
      <c r="CE8" t="s">
        <v>910</v>
      </c>
      <c r="CF8" t="s">
        <v>984</v>
      </c>
      <c r="CG8" t="s">
        <v>970</v>
      </c>
      <c r="CH8" t="s">
        <v>854</v>
      </c>
      <c r="CI8" t="s">
        <v>861</v>
      </c>
      <c r="CJ8" t="s">
        <v>888</v>
      </c>
      <c r="CK8" t="s">
        <v>915</v>
      </c>
      <c r="CL8" t="s">
        <v>866</v>
      </c>
      <c r="CM8" t="s">
        <v>872</v>
      </c>
      <c r="CN8" t="s">
        <v>921</v>
      </c>
      <c r="CO8" t="s">
        <v>976</v>
      </c>
      <c r="CP8" t="s">
        <v>936</v>
      </c>
      <c r="CQ8" t="s">
        <v>808</v>
      </c>
      <c r="CR8" t="s">
        <v>989</v>
      </c>
      <c r="CS8" t="s">
        <v>991</v>
      </c>
      <c r="CT8" t="s">
        <v>1021</v>
      </c>
      <c r="CU8" t="s">
        <v>838</v>
      </c>
      <c r="CV8" t="s">
        <v>823</v>
      </c>
      <c r="CW8" t="s">
        <v>849</v>
      </c>
      <c r="CX8" t="s">
        <v>878</v>
      </c>
      <c r="CY8" t="s">
        <v>964</v>
      </c>
      <c r="CZ8" t="s">
        <v>926</v>
      </c>
      <c r="DA8" t="s">
        <v>475</v>
      </c>
      <c r="DB8" t="s">
        <v>828</v>
      </c>
      <c r="DC8" t="s">
        <v>84</v>
      </c>
      <c r="DD8" t="s">
        <v>29</v>
      </c>
      <c r="DE8" t="s">
        <v>163</v>
      </c>
      <c r="DF8" t="s">
        <v>34</v>
      </c>
      <c r="DG8" t="s">
        <v>488</v>
      </c>
      <c r="DH8" t="s">
        <v>1019</v>
      </c>
    </row>
    <row r="9" spans="1:112" x14ac:dyDescent="0.25">
      <c r="A9" t="s">
        <v>1396</v>
      </c>
    </row>
    <row r="10" spans="1:112" x14ac:dyDescent="0.25">
      <c r="A10" t="s">
        <v>1567</v>
      </c>
      <c r="C10">
        <v>170</v>
      </c>
      <c r="D10">
        <v>262</v>
      </c>
      <c r="E10">
        <v>182</v>
      </c>
      <c r="F10">
        <v>194</v>
      </c>
      <c r="G10">
        <v>448</v>
      </c>
      <c r="H10">
        <v>236</v>
      </c>
      <c r="I10">
        <v>404</v>
      </c>
      <c r="J10">
        <v>563</v>
      </c>
      <c r="K10">
        <v>260</v>
      </c>
      <c r="L10">
        <v>314</v>
      </c>
      <c r="M10">
        <v>111</v>
      </c>
      <c r="N10">
        <v>472</v>
      </c>
      <c r="O10">
        <v>335</v>
      </c>
      <c r="P10">
        <v>199</v>
      </c>
      <c r="Q10">
        <v>246</v>
      </c>
      <c r="R10">
        <v>277</v>
      </c>
      <c r="S10">
        <v>487</v>
      </c>
      <c r="T10">
        <v>217</v>
      </c>
      <c r="U10">
        <v>334</v>
      </c>
      <c r="V10">
        <v>408</v>
      </c>
      <c r="W10">
        <v>108</v>
      </c>
      <c r="X10">
        <v>175</v>
      </c>
      <c r="Y10">
        <v>54</v>
      </c>
      <c r="Z10">
        <v>272</v>
      </c>
      <c r="AA10">
        <v>445</v>
      </c>
      <c r="AB10">
        <v>168</v>
      </c>
      <c r="AC10">
        <v>156</v>
      </c>
      <c r="AD10">
        <v>141</v>
      </c>
      <c r="AE10">
        <v>197</v>
      </c>
      <c r="AF10">
        <v>86</v>
      </c>
      <c r="AG10">
        <v>61</v>
      </c>
      <c r="AH10">
        <v>471</v>
      </c>
      <c r="AI10">
        <v>89</v>
      </c>
      <c r="AJ10">
        <v>260</v>
      </c>
      <c r="AK10">
        <v>94</v>
      </c>
      <c r="AL10">
        <v>337</v>
      </c>
      <c r="AM10">
        <v>108</v>
      </c>
      <c r="AN10">
        <v>181</v>
      </c>
      <c r="AO10">
        <v>121</v>
      </c>
      <c r="AP10">
        <v>87</v>
      </c>
      <c r="AQ10">
        <v>161</v>
      </c>
      <c r="AR10">
        <v>98</v>
      </c>
      <c r="AS10">
        <v>174</v>
      </c>
      <c r="AT10">
        <v>204</v>
      </c>
      <c r="AU10">
        <v>254</v>
      </c>
      <c r="AV10">
        <v>168</v>
      </c>
      <c r="AW10">
        <v>245</v>
      </c>
      <c r="AX10">
        <v>103</v>
      </c>
      <c r="AY10">
        <v>200</v>
      </c>
      <c r="AZ10">
        <v>140</v>
      </c>
      <c r="BA10">
        <v>148</v>
      </c>
      <c r="BB10">
        <v>98</v>
      </c>
      <c r="BC10">
        <v>195</v>
      </c>
      <c r="BD10">
        <v>248</v>
      </c>
      <c r="BE10">
        <v>596</v>
      </c>
      <c r="BF10">
        <v>84</v>
      </c>
      <c r="BG10">
        <v>31</v>
      </c>
      <c r="BH10">
        <v>176</v>
      </c>
      <c r="BI10">
        <v>148</v>
      </c>
      <c r="BJ10">
        <v>84</v>
      </c>
      <c r="BK10">
        <v>231</v>
      </c>
      <c r="BL10">
        <v>122</v>
      </c>
      <c r="BM10">
        <v>195</v>
      </c>
      <c r="BN10">
        <v>167</v>
      </c>
      <c r="BO10">
        <v>125</v>
      </c>
      <c r="BP10">
        <v>114</v>
      </c>
      <c r="BQ10">
        <v>417</v>
      </c>
      <c r="BR10">
        <v>279</v>
      </c>
      <c r="BS10">
        <v>216</v>
      </c>
      <c r="BT10">
        <v>401</v>
      </c>
      <c r="BU10">
        <v>414</v>
      </c>
      <c r="BV10">
        <v>280</v>
      </c>
      <c r="BW10">
        <v>504</v>
      </c>
      <c r="BX10">
        <v>310</v>
      </c>
      <c r="BY10">
        <v>249</v>
      </c>
      <c r="BZ10">
        <v>289</v>
      </c>
      <c r="CA10">
        <v>160</v>
      </c>
      <c r="CB10">
        <v>99</v>
      </c>
      <c r="CC10">
        <v>206</v>
      </c>
      <c r="CD10">
        <v>197</v>
      </c>
      <c r="CE10">
        <v>430</v>
      </c>
      <c r="CF10">
        <v>190</v>
      </c>
      <c r="CG10">
        <v>247</v>
      </c>
      <c r="CH10">
        <v>258</v>
      </c>
      <c r="CI10">
        <v>191</v>
      </c>
      <c r="CJ10">
        <v>66</v>
      </c>
      <c r="CK10">
        <v>160</v>
      </c>
      <c r="CL10">
        <v>86</v>
      </c>
      <c r="CM10">
        <v>120</v>
      </c>
      <c r="CN10">
        <v>196</v>
      </c>
      <c r="CO10">
        <v>277</v>
      </c>
      <c r="CP10">
        <v>164</v>
      </c>
      <c r="CQ10">
        <v>287</v>
      </c>
      <c r="CR10">
        <v>197</v>
      </c>
      <c r="CS10">
        <v>599</v>
      </c>
      <c r="CT10">
        <v>299</v>
      </c>
      <c r="CU10">
        <v>218</v>
      </c>
      <c r="CV10">
        <v>155</v>
      </c>
      <c r="CW10">
        <v>154</v>
      </c>
      <c r="CX10">
        <v>184</v>
      </c>
      <c r="CY10">
        <v>194</v>
      </c>
      <c r="CZ10">
        <v>366</v>
      </c>
      <c r="DA10">
        <v>127</v>
      </c>
      <c r="DB10">
        <v>280</v>
      </c>
      <c r="DC10">
        <v>47</v>
      </c>
      <c r="DD10">
        <v>188</v>
      </c>
      <c r="DE10">
        <v>143</v>
      </c>
      <c r="DF10">
        <v>336</v>
      </c>
      <c r="DG10">
        <v>186</v>
      </c>
      <c r="DH10">
        <v>435</v>
      </c>
    </row>
    <row r="11" spans="1:112" x14ac:dyDescent="0.25">
      <c r="A11" t="s">
        <v>1568</v>
      </c>
      <c r="C11">
        <v>167</v>
      </c>
      <c r="D11">
        <v>260</v>
      </c>
      <c r="E11">
        <v>182</v>
      </c>
      <c r="F11">
        <v>191</v>
      </c>
      <c r="G11">
        <v>436</v>
      </c>
      <c r="H11">
        <v>236</v>
      </c>
      <c r="I11">
        <v>404</v>
      </c>
      <c r="J11">
        <v>552</v>
      </c>
      <c r="K11">
        <v>258</v>
      </c>
      <c r="L11">
        <v>309</v>
      </c>
      <c r="M11">
        <v>107</v>
      </c>
      <c r="N11">
        <v>448</v>
      </c>
      <c r="O11">
        <v>334</v>
      </c>
      <c r="P11">
        <v>195</v>
      </c>
      <c r="Q11">
        <v>246</v>
      </c>
      <c r="R11">
        <v>276</v>
      </c>
      <c r="S11">
        <v>458</v>
      </c>
      <c r="T11">
        <v>196</v>
      </c>
      <c r="U11">
        <v>274</v>
      </c>
      <c r="V11">
        <v>399</v>
      </c>
      <c r="W11">
        <v>108</v>
      </c>
      <c r="X11">
        <v>172</v>
      </c>
      <c r="Y11">
        <v>51</v>
      </c>
      <c r="Z11">
        <v>262</v>
      </c>
      <c r="AA11">
        <v>443</v>
      </c>
      <c r="AB11">
        <v>168</v>
      </c>
      <c r="AC11">
        <v>155</v>
      </c>
      <c r="AD11">
        <v>111</v>
      </c>
      <c r="AE11">
        <v>157</v>
      </c>
      <c r="AF11">
        <v>76</v>
      </c>
      <c r="AG11">
        <v>58</v>
      </c>
      <c r="AH11">
        <v>471</v>
      </c>
      <c r="AI11">
        <v>82</v>
      </c>
      <c r="AJ11">
        <v>241</v>
      </c>
      <c r="AK11">
        <v>93</v>
      </c>
      <c r="AL11">
        <v>335</v>
      </c>
      <c r="AM11">
        <v>106</v>
      </c>
      <c r="AN11">
        <v>107</v>
      </c>
      <c r="AO11">
        <v>117</v>
      </c>
      <c r="AP11">
        <v>84</v>
      </c>
      <c r="AQ11">
        <v>157</v>
      </c>
      <c r="AR11">
        <v>98</v>
      </c>
      <c r="AS11">
        <v>120</v>
      </c>
      <c r="AT11">
        <v>203</v>
      </c>
      <c r="AU11">
        <v>250</v>
      </c>
      <c r="AV11">
        <v>115</v>
      </c>
      <c r="AW11">
        <v>239</v>
      </c>
      <c r="AX11">
        <v>78</v>
      </c>
      <c r="AY11">
        <v>200</v>
      </c>
      <c r="AZ11">
        <v>122</v>
      </c>
      <c r="BA11">
        <v>131</v>
      </c>
      <c r="BB11">
        <v>93</v>
      </c>
      <c r="BC11">
        <v>194</v>
      </c>
      <c r="BD11">
        <v>247</v>
      </c>
      <c r="BE11">
        <v>526</v>
      </c>
      <c r="BF11">
        <v>84</v>
      </c>
      <c r="BG11">
        <v>29</v>
      </c>
      <c r="BH11">
        <v>174</v>
      </c>
      <c r="BI11">
        <v>148</v>
      </c>
      <c r="BJ11">
        <v>82</v>
      </c>
      <c r="BK11">
        <v>230</v>
      </c>
      <c r="BL11">
        <v>122</v>
      </c>
      <c r="BM11">
        <v>165</v>
      </c>
      <c r="BN11">
        <v>163</v>
      </c>
      <c r="BO11">
        <v>122</v>
      </c>
      <c r="BP11">
        <v>78</v>
      </c>
      <c r="BQ11">
        <v>402</v>
      </c>
      <c r="BR11">
        <v>246</v>
      </c>
      <c r="BS11">
        <v>133</v>
      </c>
      <c r="BT11">
        <v>375</v>
      </c>
      <c r="BU11">
        <v>410</v>
      </c>
      <c r="BV11">
        <v>280</v>
      </c>
      <c r="BW11">
        <v>502</v>
      </c>
      <c r="BX11">
        <v>258</v>
      </c>
      <c r="BY11">
        <v>248</v>
      </c>
      <c r="BZ11">
        <v>278</v>
      </c>
      <c r="CA11">
        <v>159</v>
      </c>
      <c r="CB11">
        <v>99</v>
      </c>
      <c r="CC11">
        <v>206</v>
      </c>
      <c r="CD11">
        <v>184</v>
      </c>
      <c r="CE11">
        <v>423</v>
      </c>
      <c r="CF11">
        <v>190</v>
      </c>
      <c r="CG11">
        <v>230</v>
      </c>
      <c r="CH11">
        <v>258</v>
      </c>
      <c r="CI11">
        <v>185</v>
      </c>
      <c r="CJ11">
        <v>66</v>
      </c>
      <c r="CK11">
        <v>159</v>
      </c>
      <c r="CL11">
        <v>71</v>
      </c>
      <c r="CM11">
        <v>118</v>
      </c>
      <c r="CN11">
        <v>190</v>
      </c>
      <c r="CO11">
        <v>277</v>
      </c>
      <c r="CP11">
        <v>163</v>
      </c>
      <c r="CQ11">
        <v>286</v>
      </c>
      <c r="CR11">
        <v>189</v>
      </c>
      <c r="CS11">
        <v>596</v>
      </c>
      <c r="CT11">
        <v>292</v>
      </c>
      <c r="CU11">
        <v>218</v>
      </c>
      <c r="CV11">
        <v>141</v>
      </c>
      <c r="CW11">
        <v>146</v>
      </c>
      <c r="CX11">
        <v>183</v>
      </c>
      <c r="CY11">
        <v>193</v>
      </c>
      <c r="CZ11">
        <v>360</v>
      </c>
      <c r="DA11">
        <v>123</v>
      </c>
      <c r="DB11">
        <v>280</v>
      </c>
      <c r="DC11">
        <v>47</v>
      </c>
      <c r="DD11">
        <v>184</v>
      </c>
      <c r="DE11">
        <v>139</v>
      </c>
      <c r="DF11">
        <v>319</v>
      </c>
      <c r="DG11">
        <v>184</v>
      </c>
      <c r="DH11">
        <v>416</v>
      </c>
    </row>
    <row r="12" spans="1:112" x14ac:dyDescent="0.25">
      <c r="A12" t="s">
        <v>1565</v>
      </c>
      <c r="C12">
        <v>78</v>
      </c>
      <c r="D12">
        <v>17</v>
      </c>
      <c r="E12">
        <v>11</v>
      </c>
      <c r="F12">
        <v>4</v>
      </c>
      <c r="G12">
        <v>0</v>
      </c>
      <c r="H12">
        <v>4</v>
      </c>
      <c r="I12">
        <v>71</v>
      </c>
      <c r="J12">
        <v>147</v>
      </c>
      <c r="K12">
        <v>0</v>
      </c>
      <c r="L12">
        <v>16</v>
      </c>
      <c r="M12">
        <v>41</v>
      </c>
      <c r="N12">
        <v>145</v>
      </c>
      <c r="O12">
        <v>1</v>
      </c>
      <c r="P12">
        <v>2</v>
      </c>
      <c r="Q12">
        <v>25</v>
      </c>
      <c r="R12">
        <v>10</v>
      </c>
      <c r="S12">
        <v>18</v>
      </c>
      <c r="T12">
        <v>5</v>
      </c>
      <c r="U12">
        <v>38</v>
      </c>
      <c r="V12">
        <v>3</v>
      </c>
      <c r="W12">
        <v>1</v>
      </c>
      <c r="X12">
        <v>93</v>
      </c>
      <c r="Y12">
        <v>16</v>
      </c>
      <c r="Z12">
        <v>74</v>
      </c>
      <c r="AA12">
        <v>32</v>
      </c>
      <c r="AB12">
        <v>16</v>
      </c>
      <c r="AC12">
        <v>0</v>
      </c>
      <c r="AD12">
        <v>14</v>
      </c>
      <c r="AE12">
        <v>12</v>
      </c>
      <c r="AF12">
        <v>10</v>
      </c>
      <c r="AG12">
        <v>3</v>
      </c>
      <c r="AH12">
        <v>11</v>
      </c>
      <c r="AI12">
        <v>0</v>
      </c>
      <c r="AJ12">
        <v>1</v>
      </c>
      <c r="AK12">
        <v>0</v>
      </c>
      <c r="AL12">
        <v>45</v>
      </c>
      <c r="AM12">
        <v>20</v>
      </c>
      <c r="AN12">
        <v>8</v>
      </c>
      <c r="AO12">
        <v>2</v>
      </c>
      <c r="AP12">
        <v>22</v>
      </c>
      <c r="AQ12">
        <v>8</v>
      </c>
      <c r="AR12">
        <v>1</v>
      </c>
      <c r="AS12">
        <v>13</v>
      </c>
      <c r="AT12">
        <v>0</v>
      </c>
      <c r="AU12">
        <v>0</v>
      </c>
      <c r="AV12">
        <v>15</v>
      </c>
      <c r="AW12">
        <v>20</v>
      </c>
      <c r="AX12">
        <v>0</v>
      </c>
      <c r="AY12">
        <v>18</v>
      </c>
      <c r="AZ12">
        <v>70</v>
      </c>
      <c r="BA12">
        <v>22</v>
      </c>
      <c r="BB12">
        <v>2</v>
      </c>
      <c r="BC12">
        <v>13</v>
      </c>
      <c r="BD12">
        <v>12</v>
      </c>
      <c r="BE12">
        <v>9</v>
      </c>
      <c r="BF12">
        <v>0</v>
      </c>
      <c r="BG12">
        <v>1</v>
      </c>
      <c r="BH12">
        <v>0</v>
      </c>
      <c r="BI12">
        <v>1</v>
      </c>
      <c r="BJ12">
        <v>2</v>
      </c>
      <c r="BK12">
        <v>5</v>
      </c>
      <c r="BL12">
        <v>2</v>
      </c>
      <c r="BM12">
        <v>68</v>
      </c>
      <c r="BN12">
        <v>11</v>
      </c>
      <c r="BO12">
        <v>3</v>
      </c>
      <c r="BP12">
        <v>5</v>
      </c>
      <c r="BQ12">
        <v>0</v>
      </c>
      <c r="BR12">
        <v>0</v>
      </c>
      <c r="BS12">
        <v>1</v>
      </c>
      <c r="BT12">
        <v>138</v>
      </c>
      <c r="BU12">
        <v>114</v>
      </c>
      <c r="BV12">
        <v>60</v>
      </c>
      <c r="BW12">
        <v>7</v>
      </c>
      <c r="BX12">
        <v>5</v>
      </c>
      <c r="BY12">
        <v>18</v>
      </c>
      <c r="BZ12">
        <v>0</v>
      </c>
      <c r="CA12">
        <v>1</v>
      </c>
      <c r="CB12">
        <v>0</v>
      </c>
      <c r="CC12">
        <v>43</v>
      </c>
      <c r="CD12">
        <v>22</v>
      </c>
      <c r="CE12">
        <v>26</v>
      </c>
      <c r="CF12">
        <v>3</v>
      </c>
      <c r="CG12">
        <v>7</v>
      </c>
      <c r="CH12">
        <v>19</v>
      </c>
      <c r="CI12">
        <v>3</v>
      </c>
      <c r="CJ12">
        <v>1</v>
      </c>
      <c r="CK12">
        <v>2</v>
      </c>
      <c r="CL12">
        <v>0</v>
      </c>
      <c r="CM12">
        <v>0</v>
      </c>
      <c r="CN12">
        <v>5</v>
      </c>
      <c r="CO12">
        <v>3</v>
      </c>
      <c r="CP12">
        <v>1</v>
      </c>
      <c r="CQ12">
        <v>7</v>
      </c>
      <c r="CR12">
        <v>2</v>
      </c>
      <c r="CS12">
        <v>96</v>
      </c>
      <c r="CT12">
        <v>36</v>
      </c>
      <c r="CU12">
        <v>6</v>
      </c>
      <c r="CV12">
        <v>0</v>
      </c>
      <c r="CW12">
        <v>1</v>
      </c>
      <c r="CX12">
        <v>4</v>
      </c>
      <c r="CY12">
        <v>2</v>
      </c>
      <c r="CZ12">
        <v>2</v>
      </c>
      <c r="DA12">
        <v>0</v>
      </c>
      <c r="DB12">
        <v>26</v>
      </c>
      <c r="DC12">
        <v>1</v>
      </c>
      <c r="DD12">
        <v>7</v>
      </c>
      <c r="DE12">
        <v>7</v>
      </c>
      <c r="DF12">
        <v>4</v>
      </c>
      <c r="DG12">
        <v>1</v>
      </c>
      <c r="DH12">
        <v>100</v>
      </c>
    </row>
    <row r="13" spans="1:112" x14ac:dyDescent="0.25">
      <c r="A13" t="s">
        <v>1566</v>
      </c>
      <c r="C13">
        <v>78</v>
      </c>
      <c r="D13">
        <v>17</v>
      </c>
      <c r="E13">
        <v>11</v>
      </c>
      <c r="F13">
        <v>4</v>
      </c>
      <c r="G13">
        <v>0</v>
      </c>
      <c r="H13">
        <v>4</v>
      </c>
      <c r="I13">
        <v>70</v>
      </c>
      <c r="J13">
        <v>147</v>
      </c>
      <c r="K13">
        <v>0</v>
      </c>
      <c r="L13">
        <v>15</v>
      </c>
      <c r="M13">
        <v>41</v>
      </c>
      <c r="N13">
        <v>139</v>
      </c>
      <c r="O13">
        <v>0</v>
      </c>
      <c r="P13">
        <v>2</v>
      </c>
      <c r="Q13">
        <v>25</v>
      </c>
      <c r="R13">
        <v>10</v>
      </c>
      <c r="S13">
        <v>18</v>
      </c>
      <c r="T13">
        <v>5</v>
      </c>
      <c r="U13">
        <v>38</v>
      </c>
      <c r="V13">
        <v>3</v>
      </c>
      <c r="W13">
        <v>0</v>
      </c>
      <c r="X13">
        <v>93</v>
      </c>
      <c r="Y13">
        <v>15</v>
      </c>
      <c r="Z13">
        <v>74</v>
      </c>
      <c r="AA13">
        <v>30</v>
      </c>
      <c r="AB13">
        <v>16</v>
      </c>
      <c r="AC13">
        <v>0</v>
      </c>
      <c r="AD13">
        <v>14</v>
      </c>
      <c r="AE13">
        <v>12</v>
      </c>
      <c r="AF13">
        <v>10</v>
      </c>
      <c r="AG13">
        <v>3</v>
      </c>
      <c r="AH13">
        <v>11</v>
      </c>
      <c r="AI13">
        <v>0</v>
      </c>
      <c r="AJ13">
        <v>1</v>
      </c>
      <c r="AK13">
        <v>0</v>
      </c>
      <c r="AL13">
        <v>45</v>
      </c>
      <c r="AM13">
        <v>20</v>
      </c>
      <c r="AN13">
        <v>7</v>
      </c>
      <c r="AO13">
        <v>2</v>
      </c>
      <c r="AP13">
        <v>22</v>
      </c>
      <c r="AQ13">
        <v>8</v>
      </c>
      <c r="AR13">
        <v>1</v>
      </c>
      <c r="AS13">
        <v>13</v>
      </c>
      <c r="AT13">
        <v>0</v>
      </c>
      <c r="AU13">
        <v>0</v>
      </c>
      <c r="AV13">
        <v>14</v>
      </c>
      <c r="AW13">
        <v>20</v>
      </c>
      <c r="AX13">
        <v>0</v>
      </c>
      <c r="AY13">
        <v>18</v>
      </c>
      <c r="AZ13">
        <v>68</v>
      </c>
      <c r="BA13">
        <v>21</v>
      </c>
      <c r="BB13">
        <v>2</v>
      </c>
      <c r="BC13">
        <v>13</v>
      </c>
      <c r="BD13">
        <v>12</v>
      </c>
      <c r="BE13">
        <v>8</v>
      </c>
      <c r="BF13">
        <v>0</v>
      </c>
      <c r="BG13">
        <v>0</v>
      </c>
      <c r="BH13">
        <v>0</v>
      </c>
      <c r="BI13">
        <v>1</v>
      </c>
      <c r="BJ13">
        <v>1</v>
      </c>
      <c r="BK13">
        <v>5</v>
      </c>
      <c r="BL13">
        <v>2</v>
      </c>
      <c r="BM13">
        <v>68</v>
      </c>
      <c r="BN13">
        <v>11</v>
      </c>
      <c r="BO13">
        <v>3</v>
      </c>
      <c r="BP13">
        <v>5</v>
      </c>
      <c r="BQ13">
        <v>0</v>
      </c>
      <c r="BR13">
        <v>0</v>
      </c>
      <c r="BS13">
        <v>1</v>
      </c>
      <c r="BT13">
        <v>134</v>
      </c>
      <c r="BU13">
        <v>114</v>
      </c>
      <c r="BV13">
        <v>60</v>
      </c>
      <c r="BW13">
        <v>7</v>
      </c>
      <c r="BX13">
        <v>4</v>
      </c>
      <c r="BY13">
        <v>18</v>
      </c>
      <c r="BZ13">
        <v>0</v>
      </c>
      <c r="CA13">
        <v>1</v>
      </c>
      <c r="CB13">
        <v>0</v>
      </c>
      <c r="CC13">
        <v>43</v>
      </c>
      <c r="CD13">
        <v>22</v>
      </c>
      <c r="CE13">
        <v>26</v>
      </c>
      <c r="CF13">
        <v>3</v>
      </c>
      <c r="CG13">
        <v>7</v>
      </c>
      <c r="CH13">
        <v>19</v>
      </c>
      <c r="CI13">
        <v>2</v>
      </c>
      <c r="CJ13">
        <v>1</v>
      </c>
      <c r="CK13">
        <v>2</v>
      </c>
      <c r="CL13">
        <v>0</v>
      </c>
      <c r="CM13">
        <v>0</v>
      </c>
      <c r="CN13">
        <v>5</v>
      </c>
      <c r="CO13">
        <v>3</v>
      </c>
      <c r="CP13">
        <v>1</v>
      </c>
      <c r="CQ13">
        <v>7</v>
      </c>
      <c r="CR13">
        <v>2</v>
      </c>
      <c r="CS13">
        <v>88</v>
      </c>
      <c r="CT13">
        <v>35</v>
      </c>
      <c r="CU13">
        <v>6</v>
      </c>
      <c r="CV13">
        <v>0</v>
      </c>
      <c r="CW13">
        <v>1</v>
      </c>
      <c r="CX13">
        <v>4</v>
      </c>
      <c r="CY13">
        <v>2</v>
      </c>
      <c r="CZ13">
        <v>2</v>
      </c>
      <c r="DA13">
        <v>0</v>
      </c>
      <c r="DB13">
        <v>26</v>
      </c>
      <c r="DC13">
        <v>1</v>
      </c>
      <c r="DD13">
        <v>7</v>
      </c>
      <c r="DE13">
        <v>7</v>
      </c>
      <c r="DF13">
        <v>4</v>
      </c>
      <c r="DG13">
        <v>0</v>
      </c>
      <c r="DH13">
        <v>100</v>
      </c>
    </row>
    <row r="14" spans="1:112" x14ac:dyDescent="0.25">
      <c r="A14" t="s">
        <v>1561</v>
      </c>
      <c r="C14">
        <v>24</v>
      </c>
      <c r="D14">
        <v>7</v>
      </c>
      <c r="E14">
        <v>5</v>
      </c>
      <c r="F14">
        <v>2</v>
      </c>
      <c r="G14">
        <v>0</v>
      </c>
      <c r="H14">
        <v>1</v>
      </c>
      <c r="I14">
        <v>44</v>
      </c>
      <c r="J14">
        <v>46</v>
      </c>
      <c r="K14">
        <v>0</v>
      </c>
      <c r="L14">
        <v>0</v>
      </c>
      <c r="M14">
        <v>9</v>
      </c>
      <c r="N14">
        <v>11</v>
      </c>
      <c r="O14">
        <v>0</v>
      </c>
      <c r="P14">
        <v>0</v>
      </c>
      <c r="Q14">
        <v>7</v>
      </c>
      <c r="R14">
        <v>19</v>
      </c>
      <c r="S14">
        <v>4</v>
      </c>
      <c r="T14">
        <v>0</v>
      </c>
      <c r="U14">
        <v>5</v>
      </c>
      <c r="V14">
        <v>0</v>
      </c>
      <c r="W14">
        <v>5</v>
      </c>
      <c r="X14">
        <v>47</v>
      </c>
      <c r="Y14">
        <v>2</v>
      </c>
      <c r="Z14">
        <v>38</v>
      </c>
      <c r="AA14">
        <v>32</v>
      </c>
      <c r="AB14">
        <v>10</v>
      </c>
      <c r="AC14">
        <v>0</v>
      </c>
      <c r="AD14">
        <v>3</v>
      </c>
      <c r="AE14">
        <v>7</v>
      </c>
      <c r="AF14">
        <v>2</v>
      </c>
      <c r="AG14">
        <v>0</v>
      </c>
      <c r="AH14">
        <v>25</v>
      </c>
      <c r="AI14">
        <v>0</v>
      </c>
      <c r="AJ14">
        <v>0</v>
      </c>
      <c r="AK14">
        <v>0</v>
      </c>
      <c r="AL14">
        <v>9</v>
      </c>
      <c r="AM14">
        <v>1</v>
      </c>
      <c r="AN14">
        <v>11</v>
      </c>
      <c r="AO14">
        <v>1</v>
      </c>
      <c r="AP14">
        <v>14</v>
      </c>
      <c r="AQ14">
        <v>3</v>
      </c>
      <c r="AR14">
        <v>1</v>
      </c>
      <c r="AS14">
        <v>21</v>
      </c>
      <c r="AT14">
        <v>21</v>
      </c>
      <c r="AU14">
        <v>0</v>
      </c>
      <c r="AV14">
        <v>4</v>
      </c>
      <c r="AW14">
        <v>3</v>
      </c>
      <c r="AX14">
        <v>0</v>
      </c>
      <c r="AY14">
        <v>3</v>
      </c>
      <c r="AZ14">
        <v>12</v>
      </c>
      <c r="BA14">
        <v>1</v>
      </c>
      <c r="BB14">
        <v>2</v>
      </c>
      <c r="BC14">
        <v>12</v>
      </c>
      <c r="BD14">
        <v>7</v>
      </c>
      <c r="BE14">
        <v>3</v>
      </c>
      <c r="BF14">
        <v>1</v>
      </c>
      <c r="BG14">
        <v>1</v>
      </c>
      <c r="BH14">
        <v>1</v>
      </c>
      <c r="BI14">
        <v>1</v>
      </c>
      <c r="BJ14">
        <v>2</v>
      </c>
      <c r="BK14">
        <v>5</v>
      </c>
      <c r="BL14">
        <v>0</v>
      </c>
      <c r="BM14">
        <v>16</v>
      </c>
      <c r="BN14">
        <v>2</v>
      </c>
      <c r="BO14">
        <v>2</v>
      </c>
      <c r="BP14">
        <v>0</v>
      </c>
      <c r="BQ14">
        <v>0</v>
      </c>
      <c r="BR14">
        <v>0</v>
      </c>
      <c r="BS14">
        <v>0</v>
      </c>
      <c r="BT14">
        <v>26</v>
      </c>
      <c r="BU14">
        <v>14</v>
      </c>
      <c r="BV14">
        <v>1</v>
      </c>
      <c r="BW14">
        <v>8</v>
      </c>
      <c r="BX14">
        <v>9</v>
      </c>
      <c r="BY14">
        <v>0</v>
      </c>
      <c r="BZ14">
        <v>1</v>
      </c>
      <c r="CA14">
        <v>0</v>
      </c>
      <c r="CB14">
        <v>0</v>
      </c>
      <c r="CC14">
        <v>1</v>
      </c>
      <c r="CD14">
        <v>16</v>
      </c>
      <c r="CE14">
        <v>5</v>
      </c>
      <c r="CF14">
        <v>3</v>
      </c>
      <c r="CG14">
        <v>2</v>
      </c>
      <c r="CH14">
        <v>1</v>
      </c>
      <c r="CI14">
        <v>2</v>
      </c>
      <c r="CJ14">
        <v>1</v>
      </c>
      <c r="CK14">
        <v>0</v>
      </c>
      <c r="CL14">
        <v>0</v>
      </c>
      <c r="CM14">
        <v>0</v>
      </c>
      <c r="CN14">
        <v>4</v>
      </c>
      <c r="CO14">
        <v>4</v>
      </c>
      <c r="CP14">
        <v>0</v>
      </c>
      <c r="CQ14">
        <v>2</v>
      </c>
      <c r="CR14">
        <v>0</v>
      </c>
      <c r="CS14">
        <v>26</v>
      </c>
      <c r="CT14">
        <v>5</v>
      </c>
      <c r="CU14">
        <v>3</v>
      </c>
      <c r="CV14">
        <v>0</v>
      </c>
      <c r="CW14">
        <v>0</v>
      </c>
      <c r="CX14">
        <v>0</v>
      </c>
      <c r="CY14">
        <v>0</v>
      </c>
      <c r="CZ14">
        <v>4</v>
      </c>
      <c r="DA14">
        <v>0</v>
      </c>
      <c r="DB14">
        <v>15</v>
      </c>
      <c r="DC14">
        <v>0</v>
      </c>
      <c r="DD14">
        <v>1</v>
      </c>
      <c r="DE14">
        <v>4</v>
      </c>
      <c r="DF14">
        <v>0</v>
      </c>
      <c r="DG14">
        <v>1</v>
      </c>
      <c r="DH14">
        <v>0</v>
      </c>
    </row>
    <row r="15" spans="1:112" x14ac:dyDescent="0.25">
      <c r="A15" t="s">
        <v>1562</v>
      </c>
      <c r="C15">
        <v>24</v>
      </c>
      <c r="D15">
        <v>7</v>
      </c>
      <c r="E15">
        <v>5</v>
      </c>
      <c r="F15">
        <v>2</v>
      </c>
      <c r="G15">
        <v>0</v>
      </c>
      <c r="H15">
        <v>1</v>
      </c>
      <c r="I15">
        <v>44</v>
      </c>
      <c r="J15">
        <v>46</v>
      </c>
      <c r="K15">
        <v>0</v>
      </c>
      <c r="L15">
        <v>0</v>
      </c>
      <c r="M15">
        <v>7</v>
      </c>
      <c r="N15">
        <v>11</v>
      </c>
      <c r="O15">
        <v>0</v>
      </c>
      <c r="P15">
        <v>0</v>
      </c>
      <c r="Q15">
        <v>7</v>
      </c>
      <c r="R15">
        <v>18</v>
      </c>
      <c r="S15">
        <v>4</v>
      </c>
      <c r="T15">
        <v>0</v>
      </c>
      <c r="U15">
        <v>5</v>
      </c>
      <c r="V15">
        <v>0</v>
      </c>
      <c r="W15">
        <v>5</v>
      </c>
      <c r="X15">
        <v>47</v>
      </c>
      <c r="Y15">
        <v>2</v>
      </c>
      <c r="Z15">
        <v>37</v>
      </c>
      <c r="AA15">
        <v>32</v>
      </c>
      <c r="AB15">
        <v>10</v>
      </c>
      <c r="AC15">
        <v>0</v>
      </c>
      <c r="AD15">
        <v>1</v>
      </c>
      <c r="AE15">
        <v>7</v>
      </c>
      <c r="AF15">
        <v>0</v>
      </c>
      <c r="AG15">
        <v>0</v>
      </c>
      <c r="AH15">
        <v>25</v>
      </c>
      <c r="AI15">
        <v>0</v>
      </c>
      <c r="AJ15">
        <v>0</v>
      </c>
      <c r="AK15">
        <v>0</v>
      </c>
      <c r="AL15">
        <v>9</v>
      </c>
      <c r="AM15">
        <v>0</v>
      </c>
      <c r="AN15">
        <v>11</v>
      </c>
      <c r="AO15">
        <v>1</v>
      </c>
      <c r="AP15">
        <v>14</v>
      </c>
      <c r="AQ15">
        <v>3</v>
      </c>
      <c r="AR15">
        <v>1</v>
      </c>
      <c r="AS15">
        <v>18</v>
      </c>
      <c r="AT15">
        <v>20</v>
      </c>
      <c r="AU15">
        <v>0</v>
      </c>
      <c r="AV15">
        <v>3</v>
      </c>
      <c r="AW15">
        <v>3</v>
      </c>
      <c r="AX15">
        <v>0</v>
      </c>
      <c r="AY15">
        <v>3</v>
      </c>
      <c r="AZ15">
        <v>10</v>
      </c>
      <c r="BA15">
        <v>1</v>
      </c>
      <c r="BB15">
        <v>2</v>
      </c>
      <c r="BC15">
        <v>12</v>
      </c>
      <c r="BD15">
        <v>7</v>
      </c>
      <c r="BE15">
        <v>2</v>
      </c>
      <c r="BF15">
        <v>1</v>
      </c>
      <c r="BG15">
        <v>1</v>
      </c>
      <c r="BH15">
        <v>1</v>
      </c>
      <c r="BI15">
        <v>1</v>
      </c>
      <c r="BJ15">
        <v>1</v>
      </c>
      <c r="BK15">
        <v>5</v>
      </c>
      <c r="BL15">
        <v>0</v>
      </c>
      <c r="BM15">
        <v>12</v>
      </c>
      <c r="BN15">
        <v>1</v>
      </c>
      <c r="BO15">
        <v>2</v>
      </c>
      <c r="BP15">
        <v>0</v>
      </c>
      <c r="BQ15">
        <v>0</v>
      </c>
      <c r="BR15">
        <v>0</v>
      </c>
      <c r="BS15">
        <v>0</v>
      </c>
      <c r="BT15">
        <v>26</v>
      </c>
      <c r="BU15">
        <v>14</v>
      </c>
      <c r="BV15">
        <v>1</v>
      </c>
      <c r="BW15">
        <v>8</v>
      </c>
      <c r="BX15">
        <v>8</v>
      </c>
      <c r="BY15">
        <v>0</v>
      </c>
      <c r="BZ15">
        <v>1</v>
      </c>
      <c r="CA15">
        <v>0</v>
      </c>
      <c r="CB15">
        <v>0</v>
      </c>
      <c r="CC15">
        <v>1</v>
      </c>
      <c r="CD15">
        <v>15</v>
      </c>
      <c r="CE15">
        <v>4</v>
      </c>
      <c r="CF15">
        <v>3</v>
      </c>
      <c r="CG15">
        <v>2</v>
      </c>
      <c r="CH15">
        <v>1</v>
      </c>
      <c r="CI15">
        <v>2</v>
      </c>
      <c r="CJ15">
        <v>0</v>
      </c>
      <c r="CK15">
        <v>0</v>
      </c>
      <c r="CL15">
        <v>0</v>
      </c>
      <c r="CM15">
        <v>0</v>
      </c>
      <c r="CN15">
        <v>2</v>
      </c>
      <c r="CO15">
        <v>4</v>
      </c>
      <c r="CP15">
        <v>0</v>
      </c>
      <c r="CQ15">
        <v>2</v>
      </c>
      <c r="CR15">
        <v>0</v>
      </c>
      <c r="CS15">
        <v>24</v>
      </c>
      <c r="CT15">
        <v>3</v>
      </c>
      <c r="CU15">
        <v>3</v>
      </c>
      <c r="CV15">
        <v>0</v>
      </c>
      <c r="CW15">
        <v>0</v>
      </c>
      <c r="CX15">
        <v>0</v>
      </c>
      <c r="CY15">
        <v>0</v>
      </c>
      <c r="CZ15">
        <v>4</v>
      </c>
      <c r="DA15">
        <v>0</v>
      </c>
      <c r="DB15">
        <v>15</v>
      </c>
      <c r="DC15">
        <v>0</v>
      </c>
      <c r="DD15">
        <v>1</v>
      </c>
      <c r="DE15">
        <v>4</v>
      </c>
      <c r="DF15">
        <v>0</v>
      </c>
      <c r="DG15">
        <v>1</v>
      </c>
      <c r="DH15">
        <v>0</v>
      </c>
    </row>
    <row r="16" spans="1:112" x14ac:dyDescent="0.25">
      <c r="A16" t="s">
        <v>1563</v>
      </c>
      <c r="C16">
        <v>65</v>
      </c>
      <c r="D16">
        <v>68</v>
      </c>
      <c r="E16">
        <v>68</v>
      </c>
      <c r="F16">
        <v>106</v>
      </c>
      <c r="G16">
        <v>177</v>
      </c>
      <c r="H16">
        <v>136</v>
      </c>
      <c r="I16">
        <v>227</v>
      </c>
      <c r="J16">
        <v>227</v>
      </c>
      <c r="K16">
        <v>209</v>
      </c>
      <c r="L16">
        <v>133</v>
      </c>
      <c r="M16">
        <v>99</v>
      </c>
      <c r="N16">
        <v>163</v>
      </c>
      <c r="O16">
        <v>167</v>
      </c>
      <c r="P16">
        <v>96</v>
      </c>
      <c r="Q16">
        <v>122</v>
      </c>
      <c r="R16">
        <v>189</v>
      </c>
      <c r="S16">
        <v>72</v>
      </c>
      <c r="T16">
        <v>84</v>
      </c>
      <c r="U16">
        <v>112</v>
      </c>
      <c r="V16">
        <v>180</v>
      </c>
      <c r="W16">
        <v>56</v>
      </c>
      <c r="X16">
        <v>93</v>
      </c>
      <c r="Y16">
        <v>21</v>
      </c>
      <c r="Z16">
        <v>128</v>
      </c>
      <c r="AA16">
        <v>223</v>
      </c>
      <c r="AB16">
        <v>76</v>
      </c>
      <c r="AC16">
        <v>52</v>
      </c>
      <c r="AD16">
        <v>27</v>
      </c>
      <c r="AE16">
        <v>62</v>
      </c>
      <c r="AF16">
        <v>42</v>
      </c>
      <c r="AG16">
        <v>24</v>
      </c>
      <c r="AH16">
        <v>184</v>
      </c>
      <c r="AI16">
        <v>50</v>
      </c>
      <c r="AJ16">
        <v>131</v>
      </c>
      <c r="AK16">
        <v>40</v>
      </c>
      <c r="AL16">
        <v>104</v>
      </c>
      <c r="AM16">
        <v>57</v>
      </c>
      <c r="AN16">
        <v>71</v>
      </c>
      <c r="AO16">
        <v>78</v>
      </c>
      <c r="AP16">
        <v>39</v>
      </c>
      <c r="AQ16">
        <v>71</v>
      </c>
      <c r="AR16">
        <v>79</v>
      </c>
      <c r="AS16">
        <v>72</v>
      </c>
      <c r="AT16">
        <v>65</v>
      </c>
      <c r="AU16">
        <v>41</v>
      </c>
      <c r="AV16">
        <v>71</v>
      </c>
      <c r="AW16">
        <v>131</v>
      </c>
      <c r="AX16">
        <v>50</v>
      </c>
      <c r="AY16">
        <v>74</v>
      </c>
      <c r="AZ16">
        <v>72</v>
      </c>
      <c r="BA16">
        <v>28</v>
      </c>
      <c r="BB16">
        <v>69</v>
      </c>
      <c r="BC16">
        <v>89</v>
      </c>
      <c r="BD16">
        <v>74</v>
      </c>
      <c r="BE16">
        <v>342</v>
      </c>
      <c r="BF16">
        <v>26</v>
      </c>
      <c r="BG16">
        <v>13</v>
      </c>
      <c r="BH16">
        <v>56</v>
      </c>
      <c r="BI16">
        <v>51</v>
      </c>
      <c r="BJ16">
        <v>77</v>
      </c>
      <c r="BK16">
        <v>95</v>
      </c>
      <c r="BL16">
        <v>48</v>
      </c>
      <c r="BM16">
        <v>85</v>
      </c>
      <c r="BN16">
        <v>89</v>
      </c>
      <c r="BO16">
        <v>67</v>
      </c>
      <c r="BP16">
        <v>14</v>
      </c>
      <c r="BQ16">
        <v>80</v>
      </c>
      <c r="BR16">
        <v>35</v>
      </c>
      <c r="BS16">
        <v>18</v>
      </c>
      <c r="BT16">
        <v>93</v>
      </c>
      <c r="BU16">
        <v>114</v>
      </c>
      <c r="BV16">
        <v>45</v>
      </c>
      <c r="BW16">
        <v>135</v>
      </c>
      <c r="BX16">
        <v>84</v>
      </c>
      <c r="BY16">
        <v>32</v>
      </c>
      <c r="BZ16">
        <v>93</v>
      </c>
      <c r="CA16">
        <v>42</v>
      </c>
      <c r="CB16">
        <v>63</v>
      </c>
      <c r="CC16">
        <v>19</v>
      </c>
      <c r="CD16">
        <v>67</v>
      </c>
      <c r="CE16">
        <v>67</v>
      </c>
      <c r="CF16">
        <v>40</v>
      </c>
      <c r="CG16">
        <v>59</v>
      </c>
      <c r="CH16">
        <v>32</v>
      </c>
      <c r="CI16">
        <v>29</v>
      </c>
      <c r="CJ16">
        <v>19</v>
      </c>
      <c r="CK16">
        <v>38</v>
      </c>
      <c r="CL16">
        <v>19</v>
      </c>
      <c r="CM16">
        <v>16</v>
      </c>
      <c r="CN16">
        <v>29</v>
      </c>
      <c r="CO16">
        <v>61</v>
      </c>
      <c r="CP16">
        <v>14</v>
      </c>
      <c r="CQ16">
        <v>42</v>
      </c>
      <c r="CR16">
        <v>24</v>
      </c>
      <c r="CS16">
        <v>91</v>
      </c>
      <c r="CT16">
        <v>43</v>
      </c>
      <c r="CU16">
        <v>29</v>
      </c>
      <c r="CV16">
        <v>26</v>
      </c>
      <c r="CW16">
        <v>16</v>
      </c>
      <c r="CX16">
        <v>51</v>
      </c>
      <c r="CY16">
        <v>53</v>
      </c>
      <c r="CZ16">
        <v>63</v>
      </c>
      <c r="DA16">
        <v>51</v>
      </c>
      <c r="DB16">
        <v>26</v>
      </c>
      <c r="DC16">
        <v>8</v>
      </c>
      <c r="DD16">
        <v>66</v>
      </c>
      <c r="DE16">
        <v>44</v>
      </c>
      <c r="DF16">
        <v>97</v>
      </c>
      <c r="DG16">
        <v>55</v>
      </c>
      <c r="DH16">
        <v>83</v>
      </c>
    </row>
    <row r="17" spans="1:112" x14ac:dyDescent="0.25">
      <c r="A17" t="s">
        <v>1564</v>
      </c>
      <c r="C17">
        <v>64</v>
      </c>
      <c r="D17">
        <v>66</v>
      </c>
      <c r="E17">
        <v>67</v>
      </c>
      <c r="F17">
        <v>70</v>
      </c>
      <c r="G17">
        <v>12</v>
      </c>
      <c r="H17">
        <v>126</v>
      </c>
      <c r="I17">
        <v>225</v>
      </c>
      <c r="J17">
        <v>208</v>
      </c>
      <c r="K17">
        <v>197</v>
      </c>
      <c r="L17">
        <v>111</v>
      </c>
      <c r="M17">
        <v>89</v>
      </c>
      <c r="N17">
        <v>133</v>
      </c>
      <c r="O17">
        <v>108</v>
      </c>
      <c r="P17">
        <v>23</v>
      </c>
      <c r="Q17">
        <v>122</v>
      </c>
      <c r="R17">
        <v>188</v>
      </c>
      <c r="S17">
        <v>71</v>
      </c>
      <c r="T17">
        <v>25</v>
      </c>
      <c r="U17">
        <v>97</v>
      </c>
      <c r="V17">
        <v>173</v>
      </c>
      <c r="W17">
        <v>54</v>
      </c>
      <c r="X17">
        <v>79</v>
      </c>
      <c r="Y17">
        <v>19</v>
      </c>
      <c r="Z17">
        <v>121</v>
      </c>
      <c r="AA17">
        <v>209</v>
      </c>
      <c r="AB17">
        <v>72</v>
      </c>
      <c r="AC17">
        <v>49</v>
      </c>
      <c r="AD17">
        <v>15</v>
      </c>
      <c r="AE17">
        <v>9</v>
      </c>
      <c r="AF17">
        <v>20</v>
      </c>
      <c r="AG17">
        <v>17</v>
      </c>
      <c r="AH17">
        <v>169</v>
      </c>
      <c r="AI17">
        <v>1</v>
      </c>
      <c r="AJ17">
        <v>51</v>
      </c>
      <c r="AK17">
        <v>28</v>
      </c>
      <c r="AL17">
        <v>91</v>
      </c>
      <c r="AM17">
        <v>49</v>
      </c>
      <c r="AN17">
        <v>54</v>
      </c>
      <c r="AO17">
        <v>76</v>
      </c>
      <c r="AP17">
        <v>35</v>
      </c>
      <c r="AQ17">
        <v>23</v>
      </c>
      <c r="AR17">
        <v>78</v>
      </c>
      <c r="AS17">
        <v>55</v>
      </c>
      <c r="AT17">
        <v>62</v>
      </c>
      <c r="AU17">
        <v>39</v>
      </c>
      <c r="AV17">
        <v>28</v>
      </c>
      <c r="AW17">
        <v>112</v>
      </c>
      <c r="AX17">
        <v>48</v>
      </c>
      <c r="AY17">
        <v>74</v>
      </c>
      <c r="AZ17">
        <v>48</v>
      </c>
      <c r="BA17">
        <v>22</v>
      </c>
      <c r="BB17">
        <v>29</v>
      </c>
      <c r="BC17">
        <v>70</v>
      </c>
      <c r="BD17">
        <v>70</v>
      </c>
      <c r="BE17">
        <v>112</v>
      </c>
      <c r="BF17">
        <v>26</v>
      </c>
      <c r="BG17">
        <v>12</v>
      </c>
      <c r="BH17">
        <v>52</v>
      </c>
      <c r="BI17">
        <v>49</v>
      </c>
      <c r="BJ17">
        <v>72</v>
      </c>
      <c r="BK17">
        <v>88</v>
      </c>
      <c r="BL17">
        <v>12</v>
      </c>
      <c r="BM17">
        <v>34</v>
      </c>
      <c r="BN17">
        <v>23</v>
      </c>
      <c r="BO17">
        <v>48</v>
      </c>
      <c r="BP17">
        <v>5</v>
      </c>
      <c r="BQ17">
        <v>76</v>
      </c>
      <c r="BR17">
        <v>6</v>
      </c>
      <c r="BS17">
        <v>0</v>
      </c>
      <c r="BT17">
        <v>49</v>
      </c>
      <c r="BU17">
        <v>103</v>
      </c>
      <c r="BV17">
        <v>44</v>
      </c>
      <c r="BW17">
        <v>133</v>
      </c>
      <c r="BX17">
        <v>76</v>
      </c>
      <c r="BY17">
        <v>28</v>
      </c>
      <c r="BZ17">
        <v>87</v>
      </c>
      <c r="CA17">
        <v>19</v>
      </c>
      <c r="CB17">
        <v>58</v>
      </c>
      <c r="CC17">
        <v>19</v>
      </c>
      <c r="CD17">
        <v>61</v>
      </c>
      <c r="CE17">
        <v>64</v>
      </c>
      <c r="CF17">
        <v>39</v>
      </c>
      <c r="CG17">
        <v>53</v>
      </c>
      <c r="CH17">
        <v>32</v>
      </c>
      <c r="CI17">
        <v>28</v>
      </c>
      <c r="CJ17">
        <v>7</v>
      </c>
      <c r="CK17">
        <v>36</v>
      </c>
      <c r="CL17">
        <v>12</v>
      </c>
      <c r="CM17">
        <v>12</v>
      </c>
      <c r="CN17">
        <v>9</v>
      </c>
      <c r="CO17">
        <v>60</v>
      </c>
      <c r="CP17">
        <v>4</v>
      </c>
      <c r="CQ17">
        <v>42</v>
      </c>
      <c r="CR17">
        <v>23</v>
      </c>
      <c r="CS17">
        <v>89</v>
      </c>
      <c r="CT17">
        <v>24</v>
      </c>
      <c r="CU17">
        <v>29</v>
      </c>
      <c r="CV17">
        <v>20</v>
      </c>
      <c r="CW17">
        <v>4</v>
      </c>
      <c r="CX17">
        <v>51</v>
      </c>
      <c r="CY17">
        <v>50</v>
      </c>
      <c r="CZ17">
        <v>58</v>
      </c>
      <c r="DA17">
        <v>20</v>
      </c>
      <c r="DB17">
        <v>24</v>
      </c>
      <c r="DC17">
        <v>8</v>
      </c>
      <c r="DD17">
        <v>34</v>
      </c>
      <c r="DE17">
        <v>33</v>
      </c>
      <c r="DF17">
        <v>36</v>
      </c>
      <c r="DG17">
        <v>43</v>
      </c>
      <c r="DH17">
        <v>50</v>
      </c>
    </row>
    <row r="22" spans="1:112" x14ac:dyDescent="0.25">
      <c r="B22" t="s">
        <v>1716</v>
      </c>
      <c r="H22" t="s">
        <v>1701</v>
      </c>
    </row>
    <row r="23" spans="1:112" x14ac:dyDescent="0.25">
      <c r="B23" t="s">
        <v>1714</v>
      </c>
      <c r="C23" t="s">
        <v>1509</v>
      </c>
      <c r="D23" t="s">
        <v>1715</v>
      </c>
      <c r="H23" t="s">
        <v>1714</v>
      </c>
      <c r="I23" t="s">
        <v>1509</v>
      </c>
      <c r="J23" t="s">
        <v>1715</v>
      </c>
    </row>
    <row r="24" spans="1:112" x14ac:dyDescent="0.25">
      <c r="B24" t="s">
        <v>1027</v>
      </c>
      <c r="C24" t="s">
        <v>1026</v>
      </c>
      <c r="D24">
        <v>511</v>
      </c>
      <c r="H24" t="s">
        <v>1027</v>
      </c>
      <c r="I24" t="s">
        <v>1026</v>
      </c>
      <c r="J24">
        <v>111</v>
      </c>
    </row>
    <row r="25" spans="1:112" x14ac:dyDescent="0.25">
      <c r="B25" t="s">
        <v>1015</v>
      </c>
      <c r="C25" t="s">
        <v>1014</v>
      </c>
      <c r="D25">
        <v>261</v>
      </c>
      <c r="H25" t="s">
        <v>1703</v>
      </c>
      <c r="I25" t="s">
        <v>996</v>
      </c>
      <c r="J25">
        <v>45</v>
      </c>
    </row>
    <row r="26" spans="1:112" x14ac:dyDescent="0.25">
      <c r="B26" t="s">
        <v>1703</v>
      </c>
      <c r="C26" t="s">
        <v>996</v>
      </c>
      <c r="D26">
        <v>224</v>
      </c>
      <c r="H26" t="s">
        <v>1015</v>
      </c>
      <c r="I26" t="s">
        <v>1014</v>
      </c>
      <c r="J26">
        <v>36</v>
      </c>
    </row>
    <row r="27" spans="1:112" x14ac:dyDescent="0.25">
      <c r="B27" t="s">
        <v>947</v>
      </c>
      <c r="C27" t="s">
        <v>946</v>
      </c>
      <c r="D27">
        <v>179</v>
      </c>
      <c r="H27" t="s">
        <v>947</v>
      </c>
      <c r="I27" t="s">
        <v>946</v>
      </c>
      <c r="J27">
        <v>20</v>
      </c>
    </row>
    <row r="28" spans="1:112" x14ac:dyDescent="0.25">
      <c r="B28" t="s">
        <v>1702</v>
      </c>
      <c r="C28" t="s">
        <v>818</v>
      </c>
      <c r="D28">
        <v>166</v>
      </c>
      <c r="H28" t="s">
        <v>1702</v>
      </c>
      <c r="I28" t="s">
        <v>818</v>
      </c>
      <c r="J28">
        <v>17</v>
      </c>
    </row>
    <row r="31" spans="1:112" x14ac:dyDescent="0.25">
      <c r="B31" t="s">
        <v>1714</v>
      </c>
      <c r="C31" t="s">
        <v>1509</v>
      </c>
      <c r="D31" t="s">
        <v>1715</v>
      </c>
      <c r="H31" t="s">
        <v>1714</v>
      </c>
      <c r="I31" t="s">
        <v>1509</v>
      </c>
      <c r="J31" t="s">
        <v>1715</v>
      </c>
    </row>
    <row r="32" spans="1:112" x14ac:dyDescent="0.25">
      <c r="B32" t="s">
        <v>1027</v>
      </c>
      <c r="C32" t="s">
        <v>1026</v>
      </c>
      <c r="D32">
        <v>508</v>
      </c>
      <c r="H32" t="s">
        <v>1027</v>
      </c>
      <c r="I32" t="s">
        <v>1026</v>
      </c>
      <c r="J32">
        <v>74</v>
      </c>
    </row>
    <row r="33" spans="2:10" x14ac:dyDescent="0.25">
      <c r="B33" t="s">
        <v>1015</v>
      </c>
      <c r="C33" t="s">
        <v>1014</v>
      </c>
      <c r="D33">
        <v>260</v>
      </c>
      <c r="H33" t="s">
        <v>1015</v>
      </c>
      <c r="I33" t="s">
        <v>1014</v>
      </c>
      <c r="J33">
        <v>33</v>
      </c>
    </row>
    <row r="34" spans="2:10" x14ac:dyDescent="0.25">
      <c r="B34" t="s">
        <v>1703</v>
      </c>
      <c r="C34" t="s">
        <v>996</v>
      </c>
      <c r="D34">
        <v>220</v>
      </c>
      <c r="H34" t="s">
        <v>947</v>
      </c>
      <c r="I34" t="s">
        <v>946</v>
      </c>
      <c r="J34">
        <v>15</v>
      </c>
    </row>
    <row r="35" spans="2:10" x14ac:dyDescent="0.25">
      <c r="B35" t="s">
        <v>947</v>
      </c>
      <c r="C35" t="s">
        <v>946</v>
      </c>
      <c r="D35">
        <v>139</v>
      </c>
    </row>
    <row r="36" spans="2:10" x14ac:dyDescent="0.25">
      <c r="B36" t="s">
        <v>1702</v>
      </c>
      <c r="C36" t="s">
        <v>818</v>
      </c>
      <c r="D36">
        <v>128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D1366"/>
  <sheetViews>
    <sheetView topLeftCell="A1312" workbookViewId="0">
      <selection activeCell="B1317" sqref="B1317:B1366"/>
    </sheetView>
  </sheetViews>
  <sheetFormatPr defaultRowHeight="15" x14ac:dyDescent="0.25"/>
  <cols>
    <col min="1" max="1" width="11.42578125" bestFit="1" customWidth="1"/>
    <col min="2" max="2" width="8.42578125" style="2" bestFit="1" customWidth="1"/>
    <col min="3" max="3" width="9" style="2" bestFit="1" customWidth="1"/>
    <col min="4" max="4" width="9.140625" bestFit="1" customWidth="1"/>
    <col min="5" max="5" width="29.85546875" bestFit="1" customWidth="1"/>
    <col min="6" max="6" width="49.140625" bestFit="1" customWidth="1"/>
    <col min="7" max="7" width="35.140625" bestFit="1" customWidth="1"/>
    <col min="8" max="8" width="33" bestFit="1" customWidth="1"/>
    <col min="9" max="9" width="35.5703125" bestFit="1" customWidth="1"/>
    <col min="10" max="10" width="30" bestFit="1" customWidth="1"/>
    <col min="11" max="11" width="27.42578125" bestFit="1" customWidth="1"/>
    <col min="12" max="12" width="22.5703125" bestFit="1" customWidth="1"/>
    <col min="13" max="13" width="33.42578125" bestFit="1" customWidth="1"/>
    <col min="14" max="14" width="31.140625" bestFit="1" customWidth="1"/>
    <col min="15" max="15" width="25.42578125" bestFit="1" customWidth="1"/>
    <col min="16" max="16" width="22.5703125" bestFit="1" customWidth="1"/>
    <col min="17" max="17" width="53.5703125" bestFit="1" customWidth="1"/>
    <col min="18" max="18" width="58.42578125" bestFit="1" customWidth="1"/>
    <col min="19" max="19" width="25.7109375" bestFit="1" customWidth="1"/>
    <col min="20" max="20" width="20.7109375" bestFit="1" customWidth="1"/>
    <col min="21" max="21" width="51.7109375" bestFit="1" customWidth="1"/>
    <col min="22" max="22" width="21.140625" bestFit="1" customWidth="1"/>
    <col min="23" max="23" width="56.5703125" bestFit="1" customWidth="1"/>
    <col min="24" max="24" width="24" bestFit="1" customWidth="1"/>
    <col min="25" max="25" width="24.140625" bestFit="1" customWidth="1"/>
    <col min="26" max="26" width="22.28515625" bestFit="1" customWidth="1"/>
    <col min="27" max="27" width="67.5703125" bestFit="1" customWidth="1"/>
    <col min="28" max="28" width="12.28515625" bestFit="1" customWidth="1"/>
    <col min="29" max="29" width="15.7109375" bestFit="1" customWidth="1"/>
    <col min="30" max="30" width="21.5703125" bestFit="1" customWidth="1"/>
    <col min="31" max="44" width="11.140625" bestFit="1" customWidth="1"/>
    <col min="45" max="55" width="12.140625" bestFit="1" customWidth="1"/>
    <col min="56" max="63" width="8.85546875" customWidth="1"/>
    <col min="64" max="65" width="10.7109375" bestFit="1" customWidth="1"/>
    <col min="67" max="67" width="29.85546875" bestFit="1" customWidth="1"/>
    <col min="68" max="68" width="49.140625" bestFit="1" customWidth="1"/>
    <col min="69" max="69" width="29" bestFit="1" customWidth="1"/>
    <col min="70" max="70" width="41.42578125" bestFit="1" customWidth="1"/>
    <col min="71" max="71" width="34.28515625" bestFit="1" customWidth="1"/>
    <col min="72" max="72" width="45.42578125" bestFit="1" customWidth="1"/>
    <col min="73" max="73" width="30" bestFit="1" customWidth="1"/>
    <col min="74" max="74" width="27.140625" bestFit="1" customWidth="1"/>
    <col min="75" max="75" width="40.28515625" bestFit="1" customWidth="1"/>
    <col min="76" max="76" width="25.85546875" bestFit="1" customWidth="1"/>
    <col min="77" max="77" width="47.42578125" bestFit="1" customWidth="1"/>
    <col min="78" max="78" width="14.85546875" bestFit="1" customWidth="1"/>
    <col min="79" max="79" width="67.5703125" bestFit="1" customWidth="1"/>
    <col min="80" max="80" width="12.28515625" bestFit="1" customWidth="1"/>
    <col min="81" max="81" width="15.7109375" bestFit="1" customWidth="1"/>
    <col min="82" max="82" width="21.5703125" bestFit="1" customWidth="1"/>
  </cols>
  <sheetData>
    <row r="1" spans="1:30" x14ac:dyDescent="0.25">
      <c r="A1" t="s">
        <v>1397</v>
      </c>
      <c r="B1" s="2" t="s">
        <v>1398</v>
      </c>
      <c r="C1" s="2" t="s">
        <v>1399</v>
      </c>
      <c r="D1" t="s">
        <v>1396</v>
      </c>
      <c r="E1" t="s">
        <v>1430</v>
      </c>
      <c r="F1" t="s">
        <v>1431</v>
      </c>
      <c r="G1" t="s">
        <v>1434</v>
      </c>
      <c r="H1" t="s">
        <v>1435</v>
      </c>
      <c r="I1" t="s">
        <v>1436</v>
      </c>
      <c r="J1" t="s">
        <v>1437</v>
      </c>
      <c r="K1" t="s">
        <v>1439</v>
      </c>
      <c r="L1" t="s">
        <v>1440</v>
      </c>
      <c r="M1" t="s">
        <v>1441</v>
      </c>
      <c r="N1" t="s">
        <v>1442</v>
      </c>
      <c r="O1" t="s">
        <v>1492</v>
      </c>
      <c r="P1" t="s">
        <v>1493</v>
      </c>
      <c r="Q1" t="s">
        <v>1494</v>
      </c>
      <c r="R1" t="s">
        <v>1495</v>
      </c>
      <c r="S1" t="s">
        <v>1496</v>
      </c>
      <c r="T1" t="s">
        <v>1497</v>
      </c>
      <c r="U1" t="s">
        <v>1498</v>
      </c>
      <c r="V1" t="s">
        <v>1499</v>
      </c>
      <c r="W1" t="s">
        <v>1500</v>
      </c>
      <c r="X1" t="s">
        <v>1501</v>
      </c>
      <c r="Y1" t="s">
        <v>1567</v>
      </c>
      <c r="Z1" t="s">
        <v>1563</v>
      </c>
      <c r="AA1" t="s">
        <v>1</v>
      </c>
      <c r="AB1" t="s">
        <v>2</v>
      </c>
      <c r="AC1" t="s">
        <v>4</v>
      </c>
      <c r="AD1" t="s">
        <v>5</v>
      </c>
    </row>
    <row r="2" spans="1:30" x14ac:dyDescent="0.25">
      <c r="A2" t="s">
        <v>1446</v>
      </c>
      <c r="B2">
        <v>44682</v>
      </c>
      <c r="C2">
        <v>44749</v>
      </c>
      <c r="D2" t="s">
        <v>951</v>
      </c>
      <c r="E2">
        <v>9519</v>
      </c>
      <c r="F2">
        <v>453</v>
      </c>
      <c r="G2">
        <v>0</v>
      </c>
      <c r="H2">
        <v>13</v>
      </c>
      <c r="I2">
        <v>0</v>
      </c>
      <c r="J2">
        <v>81</v>
      </c>
      <c r="K2">
        <v>0</v>
      </c>
      <c r="L2">
        <v>0</v>
      </c>
      <c r="M2">
        <v>0</v>
      </c>
      <c r="N2">
        <v>0</v>
      </c>
      <c r="O2">
        <v>1</v>
      </c>
      <c r="P2">
        <v>14</v>
      </c>
      <c r="Q2">
        <v>0</v>
      </c>
      <c r="R2">
        <v>6</v>
      </c>
      <c r="S2">
        <v>14</v>
      </c>
      <c r="T2">
        <v>4</v>
      </c>
      <c r="U2">
        <v>0</v>
      </c>
      <c r="V2">
        <v>4</v>
      </c>
      <c r="W2">
        <v>4</v>
      </c>
      <c r="X2">
        <v>4</v>
      </c>
      <c r="Y2">
        <v>14</v>
      </c>
      <c r="Z2">
        <v>4</v>
      </c>
      <c r="AA2" t="s">
        <v>952</v>
      </c>
      <c r="AB2" t="s">
        <v>810</v>
      </c>
      <c r="AC2" t="s">
        <v>953</v>
      </c>
      <c r="AD2" t="s">
        <v>954</v>
      </c>
    </row>
    <row r="3" spans="1:30" x14ac:dyDescent="0.25">
      <c r="A3" t="s">
        <v>1446</v>
      </c>
      <c r="B3">
        <v>44682</v>
      </c>
      <c r="C3">
        <v>44749</v>
      </c>
      <c r="D3" t="s">
        <v>941</v>
      </c>
      <c r="E3">
        <v>10600</v>
      </c>
      <c r="F3">
        <v>374</v>
      </c>
      <c r="G3">
        <v>0</v>
      </c>
      <c r="H3">
        <v>3</v>
      </c>
      <c r="I3">
        <v>0</v>
      </c>
      <c r="J3">
        <v>50</v>
      </c>
      <c r="K3">
        <v>0</v>
      </c>
      <c r="L3">
        <v>0</v>
      </c>
      <c r="M3">
        <v>0</v>
      </c>
      <c r="N3">
        <v>0</v>
      </c>
      <c r="O3">
        <v>2</v>
      </c>
      <c r="P3">
        <v>4</v>
      </c>
      <c r="Q3">
        <v>0</v>
      </c>
      <c r="R3">
        <v>2</v>
      </c>
      <c r="S3">
        <v>4</v>
      </c>
      <c r="T3">
        <v>0</v>
      </c>
      <c r="U3">
        <v>0</v>
      </c>
      <c r="V3">
        <v>0</v>
      </c>
      <c r="W3">
        <v>0</v>
      </c>
      <c r="X3">
        <v>0</v>
      </c>
      <c r="Y3">
        <v>4</v>
      </c>
      <c r="Z3">
        <v>0</v>
      </c>
      <c r="AA3" t="s">
        <v>942</v>
      </c>
      <c r="AB3" t="s">
        <v>810</v>
      </c>
      <c r="AC3" t="s">
        <v>904</v>
      </c>
      <c r="AD3" t="s">
        <v>905</v>
      </c>
    </row>
    <row r="4" spans="1:30" x14ac:dyDescent="0.25">
      <c r="A4" t="s">
        <v>1446</v>
      </c>
      <c r="B4">
        <v>44682</v>
      </c>
      <c r="C4">
        <v>44749</v>
      </c>
      <c r="D4" t="s">
        <v>959</v>
      </c>
      <c r="E4">
        <v>9583</v>
      </c>
      <c r="F4">
        <v>404</v>
      </c>
      <c r="G4">
        <v>0</v>
      </c>
      <c r="H4">
        <v>0</v>
      </c>
      <c r="I4">
        <v>0</v>
      </c>
      <c r="J4">
        <v>109</v>
      </c>
      <c r="K4">
        <v>0</v>
      </c>
      <c r="L4">
        <v>0</v>
      </c>
      <c r="M4">
        <v>0</v>
      </c>
      <c r="N4">
        <v>1</v>
      </c>
      <c r="O4">
        <v>0</v>
      </c>
      <c r="P4">
        <v>1</v>
      </c>
      <c r="Q4">
        <v>0</v>
      </c>
      <c r="R4">
        <v>0</v>
      </c>
      <c r="S4">
        <v>0</v>
      </c>
      <c r="T4">
        <v>2</v>
      </c>
      <c r="U4">
        <v>0</v>
      </c>
      <c r="V4">
        <v>3</v>
      </c>
      <c r="W4">
        <v>1</v>
      </c>
      <c r="X4">
        <v>3</v>
      </c>
      <c r="Y4">
        <v>1</v>
      </c>
      <c r="Z4">
        <v>3</v>
      </c>
      <c r="AA4" t="s">
        <v>960</v>
      </c>
      <c r="AB4" t="s">
        <v>810</v>
      </c>
      <c r="AC4" t="s">
        <v>953</v>
      </c>
      <c r="AD4" t="s">
        <v>954</v>
      </c>
    </row>
    <row r="5" spans="1:30" x14ac:dyDescent="0.25">
      <c r="A5" t="s">
        <v>1446</v>
      </c>
      <c r="B5">
        <v>44682</v>
      </c>
      <c r="C5">
        <v>44749</v>
      </c>
      <c r="D5" t="s">
        <v>1002</v>
      </c>
      <c r="E5">
        <v>9627</v>
      </c>
      <c r="F5">
        <v>471</v>
      </c>
      <c r="G5">
        <v>0</v>
      </c>
      <c r="H5">
        <v>70</v>
      </c>
      <c r="I5">
        <v>0</v>
      </c>
      <c r="J5">
        <v>121</v>
      </c>
      <c r="K5">
        <v>0</v>
      </c>
      <c r="L5">
        <v>10</v>
      </c>
      <c r="M5">
        <v>0</v>
      </c>
      <c r="N5">
        <v>12</v>
      </c>
      <c r="O5">
        <v>50</v>
      </c>
      <c r="P5">
        <v>70</v>
      </c>
      <c r="Q5">
        <v>0</v>
      </c>
      <c r="R5">
        <v>32</v>
      </c>
      <c r="S5">
        <v>69</v>
      </c>
      <c r="T5">
        <v>15</v>
      </c>
      <c r="U5">
        <v>0</v>
      </c>
      <c r="V5">
        <v>14</v>
      </c>
      <c r="W5">
        <v>17</v>
      </c>
      <c r="X5">
        <v>14</v>
      </c>
      <c r="Y5">
        <v>70</v>
      </c>
      <c r="Z5">
        <v>17</v>
      </c>
      <c r="AA5" t="s">
        <v>1003</v>
      </c>
      <c r="AB5" t="s">
        <v>810</v>
      </c>
      <c r="AC5" t="s">
        <v>953</v>
      </c>
      <c r="AD5" t="s">
        <v>954</v>
      </c>
    </row>
    <row r="6" spans="1:30" x14ac:dyDescent="0.25">
      <c r="A6" t="s">
        <v>1446</v>
      </c>
      <c r="B6">
        <v>44682</v>
      </c>
      <c r="C6">
        <v>44749</v>
      </c>
      <c r="D6" t="s">
        <v>979</v>
      </c>
      <c r="E6">
        <v>5810</v>
      </c>
      <c r="F6">
        <v>267</v>
      </c>
      <c r="G6">
        <v>1</v>
      </c>
      <c r="H6">
        <v>7</v>
      </c>
      <c r="I6">
        <v>0</v>
      </c>
      <c r="J6">
        <v>43</v>
      </c>
      <c r="K6">
        <v>0</v>
      </c>
      <c r="L6">
        <v>0</v>
      </c>
      <c r="M6">
        <v>0</v>
      </c>
      <c r="N6">
        <v>0</v>
      </c>
      <c r="O6">
        <v>1</v>
      </c>
      <c r="P6">
        <v>7</v>
      </c>
      <c r="Q6">
        <v>1</v>
      </c>
      <c r="R6">
        <v>4</v>
      </c>
      <c r="S6">
        <v>7</v>
      </c>
      <c r="T6">
        <v>1</v>
      </c>
      <c r="U6">
        <v>0</v>
      </c>
      <c r="V6">
        <v>1</v>
      </c>
      <c r="W6">
        <v>1</v>
      </c>
      <c r="X6">
        <v>1</v>
      </c>
      <c r="Y6">
        <v>7</v>
      </c>
      <c r="Z6">
        <v>1</v>
      </c>
      <c r="AA6" t="s">
        <v>980</v>
      </c>
      <c r="AB6" t="s">
        <v>810</v>
      </c>
      <c r="AC6" t="s">
        <v>953</v>
      </c>
      <c r="AD6" t="s">
        <v>954</v>
      </c>
    </row>
    <row r="7" spans="1:30" x14ac:dyDescent="0.25">
      <c r="A7" t="s">
        <v>1446</v>
      </c>
      <c r="B7">
        <v>44682</v>
      </c>
      <c r="C7">
        <v>44749</v>
      </c>
      <c r="D7" t="s">
        <v>1007</v>
      </c>
      <c r="E7">
        <v>14341</v>
      </c>
      <c r="F7">
        <v>531</v>
      </c>
      <c r="G7">
        <v>0</v>
      </c>
      <c r="H7">
        <v>13</v>
      </c>
      <c r="I7">
        <v>0</v>
      </c>
      <c r="J7">
        <v>155</v>
      </c>
      <c r="K7">
        <v>2</v>
      </c>
      <c r="L7">
        <v>0</v>
      </c>
      <c r="M7">
        <v>1</v>
      </c>
      <c r="N7">
        <v>6</v>
      </c>
      <c r="O7">
        <v>6</v>
      </c>
      <c r="P7">
        <v>12</v>
      </c>
      <c r="Q7">
        <v>1</v>
      </c>
      <c r="R7">
        <v>8</v>
      </c>
      <c r="S7">
        <v>15</v>
      </c>
      <c r="T7">
        <v>6</v>
      </c>
      <c r="U7">
        <v>1</v>
      </c>
      <c r="V7">
        <v>6</v>
      </c>
      <c r="W7">
        <v>6</v>
      </c>
      <c r="X7">
        <v>5</v>
      </c>
      <c r="Y7">
        <v>15</v>
      </c>
      <c r="Z7">
        <v>6</v>
      </c>
      <c r="AA7" t="s">
        <v>1008</v>
      </c>
      <c r="AB7" t="s">
        <v>810</v>
      </c>
      <c r="AC7" t="s">
        <v>1009</v>
      </c>
      <c r="AD7" t="s">
        <v>1010</v>
      </c>
    </row>
    <row r="8" spans="1:30" x14ac:dyDescent="0.25">
      <c r="A8" t="s">
        <v>1446</v>
      </c>
      <c r="B8">
        <v>44682</v>
      </c>
      <c r="C8">
        <v>44749</v>
      </c>
      <c r="D8" t="s">
        <v>931</v>
      </c>
      <c r="E8">
        <v>5834</v>
      </c>
      <c r="F8">
        <v>206</v>
      </c>
      <c r="G8">
        <v>0</v>
      </c>
      <c r="H8">
        <v>3</v>
      </c>
      <c r="I8">
        <v>1</v>
      </c>
      <c r="J8">
        <v>50</v>
      </c>
      <c r="K8">
        <v>0</v>
      </c>
      <c r="L8">
        <v>0</v>
      </c>
      <c r="M8">
        <v>0</v>
      </c>
      <c r="N8">
        <v>0</v>
      </c>
      <c r="O8">
        <v>2</v>
      </c>
      <c r="P8">
        <v>4</v>
      </c>
      <c r="Q8">
        <v>0</v>
      </c>
      <c r="R8">
        <v>2</v>
      </c>
      <c r="S8">
        <v>4</v>
      </c>
      <c r="T8">
        <v>2</v>
      </c>
      <c r="U8">
        <v>0</v>
      </c>
      <c r="V8">
        <v>2</v>
      </c>
      <c r="W8">
        <v>2</v>
      </c>
      <c r="X8">
        <v>2</v>
      </c>
      <c r="Y8">
        <v>4</v>
      </c>
      <c r="Z8">
        <v>2</v>
      </c>
      <c r="AA8" t="s">
        <v>932</v>
      </c>
      <c r="AB8" t="s">
        <v>810</v>
      </c>
      <c r="AC8" t="s">
        <v>904</v>
      </c>
      <c r="AD8" t="s">
        <v>905</v>
      </c>
    </row>
    <row r="9" spans="1:30" x14ac:dyDescent="0.25">
      <c r="A9" t="s">
        <v>1446</v>
      </c>
      <c r="B9">
        <v>44682</v>
      </c>
      <c r="C9">
        <v>44749</v>
      </c>
      <c r="D9" t="s">
        <v>910</v>
      </c>
      <c r="E9">
        <v>15792</v>
      </c>
      <c r="F9">
        <v>592</v>
      </c>
      <c r="G9">
        <v>7</v>
      </c>
      <c r="H9">
        <v>44</v>
      </c>
      <c r="I9">
        <v>0</v>
      </c>
      <c r="J9">
        <v>67</v>
      </c>
      <c r="K9">
        <v>0</v>
      </c>
      <c r="L9">
        <v>0</v>
      </c>
      <c r="M9">
        <v>1</v>
      </c>
      <c r="N9">
        <v>0</v>
      </c>
      <c r="O9">
        <v>0</v>
      </c>
      <c r="P9">
        <v>45</v>
      </c>
      <c r="Q9">
        <v>3</v>
      </c>
      <c r="R9">
        <v>27</v>
      </c>
      <c r="S9">
        <v>46</v>
      </c>
      <c r="T9">
        <v>2</v>
      </c>
      <c r="U9">
        <v>0</v>
      </c>
      <c r="V9">
        <v>4</v>
      </c>
      <c r="W9">
        <v>4</v>
      </c>
      <c r="X9">
        <v>4</v>
      </c>
      <c r="Y9">
        <v>46</v>
      </c>
      <c r="Z9">
        <v>4</v>
      </c>
      <c r="AA9" t="s">
        <v>911</v>
      </c>
      <c r="AB9" t="s">
        <v>810</v>
      </c>
      <c r="AC9" t="s">
        <v>1447</v>
      </c>
      <c r="AD9" t="s">
        <v>1448</v>
      </c>
    </row>
    <row r="10" spans="1:30" x14ac:dyDescent="0.25">
      <c r="A10" t="s">
        <v>1446</v>
      </c>
      <c r="B10">
        <v>44682</v>
      </c>
      <c r="C10">
        <v>44749</v>
      </c>
      <c r="D10" t="s">
        <v>984</v>
      </c>
      <c r="E10">
        <v>4854</v>
      </c>
      <c r="F10">
        <v>238</v>
      </c>
      <c r="G10">
        <v>0</v>
      </c>
      <c r="H10">
        <v>18</v>
      </c>
      <c r="I10">
        <v>0</v>
      </c>
      <c r="J10">
        <v>47</v>
      </c>
      <c r="K10">
        <v>0</v>
      </c>
      <c r="L10">
        <v>0</v>
      </c>
      <c r="M10">
        <v>0</v>
      </c>
      <c r="N10">
        <v>1</v>
      </c>
      <c r="O10">
        <v>14</v>
      </c>
      <c r="P10">
        <v>18</v>
      </c>
      <c r="Q10">
        <v>0</v>
      </c>
      <c r="R10">
        <v>11</v>
      </c>
      <c r="S10">
        <v>18</v>
      </c>
      <c r="T10">
        <v>0</v>
      </c>
      <c r="U10">
        <v>0</v>
      </c>
      <c r="V10">
        <v>1</v>
      </c>
      <c r="W10">
        <v>1</v>
      </c>
      <c r="X10">
        <v>1</v>
      </c>
      <c r="Y10">
        <v>18</v>
      </c>
      <c r="Z10">
        <v>1</v>
      </c>
      <c r="AA10" t="s">
        <v>985</v>
      </c>
      <c r="AB10" t="s">
        <v>810</v>
      </c>
      <c r="AC10" t="s">
        <v>953</v>
      </c>
      <c r="AD10" t="s">
        <v>954</v>
      </c>
    </row>
    <row r="11" spans="1:30" x14ac:dyDescent="0.25">
      <c r="A11" t="s">
        <v>1446</v>
      </c>
      <c r="B11">
        <v>44682</v>
      </c>
      <c r="C11">
        <v>44749</v>
      </c>
      <c r="D11" t="s">
        <v>970</v>
      </c>
      <c r="E11">
        <v>8034</v>
      </c>
      <c r="F11">
        <v>312</v>
      </c>
      <c r="G11">
        <v>0</v>
      </c>
      <c r="H11">
        <v>8</v>
      </c>
      <c r="I11">
        <v>0</v>
      </c>
      <c r="J11">
        <v>83</v>
      </c>
      <c r="K11">
        <v>1</v>
      </c>
      <c r="L11">
        <v>0</v>
      </c>
      <c r="M11">
        <v>0</v>
      </c>
      <c r="N11">
        <v>1</v>
      </c>
      <c r="O11">
        <v>5</v>
      </c>
      <c r="P11">
        <v>6</v>
      </c>
      <c r="Q11">
        <v>0</v>
      </c>
      <c r="R11">
        <v>4</v>
      </c>
      <c r="S11">
        <v>9</v>
      </c>
      <c r="T11">
        <v>1</v>
      </c>
      <c r="U11">
        <v>0</v>
      </c>
      <c r="V11">
        <v>1</v>
      </c>
      <c r="W11">
        <v>1</v>
      </c>
      <c r="X11">
        <v>1</v>
      </c>
      <c r="Y11">
        <v>9</v>
      </c>
      <c r="Z11">
        <v>1</v>
      </c>
      <c r="AA11" t="s">
        <v>971</v>
      </c>
      <c r="AB11" t="s">
        <v>810</v>
      </c>
      <c r="AC11" t="s">
        <v>953</v>
      </c>
      <c r="AD11" t="s">
        <v>954</v>
      </c>
    </row>
    <row r="12" spans="1:30" x14ac:dyDescent="0.25">
      <c r="A12" t="s">
        <v>1446</v>
      </c>
      <c r="B12">
        <v>44682</v>
      </c>
      <c r="C12">
        <v>44749</v>
      </c>
      <c r="D12" t="s">
        <v>158</v>
      </c>
      <c r="E12">
        <v>5522</v>
      </c>
      <c r="F12">
        <v>140</v>
      </c>
      <c r="G12">
        <v>0</v>
      </c>
      <c r="H12">
        <v>1</v>
      </c>
      <c r="I12">
        <v>0</v>
      </c>
      <c r="J12">
        <v>55</v>
      </c>
      <c r="K12">
        <v>0</v>
      </c>
      <c r="L12">
        <v>0</v>
      </c>
      <c r="M12">
        <v>0</v>
      </c>
      <c r="N12">
        <v>0</v>
      </c>
      <c r="O12">
        <v>0</v>
      </c>
      <c r="P12">
        <v>1</v>
      </c>
      <c r="Q12">
        <v>0</v>
      </c>
      <c r="R12">
        <v>1</v>
      </c>
      <c r="S12">
        <v>0</v>
      </c>
      <c r="T12">
        <v>0</v>
      </c>
      <c r="U12">
        <v>0</v>
      </c>
      <c r="V12">
        <v>1</v>
      </c>
      <c r="W12">
        <v>0</v>
      </c>
      <c r="X12">
        <v>0</v>
      </c>
      <c r="Y12">
        <v>1</v>
      </c>
      <c r="Z12">
        <v>1</v>
      </c>
      <c r="AA12" t="s">
        <v>159</v>
      </c>
      <c r="AB12" t="s">
        <v>16</v>
      </c>
      <c r="AC12" t="s">
        <v>128</v>
      </c>
      <c r="AD12" t="s">
        <v>129</v>
      </c>
    </row>
    <row r="13" spans="1:30" x14ac:dyDescent="0.25">
      <c r="A13" t="s">
        <v>1446</v>
      </c>
      <c r="B13">
        <v>44682</v>
      </c>
      <c r="C13">
        <v>44749</v>
      </c>
      <c r="D13" t="s">
        <v>833</v>
      </c>
      <c r="E13">
        <v>6306</v>
      </c>
      <c r="F13">
        <v>214</v>
      </c>
      <c r="G13">
        <v>10</v>
      </c>
      <c r="H13">
        <v>11</v>
      </c>
      <c r="I13">
        <v>0</v>
      </c>
      <c r="J13">
        <v>20</v>
      </c>
      <c r="K13">
        <v>0</v>
      </c>
      <c r="L13">
        <v>0</v>
      </c>
      <c r="M13">
        <v>0</v>
      </c>
      <c r="N13">
        <v>0</v>
      </c>
      <c r="O13">
        <v>8</v>
      </c>
      <c r="P13">
        <v>12</v>
      </c>
      <c r="Q13">
        <v>0</v>
      </c>
      <c r="R13">
        <v>7</v>
      </c>
      <c r="S13">
        <v>12</v>
      </c>
      <c r="T13">
        <v>0</v>
      </c>
      <c r="U13">
        <v>0</v>
      </c>
      <c r="V13">
        <v>0</v>
      </c>
      <c r="W13">
        <v>0</v>
      </c>
      <c r="X13">
        <v>0</v>
      </c>
      <c r="Y13">
        <v>12</v>
      </c>
      <c r="Z13">
        <v>0</v>
      </c>
      <c r="AA13" t="s">
        <v>834</v>
      </c>
      <c r="AB13" t="s">
        <v>810</v>
      </c>
      <c r="AC13" t="s">
        <v>812</v>
      </c>
      <c r="AD13" t="s">
        <v>813</v>
      </c>
    </row>
    <row r="14" spans="1:30" x14ac:dyDescent="0.25">
      <c r="A14" t="s">
        <v>1446</v>
      </c>
      <c r="B14">
        <v>44682</v>
      </c>
      <c r="C14">
        <v>44749</v>
      </c>
      <c r="D14" t="s">
        <v>894</v>
      </c>
      <c r="E14">
        <v>6544</v>
      </c>
      <c r="F14">
        <v>265</v>
      </c>
      <c r="G14">
        <v>1</v>
      </c>
      <c r="H14">
        <v>13</v>
      </c>
      <c r="I14">
        <v>0</v>
      </c>
      <c r="J14">
        <v>93</v>
      </c>
      <c r="K14">
        <v>2</v>
      </c>
      <c r="L14">
        <v>0</v>
      </c>
      <c r="M14">
        <v>0</v>
      </c>
      <c r="N14">
        <v>2</v>
      </c>
      <c r="O14">
        <v>12</v>
      </c>
      <c r="P14">
        <v>13</v>
      </c>
      <c r="Q14">
        <v>1</v>
      </c>
      <c r="R14">
        <v>4</v>
      </c>
      <c r="S14">
        <v>13</v>
      </c>
      <c r="T14">
        <v>2</v>
      </c>
      <c r="U14">
        <v>0</v>
      </c>
      <c r="V14">
        <v>2</v>
      </c>
      <c r="W14">
        <v>2</v>
      </c>
      <c r="X14">
        <v>2</v>
      </c>
      <c r="Y14">
        <v>13</v>
      </c>
      <c r="Z14">
        <v>2</v>
      </c>
      <c r="AA14" t="s">
        <v>895</v>
      </c>
      <c r="AB14" t="s">
        <v>810</v>
      </c>
      <c r="AC14" t="s">
        <v>856</v>
      </c>
      <c r="AD14" t="s">
        <v>857</v>
      </c>
    </row>
    <row r="15" spans="1:30" x14ac:dyDescent="0.25">
      <c r="A15" t="s">
        <v>1446</v>
      </c>
      <c r="B15">
        <v>44682</v>
      </c>
      <c r="C15">
        <v>44749</v>
      </c>
      <c r="D15" t="s">
        <v>883</v>
      </c>
      <c r="E15">
        <v>14912</v>
      </c>
      <c r="F15">
        <v>548</v>
      </c>
      <c r="G15">
        <v>0</v>
      </c>
      <c r="H15">
        <v>4</v>
      </c>
      <c r="I15">
        <v>0</v>
      </c>
      <c r="J15">
        <v>133</v>
      </c>
      <c r="K15">
        <v>0</v>
      </c>
      <c r="L15">
        <v>0</v>
      </c>
      <c r="M15">
        <v>0</v>
      </c>
      <c r="N15">
        <v>0</v>
      </c>
      <c r="O15">
        <v>1</v>
      </c>
      <c r="P15">
        <v>9</v>
      </c>
      <c r="Q15">
        <v>0</v>
      </c>
      <c r="R15">
        <v>2</v>
      </c>
      <c r="S15">
        <v>8</v>
      </c>
      <c r="T15">
        <v>3</v>
      </c>
      <c r="U15">
        <v>0</v>
      </c>
      <c r="V15">
        <v>3</v>
      </c>
      <c r="W15">
        <v>3</v>
      </c>
      <c r="X15">
        <v>3</v>
      </c>
      <c r="Y15">
        <v>9</v>
      </c>
      <c r="Z15">
        <v>3</v>
      </c>
      <c r="AA15" t="s">
        <v>884</v>
      </c>
      <c r="AB15" t="s">
        <v>810</v>
      </c>
      <c r="AC15" t="s">
        <v>1447</v>
      </c>
      <c r="AD15" t="s">
        <v>1448</v>
      </c>
    </row>
    <row r="16" spans="1:30" x14ac:dyDescent="0.25">
      <c r="A16" t="s">
        <v>1446</v>
      </c>
      <c r="B16">
        <v>44682</v>
      </c>
      <c r="C16">
        <v>44749</v>
      </c>
      <c r="D16" t="s">
        <v>464</v>
      </c>
      <c r="E16">
        <v>3240</v>
      </c>
      <c r="F16">
        <v>119</v>
      </c>
      <c r="G16">
        <v>0</v>
      </c>
      <c r="H16">
        <v>3</v>
      </c>
      <c r="I16">
        <v>0</v>
      </c>
      <c r="J16">
        <v>83</v>
      </c>
      <c r="K16">
        <v>0</v>
      </c>
      <c r="L16">
        <v>0</v>
      </c>
      <c r="M16">
        <v>0</v>
      </c>
      <c r="N16">
        <v>1</v>
      </c>
      <c r="O16">
        <v>0</v>
      </c>
      <c r="P16">
        <v>5</v>
      </c>
      <c r="Q16">
        <v>0</v>
      </c>
      <c r="R16">
        <v>3</v>
      </c>
      <c r="S16">
        <v>6</v>
      </c>
      <c r="T16">
        <v>0</v>
      </c>
      <c r="U16">
        <v>0</v>
      </c>
      <c r="V16">
        <v>4</v>
      </c>
      <c r="W16">
        <v>4</v>
      </c>
      <c r="X16">
        <v>5</v>
      </c>
      <c r="Y16">
        <v>6</v>
      </c>
      <c r="Z16">
        <v>5</v>
      </c>
      <c r="AA16" t="s">
        <v>465</v>
      </c>
      <c r="AB16" t="s">
        <v>389</v>
      </c>
      <c r="AC16" t="s">
        <v>450</v>
      </c>
      <c r="AD16" t="s">
        <v>451</v>
      </c>
    </row>
    <row r="17" spans="1:30" x14ac:dyDescent="0.25">
      <c r="A17" t="s">
        <v>1446</v>
      </c>
      <c r="B17">
        <v>44682</v>
      </c>
      <c r="C17">
        <v>44749</v>
      </c>
      <c r="D17" t="s">
        <v>567</v>
      </c>
      <c r="E17">
        <v>5263</v>
      </c>
      <c r="F17">
        <v>236</v>
      </c>
      <c r="G17">
        <v>0</v>
      </c>
      <c r="H17">
        <v>8</v>
      </c>
      <c r="I17">
        <v>0</v>
      </c>
      <c r="J17">
        <v>88</v>
      </c>
      <c r="K17">
        <v>0</v>
      </c>
      <c r="L17">
        <v>0</v>
      </c>
      <c r="M17">
        <v>1</v>
      </c>
      <c r="N17">
        <v>4</v>
      </c>
      <c r="O17">
        <v>3</v>
      </c>
      <c r="P17">
        <v>9</v>
      </c>
      <c r="Q17">
        <v>0</v>
      </c>
      <c r="R17">
        <v>4</v>
      </c>
      <c r="S17">
        <v>9</v>
      </c>
      <c r="T17">
        <v>4</v>
      </c>
      <c r="U17">
        <v>0</v>
      </c>
      <c r="V17">
        <v>4</v>
      </c>
      <c r="W17">
        <v>4</v>
      </c>
      <c r="X17">
        <v>4</v>
      </c>
      <c r="Y17">
        <v>9</v>
      </c>
      <c r="Z17">
        <v>4</v>
      </c>
      <c r="AA17" t="s">
        <v>568</v>
      </c>
      <c r="AB17" t="s">
        <v>389</v>
      </c>
      <c r="AC17" t="s">
        <v>510</v>
      </c>
      <c r="AD17" t="s">
        <v>511</v>
      </c>
    </row>
    <row r="18" spans="1:30" x14ac:dyDescent="0.25">
      <c r="A18" t="s">
        <v>1446</v>
      </c>
      <c r="B18">
        <v>44682</v>
      </c>
      <c r="C18">
        <v>44749</v>
      </c>
      <c r="D18" t="s">
        <v>427</v>
      </c>
      <c r="E18">
        <v>3535</v>
      </c>
      <c r="F18">
        <v>135</v>
      </c>
      <c r="G18">
        <v>0</v>
      </c>
      <c r="H18">
        <v>0</v>
      </c>
      <c r="I18">
        <v>0</v>
      </c>
      <c r="J18">
        <v>51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 t="s">
        <v>428</v>
      </c>
      <c r="AB18" t="s">
        <v>389</v>
      </c>
      <c r="AC18" t="s">
        <v>391</v>
      </c>
      <c r="AD18" t="s">
        <v>392</v>
      </c>
    </row>
    <row r="19" spans="1:30" x14ac:dyDescent="0.25">
      <c r="A19" t="s">
        <v>1446</v>
      </c>
      <c r="B19">
        <v>44682</v>
      </c>
      <c r="C19">
        <v>44749</v>
      </c>
      <c r="D19" t="s">
        <v>397</v>
      </c>
      <c r="E19">
        <v>3929</v>
      </c>
      <c r="F19">
        <v>106</v>
      </c>
      <c r="G19">
        <v>4</v>
      </c>
      <c r="H19">
        <v>4</v>
      </c>
      <c r="I19">
        <v>0</v>
      </c>
      <c r="J19">
        <v>45</v>
      </c>
      <c r="K19">
        <v>0</v>
      </c>
      <c r="L19">
        <v>1</v>
      </c>
      <c r="M19">
        <v>1</v>
      </c>
      <c r="N19">
        <v>1</v>
      </c>
      <c r="O19">
        <v>3</v>
      </c>
      <c r="P19">
        <v>4</v>
      </c>
      <c r="Q19">
        <v>1</v>
      </c>
      <c r="R19">
        <v>0</v>
      </c>
      <c r="S19">
        <v>4</v>
      </c>
      <c r="T19">
        <v>1</v>
      </c>
      <c r="U19">
        <v>0</v>
      </c>
      <c r="V19">
        <v>1</v>
      </c>
      <c r="W19">
        <v>1</v>
      </c>
      <c r="X19">
        <v>1</v>
      </c>
      <c r="Y19">
        <v>4</v>
      </c>
      <c r="Z19">
        <v>1</v>
      </c>
      <c r="AA19" t="s">
        <v>398</v>
      </c>
      <c r="AB19" t="s">
        <v>389</v>
      </c>
      <c r="AC19" t="s">
        <v>391</v>
      </c>
      <c r="AD19" t="s">
        <v>392</v>
      </c>
    </row>
    <row r="20" spans="1:30" x14ac:dyDescent="0.25">
      <c r="A20" t="s">
        <v>1446</v>
      </c>
      <c r="B20">
        <v>44682</v>
      </c>
      <c r="C20">
        <v>44749</v>
      </c>
      <c r="D20" t="s">
        <v>538</v>
      </c>
      <c r="E20">
        <v>5053</v>
      </c>
      <c r="F20">
        <v>236</v>
      </c>
      <c r="G20">
        <v>0</v>
      </c>
      <c r="H20">
        <v>2</v>
      </c>
      <c r="I20">
        <v>1</v>
      </c>
      <c r="J20">
        <v>59</v>
      </c>
      <c r="K20">
        <v>0</v>
      </c>
      <c r="L20">
        <v>1</v>
      </c>
      <c r="M20">
        <v>0</v>
      </c>
      <c r="N20">
        <v>0</v>
      </c>
      <c r="O20">
        <v>0</v>
      </c>
      <c r="P20">
        <v>2</v>
      </c>
      <c r="Q20">
        <v>0</v>
      </c>
      <c r="R20">
        <v>1</v>
      </c>
      <c r="S20">
        <v>2</v>
      </c>
      <c r="T20">
        <v>0</v>
      </c>
      <c r="U20">
        <v>0</v>
      </c>
      <c r="V20">
        <v>20</v>
      </c>
      <c r="W20">
        <v>23</v>
      </c>
      <c r="X20">
        <v>16</v>
      </c>
      <c r="Y20">
        <v>2</v>
      </c>
      <c r="Z20">
        <v>23</v>
      </c>
      <c r="AA20" t="s">
        <v>539</v>
      </c>
      <c r="AB20" t="s">
        <v>389</v>
      </c>
      <c r="AC20" t="s">
        <v>510</v>
      </c>
      <c r="AD20" t="s">
        <v>511</v>
      </c>
    </row>
    <row r="21" spans="1:30" x14ac:dyDescent="0.25">
      <c r="A21" t="s">
        <v>1446</v>
      </c>
      <c r="B21">
        <v>44682</v>
      </c>
      <c r="C21">
        <v>44749</v>
      </c>
      <c r="D21" t="s">
        <v>467</v>
      </c>
      <c r="E21">
        <v>3283</v>
      </c>
      <c r="F21">
        <v>141</v>
      </c>
      <c r="G21">
        <v>0</v>
      </c>
      <c r="H21">
        <v>35</v>
      </c>
      <c r="I21">
        <v>0</v>
      </c>
      <c r="J21">
        <v>47</v>
      </c>
      <c r="K21">
        <v>0</v>
      </c>
      <c r="L21">
        <v>0</v>
      </c>
      <c r="M21">
        <v>0</v>
      </c>
      <c r="N21">
        <v>0</v>
      </c>
      <c r="O21">
        <v>16</v>
      </c>
      <c r="P21">
        <v>36</v>
      </c>
      <c r="Q21">
        <v>0</v>
      </c>
      <c r="R21">
        <v>17</v>
      </c>
      <c r="S21">
        <v>36</v>
      </c>
      <c r="T21">
        <v>5</v>
      </c>
      <c r="U21">
        <v>0</v>
      </c>
      <c r="V21">
        <v>5</v>
      </c>
      <c r="W21">
        <v>4</v>
      </c>
      <c r="X21">
        <v>4</v>
      </c>
      <c r="Y21">
        <v>36</v>
      </c>
      <c r="Z21">
        <v>5</v>
      </c>
      <c r="AA21" t="s">
        <v>1541</v>
      </c>
      <c r="AB21" t="s">
        <v>389</v>
      </c>
      <c r="AC21" t="s">
        <v>450</v>
      </c>
      <c r="AD21" t="s">
        <v>451</v>
      </c>
    </row>
    <row r="22" spans="1:30" x14ac:dyDescent="0.25">
      <c r="A22" t="s">
        <v>1446</v>
      </c>
      <c r="B22">
        <v>44682</v>
      </c>
      <c r="C22">
        <v>44749</v>
      </c>
      <c r="D22" t="s">
        <v>179</v>
      </c>
      <c r="E22">
        <v>7311</v>
      </c>
      <c r="F22">
        <v>316</v>
      </c>
      <c r="G22">
        <v>11</v>
      </c>
      <c r="H22">
        <v>12</v>
      </c>
      <c r="I22">
        <v>0</v>
      </c>
      <c r="J22">
        <v>108</v>
      </c>
      <c r="K22">
        <v>0</v>
      </c>
      <c r="L22">
        <v>1</v>
      </c>
      <c r="M22">
        <v>1</v>
      </c>
      <c r="N22">
        <v>1</v>
      </c>
      <c r="O22">
        <v>11</v>
      </c>
      <c r="P22">
        <v>12</v>
      </c>
      <c r="Q22">
        <v>11</v>
      </c>
      <c r="R22">
        <v>11</v>
      </c>
      <c r="S22">
        <v>12</v>
      </c>
      <c r="T22">
        <v>1</v>
      </c>
      <c r="U22">
        <v>1</v>
      </c>
      <c r="V22">
        <v>1</v>
      </c>
      <c r="W22">
        <v>1</v>
      </c>
      <c r="X22">
        <v>1</v>
      </c>
      <c r="Y22">
        <v>12</v>
      </c>
      <c r="Z22">
        <v>1</v>
      </c>
      <c r="AA22" t="s">
        <v>180</v>
      </c>
      <c r="AB22" t="s">
        <v>16</v>
      </c>
      <c r="AC22" t="s">
        <v>169</v>
      </c>
      <c r="AD22" t="s">
        <v>1540</v>
      </c>
    </row>
    <row r="23" spans="1:30" x14ac:dyDescent="0.25">
      <c r="A23" t="s">
        <v>1446</v>
      </c>
      <c r="B23">
        <v>44682</v>
      </c>
      <c r="C23">
        <v>44749</v>
      </c>
      <c r="D23" t="s">
        <v>900</v>
      </c>
      <c r="E23">
        <v>13330</v>
      </c>
      <c r="F23">
        <v>617</v>
      </c>
      <c r="G23">
        <v>0</v>
      </c>
      <c r="H23">
        <v>45</v>
      </c>
      <c r="I23">
        <v>0</v>
      </c>
      <c r="J23">
        <v>147</v>
      </c>
      <c r="K23">
        <v>0</v>
      </c>
      <c r="L23">
        <v>0</v>
      </c>
      <c r="M23">
        <v>0</v>
      </c>
      <c r="N23">
        <v>1</v>
      </c>
      <c r="O23">
        <v>41</v>
      </c>
      <c r="P23">
        <v>44</v>
      </c>
      <c r="Q23">
        <v>0</v>
      </c>
      <c r="R23">
        <v>17</v>
      </c>
      <c r="S23">
        <v>45</v>
      </c>
      <c r="T23">
        <v>3</v>
      </c>
      <c r="U23">
        <v>0</v>
      </c>
      <c r="V23">
        <v>3</v>
      </c>
      <c r="W23">
        <v>3</v>
      </c>
      <c r="X23">
        <v>3</v>
      </c>
      <c r="Y23">
        <v>46</v>
      </c>
      <c r="Z23">
        <v>3</v>
      </c>
      <c r="AA23" t="s">
        <v>901</v>
      </c>
      <c r="AB23" t="s">
        <v>810</v>
      </c>
      <c r="AC23" t="s">
        <v>856</v>
      </c>
      <c r="AD23" t="s">
        <v>857</v>
      </c>
    </row>
    <row r="24" spans="1:30" x14ac:dyDescent="0.25">
      <c r="A24" t="s">
        <v>1446</v>
      </c>
      <c r="B24">
        <v>44682</v>
      </c>
      <c r="C24">
        <v>44749</v>
      </c>
      <c r="D24" t="s">
        <v>843</v>
      </c>
      <c r="E24">
        <v>11055</v>
      </c>
      <c r="F24">
        <v>343</v>
      </c>
      <c r="G24">
        <v>0</v>
      </c>
      <c r="H24">
        <v>7</v>
      </c>
      <c r="I24">
        <v>0</v>
      </c>
      <c r="J24">
        <v>47</v>
      </c>
      <c r="K24">
        <v>0</v>
      </c>
      <c r="L24">
        <v>0</v>
      </c>
      <c r="M24">
        <v>0</v>
      </c>
      <c r="N24">
        <v>0</v>
      </c>
      <c r="O24">
        <v>6</v>
      </c>
      <c r="P24">
        <v>7</v>
      </c>
      <c r="Q24">
        <v>0</v>
      </c>
      <c r="R24">
        <v>3</v>
      </c>
      <c r="S24">
        <v>9</v>
      </c>
      <c r="T24">
        <v>0</v>
      </c>
      <c r="U24">
        <v>0</v>
      </c>
      <c r="V24">
        <v>0</v>
      </c>
      <c r="W24">
        <v>0</v>
      </c>
      <c r="X24">
        <v>0</v>
      </c>
      <c r="Y24">
        <v>9</v>
      </c>
      <c r="Z24">
        <v>0</v>
      </c>
      <c r="AA24" t="s">
        <v>844</v>
      </c>
      <c r="AB24" t="s">
        <v>810</v>
      </c>
      <c r="AC24" t="s">
        <v>812</v>
      </c>
      <c r="AD24" t="s">
        <v>813</v>
      </c>
    </row>
    <row r="25" spans="1:30" x14ac:dyDescent="0.25">
      <c r="A25" t="s">
        <v>1446</v>
      </c>
      <c r="B25">
        <v>44682</v>
      </c>
      <c r="C25">
        <v>44749</v>
      </c>
      <c r="D25" t="s">
        <v>902</v>
      </c>
      <c r="E25">
        <v>7592</v>
      </c>
      <c r="F25">
        <v>315</v>
      </c>
      <c r="G25">
        <v>0</v>
      </c>
      <c r="H25">
        <v>4</v>
      </c>
      <c r="I25">
        <v>0</v>
      </c>
      <c r="J25">
        <v>50</v>
      </c>
      <c r="K25">
        <v>0</v>
      </c>
      <c r="L25">
        <v>0</v>
      </c>
      <c r="M25">
        <v>0</v>
      </c>
      <c r="N25">
        <v>0</v>
      </c>
      <c r="O25">
        <v>0</v>
      </c>
      <c r="P25">
        <v>9</v>
      </c>
      <c r="Q25">
        <v>0</v>
      </c>
      <c r="R25">
        <v>5</v>
      </c>
      <c r="S25">
        <v>9</v>
      </c>
      <c r="T25">
        <v>0</v>
      </c>
      <c r="U25">
        <v>0</v>
      </c>
      <c r="V25">
        <v>0</v>
      </c>
      <c r="W25">
        <v>0</v>
      </c>
      <c r="X25">
        <v>0</v>
      </c>
      <c r="Y25">
        <v>9</v>
      </c>
      <c r="Z25">
        <v>0</v>
      </c>
      <c r="AA25" t="s">
        <v>903</v>
      </c>
      <c r="AB25" t="s">
        <v>810</v>
      </c>
      <c r="AC25" t="s">
        <v>904</v>
      </c>
      <c r="AD25" t="s">
        <v>905</v>
      </c>
    </row>
    <row r="26" spans="1:30" x14ac:dyDescent="0.25">
      <c r="A26" t="s">
        <v>1446</v>
      </c>
      <c r="B26">
        <v>44682</v>
      </c>
      <c r="C26">
        <v>44749</v>
      </c>
      <c r="D26" t="s">
        <v>61</v>
      </c>
      <c r="E26">
        <v>4837</v>
      </c>
      <c r="F26">
        <v>200</v>
      </c>
      <c r="G26">
        <v>0</v>
      </c>
      <c r="H26">
        <v>3</v>
      </c>
      <c r="I26">
        <v>0</v>
      </c>
      <c r="J26">
        <v>119</v>
      </c>
      <c r="K26">
        <v>0</v>
      </c>
      <c r="L26">
        <v>0</v>
      </c>
      <c r="M26">
        <v>0</v>
      </c>
      <c r="N26">
        <v>0</v>
      </c>
      <c r="O26">
        <v>3</v>
      </c>
      <c r="P26">
        <v>3</v>
      </c>
      <c r="Q26">
        <v>0</v>
      </c>
      <c r="R26">
        <v>3</v>
      </c>
      <c r="S26">
        <v>3</v>
      </c>
      <c r="T26">
        <v>0</v>
      </c>
      <c r="U26">
        <v>0</v>
      </c>
      <c r="V26">
        <v>3</v>
      </c>
      <c r="W26">
        <v>3</v>
      </c>
      <c r="X26">
        <v>3</v>
      </c>
      <c r="Y26">
        <v>3</v>
      </c>
      <c r="Z26">
        <v>3</v>
      </c>
      <c r="AA26" t="s">
        <v>62</v>
      </c>
      <c r="AB26" t="s">
        <v>16</v>
      </c>
      <c r="AC26" t="s">
        <v>41</v>
      </c>
      <c r="AD26" t="s">
        <v>42</v>
      </c>
    </row>
    <row r="27" spans="1:30" x14ac:dyDescent="0.25">
      <c r="A27" t="s">
        <v>1446</v>
      </c>
      <c r="B27">
        <v>44682</v>
      </c>
      <c r="C27">
        <v>44749</v>
      </c>
      <c r="D27" t="s">
        <v>63</v>
      </c>
      <c r="E27">
        <v>5227</v>
      </c>
      <c r="F27">
        <v>142</v>
      </c>
      <c r="G27">
        <v>0</v>
      </c>
      <c r="H27">
        <v>0</v>
      </c>
      <c r="I27">
        <v>0</v>
      </c>
      <c r="J27">
        <v>68</v>
      </c>
      <c r="K27">
        <v>0</v>
      </c>
      <c r="L27">
        <v>0</v>
      </c>
      <c r="M27">
        <v>0</v>
      </c>
      <c r="N27">
        <v>1</v>
      </c>
      <c r="O27">
        <v>0</v>
      </c>
      <c r="P27">
        <v>0</v>
      </c>
      <c r="Q27">
        <v>0</v>
      </c>
      <c r="R27">
        <v>0</v>
      </c>
      <c r="S27">
        <v>0</v>
      </c>
      <c r="T27">
        <v>1</v>
      </c>
      <c r="U27">
        <v>1</v>
      </c>
      <c r="V27">
        <v>2</v>
      </c>
      <c r="W27">
        <v>2</v>
      </c>
      <c r="X27">
        <v>2</v>
      </c>
      <c r="Y27">
        <v>0</v>
      </c>
      <c r="Z27">
        <v>2</v>
      </c>
      <c r="AA27" t="s">
        <v>64</v>
      </c>
      <c r="AB27" t="s">
        <v>16</v>
      </c>
      <c r="AC27" t="s">
        <v>41</v>
      </c>
      <c r="AD27" t="s">
        <v>42</v>
      </c>
    </row>
    <row r="28" spans="1:30" x14ac:dyDescent="0.25">
      <c r="A28" t="s">
        <v>1446</v>
      </c>
      <c r="B28">
        <v>44682</v>
      </c>
      <c r="C28">
        <v>44749</v>
      </c>
      <c r="D28" t="s">
        <v>449</v>
      </c>
      <c r="E28">
        <v>3552</v>
      </c>
      <c r="F28">
        <v>113</v>
      </c>
      <c r="G28">
        <v>0</v>
      </c>
      <c r="H28">
        <v>4</v>
      </c>
      <c r="I28">
        <v>0</v>
      </c>
      <c r="J28">
        <v>13</v>
      </c>
      <c r="K28">
        <v>1</v>
      </c>
      <c r="L28">
        <v>0</v>
      </c>
      <c r="M28">
        <v>0</v>
      </c>
      <c r="N28">
        <v>1</v>
      </c>
      <c r="O28">
        <v>4</v>
      </c>
      <c r="P28">
        <v>4</v>
      </c>
      <c r="Q28">
        <v>0</v>
      </c>
      <c r="R28">
        <v>3</v>
      </c>
      <c r="S28">
        <v>4</v>
      </c>
      <c r="T28">
        <v>0</v>
      </c>
      <c r="U28">
        <v>0</v>
      </c>
      <c r="V28">
        <v>1</v>
      </c>
      <c r="W28">
        <v>1</v>
      </c>
      <c r="X28">
        <v>1</v>
      </c>
      <c r="Y28">
        <v>4</v>
      </c>
      <c r="Z28">
        <v>1</v>
      </c>
      <c r="AA28" t="s">
        <v>1631</v>
      </c>
      <c r="AB28" t="s">
        <v>389</v>
      </c>
      <c r="AC28" t="s">
        <v>450</v>
      </c>
      <c r="AD28" t="s">
        <v>451</v>
      </c>
    </row>
    <row r="29" spans="1:30" x14ac:dyDescent="0.25">
      <c r="A29" t="s">
        <v>1446</v>
      </c>
      <c r="B29">
        <v>44682</v>
      </c>
      <c r="C29">
        <v>44749</v>
      </c>
      <c r="D29" t="s">
        <v>964</v>
      </c>
      <c r="E29">
        <v>4402</v>
      </c>
      <c r="F29">
        <v>192</v>
      </c>
      <c r="G29">
        <v>0</v>
      </c>
      <c r="H29">
        <v>13</v>
      </c>
      <c r="I29">
        <v>0</v>
      </c>
      <c r="J29">
        <v>56</v>
      </c>
      <c r="K29">
        <v>0</v>
      </c>
      <c r="L29">
        <v>0</v>
      </c>
      <c r="M29">
        <v>0</v>
      </c>
      <c r="N29">
        <v>2</v>
      </c>
      <c r="O29">
        <v>3</v>
      </c>
      <c r="P29">
        <v>13</v>
      </c>
      <c r="Q29">
        <v>0</v>
      </c>
      <c r="R29">
        <v>5</v>
      </c>
      <c r="S29">
        <v>13</v>
      </c>
      <c r="T29">
        <v>4</v>
      </c>
      <c r="U29">
        <v>0</v>
      </c>
      <c r="V29">
        <v>5</v>
      </c>
      <c r="W29">
        <v>5</v>
      </c>
      <c r="X29">
        <v>4</v>
      </c>
      <c r="Y29">
        <v>13</v>
      </c>
      <c r="Z29">
        <v>5</v>
      </c>
      <c r="AA29" t="s">
        <v>965</v>
      </c>
      <c r="AB29" t="s">
        <v>810</v>
      </c>
      <c r="AC29" t="s">
        <v>953</v>
      </c>
      <c r="AD29" t="s">
        <v>954</v>
      </c>
    </row>
    <row r="30" spans="1:30" x14ac:dyDescent="0.25">
      <c r="A30" t="s">
        <v>1446</v>
      </c>
      <c r="B30">
        <v>44682</v>
      </c>
      <c r="C30">
        <v>44749</v>
      </c>
      <c r="D30" t="s">
        <v>926</v>
      </c>
      <c r="E30">
        <v>8068</v>
      </c>
      <c r="F30">
        <v>366</v>
      </c>
      <c r="G30">
        <v>4</v>
      </c>
      <c r="H30">
        <v>27</v>
      </c>
      <c r="I30">
        <v>0</v>
      </c>
      <c r="J30">
        <v>64</v>
      </c>
      <c r="K30">
        <v>2</v>
      </c>
      <c r="L30">
        <v>0</v>
      </c>
      <c r="M30">
        <v>2</v>
      </c>
      <c r="N30">
        <v>2</v>
      </c>
      <c r="O30">
        <v>4</v>
      </c>
      <c r="P30">
        <v>30</v>
      </c>
      <c r="Q30">
        <v>1</v>
      </c>
      <c r="R30">
        <v>20</v>
      </c>
      <c r="S30">
        <v>32</v>
      </c>
      <c r="T30">
        <v>4</v>
      </c>
      <c r="U30">
        <v>0</v>
      </c>
      <c r="V30">
        <v>6</v>
      </c>
      <c r="W30">
        <v>6</v>
      </c>
      <c r="X30">
        <v>6</v>
      </c>
      <c r="Y30">
        <v>32</v>
      </c>
      <c r="Z30">
        <v>6</v>
      </c>
      <c r="AA30" t="s">
        <v>927</v>
      </c>
      <c r="AB30" t="s">
        <v>810</v>
      </c>
      <c r="AC30" t="s">
        <v>904</v>
      </c>
      <c r="AD30" t="s">
        <v>905</v>
      </c>
    </row>
    <row r="31" spans="1:30" x14ac:dyDescent="0.25">
      <c r="A31" t="s">
        <v>1446</v>
      </c>
      <c r="B31">
        <v>44682</v>
      </c>
      <c r="C31">
        <v>44749</v>
      </c>
      <c r="D31" t="s">
        <v>475</v>
      </c>
      <c r="E31">
        <v>4889</v>
      </c>
      <c r="F31">
        <v>199</v>
      </c>
      <c r="G31">
        <v>0</v>
      </c>
      <c r="H31">
        <v>7</v>
      </c>
      <c r="I31">
        <v>0</v>
      </c>
      <c r="J31">
        <v>62</v>
      </c>
      <c r="K31">
        <v>0</v>
      </c>
      <c r="L31">
        <v>0</v>
      </c>
      <c r="M31">
        <v>0</v>
      </c>
      <c r="N31">
        <v>0</v>
      </c>
      <c r="O31">
        <v>7</v>
      </c>
      <c r="P31">
        <v>7</v>
      </c>
      <c r="Q31">
        <v>0</v>
      </c>
      <c r="R31">
        <v>4</v>
      </c>
      <c r="S31">
        <v>7</v>
      </c>
      <c r="T31">
        <v>0</v>
      </c>
      <c r="U31">
        <v>0</v>
      </c>
      <c r="V31">
        <v>0</v>
      </c>
      <c r="W31">
        <v>0</v>
      </c>
      <c r="X31">
        <v>0</v>
      </c>
      <c r="Y31">
        <v>7</v>
      </c>
      <c r="Z31">
        <v>0</v>
      </c>
      <c r="AA31" t="s">
        <v>476</v>
      </c>
      <c r="AB31" t="s">
        <v>389</v>
      </c>
      <c r="AC31" t="s">
        <v>450</v>
      </c>
      <c r="AD31" t="s">
        <v>451</v>
      </c>
    </row>
    <row r="32" spans="1:30" x14ac:dyDescent="0.25">
      <c r="A32" t="s">
        <v>1446</v>
      </c>
      <c r="B32">
        <v>44682</v>
      </c>
      <c r="C32">
        <v>44749</v>
      </c>
      <c r="D32" t="s">
        <v>823</v>
      </c>
      <c r="E32">
        <v>5283</v>
      </c>
      <c r="F32">
        <v>213</v>
      </c>
      <c r="G32">
        <v>0</v>
      </c>
      <c r="H32">
        <v>4</v>
      </c>
      <c r="I32">
        <v>1</v>
      </c>
      <c r="J32">
        <v>32</v>
      </c>
      <c r="K32">
        <v>1</v>
      </c>
      <c r="L32">
        <v>0</v>
      </c>
      <c r="M32">
        <v>0</v>
      </c>
      <c r="N32">
        <v>1</v>
      </c>
      <c r="O32">
        <v>3</v>
      </c>
      <c r="P32">
        <v>4</v>
      </c>
      <c r="Q32">
        <v>0</v>
      </c>
      <c r="R32">
        <v>3</v>
      </c>
      <c r="S32">
        <v>4</v>
      </c>
      <c r="T32">
        <v>1</v>
      </c>
      <c r="U32">
        <v>0</v>
      </c>
      <c r="V32">
        <v>2</v>
      </c>
      <c r="W32">
        <v>2</v>
      </c>
      <c r="X32">
        <v>2</v>
      </c>
      <c r="Y32">
        <v>4</v>
      </c>
      <c r="Z32">
        <v>2</v>
      </c>
      <c r="AA32" t="s">
        <v>824</v>
      </c>
      <c r="AB32" t="s">
        <v>810</v>
      </c>
      <c r="AC32" t="s">
        <v>812</v>
      </c>
      <c r="AD32" t="s">
        <v>813</v>
      </c>
    </row>
    <row r="33" spans="1:30" x14ac:dyDescent="0.25">
      <c r="A33" t="s">
        <v>1446</v>
      </c>
      <c r="B33">
        <v>44682</v>
      </c>
      <c r="C33">
        <v>44749</v>
      </c>
      <c r="D33" t="s">
        <v>849</v>
      </c>
      <c r="E33">
        <v>3848</v>
      </c>
      <c r="F33">
        <v>172</v>
      </c>
      <c r="G33">
        <v>0</v>
      </c>
      <c r="H33">
        <v>0</v>
      </c>
      <c r="I33">
        <v>0</v>
      </c>
      <c r="J33">
        <v>17</v>
      </c>
      <c r="K33">
        <v>0</v>
      </c>
      <c r="L33">
        <v>0</v>
      </c>
      <c r="M33">
        <v>0</v>
      </c>
      <c r="N33">
        <v>0</v>
      </c>
      <c r="O33">
        <v>0</v>
      </c>
      <c r="P33">
        <v>1</v>
      </c>
      <c r="Q33">
        <v>0</v>
      </c>
      <c r="R33">
        <v>1</v>
      </c>
      <c r="S33">
        <v>1</v>
      </c>
      <c r="T33">
        <v>0</v>
      </c>
      <c r="U33">
        <v>0</v>
      </c>
      <c r="V33">
        <v>0</v>
      </c>
      <c r="W33">
        <v>0</v>
      </c>
      <c r="X33">
        <v>0</v>
      </c>
      <c r="Y33">
        <v>1</v>
      </c>
      <c r="Z33">
        <v>0</v>
      </c>
      <c r="AA33" t="s">
        <v>850</v>
      </c>
      <c r="AB33" t="s">
        <v>810</v>
      </c>
      <c r="AC33" t="s">
        <v>812</v>
      </c>
      <c r="AD33" t="s">
        <v>813</v>
      </c>
    </row>
    <row r="34" spans="1:30" x14ac:dyDescent="0.25">
      <c r="A34" t="s">
        <v>1446</v>
      </c>
      <c r="B34">
        <v>44682</v>
      </c>
      <c r="C34">
        <v>44749</v>
      </c>
      <c r="D34" t="s">
        <v>878</v>
      </c>
      <c r="E34">
        <v>6782</v>
      </c>
      <c r="F34">
        <v>203</v>
      </c>
      <c r="G34">
        <v>3</v>
      </c>
      <c r="H34">
        <v>13</v>
      </c>
      <c r="I34">
        <v>0</v>
      </c>
      <c r="J34">
        <v>56</v>
      </c>
      <c r="K34">
        <v>0</v>
      </c>
      <c r="L34">
        <v>0</v>
      </c>
      <c r="M34">
        <v>0</v>
      </c>
      <c r="N34">
        <v>0</v>
      </c>
      <c r="O34">
        <v>10</v>
      </c>
      <c r="P34">
        <v>13</v>
      </c>
      <c r="Q34">
        <v>0</v>
      </c>
      <c r="R34">
        <v>7</v>
      </c>
      <c r="S34">
        <v>13</v>
      </c>
      <c r="T34">
        <v>0</v>
      </c>
      <c r="U34">
        <v>0</v>
      </c>
      <c r="V34">
        <v>0</v>
      </c>
      <c r="W34">
        <v>0</v>
      </c>
      <c r="X34">
        <v>0</v>
      </c>
      <c r="Y34">
        <v>13</v>
      </c>
      <c r="Z34">
        <v>0</v>
      </c>
      <c r="AA34" t="s">
        <v>879</v>
      </c>
      <c r="AB34" t="s">
        <v>810</v>
      </c>
      <c r="AC34" t="s">
        <v>856</v>
      </c>
      <c r="AD34" t="s">
        <v>857</v>
      </c>
    </row>
    <row r="35" spans="1:30" x14ac:dyDescent="0.25">
      <c r="A35" t="s">
        <v>1446</v>
      </c>
      <c r="B35">
        <v>44682</v>
      </c>
      <c r="C35">
        <v>44749</v>
      </c>
      <c r="D35" t="s">
        <v>828</v>
      </c>
      <c r="E35">
        <v>6591</v>
      </c>
      <c r="F35">
        <v>334</v>
      </c>
      <c r="G35">
        <v>0</v>
      </c>
      <c r="H35">
        <v>11</v>
      </c>
      <c r="I35">
        <v>0</v>
      </c>
      <c r="J35">
        <v>26</v>
      </c>
      <c r="K35">
        <v>0</v>
      </c>
      <c r="L35">
        <v>0</v>
      </c>
      <c r="M35">
        <v>0</v>
      </c>
      <c r="N35">
        <v>0</v>
      </c>
      <c r="O35">
        <v>0</v>
      </c>
      <c r="P35">
        <v>11</v>
      </c>
      <c r="Q35">
        <v>0</v>
      </c>
      <c r="R35">
        <v>6</v>
      </c>
      <c r="S35">
        <v>11</v>
      </c>
      <c r="T35">
        <v>8</v>
      </c>
      <c r="U35">
        <v>0</v>
      </c>
      <c r="V35">
        <v>8</v>
      </c>
      <c r="W35">
        <v>7</v>
      </c>
      <c r="X35">
        <v>8</v>
      </c>
      <c r="Y35">
        <v>11</v>
      </c>
      <c r="Z35">
        <v>8</v>
      </c>
      <c r="AA35" t="s">
        <v>829</v>
      </c>
      <c r="AB35" t="s">
        <v>810</v>
      </c>
      <c r="AC35" t="s">
        <v>812</v>
      </c>
      <c r="AD35" t="s">
        <v>813</v>
      </c>
    </row>
    <row r="36" spans="1:30" x14ac:dyDescent="0.25">
      <c r="A36" t="s">
        <v>1446</v>
      </c>
      <c r="B36">
        <v>44682</v>
      </c>
      <c r="C36">
        <v>44749</v>
      </c>
      <c r="D36" t="s">
        <v>34</v>
      </c>
      <c r="E36">
        <v>21342</v>
      </c>
      <c r="F36">
        <v>422</v>
      </c>
      <c r="G36">
        <v>0</v>
      </c>
      <c r="H36">
        <v>6</v>
      </c>
      <c r="I36">
        <v>0</v>
      </c>
      <c r="J36">
        <v>96</v>
      </c>
      <c r="K36">
        <v>0</v>
      </c>
      <c r="L36">
        <v>0</v>
      </c>
      <c r="M36">
        <v>0</v>
      </c>
      <c r="N36">
        <v>0</v>
      </c>
      <c r="O36">
        <v>4</v>
      </c>
      <c r="P36">
        <v>5</v>
      </c>
      <c r="Q36">
        <v>0</v>
      </c>
      <c r="R36">
        <v>4</v>
      </c>
      <c r="S36">
        <v>6</v>
      </c>
      <c r="T36">
        <v>0</v>
      </c>
      <c r="U36">
        <v>0</v>
      </c>
      <c r="V36">
        <v>0</v>
      </c>
      <c r="W36">
        <v>0</v>
      </c>
      <c r="X36">
        <v>0</v>
      </c>
      <c r="Y36">
        <v>6</v>
      </c>
      <c r="Z36">
        <v>0</v>
      </c>
      <c r="AA36" t="s">
        <v>35</v>
      </c>
      <c r="AB36" t="s">
        <v>16</v>
      </c>
      <c r="AC36" t="s">
        <v>18</v>
      </c>
      <c r="AD36" t="s">
        <v>19</v>
      </c>
    </row>
    <row r="37" spans="1:30" x14ac:dyDescent="0.25">
      <c r="A37" t="s">
        <v>1446</v>
      </c>
      <c r="B37">
        <v>44682</v>
      </c>
      <c r="C37">
        <v>44749</v>
      </c>
      <c r="D37" t="s">
        <v>488</v>
      </c>
      <c r="E37">
        <v>8566</v>
      </c>
      <c r="F37">
        <v>317</v>
      </c>
      <c r="G37">
        <v>0</v>
      </c>
      <c r="H37">
        <v>21</v>
      </c>
      <c r="I37">
        <v>7</v>
      </c>
      <c r="J37">
        <v>63</v>
      </c>
      <c r="K37">
        <v>0</v>
      </c>
      <c r="L37">
        <v>1</v>
      </c>
      <c r="M37">
        <v>0</v>
      </c>
      <c r="N37">
        <v>1</v>
      </c>
      <c r="O37">
        <v>15</v>
      </c>
      <c r="P37">
        <v>23</v>
      </c>
      <c r="Q37">
        <v>0</v>
      </c>
      <c r="R37">
        <v>7</v>
      </c>
      <c r="S37">
        <v>23</v>
      </c>
      <c r="T37">
        <v>1</v>
      </c>
      <c r="U37">
        <v>1</v>
      </c>
      <c r="V37">
        <v>1</v>
      </c>
      <c r="W37">
        <v>1</v>
      </c>
      <c r="X37">
        <v>1</v>
      </c>
      <c r="Y37">
        <v>24</v>
      </c>
      <c r="Z37">
        <v>1</v>
      </c>
      <c r="AA37" t="s">
        <v>1542</v>
      </c>
      <c r="AB37" t="s">
        <v>389</v>
      </c>
      <c r="AC37" t="s">
        <v>450</v>
      </c>
      <c r="AD37" t="s">
        <v>451</v>
      </c>
    </row>
    <row r="38" spans="1:30" x14ac:dyDescent="0.25">
      <c r="A38" t="s">
        <v>1446</v>
      </c>
      <c r="B38">
        <v>44682</v>
      </c>
      <c r="C38">
        <v>44749</v>
      </c>
      <c r="D38" t="s">
        <v>1019</v>
      </c>
      <c r="E38">
        <v>25496</v>
      </c>
      <c r="F38">
        <v>571</v>
      </c>
      <c r="G38">
        <v>0</v>
      </c>
      <c r="H38">
        <v>3</v>
      </c>
      <c r="I38">
        <v>0</v>
      </c>
      <c r="J38">
        <v>87</v>
      </c>
      <c r="K38">
        <v>0</v>
      </c>
      <c r="L38">
        <v>0</v>
      </c>
      <c r="M38">
        <v>0</v>
      </c>
      <c r="N38">
        <v>0</v>
      </c>
      <c r="O38">
        <v>3</v>
      </c>
      <c r="P38">
        <v>3</v>
      </c>
      <c r="Q38">
        <v>0</v>
      </c>
      <c r="R38">
        <v>2</v>
      </c>
      <c r="S38">
        <v>3</v>
      </c>
      <c r="T38">
        <v>1</v>
      </c>
      <c r="U38">
        <v>0</v>
      </c>
      <c r="V38">
        <v>1</v>
      </c>
      <c r="W38">
        <v>1</v>
      </c>
      <c r="X38">
        <v>1</v>
      </c>
      <c r="Y38">
        <v>3</v>
      </c>
      <c r="Z38">
        <v>1</v>
      </c>
      <c r="AA38" t="s">
        <v>1020</v>
      </c>
      <c r="AB38" t="s">
        <v>810</v>
      </c>
      <c r="AC38" t="s">
        <v>1009</v>
      </c>
      <c r="AD38" t="s">
        <v>1010</v>
      </c>
    </row>
    <row r="39" spans="1:30" x14ac:dyDescent="0.25">
      <c r="A39" t="s">
        <v>1446</v>
      </c>
      <c r="B39">
        <v>44682</v>
      </c>
      <c r="C39">
        <v>44749</v>
      </c>
      <c r="D39" t="s">
        <v>84</v>
      </c>
      <c r="E39">
        <v>2304</v>
      </c>
      <c r="F39">
        <v>41</v>
      </c>
      <c r="G39">
        <v>0</v>
      </c>
      <c r="H39">
        <v>2</v>
      </c>
      <c r="I39">
        <v>0</v>
      </c>
      <c r="J39">
        <v>7</v>
      </c>
      <c r="K39">
        <v>0</v>
      </c>
      <c r="L39">
        <v>0</v>
      </c>
      <c r="M39">
        <v>0</v>
      </c>
      <c r="N39">
        <v>0</v>
      </c>
      <c r="O39">
        <v>0</v>
      </c>
      <c r="P39">
        <v>2</v>
      </c>
      <c r="Q39">
        <v>0</v>
      </c>
      <c r="R39">
        <v>0</v>
      </c>
      <c r="S39">
        <v>2</v>
      </c>
      <c r="T39">
        <v>0</v>
      </c>
      <c r="U39">
        <v>0</v>
      </c>
      <c r="V39">
        <v>0</v>
      </c>
      <c r="W39">
        <v>0</v>
      </c>
      <c r="X39">
        <v>0</v>
      </c>
      <c r="Y39">
        <v>2</v>
      </c>
      <c r="Z39">
        <v>0</v>
      </c>
      <c r="AA39" t="s">
        <v>85</v>
      </c>
      <c r="AB39" t="s">
        <v>16</v>
      </c>
      <c r="AC39" t="s">
        <v>70</v>
      </c>
      <c r="AD39" t="s">
        <v>1709</v>
      </c>
    </row>
    <row r="40" spans="1:30" x14ac:dyDescent="0.25">
      <c r="A40" t="s">
        <v>1446</v>
      </c>
      <c r="B40">
        <v>44682</v>
      </c>
      <c r="C40">
        <v>44749</v>
      </c>
      <c r="D40" t="s">
        <v>29</v>
      </c>
      <c r="E40">
        <v>6862</v>
      </c>
      <c r="F40">
        <v>226</v>
      </c>
      <c r="G40">
        <v>0</v>
      </c>
      <c r="H40">
        <v>6</v>
      </c>
      <c r="I40">
        <v>0</v>
      </c>
      <c r="J40">
        <v>67</v>
      </c>
      <c r="K40">
        <v>0</v>
      </c>
      <c r="L40">
        <v>0</v>
      </c>
      <c r="M40">
        <v>0</v>
      </c>
      <c r="N40">
        <v>0</v>
      </c>
      <c r="O40">
        <v>3</v>
      </c>
      <c r="P40">
        <v>6</v>
      </c>
      <c r="Q40">
        <v>0</v>
      </c>
      <c r="R40">
        <v>2</v>
      </c>
      <c r="S40">
        <v>6</v>
      </c>
      <c r="T40">
        <v>0</v>
      </c>
      <c r="U40">
        <v>0</v>
      </c>
      <c r="V40">
        <v>1</v>
      </c>
      <c r="W40">
        <v>1</v>
      </c>
      <c r="X40">
        <v>1</v>
      </c>
      <c r="Y40">
        <v>6</v>
      </c>
      <c r="Z40">
        <v>1</v>
      </c>
      <c r="AA40" t="s">
        <v>30</v>
      </c>
      <c r="AB40" t="s">
        <v>16</v>
      </c>
      <c r="AC40" t="s">
        <v>18</v>
      </c>
      <c r="AD40" t="s">
        <v>19</v>
      </c>
    </row>
    <row r="41" spans="1:30" x14ac:dyDescent="0.25">
      <c r="A41" t="s">
        <v>1446</v>
      </c>
      <c r="B41">
        <v>44682</v>
      </c>
      <c r="C41">
        <v>44749</v>
      </c>
      <c r="D41" t="s">
        <v>163</v>
      </c>
      <c r="E41">
        <v>4170</v>
      </c>
      <c r="F41">
        <v>171</v>
      </c>
      <c r="G41">
        <v>0</v>
      </c>
      <c r="H41">
        <v>6</v>
      </c>
      <c r="I41">
        <v>0</v>
      </c>
      <c r="J41">
        <v>44</v>
      </c>
      <c r="K41">
        <v>0</v>
      </c>
      <c r="L41">
        <v>0</v>
      </c>
      <c r="M41">
        <v>0</v>
      </c>
      <c r="N41">
        <v>0</v>
      </c>
      <c r="O41">
        <v>1</v>
      </c>
      <c r="P41">
        <v>6</v>
      </c>
      <c r="Q41">
        <v>0</v>
      </c>
      <c r="R41">
        <v>4</v>
      </c>
      <c r="S41">
        <v>5</v>
      </c>
      <c r="T41">
        <v>1</v>
      </c>
      <c r="U41">
        <v>0</v>
      </c>
      <c r="V41">
        <v>3</v>
      </c>
      <c r="W41">
        <v>3</v>
      </c>
      <c r="X41">
        <v>3</v>
      </c>
      <c r="Y41">
        <v>6</v>
      </c>
      <c r="Z41">
        <v>3</v>
      </c>
      <c r="AA41" t="s">
        <v>1710</v>
      </c>
      <c r="AB41" t="s">
        <v>16</v>
      </c>
      <c r="AC41" t="s">
        <v>128</v>
      </c>
      <c r="AD41" t="s">
        <v>129</v>
      </c>
    </row>
    <row r="42" spans="1:30" x14ac:dyDescent="0.25">
      <c r="A42" t="s">
        <v>1446</v>
      </c>
      <c r="B42">
        <v>44682</v>
      </c>
      <c r="C42">
        <v>44749</v>
      </c>
      <c r="D42" t="s">
        <v>838</v>
      </c>
      <c r="E42">
        <v>5188</v>
      </c>
      <c r="F42">
        <v>240</v>
      </c>
      <c r="G42">
        <v>0</v>
      </c>
      <c r="H42">
        <v>17</v>
      </c>
      <c r="I42">
        <v>0</v>
      </c>
      <c r="J42">
        <v>30</v>
      </c>
      <c r="K42">
        <v>0</v>
      </c>
      <c r="L42">
        <v>0</v>
      </c>
      <c r="M42">
        <v>0</v>
      </c>
      <c r="N42">
        <v>0</v>
      </c>
      <c r="O42">
        <v>14</v>
      </c>
      <c r="P42">
        <v>17</v>
      </c>
      <c r="Q42">
        <v>0</v>
      </c>
      <c r="R42">
        <v>8</v>
      </c>
      <c r="S42">
        <v>17</v>
      </c>
      <c r="T42">
        <v>0</v>
      </c>
      <c r="U42">
        <v>0</v>
      </c>
      <c r="V42">
        <v>0</v>
      </c>
      <c r="W42">
        <v>0</v>
      </c>
      <c r="X42">
        <v>0</v>
      </c>
      <c r="Y42">
        <v>17</v>
      </c>
      <c r="Z42">
        <v>0</v>
      </c>
      <c r="AA42" t="s">
        <v>839</v>
      </c>
      <c r="AB42" t="s">
        <v>810</v>
      </c>
      <c r="AC42" t="s">
        <v>812</v>
      </c>
      <c r="AD42" t="s">
        <v>813</v>
      </c>
    </row>
    <row r="43" spans="1:30" x14ac:dyDescent="0.25">
      <c r="A43" t="s">
        <v>1446</v>
      </c>
      <c r="B43">
        <v>44682</v>
      </c>
      <c r="C43">
        <v>44749</v>
      </c>
      <c r="D43" t="s">
        <v>915</v>
      </c>
      <c r="E43">
        <v>7731</v>
      </c>
      <c r="F43">
        <v>206</v>
      </c>
      <c r="G43">
        <v>1</v>
      </c>
      <c r="H43">
        <v>1</v>
      </c>
      <c r="I43">
        <v>0</v>
      </c>
      <c r="J43">
        <v>42</v>
      </c>
      <c r="K43">
        <v>0</v>
      </c>
      <c r="L43">
        <v>0</v>
      </c>
      <c r="M43">
        <v>0</v>
      </c>
      <c r="N43">
        <v>0</v>
      </c>
      <c r="O43">
        <v>0</v>
      </c>
      <c r="P43">
        <v>1</v>
      </c>
      <c r="Q43">
        <v>0</v>
      </c>
      <c r="R43">
        <v>0</v>
      </c>
      <c r="S43">
        <v>1</v>
      </c>
      <c r="T43">
        <v>0</v>
      </c>
      <c r="U43">
        <v>0</v>
      </c>
      <c r="V43">
        <v>0</v>
      </c>
      <c r="W43">
        <v>0</v>
      </c>
      <c r="X43">
        <v>0</v>
      </c>
      <c r="Y43">
        <v>1</v>
      </c>
      <c r="Z43">
        <v>0</v>
      </c>
      <c r="AA43" t="s">
        <v>916</v>
      </c>
      <c r="AB43" t="s">
        <v>810</v>
      </c>
      <c r="AC43" t="s">
        <v>904</v>
      </c>
      <c r="AD43" t="s">
        <v>905</v>
      </c>
    </row>
    <row r="44" spans="1:30" x14ac:dyDescent="0.25">
      <c r="A44" t="s">
        <v>1446</v>
      </c>
      <c r="B44">
        <v>44682</v>
      </c>
      <c r="C44">
        <v>44749</v>
      </c>
      <c r="D44" t="s">
        <v>866</v>
      </c>
      <c r="E44">
        <v>3383</v>
      </c>
      <c r="F44">
        <v>141</v>
      </c>
      <c r="G44">
        <v>0</v>
      </c>
      <c r="H44">
        <v>5</v>
      </c>
      <c r="I44">
        <v>0</v>
      </c>
      <c r="J44">
        <v>21</v>
      </c>
      <c r="K44">
        <v>0</v>
      </c>
      <c r="L44">
        <v>0</v>
      </c>
      <c r="M44">
        <v>0</v>
      </c>
      <c r="N44">
        <v>0</v>
      </c>
      <c r="O44">
        <v>4</v>
      </c>
      <c r="P44">
        <v>5</v>
      </c>
      <c r="Q44">
        <v>0</v>
      </c>
      <c r="R44">
        <v>0</v>
      </c>
      <c r="S44">
        <v>4</v>
      </c>
      <c r="T44">
        <v>1</v>
      </c>
      <c r="U44">
        <v>0</v>
      </c>
      <c r="V44">
        <v>1</v>
      </c>
      <c r="W44">
        <v>1</v>
      </c>
      <c r="X44">
        <v>1</v>
      </c>
      <c r="Y44">
        <v>6</v>
      </c>
      <c r="Z44">
        <v>1</v>
      </c>
      <c r="AA44" t="s">
        <v>867</v>
      </c>
      <c r="AB44" t="s">
        <v>810</v>
      </c>
      <c r="AC44" t="s">
        <v>856</v>
      </c>
      <c r="AD44" t="s">
        <v>857</v>
      </c>
    </row>
    <row r="45" spans="1:30" x14ac:dyDescent="0.25">
      <c r="A45" t="s">
        <v>1446</v>
      </c>
      <c r="B45">
        <v>44682</v>
      </c>
      <c r="C45">
        <v>44749</v>
      </c>
      <c r="D45" t="s">
        <v>872</v>
      </c>
      <c r="E45">
        <v>3114</v>
      </c>
      <c r="F45">
        <v>119</v>
      </c>
      <c r="G45">
        <v>0</v>
      </c>
      <c r="H45">
        <v>4</v>
      </c>
      <c r="I45">
        <v>0</v>
      </c>
      <c r="J45">
        <v>20</v>
      </c>
      <c r="K45">
        <v>0</v>
      </c>
      <c r="L45">
        <v>0</v>
      </c>
      <c r="M45">
        <v>0</v>
      </c>
      <c r="N45">
        <v>0</v>
      </c>
      <c r="O45">
        <v>4</v>
      </c>
      <c r="P45">
        <v>4</v>
      </c>
      <c r="Q45">
        <v>0</v>
      </c>
      <c r="R45">
        <v>2</v>
      </c>
      <c r="S45">
        <v>4</v>
      </c>
      <c r="T45">
        <v>0</v>
      </c>
      <c r="U45">
        <v>0</v>
      </c>
      <c r="V45">
        <v>0</v>
      </c>
      <c r="W45">
        <v>0</v>
      </c>
      <c r="X45">
        <v>0</v>
      </c>
      <c r="Y45">
        <v>4</v>
      </c>
      <c r="Z45">
        <v>0</v>
      </c>
      <c r="AA45" t="s">
        <v>873</v>
      </c>
      <c r="AB45" t="s">
        <v>810</v>
      </c>
      <c r="AC45" t="s">
        <v>856</v>
      </c>
      <c r="AD45" t="s">
        <v>857</v>
      </c>
    </row>
    <row r="46" spans="1:30" x14ac:dyDescent="0.25">
      <c r="A46" t="s">
        <v>1446</v>
      </c>
      <c r="B46">
        <v>44682</v>
      </c>
      <c r="C46">
        <v>44749</v>
      </c>
      <c r="D46" t="s">
        <v>854</v>
      </c>
      <c r="E46">
        <v>6322</v>
      </c>
      <c r="F46">
        <v>224</v>
      </c>
      <c r="G46">
        <v>7</v>
      </c>
      <c r="H46">
        <v>22</v>
      </c>
      <c r="I46">
        <v>0</v>
      </c>
      <c r="J46">
        <v>31</v>
      </c>
      <c r="K46">
        <v>0</v>
      </c>
      <c r="L46">
        <v>0</v>
      </c>
      <c r="M46">
        <v>1</v>
      </c>
      <c r="N46">
        <v>1</v>
      </c>
      <c r="O46">
        <v>17</v>
      </c>
      <c r="P46">
        <v>22</v>
      </c>
      <c r="Q46">
        <v>0</v>
      </c>
      <c r="R46">
        <v>9</v>
      </c>
      <c r="S46">
        <v>22</v>
      </c>
      <c r="T46">
        <v>1</v>
      </c>
      <c r="U46">
        <v>0</v>
      </c>
      <c r="V46">
        <v>1</v>
      </c>
      <c r="W46">
        <v>1</v>
      </c>
      <c r="X46">
        <v>0</v>
      </c>
      <c r="Y46">
        <v>22</v>
      </c>
      <c r="Z46">
        <v>1</v>
      </c>
      <c r="AA46" t="s">
        <v>855</v>
      </c>
      <c r="AB46" t="s">
        <v>810</v>
      </c>
      <c r="AC46" t="s">
        <v>856</v>
      </c>
      <c r="AD46" t="s">
        <v>857</v>
      </c>
    </row>
    <row r="47" spans="1:30" x14ac:dyDescent="0.25">
      <c r="A47" t="s">
        <v>1446</v>
      </c>
      <c r="B47">
        <v>44682</v>
      </c>
      <c r="C47">
        <v>44749</v>
      </c>
      <c r="D47" t="s">
        <v>861</v>
      </c>
      <c r="E47">
        <v>6598</v>
      </c>
      <c r="F47">
        <v>264</v>
      </c>
      <c r="G47">
        <v>1</v>
      </c>
      <c r="H47">
        <v>11</v>
      </c>
      <c r="I47">
        <v>0</v>
      </c>
      <c r="J47">
        <v>39</v>
      </c>
      <c r="K47">
        <v>0</v>
      </c>
      <c r="L47">
        <v>0</v>
      </c>
      <c r="M47">
        <v>0</v>
      </c>
      <c r="N47">
        <v>4</v>
      </c>
      <c r="O47">
        <v>10</v>
      </c>
      <c r="P47">
        <v>11</v>
      </c>
      <c r="Q47">
        <v>0</v>
      </c>
      <c r="R47">
        <v>5</v>
      </c>
      <c r="S47">
        <v>12</v>
      </c>
      <c r="T47">
        <v>4</v>
      </c>
      <c r="U47">
        <v>0</v>
      </c>
      <c r="V47">
        <v>4</v>
      </c>
      <c r="W47">
        <v>4</v>
      </c>
      <c r="X47">
        <v>4</v>
      </c>
      <c r="Y47">
        <v>12</v>
      </c>
      <c r="Z47">
        <v>4</v>
      </c>
      <c r="AA47" t="s">
        <v>862</v>
      </c>
      <c r="AB47" t="s">
        <v>810</v>
      </c>
      <c r="AC47" t="s">
        <v>856</v>
      </c>
      <c r="AD47" t="s">
        <v>857</v>
      </c>
    </row>
    <row r="48" spans="1:30" x14ac:dyDescent="0.25">
      <c r="A48" t="s">
        <v>1446</v>
      </c>
      <c r="B48">
        <v>44682</v>
      </c>
      <c r="C48">
        <v>44749</v>
      </c>
      <c r="D48" t="s">
        <v>888</v>
      </c>
      <c r="E48">
        <v>3528</v>
      </c>
      <c r="F48">
        <v>109</v>
      </c>
      <c r="G48">
        <v>0</v>
      </c>
      <c r="H48">
        <v>1</v>
      </c>
      <c r="I48">
        <v>0</v>
      </c>
      <c r="J48">
        <v>26</v>
      </c>
      <c r="K48">
        <v>0</v>
      </c>
      <c r="L48">
        <v>0</v>
      </c>
      <c r="M48">
        <v>0</v>
      </c>
      <c r="N48">
        <v>0</v>
      </c>
      <c r="O48">
        <v>0</v>
      </c>
      <c r="P48">
        <v>1</v>
      </c>
      <c r="Q48">
        <v>0</v>
      </c>
      <c r="R48">
        <v>0</v>
      </c>
      <c r="S48">
        <v>1</v>
      </c>
      <c r="T48">
        <v>0</v>
      </c>
      <c r="U48">
        <v>0</v>
      </c>
      <c r="V48">
        <v>0</v>
      </c>
      <c r="W48">
        <v>0</v>
      </c>
      <c r="X48">
        <v>0</v>
      </c>
      <c r="Y48">
        <v>1</v>
      </c>
      <c r="Z48">
        <v>0</v>
      </c>
      <c r="AA48" t="s">
        <v>889</v>
      </c>
      <c r="AB48" t="s">
        <v>810</v>
      </c>
      <c r="AC48" t="s">
        <v>1447</v>
      </c>
      <c r="AD48" t="s">
        <v>1448</v>
      </c>
    </row>
    <row r="49" spans="1:30" x14ac:dyDescent="0.25">
      <c r="A49" t="s">
        <v>1446</v>
      </c>
      <c r="B49">
        <v>44682</v>
      </c>
      <c r="C49">
        <v>44749</v>
      </c>
      <c r="D49" t="s">
        <v>921</v>
      </c>
      <c r="E49">
        <v>5046</v>
      </c>
      <c r="F49">
        <v>232</v>
      </c>
      <c r="G49">
        <v>0</v>
      </c>
      <c r="H49">
        <v>2</v>
      </c>
      <c r="I49">
        <v>0</v>
      </c>
      <c r="J49">
        <v>31</v>
      </c>
      <c r="K49">
        <v>0</v>
      </c>
      <c r="L49">
        <v>0</v>
      </c>
      <c r="M49">
        <v>0</v>
      </c>
      <c r="N49">
        <v>0</v>
      </c>
      <c r="O49">
        <v>0</v>
      </c>
      <c r="P49">
        <v>4</v>
      </c>
      <c r="Q49">
        <v>0</v>
      </c>
      <c r="R49">
        <v>2</v>
      </c>
      <c r="S49">
        <v>4</v>
      </c>
      <c r="T49">
        <v>0</v>
      </c>
      <c r="U49">
        <v>0</v>
      </c>
      <c r="V49">
        <v>0</v>
      </c>
      <c r="W49">
        <v>0</v>
      </c>
      <c r="X49">
        <v>0</v>
      </c>
      <c r="Y49">
        <v>4</v>
      </c>
      <c r="Z49">
        <v>0</v>
      </c>
      <c r="AA49" t="s">
        <v>922</v>
      </c>
      <c r="AB49" t="s">
        <v>810</v>
      </c>
      <c r="AC49" t="s">
        <v>904</v>
      </c>
      <c r="AD49" t="s">
        <v>905</v>
      </c>
    </row>
    <row r="50" spans="1:30" x14ac:dyDescent="0.25">
      <c r="A50" t="s">
        <v>1446</v>
      </c>
      <c r="B50">
        <v>44682</v>
      </c>
      <c r="C50">
        <v>44749</v>
      </c>
      <c r="D50" t="s">
        <v>989</v>
      </c>
      <c r="E50">
        <v>5280</v>
      </c>
      <c r="F50">
        <v>211</v>
      </c>
      <c r="G50">
        <v>0</v>
      </c>
      <c r="H50">
        <v>1</v>
      </c>
      <c r="I50">
        <v>0</v>
      </c>
      <c r="J50">
        <v>26</v>
      </c>
      <c r="K50">
        <v>0</v>
      </c>
      <c r="L50">
        <v>0</v>
      </c>
      <c r="M50">
        <v>0</v>
      </c>
      <c r="N50">
        <v>0</v>
      </c>
      <c r="O50">
        <v>0</v>
      </c>
      <c r="P50">
        <v>2</v>
      </c>
      <c r="Q50">
        <v>0</v>
      </c>
      <c r="R50">
        <v>2</v>
      </c>
      <c r="S50">
        <v>2</v>
      </c>
      <c r="T50">
        <v>0</v>
      </c>
      <c r="U50">
        <v>0</v>
      </c>
      <c r="V50">
        <v>0</v>
      </c>
      <c r="W50">
        <v>1</v>
      </c>
      <c r="X50">
        <v>1</v>
      </c>
      <c r="Y50">
        <v>2</v>
      </c>
      <c r="Z50">
        <v>1</v>
      </c>
      <c r="AA50" t="s">
        <v>990</v>
      </c>
      <c r="AB50" t="s">
        <v>810</v>
      </c>
      <c r="AC50" t="s">
        <v>953</v>
      </c>
      <c r="AD50" t="s">
        <v>954</v>
      </c>
    </row>
    <row r="51" spans="1:30" x14ac:dyDescent="0.25">
      <c r="A51" t="s">
        <v>1446</v>
      </c>
      <c r="B51">
        <v>44682</v>
      </c>
      <c r="C51">
        <v>44749</v>
      </c>
      <c r="D51" t="s">
        <v>991</v>
      </c>
      <c r="E51">
        <v>10845</v>
      </c>
      <c r="F51">
        <v>548</v>
      </c>
      <c r="G51">
        <v>0</v>
      </c>
      <c r="H51">
        <v>84</v>
      </c>
      <c r="I51">
        <v>1</v>
      </c>
      <c r="J51">
        <v>102</v>
      </c>
      <c r="K51">
        <v>0</v>
      </c>
      <c r="L51">
        <v>0</v>
      </c>
      <c r="M51">
        <v>0</v>
      </c>
      <c r="N51">
        <v>13</v>
      </c>
      <c r="O51">
        <v>67</v>
      </c>
      <c r="P51">
        <v>84</v>
      </c>
      <c r="Q51">
        <v>0</v>
      </c>
      <c r="R51">
        <v>44</v>
      </c>
      <c r="S51">
        <v>83</v>
      </c>
      <c r="T51">
        <v>13</v>
      </c>
      <c r="U51">
        <v>0</v>
      </c>
      <c r="V51">
        <v>13</v>
      </c>
      <c r="W51">
        <v>12</v>
      </c>
      <c r="X51">
        <v>13</v>
      </c>
      <c r="Y51">
        <v>84</v>
      </c>
      <c r="Z51">
        <v>13</v>
      </c>
      <c r="AA51" t="s">
        <v>992</v>
      </c>
      <c r="AB51" t="s">
        <v>810</v>
      </c>
      <c r="AC51" t="s">
        <v>953</v>
      </c>
      <c r="AD51" t="s">
        <v>954</v>
      </c>
    </row>
    <row r="52" spans="1:30" x14ac:dyDescent="0.25">
      <c r="A52" t="s">
        <v>1446</v>
      </c>
      <c r="B52">
        <v>44682</v>
      </c>
      <c r="C52">
        <v>44749</v>
      </c>
      <c r="D52" t="s">
        <v>1021</v>
      </c>
      <c r="E52">
        <v>10643</v>
      </c>
      <c r="F52">
        <v>410</v>
      </c>
      <c r="G52">
        <v>13</v>
      </c>
      <c r="H52">
        <v>17</v>
      </c>
      <c r="I52">
        <v>0</v>
      </c>
      <c r="J52">
        <v>55</v>
      </c>
      <c r="K52">
        <v>0</v>
      </c>
      <c r="L52">
        <v>0</v>
      </c>
      <c r="M52">
        <v>0</v>
      </c>
      <c r="N52">
        <v>0</v>
      </c>
      <c r="O52">
        <v>17</v>
      </c>
      <c r="P52">
        <v>17</v>
      </c>
      <c r="Q52">
        <v>0</v>
      </c>
      <c r="R52">
        <v>10</v>
      </c>
      <c r="S52">
        <v>17</v>
      </c>
      <c r="T52">
        <v>1</v>
      </c>
      <c r="U52">
        <v>0</v>
      </c>
      <c r="V52">
        <v>2</v>
      </c>
      <c r="W52">
        <v>2</v>
      </c>
      <c r="X52">
        <v>2</v>
      </c>
      <c r="Y52">
        <v>17</v>
      </c>
      <c r="Z52">
        <v>2</v>
      </c>
      <c r="AA52" t="s">
        <v>1022</v>
      </c>
      <c r="AB52" t="s">
        <v>810</v>
      </c>
      <c r="AC52" t="s">
        <v>1009</v>
      </c>
      <c r="AD52" t="s">
        <v>1010</v>
      </c>
    </row>
    <row r="53" spans="1:30" x14ac:dyDescent="0.25">
      <c r="A53" t="s">
        <v>1446</v>
      </c>
      <c r="B53">
        <v>44682</v>
      </c>
      <c r="C53">
        <v>44749</v>
      </c>
      <c r="D53" t="s">
        <v>976</v>
      </c>
      <c r="E53">
        <v>7899</v>
      </c>
      <c r="F53">
        <v>342</v>
      </c>
      <c r="G53">
        <v>0</v>
      </c>
      <c r="H53">
        <v>9</v>
      </c>
      <c r="I53">
        <v>0</v>
      </c>
      <c r="J53">
        <v>64</v>
      </c>
      <c r="K53">
        <v>0</v>
      </c>
      <c r="L53">
        <v>0</v>
      </c>
      <c r="M53">
        <v>0</v>
      </c>
      <c r="N53">
        <v>0</v>
      </c>
      <c r="O53">
        <v>0</v>
      </c>
      <c r="P53">
        <v>9</v>
      </c>
      <c r="Q53">
        <v>0</v>
      </c>
      <c r="R53">
        <v>3</v>
      </c>
      <c r="S53">
        <v>9</v>
      </c>
      <c r="T53">
        <v>0</v>
      </c>
      <c r="U53">
        <v>0</v>
      </c>
      <c r="V53">
        <v>0</v>
      </c>
      <c r="W53">
        <v>0</v>
      </c>
      <c r="X53">
        <v>0</v>
      </c>
      <c r="Y53">
        <v>9</v>
      </c>
      <c r="Z53">
        <v>0</v>
      </c>
      <c r="AA53" t="s">
        <v>977</v>
      </c>
      <c r="AB53" t="s">
        <v>810</v>
      </c>
      <c r="AC53" t="s">
        <v>953</v>
      </c>
      <c r="AD53" t="s">
        <v>954</v>
      </c>
    </row>
    <row r="54" spans="1:30" x14ac:dyDescent="0.25">
      <c r="A54" t="s">
        <v>1446</v>
      </c>
      <c r="B54">
        <v>44682</v>
      </c>
      <c r="C54">
        <v>44749</v>
      </c>
      <c r="D54" t="s">
        <v>936</v>
      </c>
      <c r="E54">
        <v>4829</v>
      </c>
      <c r="F54">
        <v>192</v>
      </c>
      <c r="G54">
        <v>0</v>
      </c>
      <c r="H54">
        <v>2</v>
      </c>
      <c r="I54">
        <v>0</v>
      </c>
      <c r="J54">
        <v>21</v>
      </c>
      <c r="K54">
        <v>0</v>
      </c>
      <c r="L54">
        <v>0</v>
      </c>
      <c r="M54">
        <v>0</v>
      </c>
      <c r="N54">
        <v>0</v>
      </c>
      <c r="O54">
        <v>1</v>
      </c>
      <c r="P54">
        <v>2</v>
      </c>
      <c r="Q54">
        <v>0</v>
      </c>
      <c r="R54">
        <v>0</v>
      </c>
      <c r="S54">
        <v>2</v>
      </c>
      <c r="T54">
        <v>0</v>
      </c>
      <c r="U54">
        <v>0</v>
      </c>
      <c r="V54">
        <v>0</v>
      </c>
      <c r="W54">
        <v>0</v>
      </c>
      <c r="X54">
        <v>0</v>
      </c>
      <c r="Y54">
        <v>2</v>
      </c>
      <c r="Z54">
        <v>0</v>
      </c>
      <c r="AA54" t="s">
        <v>937</v>
      </c>
      <c r="AB54" t="s">
        <v>810</v>
      </c>
      <c r="AC54" t="s">
        <v>904</v>
      </c>
      <c r="AD54" t="s">
        <v>905</v>
      </c>
    </row>
    <row r="55" spans="1:30" x14ac:dyDescent="0.25">
      <c r="A55" t="s">
        <v>1446</v>
      </c>
      <c r="B55">
        <v>44682</v>
      </c>
      <c r="C55">
        <v>44749</v>
      </c>
      <c r="D55" t="s">
        <v>808</v>
      </c>
      <c r="E55">
        <v>6935</v>
      </c>
      <c r="F55">
        <v>338</v>
      </c>
      <c r="G55">
        <v>1</v>
      </c>
      <c r="H55">
        <v>6</v>
      </c>
      <c r="I55">
        <v>0</v>
      </c>
      <c r="J55">
        <v>40</v>
      </c>
      <c r="K55">
        <v>3</v>
      </c>
      <c r="L55">
        <v>0</v>
      </c>
      <c r="M55">
        <v>3</v>
      </c>
      <c r="N55">
        <v>3</v>
      </c>
      <c r="O55">
        <v>6</v>
      </c>
      <c r="P55">
        <v>7</v>
      </c>
      <c r="Q55">
        <v>0</v>
      </c>
      <c r="R55">
        <v>3</v>
      </c>
      <c r="S55">
        <v>8</v>
      </c>
      <c r="T55">
        <v>4</v>
      </c>
      <c r="U55">
        <v>0</v>
      </c>
      <c r="V55">
        <v>4</v>
      </c>
      <c r="W55">
        <v>4</v>
      </c>
      <c r="X55">
        <v>4</v>
      </c>
      <c r="Y55">
        <v>8</v>
      </c>
      <c r="Z55">
        <v>4</v>
      </c>
      <c r="AA55" t="s">
        <v>809</v>
      </c>
      <c r="AB55" t="s">
        <v>810</v>
      </c>
      <c r="AC55" t="s">
        <v>812</v>
      </c>
      <c r="AD55" t="s">
        <v>813</v>
      </c>
    </row>
    <row r="56" spans="1:30" x14ac:dyDescent="0.25">
      <c r="A56" t="s">
        <v>1446</v>
      </c>
      <c r="B56">
        <v>44682</v>
      </c>
      <c r="C56">
        <v>44749</v>
      </c>
      <c r="D56" t="s">
        <v>153</v>
      </c>
      <c r="E56">
        <v>3849</v>
      </c>
      <c r="F56">
        <v>98</v>
      </c>
      <c r="G56">
        <v>0</v>
      </c>
      <c r="H56">
        <v>1</v>
      </c>
      <c r="I56">
        <v>0</v>
      </c>
      <c r="J56">
        <v>24</v>
      </c>
      <c r="K56">
        <v>0</v>
      </c>
      <c r="L56">
        <v>0</v>
      </c>
      <c r="M56">
        <v>0</v>
      </c>
      <c r="N56">
        <v>0</v>
      </c>
      <c r="O56">
        <v>0</v>
      </c>
      <c r="P56">
        <v>1</v>
      </c>
      <c r="Q56">
        <v>0</v>
      </c>
      <c r="R56">
        <v>1</v>
      </c>
      <c r="S56">
        <v>1</v>
      </c>
      <c r="T56">
        <v>0</v>
      </c>
      <c r="U56">
        <v>0</v>
      </c>
      <c r="V56">
        <v>0</v>
      </c>
      <c r="W56">
        <v>0</v>
      </c>
      <c r="X56">
        <v>0</v>
      </c>
      <c r="Y56">
        <v>1</v>
      </c>
      <c r="Z56">
        <v>0</v>
      </c>
      <c r="AA56" t="s">
        <v>154</v>
      </c>
      <c r="AB56" t="s">
        <v>16</v>
      </c>
      <c r="AC56" t="s">
        <v>128</v>
      </c>
      <c r="AD56" t="s">
        <v>129</v>
      </c>
    </row>
    <row r="57" spans="1:30" x14ac:dyDescent="0.25">
      <c r="A57" t="s">
        <v>1446</v>
      </c>
      <c r="B57">
        <v>44682</v>
      </c>
      <c r="C57">
        <v>44749</v>
      </c>
      <c r="D57" t="s">
        <v>402</v>
      </c>
      <c r="E57">
        <v>6486</v>
      </c>
      <c r="F57">
        <v>330</v>
      </c>
      <c r="G57">
        <v>0</v>
      </c>
      <c r="H57">
        <v>12</v>
      </c>
      <c r="I57">
        <v>0</v>
      </c>
      <c r="J57">
        <v>99</v>
      </c>
      <c r="K57">
        <v>0</v>
      </c>
      <c r="L57">
        <v>0</v>
      </c>
      <c r="M57">
        <v>0</v>
      </c>
      <c r="N57">
        <v>3</v>
      </c>
      <c r="O57">
        <v>11</v>
      </c>
      <c r="P57">
        <v>14</v>
      </c>
      <c r="Q57">
        <v>1</v>
      </c>
      <c r="R57">
        <v>10</v>
      </c>
      <c r="S57">
        <v>15</v>
      </c>
      <c r="T57">
        <v>3</v>
      </c>
      <c r="U57">
        <v>0</v>
      </c>
      <c r="V57">
        <v>5</v>
      </c>
      <c r="W57">
        <v>5</v>
      </c>
      <c r="X57">
        <v>5</v>
      </c>
      <c r="Y57">
        <v>15</v>
      </c>
      <c r="Z57">
        <v>5</v>
      </c>
      <c r="AA57" t="s">
        <v>403</v>
      </c>
      <c r="AB57" t="s">
        <v>389</v>
      </c>
      <c r="AC57" t="s">
        <v>391</v>
      </c>
      <c r="AD57" t="s">
        <v>392</v>
      </c>
    </row>
    <row r="58" spans="1:30" x14ac:dyDescent="0.25">
      <c r="A58" t="s">
        <v>1446</v>
      </c>
      <c r="B58">
        <v>44682</v>
      </c>
      <c r="C58">
        <v>44749</v>
      </c>
      <c r="D58" t="s">
        <v>439</v>
      </c>
      <c r="E58">
        <v>9929</v>
      </c>
      <c r="F58">
        <v>470</v>
      </c>
      <c r="G58">
        <v>0</v>
      </c>
      <c r="H58">
        <v>9</v>
      </c>
      <c r="I58">
        <v>0</v>
      </c>
      <c r="J58">
        <v>123</v>
      </c>
      <c r="K58">
        <v>0</v>
      </c>
      <c r="L58">
        <v>0</v>
      </c>
      <c r="M58">
        <v>0</v>
      </c>
      <c r="N58">
        <v>0</v>
      </c>
      <c r="O58">
        <v>0</v>
      </c>
      <c r="P58">
        <v>9</v>
      </c>
      <c r="Q58">
        <v>0</v>
      </c>
      <c r="R58">
        <v>7</v>
      </c>
      <c r="S58">
        <v>9</v>
      </c>
      <c r="T58">
        <v>0</v>
      </c>
      <c r="U58">
        <v>0</v>
      </c>
      <c r="V58">
        <v>1</v>
      </c>
      <c r="W58">
        <v>2</v>
      </c>
      <c r="X58">
        <v>1</v>
      </c>
      <c r="Y58">
        <v>9</v>
      </c>
      <c r="Z58">
        <v>2</v>
      </c>
      <c r="AA58" t="s">
        <v>440</v>
      </c>
      <c r="AB58" t="s">
        <v>389</v>
      </c>
      <c r="AC58" t="s">
        <v>434</v>
      </c>
      <c r="AD58" t="s">
        <v>435</v>
      </c>
    </row>
    <row r="59" spans="1:30" x14ac:dyDescent="0.25">
      <c r="A59" t="s">
        <v>1446</v>
      </c>
      <c r="B59">
        <v>44682</v>
      </c>
      <c r="C59">
        <v>44749</v>
      </c>
      <c r="D59" t="s">
        <v>543</v>
      </c>
      <c r="E59">
        <v>12438</v>
      </c>
      <c r="F59">
        <v>569</v>
      </c>
      <c r="G59">
        <v>0</v>
      </c>
      <c r="H59">
        <v>20</v>
      </c>
      <c r="I59">
        <v>0</v>
      </c>
      <c r="J59">
        <v>238</v>
      </c>
      <c r="K59">
        <v>0</v>
      </c>
      <c r="L59">
        <v>0</v>
      </c>
      <c r="M59">
        <v>0</v>
      </c>
      <c r="N59">
        <v>2</v>
      </c>
      <c r="O59">
        <v>4</v>
      </c>
      <c r="P59">
        <v>20</v>
      </c>
      <c r="Q59">
        <v>0</v>
      </c>
      <c r="R59">
        <v>8</v>
      </c>
      <c r="S59">
        <v>20</v>
      </c>
      <c r="T59">
        <v>0</v>
      </c>
      <c r="U59">
        <v>0</v>
      </c>
      <c r="V59">
        <v>5</v>
      </c>
      <c r="W59">
        <v>5</v>
      </c>
      <c r="X59">
        <v>5</v>
      </c>
      <c r="Y59">
        <v>20</v>
      </c>
      <c r="Z59">
        <v>5</v>
      </c>
      <c r="AA59" t="s">
        <v>544</v>
      </c>
      <c r="AB59" t="s">
        <v>389</v>
      </c>
      <c r="AC59" t="s">
        <v>510</v>
      </c>
      <c r="AD59" t="s">
        <v>511</v>
      </c>
    </row>
    <row r="60" spans="1:30" x14ac:dyDescent="0.25">
      <c r="A60" t="s">
        <v>1446</v>
      </c>
      <c r="B60">
        <v>44682</v>
      </c>
      <c r="C60">
        <v>44749</v>
      </c>
      <c r="D60" t="s">
        <v>473</v>
      </c>
      <c r="E60">
        <v>6951</v>
      </c>
      <c r="F60">
        <v>313</v>
      </c>
      <c r="G60">
        <v>1</v>
      </c>
      <c r="H60">
        <v>16</v>
      </c>
      <c r="I60">
        <v>0</v>
      </c>
      <c r="J60">
        <v>141</v>
      </c>
      <c r="K60">
        <v>0</v>
      </c>
      <c r="L60">
        <v>0</v>
      </c>
      <c r="M60">
        <v>0</v>
      </c>
      <c r="N60">
        <v>1</v>
      </c>
      <c r="O60">
        <v>1</v>
      </c>
      <c r="P60">
        <v>16</v>
      </c>
      <c r="Q60">
        <v>0</v>
      </c>
      <c r="R60">
        <v>6</v>
      </c>
      <c r="S60">
        <v>16</v>
      </c>
      <c r="T60">
        <v>0</v>
      </c>
      <c r="U60">
        <v>0</v>
      </c>
      <c r="V60">
        <v>7</v>
      </c>
      <c r="W60">
        <v>7</v>
      </c>
      <c r="X60">
        <v>6</v>
      </c>
      <c r="Y60">
        <v>16</v>
      </c>
      <c r="Z60">
        <v>7</v>
      </c>
      <c r="AA60" t="s">
        <v>474</v>
      </c>
      <c r="AB60" t="s">
        <v>389</v>
      </c>
      <c r="AC60" t="s">
        <v>450</v>
      </c>
      <c r="AD60" t="s">
        <v>451</v>
      </c>
    </row>
    <row r="61" spans="1:30" x14ac:dyDescent="0.25">
      <c r="A61" t="s">
        <v>1446</v>
      </c>
      <c r="B61">
        <v>44682</v>
      </c>
      <c r="C61">
        <v>44749</v>
      </c>
      <c r="D61" t="s">
        <v>51</v>
      </c>
      <c r="E61">
        <v>8655</v>
      </c>
      <c r="F61">
        <v>385</v>
      </c>
      <c r="G61">
        <v>1</v>
      </c>
      <c r="H61">
        <v>17</v>
      </c>
      <c r="I61">
        <v>0</v>
      </c>
      <c r="J61">
        <v>211</v>
      </c>
      <c r="K61">
        <v>4</v>
      </c>
      <c r="L61">
        <v>4</v>
      </c>
      <c r="M61">
        <v>2</v>
      </c>
      <c r="N61">
        <v>10</v>
      </c>
      <c r="O61">
        <v>10</v>
      </c>
      <c r="P61">
        <v>17</v>
      </c>
      <c r="Q61">
        <v>0</v>
      </c>
      <c r="R61">
        <v>9</v>
      </c>
      <c r="S61">
        <v>17</v>
      </c>
      <c r="T61">
        <v>12</v>
      </c>
      <c r="U61">
        <v>1</v>
      </c>
      <c r="V61">
        <v>13</v>
      </c>
      <c r="W61">
        <v>12</v>
      </c>
      <c r="X61">
        <v>13</v>
      </c>
      <c r="Y61">
        <v>17</v>
      </c>
      <c r="Z61">
        <v>13</v>
      </c>
      <c r="AA61" t="s">
        <v>52</v>
      </c>
      <c r="AB61" t="s">
        <v>16</v>
      </c>
      <c r="AC61" t="s">
        <v>41</v>
      </c>
      <c r="AD61" t="s">
        <v>42</v>
      </c>
    </row>
    <row r="62" spans="1:30" x14ac:dyDescent="0.25">
      <c r="A62" t="s">
        <v>1446</v>
      </c>
      <c r="B62">
        <v>44682</v>
      </c>
      <c r="C62">
        <v>44749</v>
      </c>
      <c r="D62" t="s">
        <v>89</v>
      </c>
      <c r="E62">
        <v>11337</v>
      </c>
      <c r="F62">
        <v>511</v>
      </c>
      <c r="G62">
        <v>0</v>
      </c>
      <c r="H62">
        <v>10</v>
      </c>
      <c r="I62">
        <v>0</v>
      </c>
      <c r="J62">
        <v>76</v>
      </c>
      <c r="K62">
        <v>0</v>
      </c>
      <c r="L62">
        <v>0</v>
      </c>
      <c r="M62">
        <v>0</v>
      </c>
      <c r="N62">
        <v>0</v>
      </c>
      <c r="O62">
        <v>5</v>
      </c>
      <c r="P62">
        <v>13</v>
      </c>
      <c r="Q62">
        <v>0</v>
      </c>
      <c r="R62">
        <v>4</v>
      </c>
      <c r="S62">
        <v>13</v>
      </c>
      <c r="T62">
        <v>0</v>
      </c>
      <c r="U62">
        <v>0</v>
      </c>
      <c r="V62">
        <v>1</v>
      </c>
      <c r="W62">
        <v>1</v>
      </c>
      <c r="X62">
        <v>1</v>
      </c>
      <c r="Y62">
        <v>13</v>
      </c>
      <c r="Z62">
        <v>1</v>
      </c>
      <c r="AA62" t="s">
        <v>90</v>
      </c>
      <c r="AB62" t="s">
        <v>16</v>
      </c>
      <c r="AC62" t="s">
        <v>91</v>
      </c>
      <c r="AD62" t="s">
        <v>92</v>
      </c>
    </row>
    <row r="63" spans="1:30" x14ac:dyDescent="0.25">
      <c r="A63" t="s">
        <v>1446</v>
      </c>
      <c r="B63">
        <v>44682</v>
      </c>
      <c r="C63">
        <v>44749</v>
      </c>
      <c r="D63" t="s">
        <v>421</v>
      </c>
      <c r="E63">
        <v>3421</v>
      </c>
      <c r="F63">
        <v>131</v>
      </c>
      <c r="G63">
        <v>0</v>
      </c>
      <c r="H63">
        <v>7</v>
      </c>
      <c r="I63">
        <v>0</v>
      </c>
      <c r="J63">
        <v>58</v>
      </c>
      <c r="K63">
        <v>0</v>
      </c>
      <c r="L63">
        <v>0</v>
      </c>
      <c r="M63">
        <v>0</v>
      </c>
      <c r="N63">
        <v>1</v>
      </c>
      <c r="O63">
        <v>2</v>
      </c>
      <c r="P63">
        <v>8</v>
      </c>
      <c r="Q63">
        <v>0</v>
      </c>
      <c r="R63">
        <v>4</v>
      </c>
      <c r="S63">
        <v>8</v>
      </c>
      <c r="T63">
        <v>4</v>
      </c>
      <c r="U63">
        <v>0</v>
      </c>
      <c r="V63">
        <v>5</v>
      </c>
      <c r="W63">
        <v>5</v>
      </c>
      <c r="X63">
        <v>5</v>
      </c>
      <c r="Y63">
        <v>8</v>
      </c>
      <c r="Z63">
        <v>5</v>
      </c>
      <c r="AA63" t="s">
        <v>422</v>
      </c>
      <c r="AB63" t="s">
        <v>389</v>
      </c>
      <c r="AC63" t="s">
        <v>391</v>
      </c>
      <c r="AD63" t="s">
        <v>392</v>
      </c>
    </row>
    <row r="64" spans="1:30" x14ac:dyDescent="0.25">
      <c r="A64" t="s">
        <v>1446</v>
      </c>
      <c r="B64">
        <v>44682</v>
      </c>
      <c r="C64">
        <v>44749</v>
      </c>
      <c r="D64" t="s">
        <v>492</v>
      </c>
      <c r="E64">
        <v>13909</v>
      </c>
      <c r="F64">
        <v>626</v>
      </c>
      <c r="G64">
        <v>2</v>
      </c>
      <c r="H64">
        <v>13</v>
      </c>
      <c r="I64">
        <v>0</v>
      </c>
      <c r="J64">
        <v>275</v>
      </c>
      <c r="K64">
        <v>0</v>
      </c>
      <c r="L64">
        <v>1</v>
      </c>
      <c r="M64">
        <v>2</v>
      </c>
      <c r="N64">
        <v>1</v>
      </c>
      <c r="O64">
        <v>14</v>
      </c>
      <c r="P64">
        <v>15</v>
      </c>
      <c r="Q64">
        <v>1</v>
      </c>
      <c r="R64">
        <v>11</v>
      </c>
      <c r="S64">
        <v>15</v>
      </c>
      <c r="T64">
        <v>2</v>
      </c>
      <c r="U64">
        <v>0</v>
      </c>
      <c r="V64">
        <v>4</v>
      </c>
      <c r="W64">
        <v>2</v>
      </c>
      <c r="X64">
        <v>4</v>
      </c>
      <c r="Y64">
        <v>15</v>
      </c>
      <c r="Z64">
        <v>4</v>
      </c>
      <c r="AA64" t="s">
        <v>493</v>
      </c>
      <c r="AB64" t="s">
        <v>389</v>
      </c>
      <c r="AC64" t="s">
        <v>450</v>
      </c>
      <c r="AD64" t="s">
        <v>451</v>
      </c>
    </row>
    <row r="65" spans="1:30" x14ac:dyDescent="0.25">
      <c r="A65" t="s">
        <v>1446</v>
      </c>
      <c r="B65">
        <v>44682</v>
      </c>
      <c r="C65">
        <v>44749</v>
      </c>
      <c r="D65" t="s">
        <v>419</v>
      </c>
      <c r="E65">
        <v>4450</v>
      </c>
      <c r="F65">
        <v>201</v>
      </c>
      <c r="G65">
        <v>20</v>
      </c>
      <c r="H65">
        <v>24</v>
      </c>
      <c r="I65">
        <v>0</v>
      </c>
      <c r="J65">
        <v>75</v>
      </c>
      <c r="K65">
        <v>0</v>
      </c>
      <c r="L65">
        <v>0</v>
      </c>
      <c r="M65">
        <v>0</v>
      </c>
      <c r="N65">
        <v>0</v>
      </c>
      <c r="O65">
        <v>24</v>
      </c>
      <c r="P65">
        <v>24</v>
      </c>
      <c r="Q65">
        <v>3</v>
      </c>
      <c r="R65">
        <v>14</v>
      </c>
      <c r="S65">
        <v>25</v>
      </c>
      <c r="T65">
        <v>0</v>
      </c>
      <c r="U65">
        <v>0</v>
      </c>
      <c r="V65">
        <v>0</v>
      </c>
      <c r="W65">
        <v>0</v>
      </c>
      <c r="X65">
        <v>0</v>
      </c>
      <c r="Y65">
        <v>25</v>
      </c>
      <c r="Z65">
        <v>0</v>
      </c>
      <c r="AA65" t="s">
        <v>420</v>
      </c>
      <c r="AB65" t="s">
        <v>389</v>
      </c>
      <c r="AC65" t="s">
        <v>391</v>
      </c>
      <c r="AD65" t="s">
        <v>392</v>
      </c>
    </row>
    <row r="66" spans="1:30" x14ac:dyDescent="0.25">
      <c r="A66" t="s">
        <v>1446</v>
      </c>
      <c r="B66">
        <v>44682</v>
      </c>
      <c r="C66">
        <v>44749</v>
      </c>
      <c r="D66" t="s">
        <v>68</v>
      </c>
      <c r="E66">
        <v>4874</v>
      </c>
      <c r="F66">
        <v>143</v>
      </c>
      <c r="G66">
        <v>4</v>
      </c>
      <c r="H66">
        <v>4</v>
      </c>
      <c r="I66">
        <v>1</v>
      </c>
      <c r="J66">
        <v>33</v>
      </c>
      <c r="K66">
        <v>0</v>
      </c>
      <c r="L66">
        <v>0</v>
      </c>
      <c r="M66">
        <v>0</v>
      </c>
      <c r="N66">
        <v>0</v>
      </c>
      <c r="O66">
        <v>6</v>
      </c>
      <c r="P66">
        <v>7</v>
      </c>
      <c r="Q66">
        <v>0</v>
      </c>
      <c r="R66">
        <v>2</v>
      </c>
      <c r="S66">
        <v>7</v>
      </c>
      <c r="T66">
        <v>0</v>
      </c>
      <c r="U66">
        <v>0</v>
      </c>
      <c r="V66">
        <v>0</v>
      </c>
      <c r="W66">
        <v>0</v>
      </c>
      <c r="X66">
        <v>0</v>
      </c>
      <c r="Y66">
        <v>7</v>
      </c>
      <c r="Z66">
        <v>0</v>
      </c>
      <c r="AA66" t="s">
        <v>69</v>
      </c>
      <c r="AB66" t="s">
        <v>16</v>
      </c>
      <c r="AC66" t="s">
        <v>70</v>
      </c>
      <c r="AD66" t="s">
        <v>1709</v>
      </c>
    </row>
    <row r="67" spans="1:30" x14ac:dyDescent="0.25">
      <c r="A67" t="s">
        <v>1446</v>
      </c>
      <c r="B67">
        <v>44682</v>
      </c>
      <c r="C67">
        <v>44749</v>
      </c>
      <c r="D67" t="s">
        <v>133</v>
      </c>
      <c r="E67">
        <v>5737</v>
      </c>
      <c r="F67">
        <v>192</v>
      </c>
      <c r="G67">
        <v>7</v>
      </c>
      <c r="H67">
        <v>17</v>
      </c>
      <c r="I67">
        <v>0</v>
      </c>
      <c r="J67">
        <v>97</v>
      </c>
      <c r="K67">
        <v>0</v>
      </c>
      <c r="L67">
        <v>0</v>
      </c>
      <c r="M67">
        <v>7</v>
      </c>
      <c r="N67">
        <v>7</v>
      </c>
      <c r="O67">
        <v>15</v>
      </c>
      <c r="P67">
        <v>18</v>
      </c>
      <c r="Q67">
        <v>1</v>
      </c>
      <c r="R67">
        <v>11</v>
      </c>
      <c r="S67">
        <v>18</v>
      </c>
      <c r="T67">
        <v>9</v>
      </c>
      <c r="U67">
        <v>0</v>
      </c>
      <c r="V67">
        <v>9</v>
      </c>
      <c r="W67">
        <v>10</v>
      </c>
      <c r="X67">
        <v>10</v>
      </c>
      <c r="Y67">
        <v>18</v>
      </c>
      <c r="Z67">
        <v>10</v>
      </c>
      <c r="AA67" t="s">
        <v>134</v>
      </c>
      <c r="AB67" t="s">
        <v>16</v>
      </c>
      <c r="AC67" t="s">
        <v>128</v>
      </c>
      <c r="AD67" t="s">
        <v>129</v>
      </c>
    </row>
    <row r="68" spans="1:30" x14ac:dyDescent="0.25">
      <c r="A68" t="s">
        <v>1446</v>
      </c>
      <c r="B68">
        <v>44682</v>
      </c>
      <c r="C68">
        <v>44749</v>
      </c>
      <c r="D68" t="s">
        <v>96</v>
      </c>
      <c r="E68">
        <v>2201</v>
      </c>
      <c r="F68">
        <v>76</v>
      </c>
      <c r="G68">
        <v>0</v>
      </c>
      <c r="H68">
        <v>5</v>
      </c>
      <c r="I68">
        <v>0</v>
      </c>
      <c r="J68">
        <v>31</v>
      </c>
      <c r="K68">
        <v>0</v>
      </c>
      <c r="L68">
        <v>0</v>
      </c>
      <c r="M68">
        <v>0</v>
      </c>
      <c r="N68">
        <v>0</v>
      </c>
      <c r="O68">
        <v>7</v>
      </c>
      <c r="P68">
        <v>8</v>
      </c>
      <c r="Q68">
        <v>0</v>
      </c>
      <c r="R68">
        <v>9</v>
      </c>
      <c r="S68">
        <v>9</v>
      </c>
      <c r="T68">
        <v>1</v>
      </c>
      <c r="U68">
        <v>0</v>
      </c>
      <c r="V68">
        <v>1</v>
      </c>
      <c r="W68">
        <v>1</v>
      </c>
      <c r="X68">
        <v>1</v>
      </c>
      <c r="Y68">
        <v>9</v>
      </c>
      <c r="Z68">
        <v>1</v>
      </c>
      <c r="AA68" t="s">
        <v>97</v>
      </c>
      <c r="AB68" t="s">
        <v>16</v>
      </c>
      <c r="AC68" t="s">
        <v>128</v>
      </c>
      <c r="AD68" t="s">
        <v>129</v>
      </c>
    </row>
    <row r="69" spans="1:30" x14ac:dyDescent="0.25">
      <c r="A69" t="s">
        <v>1446</v>
      </c>
      <c r="B69">
        <v>44682</v>
      </c>
      <c r="C69">
        <v>44749</v>
      </c>
      <c r="D69" t="s">
        <v>534</v>
      </c>
      <c r="E69">
        <v>9607</v>
      </c>
      <c r="F69">
        <v>369</v>
      </c>
      <c r="G69">
        <v>2</v>
      </c>
      <c r="H69">
        <v>4</v>
      </c>
      <c r="I69">
        <v>0</v>
      </c>
      <c r="J69">
        <v>158</v>
      </c>
      <c r="K69">
        <v>0</v>
      </c>
      <c r="L69">
        <v>0</v>
      </c>
      <c r="M69">
        <v>0</v>
      </c>
      <c r="N69">
        <v>2</v>
      </c>
      <c r="O69">
        <v>4</v>
      </c>
      <c r="P69">
        <v>4</v>
      </c>
      <c r="Q69">
        <v>0</v>
      </c>
      <c r="R69">
        <v>3</v>
      </c>
      <c r="S69">
        <v>6</v>
      </c>
      <c r="T69">
        <v>3</v>
      </c>
      <c r="U69">
        <v>0</v>
      </c>
      <c r="V69">
        <v>5</v>
      </c>
      <c r="W69">
        <v>4</v>
      </c>
      <c r="X69">
        <v>5</v>
      </c>
      <c r="Y69">
        <v>6</v>
      </c>
      <c r="Z69">
        <v>6</v>
      </c>
      <c r="AA69" t="s">
        <v>1543</v>
      </c>
      <c r="AB69" t="s">
        <v>389</v>
      </c>
      <c r="AC69" t="s">
        <v>510</v>
      </c>
      <c r="AD69" t="s">
        <v>511</v>
      </c>
    </row>
    <row r="70" spans="1:30" x14ac:dyDescent="0.25">
      <c r="A70" t="s">
        <v>1446</v>
      </c>
      <c r="B70">
        <v>44682</v>
      </c>
      <c r="C70">
        <v>44749</v>
      </c>
      <c r="D70" t="s">
        <v>46</v>
      </c>
      <c r="E70">
        <v>5135</v>
      </c>
      <c r="F70">
        <v>218</v>
      </c>
      <c r="G70">
        <v>0</v>
      </c>
      <c r="H70">
        <v>6</v>
      </c>
      <c r="I70">
        <v>0</v>
      </c>
      <c r="J70">
        <v>101</v>
      </c>
      <c r="K70">
        <v>1</v>
      </c>
      <c r="L70">
        <v>0</v>
      </c>
      <c r="M70">
        <v>0</v>
      </c>
      <c r="N70">
        <v>0</v>
      </c>
      <c r="O70">
        <v>3</v>
      </c>
      <c r="P70">
        <v>6</v>
      </c>
      <c r="Q70">
        <v>0</v>
      </c>
      <c r="R70">
        <v>4</v>
      </c>
      <c r="S70">
        <v>6</v>
      </c>
      <c r="T70">
        <v>5</v>
      </c>
      <c r="U70">
        <v>0</v>
      </c>
      <c r="V70">
        <v>5</v>
      </c>
      <c r="W70">
        <v>5</v>
      </c>
      <c r="X70">
        <v>5</v>
      </c>
      <c r="Y70">
        <v>6</v>
      </c>
      <c r="Z70">
        <v>5</v>
      </c>
      <c r="AA70" t="s">
        <v>47</v>
      </c>
      <c r="AB70" t="s">
        <v>16</v>
      </c>
      <c r="AC70" t="s">
        <v>41</v>
      </c>
      <c r="AD70" t="s">
        <v>42</v>
      </c>
    </row>
    <row r="71" spans="1:30" x14ac:dyDescent="0.25">
      <c r="A71" t="s">
        <v>1446</v>
      </c>
      <c r="B71">
        <v>44682</v>
      </c>
      <c r="C71">
        <v>44749</v>
      </c>
      <c r="D71" t="s">
        <v>24</v>
      </c>
      <c r="E71">
        <v>6347</v>
      </c>
      <c r="F71">
        <v>204</v>
      </c>
      <c r="G71">
        <v>1</v>
      </c>
      <c r="H71">
        <v>8</v>
      </c>
      <c r="I71">
        <v>2</v>
      </c>
      <c r="J71">
        <v>121</v>
      </c>
      <c r="K71">
        <v>0</v>
      </c>
      <c r="L71">
        <v>0</v>
      </c>
      <c r="M71">
        <v>0</v>
      </c>
      <c r="N71">
        <v>0</v>
      </c>
      <c r="O71">
        <v>4</v>
      </c>
      <c r="P71">
        <v>9</v>
      </c>
      <c r="Q71">
        <v>0</v>
      </c>
      <c r="R71">
        <v>3</v>
      </c>
      <c r="S71">
        <v>10</v>
      </c>
      <c r="T71">
        <v>0</v>
      </c>
      <c r="U71">
        <v>0</v>
      </c>
      <c r="V71">
        <v>1</v>
      </c>
      <c r="W71">
        <v>1</v>
      </c>
      <c r="X71">
        <v>1</v>
      </c>
      <c r="Y71">
        <v>11</v>
      </c>
      <c r="Z71">
        <v>1</v>
      </c>
      <c r="AA71" t="s">
        <v>25</v>
      </c>
      <c r="AB71" t="s">
        <v>16</v>
      </c>
      <c r="AC71" t="s">
        <v>18</v>
      </c>
      <c r="AD71" t="s">
        <v>19</v>
      </c>
    </row>
    <row r="72" spans="1:30" x14ac:dyDescent="0.25">
      <c r="A72" t="s">
        <v>1446</v>
      </c>
      <c r="B72">
        <v>44682</v>
      </c>
      <c r="C72">
        <v>44749</v>
      </c>
      <c r="D72" t="s">
        <v>573</v>
      </c>
      <c r="E72">
        <v>12370</v>
      </c>
      <c r="F72">
        <v>598</v>
      </c>
      <c r="G72">
        <v>4</v>
      </c>
      <c r="H72">
        <v>35</v>
      </c>
      <c r="I72">
        <v>1</v>
      </c>
      <c r="J72">
        <v>182</v>
      </c>
      <c r="K72">
        <v>2</v>
      </c>
      <c r="L72">
        <v>4</v>
      </c>
      <c r="M72">
        <v>2</v>
      </c>
      <c r="N72">
        <v>0</v>
      </c>
      <c r="O72">
        <v>27</v>
      </c>
      <c r="P72">
        <v>35</v>
      </c>
      <c r="Q72">
        <v>0</v>
      </c>
      <c r="R72">
        <v>22</v>
      </c>
      <c r="S72">
        <v>34</v>
      </c>
      <c r="T72">
        <v>4</v>
      </c>
      <c r="U72">
        <v>0</v>
      </c>
      <c r="V72">
        <v>6</v>
      </c>
      <c r="W72">
        <v>6</v>
      </c>
      <c r="X72">
        <v>6</v>
      </c>
      <c r="Y72">
        <v>35</v>
      </c>
      <c r="Z72">
        <v>6</v>
      </c>
      <c r="AA72" t="s">
        <v>574</v>
      </c>
      <c r="AB72" t="s">
        <v>389</v>
      </c>
      <c r="AC72" t="s">
        <v>510</v>
      </c>
      <c r="AD72" t="s">
        <v>511</v>
      </c>
    </row>
    <row r="73" spans="1:30" x14ac:dyDescent="0.25">
      <c r="A73" t="s">
        <v>1446</v>
      </c>
      <c r="B73">
        <v>44682</v>
      </c>
      <c r="C73">
        <v>44749</v>
      </c>
      <c r="D73" t="s">
        <v>477</v>
      </c>
      <c r="E73">
        <v>11256</v>
      </c>
      <c r="F73">
        <v>515</v>
      </c>
      <c r="G73">
        <v>0</v>
      </c>
      <c r="H73">
        <v>12</v>
      </c>
      <c r="I73">
        <v>0</v>
      </c>
      <c r="J73">
        <v>173</v>
      </c>
      <c r="K73">
        <v>1</v>
      </c>
      <c r="L73">
        <v>0</v>
      </c>
      <c r="M73">
        <v>0</v>
      </c>
      <c r="N73">
        <v>0</v>
      </c>
      <c r="O73">
        <v>10</v>
      </c>
      <c r="P73">
        <v>12</v>
      </c>
      <c r="Q73">
        <v>0</v>
      </c>
      <c r="R73">
        <v>7</v>
      </c>
      <c r="S73">
        <v>12</v>
      </c>
      <c r="T73">
        <v>9</v>
      </c>
      <c r="U73">
        <v>0</v>
      </c>
      <c r="V73">
        <v>9</v>
      </c>
      <c r="W73">
        <v>9</v>
      </c>
      <c r="X73">
        <v>9</v>
      </c>
      <c r="Y73">
        <v>12</v>
      </c>
      <c r="Z73">
        <v>9</v>
      </c>
      <c r="AA73" t="s">
        <v>478</v>
      </c>
      <c r="AB73" t="s">
        <v>389</v>
      </c>
      <c r="AC73" t="s">
        <v>450</v>
      </c>
      <c r="AD73" t="s">
        <v>451</v>
      </c>
    </row>
    <row r="74" spans="1:30" x14ac:dyDescent="0.25">
      <c r="A74" t="s">
        <v>1446</v>
      </c>
      <c r="B74">
        <v>44682</v>
      </c>
      <c r="C74">
        <v>44749</v>
      </c>
      <c r="D74" t="s">
        <v>14</v>
      </c>
      <c r="E74">
        <v>6171</v>
      </c>
      <c r="F74">
        <v>189</v>
      </c>
      <c r="G74">
        <v>20</v>
      </c>
      <c r="H74">
        <v>21</v>
      </c>
      <c r="I74">
        <v>0</v>
      </c>
      <c r="J74">
        <v>68</v>
      </c>
      <c r="K74">
        <v>4</v>
      </c>
      <c r="L74">
        <v>4</v>
      </c>
      <c r="M74">
        <v>8</v>
      </c>
      <c r="N74">
        <v>8</v>
      </c>
      <c r="O74">
        <v>19</v>
      </c>
      <c r="P74">
        <v>21</v>
      </c>
      <c r="Q74">
        <v>0</v>
      </c>
      <c r="R74">
        <v>5</v>
      </c>
      <c r="S74">
        <v>21</v>
      </c>
      <c r="T74">
        <v>8</v>
      </c>
      <c r="U74">
        <v>0</v>
      </c>
      <c r="V74">
        <v>8</v>
      </c>
      <c r="W74">
        <v>7</v>
      </c>
      <c r="X74">
        <v>8</v>
      </c>
      <c r="Y74">
        <v>21</v>
      </c>
      <c r="Z74">
        <v>8</v>
      </c>
      <c r="AA74" t="s">
        <v>15</v>
      </c>
      <c r="AB74" t="s">
        <v>16</v>
      </c>
      <c r="AC74" t="s">
        <v>91</v>
      </c>
      <c r="AD74" t="s">
        <v>92</v>
      </c>
    </row>
    <row r="75" spans="1:30" x14ac:dyDescent="0.25">
      <c r="A75" t="s">
        <v>1446</v>
      </c>
      <c r="B75">
        <v>44682</v>
      </c>
      <c r="C75">
        <v>44749</v>
      </c>
      <c r="D75" t="s">
        <v>522</v>
      </c>
      <c r="E75">
        <v>6562</v>
      </c>
      <c r="F75">
        <v>313</v>
      </c>
      <c r="G75">
        <v>0</v>
      </c>
      <c r="H75">
        <v>11</v>
      </c>
      <c r="I75">
        <v>0</v>
      </c>
      <c r="J75">
        <v>78</v>
      </c>
      <c r="K75">
        <v>0</v>
      </c>
      <c r="L75">
        <v>0</v>
      </c>
      <c r="M75">
        <v>0</v>
      </c>
      <c r="N75">
        <v>0</v>
      </c>
      <c r="O75">
        <v>6</v>
      </c>
      <c r="P75">
        <v>11</v>
      </c>
      <c r="Q75">
        <v>0</v>
      </c>
      <c r="R75">
        <v>7</v>
      </c>
      <c r="S75">
        <v>10</v>
      </c>
      <c r="T75">
        <v>2</v>
      </c>
      <c r="U75">
        <v>0</v>
      </c>
      <c r="V75">
        <v>2</v>
      </c>
      <c r="W75">
        <v>2</v>
      </c>
      <c r="X75">
        <v>2</v>
      </c>
      <c r="Y75">
        <v>11</v>
      </c>
      <c r="Z75">
        <v>2</v>
      </c>
      <c r="AA75" t="s">
        <v>523</v>
      </c>
      <c r="AB75" t="s">
        <v>389</v>
      </c>
      <c r="AC75" t="s">
        <v>510</v>
      </c>
      <c r="AD75" t="s">
        <v>511</v>
      </c>
    </row>
    <row r="76" spans="1:30" x14ac:dyDescent="0.25">
      <c r="A76" t="s">
        <v>1446</v>
      </c>
      <c r="B76">
        <v>44682</v>
      </c>
      <c r="C76">
        <v>44749</v>
      </c>
      <c r="D76" t="s">
        <v>39</v>
      </c>
      <c r="E76">
        <v>5827</v>
      </c>
      <c r="F76">
        <v>262</v>
      </c>
      <c r="G76">
        <v>6</v>
      </c>
      <c r="H76">
        <v>7</v>
      </c>
      <c r="I76">
        <v>0</v>
      </c>
      <c r="J76">
        <v>75</v>
      </c>
      <c r="K76">
        <v>5</v>
      </c>
      <c r="L76">
        <v>1</v>
      </c>
      <c r="M76">
        <v>7</v>
      </c>
      <c r="N76">
        <v>5</v>
      </c>
      <c r="O76">
        <v>7</v>
      </c>
      <c r="P76">
        <v>6</v>
      </c>
      <c r="Q76">
        <v>0</v>
      </c>
      <c r="R76">
        <v>5</v>
      </c>
      <c r="S76">
        <v>7</v>
      </c>
      <c r="T76">
        <v>7</v>
      </c>
      <c r="U76">
        <v>0</v>
      </c>
      <c r="V76">
        <v>7</v>
      </c>
      <c r="W76">
        <v>7</v>
      </c>
      <c r="X76">
        <v>7</v>
      </c>
      <c r="Y76">
        <v>7</v>
      </c>
      <c r="Z76">
        <v>7</v>
      </c>
      <c r="AA76" t="s">
        <v>40</v>
      </c>
      <c r="AB76" t="s">
        <v>16</v>
      </c>
      <c r="AC76" t="s">
        <v>41</v>
      </c>
      <c r="AD76" t="s">
        <v>42</v>
      </c>
    </row>
    <row r="77" spans="1:30" x14ac:dyDescent="0.25">
      <c r="A77" t="s">
        <v>1446</v>
      </c>
      <c r="B77">
        <v>44682</v>
      </c>
      <c r="C77">
        <v>44749</v>
      </c>
      <c r="D77" t="s">
        <v>528</v>
      </c>
      <c r="E77">
        <v>14042</v>
      </c>
      <c r="F77">
        <v>636</v>
      </c>
      <c r="G77">
        <v>1</v>
      </c>
      <c r="H77">
        <v>11</v>
      </c>
      <c r="I77">
        <v>0</v>
      </c>
      <c r="J77">
        <v>281</v>
      </c>
      <c r="K77">
        <v>0</v>
      </c>
      <c r="L77">
        <v>0</v>
      </c>
      <c r="M77">
        <v>0</v>
      </c>
      <c r="N77">
        <v>3</v>
      </c>
      <c r="O77">
        <v>10</v>
      </c>
      <c r="P77">
        <v>11</v>
      </c>
      <c r="Q77">
        <v>0</v>
      </c>
      <c r="R77">
        <v>5</v>
      </c>
      <c r="S77">
        <v>10</v>
      </c>
      <c r="T77">
        <v>7</v>
      </c>
      <c r="U77">
        <v>0</v>
      </c>
      <c r="V77">
        <v>7</v>
      </c>
      <c r="W77">
        <v>7</v>
      </c>
      <c r="X77">
        <v>7</v>
      </c>
      <c r="Y77">
        <v>11</v>
      </c>
      <c r="Z77">
        <v>7</v>
      </c>
      <c r="AA77" t="s">
        <v>529</v>
      </c>
      <c r="AB77" t="s">
        <v>389</v>
      </c>
      <c r="AC77" t="s">
        <v>510</v>
      </c>
      <c r="AD77" t="s">
        <v>511</v>
      </c>
    </row>
    <row r="78" spans="1:30" x14ac:dyDescent="0.25">
      <c r="A78" t="s">
        <v>1446</v>
      </c>
      <c r="B78">
        <v>44682</v>
      </c>
      <c r="C78">
        <v>44749</v>
      </c>
      <c r="D78" t="s">
        <v>126</v>
      </c>
      <c r="E78">
        <v>3848</v>
      </c>
      <c r="F78">
        <v>123</v>
      </c>
      <c r="G78">
        <v>4</v>
      </c>
      <c r="H78">
        <v>4</v>
      </c>
      <c r="I78">
        <v>0</v>
      </c>
      <c r="J78">
        <v>114</v>
      </c>
      <c r="K78">
        <v>2</v>
      </c>
      <c r="L78">
        <v>1</v>
      </c>
      <c r="M78">
        <v>5</v>
      </c>
      <c r="N78">
        <v>3</v>
      </c>
      <c r="O78">
        <v>3</v>
      </c>
      <c r="P78">
        <v>4</v>
      </c>
      <c r="Q78">
        <v>0</v>
      </c>
      <c r="R78">
        <v>0</v>
      </c>
      <c r="S78">
        <v>4</v>
      </c>
      <c r="T78">
        <v>5</v>
      </c>
      <c r="U78">
        <v>1</v>
      </c>
      <c r="V78">
        <v>5</v>
      </c>
      <c r="W78">
        <v>2</v>
      </c>
      <c r="X78">
        <v>5</v>
      </c>
      <c r="Y78">
        <v>4</v>
      </c>
      <c r="Z78">
        <v>5</v>
      </c>
      <c r="AA78" t="s">
        <v>127</v>
      </c>
      <c r="AB78" t="s">
        <v>16</v>
      </c>
      <c r="AC78" t="s">
        <v>128</v>
      </c>
      <c r="AD78" t="s">
        <v>129</v>
      </c>
    </row>
    <row r="79" spans="1:30" x14ac:dyDescent="0.25">
      <c r="A79" t="s">
        <v>1446</v>
      </c>
      <c r="B79">
        <v>44682</v>
      </c>
      <c r="C79">
        <v>44749</v>
      </c>
      <c r="D79" t="s">
        <v>432</v>
      </c>
      <c r="E79">
        <v>17173</v>
      </c>
      <c r="F79">
        <v>650</v>
      </c>
      <c r="G79">
        <v>0</v>
      </c>
      <c r="H79">
        <v>20</v>
      </c>
      <c r="I79">
        <v>0</v>
      </c>
      <c r="J79">
        <v>195</v>
      </c>
      <c r="K79">
        <v>1</v>
      </c>
      <c r="L79">
        <v>2</v>
      </c>
      <c r="M79">
        <v>1</v>
      </c>
      <c r="N79">
        <v>6</v>
      </c>
      <c r="O79">
        <v>13</v>
      </c>
      <c r="P79">
        <v>23</v>
      </c>
      <c r="Q79">
        <v>0</v>
      </c>
      <c r="R79">
        <v>10</v>
      </c>
      <c r="S79">
        <v>24</v>
      </c>
      <c r="T79">
        <v>14</v>
      </c>
      <c r="U79">
        <v>1</v>
      </c>
      <c r="V79">
        <v>14</v>
      </c>
      <c r="W79">
        <v>11</v>
      </c>
      <c r="X79">
        <v>14</v>
      </c>
      <c r="Y79">
        <v>24</v>
      </c>
      <c r="Z79">
        <v>14</v>
      </c>
      <c r="AA79" t="s">
        <v>433</v>
      </c>
      <c r="AB79" t="s">
        <v>389</v>
      </c>
      <c r="AC79" t="s">
        <v>434</v>
      </c>
      <c r="AD79" t="s">
        <v>435</v>
      </c>
    </row>
    <row r="80" spans="1:30" x14ac:dyDescent="0.25">
      <c r="A80" t="s">
        <v>1446</v>
      </c>
      <c r="B80">
        <v>44682</v>
      </c>
      <c r="C80">
        <v>44749</v>
      </c>
      <c r="D80" t="s">
        <v>471</v>
      </c>
      <c r="E80">
        <v>7176</v>
      </c>
      <c r="F80">
        <v>339</v>
      </c>
      <c r="G80">
        <v>0</v>
      </c>
      <c r="H80">
        <v>10</v>
      </c>
      <c r="I80">
        <v>0</v>
      </c>
      <c r="J80">
        <v>165</v>
      </c>
      <c r="K80">
        <v>0</v>
      </c>
      <c r="L80">
        <v>0</v>
      </c>
      <c r="M80">
        <v>0</v>
      </c>
      <c r="N80">
        <v>12</v>
      </c>
      <c r="O80">
        <v>2</v>
      </c>
      <c r="P80">
        <v>10</v>
      </c>
      <c r="Q80">
        <v>0</v>
      </c>
      <c r="R80">
        <v>8</v>
      </c>
      <c r="S80">
        <v>9</v>
      </c>
      <c r="T80">
        <v>12</v>
      </c>
      <c r="U80">
        <v>0</v>
      </c>
      <c r="V80">
        <v>12</v>
      </c>
      <c r="W80">
        <v>11</v>
      </c>
      <c r="X80">
        <v>11</v>
      </c>
      <c r="Y80">
        <v>10</v>
      </c>
      <c r="Z80">
        <v>13</v>
      </c>
      <c r="AA80" t="s">
        <v>472</v>
      </c>
      <c r="AB80" t="s">
        <v>389</v>
      </c>
      <c r="AC80" t="s">
        <v>450</v>
      </c>
      <c r="AD80" t="s">
        <v>451</v>
      </c>
    </row>
    <row r="81" spans="1:30" x14ac:dyDescent="0.25">
      <c r="A81" t="s">
        <v>1446</v>
      </c>
      <c r="B81">
        <v>44682</v>
      </c>
      <c r="C81">
        <v>44749</v>
      </c>
      <c r="D81" t="s">
        <v>444</v>
      </c>
      <c r="E81">
        <v>20177</v>
      </c>
      <c r="F81">
        <v>879</v>
      </c>
      <c r="G81">
        <v>3</v>
      </c>
      <c r="H81">
        <v>28</v>
      </c>
      <c r="I81">
        <v>0</v>
      </c>
      <c r="J81">
        <v>290</v>
      </c>
      <c r="K81">
        <v>1</v>
      </c>
      <c r="L81">
        <v>2</v>
      </c>
      <c r="M81">
        <v>2</v>
      </c>
      <c r="N81">
        <v>8</v>
      </c>
      <c r="O81">
        <v>26</v>
      </c>
      <c r="P81">
        <v>30</v>
      </c>
      <c r="Q81">
        <v>0</v>
      </c>
      <c r="R81">
        <v>15</v>
      </c>
      <c r="S81">
        <v>31</v>
      </c>
      <c r="T81">
        <v>9</v>
      </c>
      <c r="U81">
        <v>0</v>
      </c>
      <c r="V81">
        <v>8</v>
      </c>
      <c r="W81">
        <v>8</v>
      </c>
      <c r="X81">
        <v>8</v>
      </c>
      <c r="Y81">
        <v>32</v>
      </c>
      <c r="Z81">
        <v>9</v>
      </c>
      <c r="AA81" t="s">
        <v>445</v>
      </c>
      <c r="AB81" t="s">
        <v>389</v>
      </c>
      <c r="AC81" t="s">
        <v>434</v>
      </c>
      <c r="AD81" t="s">
        <v>435</v>
      </c>
    </row>
    <row r="82" spans="1:30" x14ac:dyDescent="0.25">
      <c r="A82" t="s">
        <v>1446</v>
      </c>
      <c r="B82">
        <v>44682</v>
      </c>
      <c r="C82">
        <v>44749</v>
      </c>
      <c r="D82" t="s">
        <v>453</v>
      </c>
      <c r="E82">
        <v>8048</v>
      </c>
      <c r="F82">
        <v>370</v>
      </c>
      <c r="G82">
        <v>0</v>
      </c>
      <c r="H82">
        <v>3</v>
      </c>
      <c r="I82">
        <v>0</v>
      </c>
      <c r="J82">
        <v>274</v>
      </c>
      <c r="K82">
        <v>0</v>
      </c>
      <c r="L82">
        <v>0</v>
      </c>
      <c r="M82">
        <v>0</v>
      </c>
      <c r="N82">
        <v>0</v>
      </c>
      <c r="O82">
        <v>0</v>
      </c>
      <c r="P82">
        <v>4</v>
      </c>
      <c r="Q82">
        <v>0</v>
      </c>
      <c r="R82">
        <v>1</v>
      </c>
      <c r="S82">
        <v>6</v>
      </c>
      <c r="T82">
        <v>0</v>
      </c>
      <c r="U82">
        <v>0</v>
      </c>
      <c r="V82">
        <v>1</v>
      </c>
      <c r="W82">
        <v>1</v>
      </c>
      <c r="X82">
        <v>0</v>
      </c>
      <c r="Y82">
        <v>6</v>
      </c>
      <c r="Z82">
        <v>1</v>
      </c>
      <c r="AA82" t="s">
        <v>454</v>
      </c>
      <c r="AB82" t="s">
        <v>389</v>
      </c>
      <c r="AC82" t="s">
        <v>450</v>
      </c>
      <c r="AD82" t="s">
        <v>451</v>
      </c>
    </row>
    <row r="83" spans="1:30" x14ac:dyDescent="0.25">
      <c r="A83" t="s">
        <v>1446</v>
      </c>
      <c r="B83">
        <v>44682</v>
      </c>
      <c r="C83">
        <v>44749</v>
      </c>
      <c r="D83" t="s">
        <v>387</v>
      </c>
      <c r="E83">
        <v>10199</v>
      </c>
      <c r="F83">
        <v>468</v>
      </c>
      <c r="G83">
        <v>0</v>
      </c>
      <c r="H83">
        <v>4</v>
      </c>
      <c r="I83">
        <v>0</v>
      </c>
      <c r="J83">
        <v>189</v>
      </c>
      <c r="K83">
        <v>0</v>
      </c>
      <c r="L83">
        <v>0</v>
      </c>
      <c r="M83">
        <v>0</v>
      </c>
      <c r="N83">
        <v>0</v>
      </c>
      <c r="O83">
        <v>3</v>
      </c>
      <c r="P83">
        <v>4</v>
      </c>
      <c r="Q83">
        <v>0</v>
      </c>
      <c r="R83">
        <v>1</v>
      </c>
      <c r="S83">
        <v>5</v>
      </c>
      <c r="T83">
        <v>0</v>
      </c>
      <c r="U83">
        <v>0</v>
      </c>
      <c r="V83">
        <v>0</v>
      </c>
      <c r="W83">
        <v>0</v>
      </c>
      <c r="X83">
        <v>0</v>
      </c>
      <c r="Y83">
        <v>5</v>
      </c>
      <c r="Z83">
        <v>0</v>
      </c>
      <c r="AA83" t="s">
        <v>388</v>
      </c>
      <c r="AB83" t="s">
        <v>389</v>
      </c>
      <c r="AC83" t="s">
        <v>391</v>
      </c>
      <c r="AD83" t="s">
        <v>392</v>
      </c>
    </row>
    <row r="84" spans="1:30" x14ac:dyDescent="0.25">
      <c r="A84" t="s">
        <v>1446</v>
      </c>
      <c r="B84">
        <v>44682</v>
      </c>
      <c r="C84">
        <v>44749</v>
      </c>
      <c r="D84" t="s">
        <v>553</v>
      </c>
      <c r="E84">
        <v>5611</v>
      </c>
      <c r="F84">
        <v>196</v>
      </c>
      <c r="G84">
        <v>0</v>
      </c>
      <c r="H84">
        <v>6</v>
      </c>
      <c r="I84">
        <v>0</v>
      </c>
      <c r="J84">
        <v>81</v>
      </c>
      <c r="K84">
        <v>0</v>
      </c>
      <c r="L84">
        <v>0</v>
      </c>
      <c r="M84">
        <v>0</v>
      </c>
      <c r="N84">
        <v>0</v>
      </c>
      <c r="O84">
        <v>2</v>
      </c>
      <c r="P84">
        <v>6</v>
      </c>
      <c r="Q84">
        <v>0</v>
      </c>
      <c r="R84">
        <v>1</v>
      </c>
      <c r="S84">
        <v>6</v>
      </c>
      <c r="T84">
        <v>1</v>
      </c>
      <c r="U84">
        <v>0</v>
      </c>
      <c r="V84">
        <v>2</v>
      </c>
      <c r="W84">
        <v>2</v>
      </c>
      <c r="X84">
        <v>2</v>
      </c>
      <c r="Y84">
        <v>6</v>
      </c>
      <c r="Z84">
        <v>2</v>
      </c>
      <c r="AA84" t="s">
        <v>1545</v>
      </c>
      <c r="AB84" t="s">
        <v>389</v>
      </c>
      <c r="AC84" t="s">
        <v>510</v>
      </c>
      <c r="AD84" t="s">
        <v>511</v>
      </c>
    </row>
    <row r="85" spans="1:30" x14ac:dyDescent="0.25">
      <c r="A85" t="s">
        <v>1446</v>
      </c>
      <c r="B85">
        <v>44682</v>
      </c>
      <c r="C85">
        <v>44749</v>
      </c>
      <c r="D85" t="s">
        <v>498</v>
      </c>
      <c r="E85">
        <v>6914</v>
      </c>
      <c r="F85">
        <v>341</v>
      </c>
      <c r="G85">
        <v>0</v>
      </c>
      <c r="H85">
        <v>17</v>
      </c>
      <c r="I85">
        <v>6</v>
      </c>
      <c r="J85">
        <v>156</v>
      </c>
      <c r="K85">
        <v>1</v>
      </c>
      <c r="L85">
        <v>0</v>
      </c>
      <c r="M85">
        <v>0</v>
      </c>
      <c r="N85">
        <v>0</v>
      </c>
      <c r="O85">
        <v>6</v>
      </c>
      <c r="P85">
        <v>16</v>
      </c>
      <c r="Q85">
        <v>0</v>
      </c>
      <c r="R85">
        <v>6</v>
      </c>
      <c r="S85">
        <v>17</v>
      </c>
      <c r="T85">
        <v>4</v>
      </c>
      <c r="U85">
        <v>0</v>
      </c>
      <c r="V85">
        <v>6</v>
      </c>
      <c r="W85">
        <v>5</v>
      </c>
      <c r="X85">
        <v>6</v>
      </c>
      <c r="Y85">
        <v>18</v>
      </c>
      <c r="Z85">
        <v>6</v>
      </c>
      <c r="AA85" t="s">
        <v>499</v>
      </c>
      <c r="AB85" t="s">
        <v>389</v>
      </c>
      <c r="AC85" t="s">
        <v>450</v>
      </c>
      <c r="AD85" t="s">
        <v>451</v>
      </c>
    </row>
    <row r="86" spans="1:30" x14ac:dyDescent="0.25">
      <c r="A86" t="s">
        <v>1446</v>
      </c>
      <c r="B86">
        <v>44682</v>
      </c>
      <c r="C86">
        <v>44749</v>
      </c>
      <c r="D86" t="s">
        <v>58</v>
      </c>
      <c r="E86">
        <v>5734</v>
      </c>
      <c r="F86">
        <v>135</v>
      </c>
      <c r="G86">
        <v>0</v>
      </c>
      <c r="H86">
        <v>3</v>
      </c>
      <c r="I86">
        <v>0</v>
      </c>
      <c r="J86">
        <v>72</v>
      </c>
      <c r="K86">
        <v>0</v>
      </c>
      <c r="L86">
        <v>0</v>
      </c>
      <c r="M86">
        <v>0</v>
      </c>
      <c r="N86">
        <v>0</v>
      </c>
      <c r="O86">
        <v>1</v>
      </c>
      <c r="P86">
        <v>3</v>
      </c>
      <c r="Q86">
        <v>0</v>
      </c>
      <c r="R86">
        <v>2</v>
      </c>
      <c r="S86">
        <v>2</v>
      </c>
      <c r="T86">
        <v>0</v>
      </c>
      <c r="U86">
        <v>0</v>
      </c>
      <c r="V86">
        <v>3</v>
      </c>
      <c r="W86">
        <v>3</v>
      </c>
      <c r="X86">
        <v>2</v>
      </c>
      <c r="Y86">
        <v>3</v>
      </c>
      <c r="Z86">
        <v>3</v>
      </c>
      <c r="AA86" t="s">
        <v>59</v>
      </c>
      <c r="AB86" t="s">
        <v>16</v>
      </c>
      <c r="AC86" t="s">
        <v>41</v>
      </c>
      <c r="AD86" t="s">
        <v>42</v>
      </c>
    </row>
    <row r="87" spans="1:30" x14ac:dyDescent="0.25">
      <c r="A87" t="s">
        <v>1446</v>
      </c>
      <c r="B87">
        <v>44682</v>
      </c>
      <c r="C87">
        <v>44749</v>
      </c>
      <c r="D87" t="s">
        <v>56</v>
      </c>
      <c r="E87">
        <v>4526</v>
      </c>
      <c r="F87">
        <v>186</v>
      </c>
      <c r="G87">
        <v>2</v>
      </c>
      <c r="H87">
        <v>6</v>
      </c>
      <c r="I87">
        <v>1</v>
      </c>
      <c r="J87">
        <v>73</v>
      </c>
      <c r="K87">
        <v>0</v>
      </c>
      <c r="L87">
        <v>3</v>
      </c>
      <c r="M87">
        <v>5</v>
      </c>
      <c r="N87">
        <v>4</v>
      </c>
      <c r="O87">
        <v>4</v>
      </c>
      <c r="P87">
        <v>7</v>
      </c>
      <c r="Q87">
        <v>1</v>
      </c>
      <c r="R87">
        <v>7</v>
      </c>
      <c r="S87">
        <v>7</v>
      </c>
      <c r="T87">
        <v>6</v>
      </c>
      <c r="U87">
        <v>1</v>
      </c>
      <c r="V87">
        <v>6</v>
      </c>
      <c r="W87">
        <v>6</v>
      </c>
      <c r="X87">
        <v>6</v>
      </c>
      <c r="Y87">
        <v>7</v>
      </c>
      <c r="Z87">
        <v>6</v>
      </c>
      <c r="AA87" t="s">
        <v>1717</v>
      </c>
      <c r="AB87" t="s">
        <v>16</v>
      </c>
      <c r="AC87" t="s">
        <v>41</v>
      </c>
      <c r="AD87" t="s">
        <v>42</v>
      </c>
    </row>
    <row r="88" spans="1:30" x14ac:dyDescent="0.25">
      <c r="A88" t="s">
        <v>1446</v>
      </c>
      <c r="B88">
        <v>44682</v>
      </c>
      <c r="C88">
        <v>44749</v>
      </c>
      <c r="D88" t="s">
        <v>583</v>
      </c>
      <c r="E88">
        <v>3893</v>
      </c>
      <c r="F88">
        <v>190</v>
      </c>
      <c r="G88">
        <v>0</v>
      </c>
      <c r="H88">
        <v>14</v>
      </c>
      <c r="I88">
        <v>0</v>
      </c>
      <c r="J88">
        <v>63</v>
      </c>
      <c r="K88">
        <v>9</v>
      </c>
      <c r="L88">
        <v>5</v>
      </c>
      <c r="M88">
        <v>13</v>
      </c>
      <c r="N88">
        <v>15</v>
      </c>
      <c r="O88">
        <v>1</v>
      </c>
      <c r="P88">
        <v>14</v>
      </c>
      <c r="Q88">
        <v>0</v>
      </c>
      <c r="R88">
        <v>5</v>
      </c>
      <c r="S88">
        <v>14</v>
      </c>
      <c r="T88">
        <v>18</v>
      </c>
      <c r="U88">
        <v>0</v>
      </c>
      <c r="V88">
        <v>18</v>
      </c>
      <c r="W88">
        <v>17</v>
      </c>
      <c r="X88">
        <v>18</v>
      </c>
      <c r="Y88">
        <v>14</v>
      </c>
      <c r="Z88">
        <v>18</v>
      </c>
      <c r="AA88" t="s">
        <v>584</v>
      </c>
      <c r="AB88" t="s">
        <v>389</v>
      </c>
      <c r="AC88" t="s">
        <v>510</v>
      </c>
      <c r="AD88" t="s">
        <v>511</v>
      </c>
    </row>
    <row r="89" spans="1:30" x14ac:dyDescent="0.25">
      <c r="A89" t="s">
        <v>1446</v>
      </c>
      <c r="B89">
        <v>44682</v>
      </c>
      <c r="C89">
        <v>44749</v>
      </c>
      <c r="D89" t="s">
        <v>79</v>
      </c>
      <c r="E89">
        <v>7572</v>
      </c>
      <c r="F89">
        <v>275</v>
      </c>
      <c r="G89">
        <v>0</v>
      </c>
      <c r="H89">
        <v>15</v>
      </c>
      <c r="I89">
        <v>0</v>
      </c>
      <c r="J89">
        <v>47</v>
      </c>
      <c r="K89">
        <v>0</v>
      </c>
      <c r="L89">
        <v>0</v>
      </c>
      <c r="M89">
        <v>0</v>
      </c>
      <c r="N89">
        <v>0</v>
      </c>
      <c r="O89">
        <v>6</v>
      </c>
      <c r="P89">
        <v>15</v>
      </c>
      <c r="Q89">
        <v>0</v>
      </c>
      <c r="R89">
        <v>8</v>
      </c>
      <c r="S89">
        <v>17</v>
      </c>
      <c r="T89">
        <v>1</v>
      </c>
      <c r="U89">
        <v>0</v>
      </c>
      <c r="V89">
        <v>1</v>
      </c>
      <c r="W89">
        <v>1</v>
      </c>
      <c r="X89">
        <v>1</v>
      </c>
      <c r="Y89">
        <v>17</v>
      </c>
      <c r="Z89">
        <v>1</v>
      </c>
      <c r="AA89" t="s">
        <v>80</v>
      </c>
      <c r="AB89" t="s">
        <v>16</v>
      </c>
      <c r="AC89" t="s">
        <v>70</v>
      </c>
      <c r="AD89" t="s">
        <v>1709</v>
      </c>
    </row>
    <row r="90" spans="1:30" x14ac:dyDescent="0.25">
      <c r="A90" t="s">
        <v>1446</v>
      </c>
      <c r="B90">
        <v>44682</v>
      </c>
      <c r="C90">
        <v>44749</v>
      </c>
      <c r="D90" t="s">
        <v>408</v>
      </c>
      <c r="E90">
        <v>6759</v>
      </c>
      <c r="F90">
        <v>239</v>
      </c>
      <c r="G90">
        <v>0</v>
      </c>
      <c r="H90">
        <v>7</v>
      </c>
      <c r="I90">
        <v>0</v>
      </c>
      <c r="J90">
        <v>82</v>
      </c>
      <c r="K90">
        <v>1</v>
      </c>
      <c r="L90">
        <v>0</v>
      </c>
      <c r="M90">
        <v>0</v>
      </c>
      <c r="N90">
        <v>0</v>
      </c>
      <c r="O90">
        <v>2</v>
      </c>
      <c r="P90">
        <v>7</v>
      </c>
      <c r="Q90">
        <v>1</v>
      </c>
      <c r="R90">
        <v>5</v>
      </c>
      <c r="S90">
        <v>7</v>
      </c>
      <c r="T90">
        <v>0</v>
      </c>
      <c r="U90">
        <v>1</v>
      </c>
      <c r="V90">
        <v>3</v>
      </c>
      <c r="W90">
        <v>3</v>
      </c>
      <c r="X90">
        <v>2</v>
      </c>
      <c r="Y90">
        <v>7</v>
      </c>
      <c r="Z90">
        <v>3</v>
      </c>
      <c r="AA90" t="s">
        <v>409</v>
      </c>
      <c r="AB90" t="s">
        <v>389</v>
      </c>
      <c r="AC90" t="s">
        <v>391</v>
      </c>
      <c r="AD90" t="s">
        <v>392</v>
      </c>
    </row>
    <row r="91" spans="1:30" x14ac:dyDescent="0.25">
      <c r="A91" t="s">
        <v>1446</v>
      </c>
      <c r="B91">
        <v>44682</v>
      </c>
      <c r="C91">
        <v>44749</v>
      </c>
      <c r="D91" t="s">
        <v>557</v>
      </c>
      <c r="E91">
        <v>4538</v>
      </c>
      <c r="F91">
        <v>234</v>
      </c>
      <c r="G91">
        <v>0</v>
      </c>
      <c r="H91">
        <v>4</v>
      </c>
      <c r="I91">
        <v>0</v>
      </c>
      <c r="J91">
        <v>106</v>
      </c>
      <c r="K91">
        <v>0</v>
      </c>
      <c r="L91">
        <v>0</v>
      </c>
      <c r="M91">
        <v>0</v>
      </c>
      <c r="N91">
        <v>0</v>
      </c>
      <c r="O91">
        <v>2</v>
      </c>
      <c r="P91">
        <v>4</v>
      </c>
      <c r="Q91">
        <v>0</v>
      </c>
      <c r="R91">
        <v>3</v>
      </c>
      <c r="S91">
        <v>4</v>
      </c>
      <c r="T91">
        <v>0</v>
      </c>
      <c r="U91">
        <v>0</v>
      </c>
      <c r="V91">
        <v>0</v>
      </c>
      <c r="W91">
        <v>0</v>
      </c>
      <c r="X91">
        <v>0</v>
      </c>
      <c r="Y91">
        <v>4</v>
      </c>
      <c r="Z91">
        <v>0</v>
      </c>
      <c r="AA91" t="s">
        <v>558</v>
      </c>
      <c r="AB91" t="s">
        <v>389</v>
      </c>
      <c r="AC91" t="s">
        <v>510</v>
      </c>
      <c r="AD91" t="s">
        <v>511</v>
      </c>
    </row>
    <row r="92" spans="1:30" x14ac:dyDescent="0.25">
      <c r="A92" t="s">
        <v>1446</v>
      </c>
      <c r="B92">
        <v>44682</v>
      </c>
      <c r="C92">
        <v>44749</v>
      </c>
      <c r="D92" t="s">
        <v>116</v>
      </c>
      <c r="E92">
        <v>9182</v>
      </c>
      <c r="F92">
        <v>284</v>
      </c>
      <c r="G92">
        <v>0</v>
      </c>
      <c r="H92">
        <v>15</v>
      </c>
      <c r="I92">
        <v>0</v>
      </c>
      <c r="J92">
        <v>76</v>
      </c>
      <c r="K92">
        <v>0</v>
      </c>
      <c r="L92">
        <v>1</v>
      </c>
      <c r="M92">
        <v>0</v>
      </c>
      <c r="N92">
        <v>2</v>
      </c>
      <c r="O92">
        <v>11</v>
      </c>
      <c r="P92">
        <v>15</v>
      </c>
      <c r="Q92">
        <v>0</v>
      </c>
      <c r="R92">
        <v>3</v>
      </c>
      <c r="S92">
        <v>15</v>
      </c>
      <c r="T92">
        <v>2</v>
      </c>
      <c r="U92">
        <v>0</v>
      </c>
      <c r="V92">
        <v>2</v>
      </c>
      <c r="W92">
        <v>2</v>
      </c>
      <c r="X92">
        <v>2</v>
      </c>
      <c r="Y92">
        <v>15</v>
      </c>
      <c r="Z92">
        <v>2</v>
      </c>
      <c r="AA92" t="s">
        <v>117</v>
      </c>
      <c r="AB92" t="s">
        <v>16</v>
      </c>
      <c r="AC92" t="s">
        <v>91</v>
      </c>
      <c r="AD92" t="s">
        <v>92</v>
      </c>
    </row>
    <row r="93" spans="1:30" x14ac:dyDescent="0.25">
      <c r="A93" t="s">
        <v>1446</v>
      </c>
      <c r="B93">
        <v>44682</v>
      </c>
      <c r="C93">
        <v>44749</v>
      </c>
      <c r="D93" t="s">
        <v>174</v>
      </c>
      <c r="E93">
        <v>20653</v>
      </c>
      <c r="F93">
        <v>861</v>
      </c>
      <c r="G93">
        <v>1</v>
      </c>
      <c r="H93">
        <v>48</v>
      </c>
      <c r="I93">
        <v>0</v>
      </c>
      <c r="J93">
        <v>438</v>
      </c>
      <c r="K93">
        <v>3</v>
      </c>
      <c r="L93">
        <v>3</v>
      </c>
      <c r="M93">
        <v>1</v>
      </c>
      <c r="N93">
        <v>7</v>
      </c>
      <c r="O93">
        <v>35</v>
      </c>
      <c r="P93">
        <v>50</v>
      </c>
      <c r="Q93">
        <v>1</v>
      </c>
      <c r="R93">
        <v>34</v>
      </c>
      <c r="S93">
        <v>50</v>
      </c>
      <c r="T93">
        <v>13</v>
      </c>
      <c r="U93">
        <v>1</v>
      </c>
      <c r="V93">
        <v>14</v>
      </c>
      <c r="W93">
        <v>14</v>
      </c>
      <c r="X93">
        <v>13</v>
      </c>
      <c r="Y93">
        <v>53</v>
      </c>
      <c r="Z93">
        <v>14</v>
      </c>
      <c r="AA93" t="s">
        <v>175</v>
      </c>
      <c r="AB93" t="s">
        <v>16</v>
      </c>
      <c r="AC93" t="s">
        <v>169</v>
      </c>
      <c r="AD93" t="s">
        <v>1540</v>
      </c>
    </row>
    <row r="94" spans="1:30" x14ac:dyDescent="0.25">
      <c r="A94" t="s">
        <v>1446</v>
      </c>
      <c r="B94">
        <v>44682</v>
      </c>
      <c r="C94">
        <v>44749</v>
      </c>
      <c r="D94" t="s">
        <v>148</v>
      </c>
      <c r="E94">
        <v>6937</v>
      </c>
      <c r="F94">
        <v>297</v>
      </c>
      <c r="G94">
        <v>2</v>
      </c>
      <c r="H94">
        <v>19</v>
      </c>
      <c r="I94">
        <v>0</v>
      </c>
      <c r="J94">
        <v>140</v>
      </c>
      <c r="K94">
        <v>2</v>
      </c>
      <c r="L94">
        <v>0</v>
      </c>
      <c r="M94">
        <v>1</v>
      </c>
      <c r="N94">
        <v>3</v>
      </c>
      <c r="O94">
        <v>16</v>
      </c>
      <c r="P94">
        <v>17</v>
      </c>
      <c r="Q94">
        <v>4</v>
      </c>
      <c r="R94">
        <v>13</v>
      </c>
      <c r="S94">
        <v>19</v>
      </c>
      <c r="T94">
        <v>4</v>
      </c>
      <c r="U94">
        <v>0</v>
      </c>
      <c r="V94">
        <v>4</v>
      </c>
      <c r="W94">
        <v>4</v>
      </c>
      <c r="X94">
        <v>3</v>
      </c>
      <c r="Y94">
        <v>20</v>
      </c>
      <c r="Z94">
        <v>4</v>
      </c>
      <c r="AA94" t="s">
        <v>149</v>
      </c>
      <c r="AB94" t="s">
        <v>16</v>
      </c>
      <c r="AC94" t="s">
        <v>128</v>
      </c>
      <c r="AD94" t="s">
        <v>129</v>
      </c>
    </row>
    <row r="95" spans="1:30" x14ac:dyDescent="0.25">
      <c r="A95" t="s">
        <v>1446</v>
      </c>
      <c r="B95">
        <v>44682</v>
      </c>
      <c r="C95">
        <v>44749</v>
      </c>
      <c r="D95" t="s">
        <v>111</v>
      </c>
      <c r="E95">
        <v>4960</v>
      </c>
      <c r="F95">
        <v>146</v>
      </c>
      <c r="G95">
        <v>4</v>
      </c>
      <c r="H95">
        <v>5</v>
      </c>
      <c r="I95">
        <v>0</v>
      </c>
      <c r="J95">
        <v>33</v>
      </c>
      <c r="K95">
        <v>0</v>
      </c>
      <c r="L95">
        <v>0</v>
      </c>
      <c r="M95">
        <v>1</v>
      </c>
      <c r="N95">
        <v>1</v>
      </c>
      <c r="O95">
        <v>4</v>
      </c>
      <c r="P95">
        <v>5</v>
      </c>
      <c r="Q95">
        <v>0</v>
      </c>
      <c r="R95">
        <v>4</v>
      </c>
      <c r="S95">
        <v>5</v>
      </c>
      <c r="T95">
        <v>1</v>
      </c>
      <c r="U95">
        <v>0</v>
      </c>
      <c r="V95">
        <v>1</v>
      </c>
      <c r="W95">
        <v>1</v>
      </c>
      <c r="X95">
        <v>1</v>
      </c>
      <c r="Y95">
        <v>5</v>
      </c>
      <c r="Z95">
        <v>1</v>
      </c>
      <c r="AA95" t="s">
        <v>112</v>
      </c>
      <c r="AB95" t="s">
        <v>16</v>
      </c>
      <c r="AC95" t="s">
        <v>91</v>
      </c>
      <c r="AD95" t="s">
        <v>92</v>
      </c>
    </row>
    <row r="96" spans="1:30" x14ac:dyDescent="0.25">
      <c r="A96" t="s">
        <v>1446</v>
      </c>
      <c r="B96">
        <v>44682</v>
      </c>
      <c r="C96">
        <v>44749</v>
      </c>
      <c r="D96" t="s">
        <v>459</v>
      </c>
      <c r="E96">
        <v>3541</v>
      </c>
      <c r="F96">
        <v>135</v>
      </c>
      <c r="G96">
        <v>0</v>
      </c>
      <c r="H96">
        <v>4</v>
      </c>
      <c r="I96">
        <v>0</v>
      </c>
      <c r="J96">
        <v>71</v>
      </c>
      <c r="K96">
        <v>0</v>
      </c>
      <c r="L96">
        <v>0</v>
      </c>
      <c r="M96">
        <v>0</v>
      </c>
      <c r="N96">
        <v>2</v>
      </c>
      <c r="O96">
        <v>2</v>
      </c>
      <c r="P96">
        <v>3</v>
      </c>
      <c r="Q96">
        <v>0</v>
      </c>
      <c r="R96">
        <v>3</v>
      </c>
      <c r="S96">
        <v>4</v>
      </c>
      <c r="T96">
        <v>2</v>
      </c>
      <c r="U96">
        <v>0</v>
      </c>
      <c r="V96">
        <v>13</v>
      </c>
      <c r="W96">
        <v>12</v>
      </c>
      <c r="X96">
        <v>13</v>
      </c>
      <c r="Y96">
        <v>4</v>
      </c>
      <c r="Z96">
        <v>13</v>
      </c>
      <c r="AA96" t="s">
        <v>460</v>
      </c>
      <c r="AB96" t="s">
        <v>389</v>
      </c>
      <c r="AC96" t="s">
        <v>450</v>
      </c>
      <c r="AD96" t="s">
        <v>451</v>
      </c>
    </row>
    <row r="97" spans="1:30" x14ac:dyDescent="0.25">
      <c r="A97" t="s">
        <v>1446</v>
      </c>
      <c r="B97">
        <v>44682</v>
      </c>
      <c r="C97">
        <v>44749</v>
      </c>
      <c r="D97" t="s">
        <v>549</v>
      </c>
      <c r="E97">
        <v>3322</v>
      </c>
      <c r="F97">
        <v>102</v>
      </c>
      <c r="G97">
        <v>0</v>
      </c>
      <c r="H97">
        <v>1</v>
      </c>
      <c r="I97">
        <v>0</v>
      </c>
      <c r="J97">
        <v>71</v>
      </c>
      <c r="K97">
        <v>0</v>
      </c>
      <c r="L97">
        <v>0</v>
      </c>
      <c r="M97">
        <v>0</v>
      </c>
      <c r="N97">
        <v>2</v>
      </c>
      <c r="O97">
        <v>0</v>
      </c>
      <c r="P97">
        <v>1</v>
      </c>
      <c r="Q97">
        <v>0</v>
      </c>
      <c r="R97">
        <v>1</v>
      </c>
      <c r="S97">
        <v>1</v>
      </c>
      <c r="T97">
        <v>2</v>
      </c>
      <c r="U97">
        <v>0</v>
      </c>
      <c r="V97">
        <v>2</v>
      </c>
      <c r="W97">
        <v>2</v>
      </c>
      <c r="X97">
        <v>2</v>
      </c>
      <c r="Y97">
        <v>1</v>
      </c>
      <c r="Z97">
        <v>2</v>
      </c>
      <c r="AA97" t="s">
        <v>1544</v>
      </c>
      <c r="AB97" t="s">
        <v>389</v>
      </c>
      <c r="AC97" t="s">
        <v>510</v>
      </c>
      <c r="AD97" t="s">
        <v>511</v>
      </c>
    </row>
    <row r="98" spans="1:30" x14ac:dyDescent="0.25">
      <c r="A98" t="s">
        <v>1446</v>
      </c>
      <c r="B98">
        <v>44682</v>
      </c>
      <c r="C98">
        <v>44749</v>
      </c>
      <c r="D98" t="s">
        <v>75</v>
      </c>
      <c r="E98">
        <v>19488</v>
      </c>
      <c r="F98">
        <v>635</v>
      </c>
      <c r="G98">
        <v>0</v>
      </c>
      <c r="H98">
        <v>16</v>
      </c>
      <c r="I98">
        <v>3</v>
      </c>
      <c r="J98">
        <v>192</v>
      </c>
      <c r="K98">
        <v>2</v>
      </c>
      <c r="L98">
        <v>1</v>
      </c>
      <c r="M98">
        <v>0</v>
      </c>
      <c r="N98">
        <v>6</v>
      </c>
      <c r="O98">
        <v>0</v>
      </c>
      <c r="P98">
        <v>18</v>
      </c>
      <c r="Q98">
        <v>0</v>
      </c>
      <c r="R98">
        <v>8</v>
      </c>
      <c r="S98">
        <v>18</v>
      </c>
      <c r="T98">
        <v>6</v>
      </c>
      <c r="U98">
        <v>0</v>
      </c>
      <c r="V98">
        <v>6</v>
      </c>
      <c r="W98">
        <v>6</v>
      </c>
      <c r="X98">
        <v>4</v>
      </c>
      <c r="Y98">
        <v>18</v>
      </c>
      <c r="Z98">
        <v>6</v>
      </c>
      <c r="AA98" t="s">
        <v>1429</v>
      </c>
      <c r="AB98" t="s">
        <v>16</v>
      </c>
      <c r="AC98" t="s">
        <v>70</v>
      </c>
      <c r="AD98" t="s">
        <v>1709</v>
      </c>
    </row>
    <row r="99" spans="1:30" x14ac:dyDescent="0.25">
      <c r="A99" t="s">
        <v>1446</v>
      </c>
      <c r="B99">
        <v>44682</v>
      </c>
      <c r="C99">
        <v>44749</v>
      </c>
      <c r="D99" t="s">
        <v>483</v>
      </c>
      <c r="E99">
        <v>3463</v>
      </c>
      <c r="F99">
        <v>133</v>
      </c>
      <c r="G99">
        <v>0</v>
      </c>
      <c r="H99">
        <v>7</v>
      </c>
      <c r="I99">
        <v>0</v>
      </c>
      <c r="J99">
        <v>53</v>
      </c>
      <c r="K99">
        <v>0</v>
      </c>
      <c r="L99">
        <v>0</v>
      </c>
      <c r="M99">
        <v>0</v>
      </c>
      <c r="N99">
        <v>0</v>
      </c>
      <c r="O99">
        <v>0</v>
      </c>
      <c r="P99">
        <v>7</v>
      </c>
      <c r="Q99">
        <v>0</v>
      </c>
      <c r="R99">
        <v>2</v>
      </c>
      <c r="S99">
        <v>7</v>
      </c>
      <c r="T99">
        <v>0</v>
      </c>
      <c r="U99">
        <v>0</v>
      </c>
      <c r="V99">
        <v>1</v>
      </c>
      <c r="W99">
        <v>1</v>
      </c>
      <c r="X99">
        <v>1</v>
      </c>
      <c r="Y99">
        <v>7</v>
      </c>
      <c r="Z99">
        <v>1</v>
      </c>
      <c r="AA99" t="s">
        <v>484</v>
      </c>
      <c r="AB99" t="s">
        <v>389</v>
      </c>
      <c r="AC99" t="s">
        <v>450</v>
      </c>
      <c r="AD99" t="s">
        <v>451</v>
      </c>
    </row>
    <row r="100" spans="1:30" x14ac:dyDescent="0.25">
      <c r="A100" t="s">
        <v>1446</v>
      </c>
      <c r="B100">
        <v>44682</v>
      </c>
      <c r="C100">
        <v>44749</v>
      </c>
      <c r="D100" t="s">
        <v>143</v>
      </c>
      <c r="E100">
        <v>9691</v>
      </c>
      <c r="F100">
        <v>394</v>
      </c>
      <c r="G100">
        <v>0</v>
      </c>
      <c r="H100">
        <v>1</v>
      </c>
      <c r="I100">
        <v>0</v>
      </c>
      <c r="J100">
        <v>153</v>
      </c>
      <c r="K100">
        <v>0</v>
      </c>
      <c r="L100">
        <v>0</v>
      </c>
      <c r="M100">
        <v>0</v>
      </c>
      <c r="N100">
        <v>0</v>
      </c>
      <c r="O100">
        <v>1</v>
      </c>
      <c r="P100">
        <v>2</v>
      </c>
      <c r="Q100">
        <v>0</v>
      </c>
      <c r="R100">
        <v>1</v>
      </c>
      <c r="S100">
        <v>3</v>
      </c>
      <c r="T100">
        <v>1</v>
      </c>
      <c r="U100">
        <v>0</v>
      </c>
      <c r="V100">
        <v>1</v>
      </c>
      <c r="W100">
        <v>0</v>
      </c>
      <c r="X100">
        <v>1</v>
      </c>
      <c r="Y100">
        <v>3</v>
      </c>
      <c r="Z100">
        <v>1</v>
      </c>
      <c r="AA100" t="s">
        <v>144</v>
      </c>
      <c r="AB100" t="s">
        <v>16</v>
      </c>
      <c r="AC100" t="s">
        <v>128</v>
      </c>
      <c r="AD100" t="s">
        <v>129</v>
      </c>
    </row>
    <row r="101" spans="1:30" x14ac:dyDescent="0.25">
      <c r="A101" t="s">
        <v>1446</v>
      </c>
      <c r="B101">
        <v>44682</v>
      </c>
      <c r="C101">
        <v>44749</v>
      </c>
      <c r="D101" t="s">
        <v>138</v>
      </c>
      <c r="E101">
        <v>5389</v>
      </c>
      <c r="F101">
        <v>202</v>
      </c>
      <c r="G101">
        <v>8</v>
      </c>
      <c r="H101">
        <v>11</v>
      </c>
      <c r="I101">
        <v>0</v>
      </c>
      <c r="J101">
        <v>79</v>
      </c>
      <c r="K101">
        <v>1</v>
      </c>
      <c r="L101">
        <v>1</v>
      </c>
      <c r="M101">
        <v>4</v>
      </c>
      <c r="N101">
        <v>4</v>
      </c>
      <c r="O101">
        <v>6</v>
      </c>
      <c r="P101">
        <v>11</v>
      </c>
      <c r="Q101">
        <v>7</v>
      </c>
      <c r="R101">
        <v>7</v>
      </c>
      <c r="S101">
        <v>11</v>
      </c>
      <c r="T101">
        <v>4</v>
      </c>
      <c r="U101">
        <v>3</v>
      </c>
      <c r="V101">
        <v>4</v>
      </c>
      <c r="W101">
        <v>3</v>
      </c>
      <c r="X101">
        <v>4</v>
      </c>
      <c r="Y101">
        <v>11</v>
      </c>
      <c r="Z101">
        <v>4</v>
      </c>
      <c r="AA101" t="s">
        <v>139</v>
      </c>
      <c r="AB101" t="s">
        <v>16</v>
      </c>
      <c r="AC101" t="s">
        <v>128</v>
      </c>
      <c r="AD101" t="s">
        <v>129</v>
      </c>
    </row>
    <row r="102" spans="1:30" x14ac:dyDescent="0.25">
      <c r="A102" t="s">
        <v>1446</v>
      </c>
      <c r="B102">
        <v>44682</v>
      </c>
      <c r="C102">
        <v>44749</v>
      </c>
      <c r="D102" t="s">
        <v>414</v>
      </c>
      <c r="E102">
        <v>3925</v>
      </c>
      <c r="F102">
        <v>114</v>
      </c>
      <c r="G102">
        <v>0</v>
      </c>
      <c r="H102">
        <v>8</v>
      </c>
      <c r="I102">
        <v>0</v>
      </c>
      <c r="J102">
        <v>52</v>
      </c>
      <c r="K102">
        <v>0</v>
      </c>
      <c r="L102">
        <v>0</v>
      </c>
      <c r="M102">
        <v>0</v>
      </c>
      <c r="N102">
        <v>0</v>
      </c>
      <c r="O102">
        <v>6</v>
      </c>
      <c r="P102">
        <v>6</v>
      </c>
      <c r="Q102">
        <v>0</v>
      </c>
      <c r="R102">
        <v>1</v>
      </c>
      <c r="S102">
        <v>10</v>
      </c>
      <c r="T102">
        <v>0</v>
      </c>
      <c r="U102">
        <v>0</v>
      </c>
      <c r="V102">
        <v>3</v>
      </c>
      <c r="W102">
        <v>3</v>
      </c>
      <c r="X102">
        <v>2</v>
      </c>
      <c r="Y102">
        <v>10</v>
      </c>
      <c r="Z102">
        <v>3</v>
      </c>
      <c r="AA102" t="s">
        <v>415</v>
      </c>
      <c r="AB102" t="s">
        <v>389</v>
      </c>
      <c r="AC102" t="s">
        <v>391</v>
      </c>
      <c r="AD102" t="s">
        <v>392</v>
      </c>
    </row>
    <row r="103" spans="1:30" x14ac:dyDescent="0.25">
      <c r="A103" t="s">
        <v>1446</v>
      </c>
      <c r="B103">
        <v>44682</v>
      </c>
      <c r="C103">
        <v>44749</v>
      </c>
      <c r="D103" t="s">
        <v>101</v>
      </c>
      <c r="E103">
        <v>3128</v>
      </c>
      <c r="F103">
        <v>93</v>
      </c>
      <c r="G103">
        <v>0</v>
      </c>
      <c r="H103">
        <v>3</v>
      </c>
      <c r="I103">
        <v>0</v>
      </c>
      <c r="J103">
        <v>39</v>
      </c>
      <c r="K103">
        <v>0</v>
      </c>
      <c r="L103">
        <v>0</v>
      </c>
      <c r="M103">
        <v>0</v>
      </c>
      <c r="N103">
        <v>1</v>
      </c>
      <c r="O103">
        <v>0</v>
      </c>
      <c r="P103">
        <v>3</v>
      </c>
      <c r="Q103">
        <v>0</v>
      </c>
      <c r="R103">
        <v>2</v>
      </c>
      <c r="S103">
        <v>3</v>
      </c>
      <c r="T103">
        <v>0</v>
      </c>
      <c r="U103">
        <v>0</v>
      </c>
      <c r="V103">
        <v>1</v>
      </c>
      <c r="W103">
        <v>1</v>
      </c>
      <c r="X103">
        <v>1</v>
      </c>
      <c r="Y103">
        <v>3</v>
      </c>
      <c r="Z103">
        <v>1</v>
      </c>
      <c r="AA103" t="s">
        <v>102</v>
      </c>
      <c r="AB103" t="s">
        <v>16</v>
      </c>
      <c r="AC103" t="s">
        <v>91</v>
      </c>
      <c r="AD103" t="s">
        <v>92</v>
      </c>
    </row>
    <row r="104" spans="1:30" x14ac:dyDescent="0.25">
      <c r="A104" t="s">
        <v>1446</v>
      </c>
      <c r="B104">
        <v>44682</v>
      </c>
      <c r="C104">
        <v>44749</v>
      </c>
      <c r="D104" t="s">
        <v>578</v>
      </c>
      <c r="E104">
        <v>3382</v>
      </c>
      <c r="F104">
        <v>166</v>
      </c>
      <c r="G104">
        <v>0</v>
      </c>
      <c r="H104">
        <v>2</v>
      </c>
      <c r="I104">
        <v>0</v>
      </c>
      <c r="J104">
        <v>54</v>
      </c>
      <c r="K104">
        <v>0</v>
      </c>
      <c r="L104">
        <v>0</v>
      </c>
      <c r="M104">
        <v>0</v>
      </c>
      <c r="N104">
        <v>0</v>
      </c>
      <c r="O104">
        <v>1</v>
      </c>
      <c r="P104">
        <v>4</v>
      </c>
      <c r="Q104">
        <v>1</v>
      </c>
      <c r="R104">
        <v>0</v>
      </c>
      <c r="S104">
        <v>4</v>
      </c>
      <c r="T104">
        <v>0</v>
      </c>
      <c r="U104">
        <v>0</v>
      </c>
      <c r="V104">
        <v>1</v>
      </c>
      <c r="W104">
        <v>1</v>
      </c>
      <c r="X104">
        <v>1</v>
      </c>
      <c r="Y104">
        <v>4</v>
      </c>
      <c r="Z104">
        <v>1</v>
      </c>
      <c r="AA104" t="s">
        <v>579</v>
      </c>
      <c r="AB104" t="s">
        <v>389</v>
      </c>
      <c r="AC104" t="s">
        <v>510</v>
      </c>
      <c r="AD104" t="s">
        <v>511</v>
      </c>
    </row>
    <row r="105" spans="1:30" x14ac:dyDescent="0.25">
      <c r="A105" t="s">
        <v>1446</v>
      </c>
      <c r="B105">
        <v>44682</v>
      </c>
      <c r="C105">
        <v>44749</v>
      </c>
      <c r="D105" t="s">
        <v>517</v>
      </c>
      <c r="E105">
        <v>4535</v>
      </c>
      <c r="F105">
        <v>201</v>
      </c>
      <c r="G105">
        <v>0</v>
      </c>
      <c r="H105">
        <v>0</v>
      </c>
      <c r="I105">
        <v>0</v>
      </c>
      <c r="J105">
        <v>109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3</v>
      </c>
      <c r="Q105">
        <v>0</v>
      </c>
      <c r="R105">
        <v>1</v>
      </c>
      <c r="S105">
        <v>3</v>
      </c>
      <c r="T105">
        <v>0</v>
      </c>
      <c r="U105">
        <v>0</v>
      </c>
      <c r="V105">
        <v>2</v>
      </c>
      <c r="W105">
        <v>2</v>
      </c>
      <c r="X105">
        <v>2</v>
      </c>
      <c r="Y105">
        <v>3</v>
      </c>
      <c r="Z105">
        <v>2</v>
      </c>
      <c r="AA105" t="s">
        <v>518</v>
      </c>
      <c r="AB105" t="s">
        <v>389</v>
      </c>
      <c r="AC105" t="s">
        <v>510</v>
      </c>
      <c r="AD105" t="s">
        <v>511</v>
      </c>
    </row>
    <row r="106" spans="1:30" x14ac:dyDescent="0.25">
      <c r="A106" t="s">
        <v>1446</v>
      </c>
      <c r="B106">
        <v>44682</v>
      </c>
      <c r="C106">
        <v>44749</v>
      </c>
      <c r="D106" t="s">
        <v>503</v>
      </c>
      <c r="E106">
        <v>2906</v>
      </c>
      <c r="F106">
        <v>116</v>
      </c>
      <c r="G106">
        <v>3</v>
      </c>
      <c r="H106">
        <v>3</v>
      </c>
      <c r="I106">
        <v>0</v>
      </c>
      <c r="J106">
        <v>48</v>
      </c>
      <c r="K106">
        <v>1</v>
      </c>
      <c r="L106">
        <v>0</v>
      </c>
      <c r="M106">
        <v>7</v>
      </c>
      <c r="N106">
        <v>7</v>
      </c>
      <c r="O106">
        <v>3</v>
      </c>
      <c r="P106">
        <v>3</v>
      </c>
      <c r="Q106">
        <v>0</v>
      </c>
      <c r="R106">
        <v>2</v>
      </c>
      <c r="S106">
        <v>3</v>
      </c>
      <c r="T106">
        <v>9</v>
      </c>
      <c r="U106">
        <v>1</v>
      </c>
      <c r="V106">
        <v>9</v>
      </c>
      <c r="W106">
        <v>8</v>
      </c>
      <c r="X106">
        <v>9</v>
      </c>
      <c r="Y106">
        <v>3</v>
      </c>
      <c r="Z106">
        <v>9</v>
      </c>
      <c r="AA106" t="s">
        <v>504</v>
      </c>
      <c r="AB106" t="s">
        <v>389</v>
      </c>
      <c r="AC106" t="s">
        <v>450</v>
      </c>
      <c r="AD106" t="s">
        <v>451</v>
      </c>
    </row>
    <row r="107" spans="1:30" x14ac:dyDescent="0.25">
      <c r="A107" t="s">
        <v>1446</v>
      </c>
      <c r="B107">
        <v>44682</v>
      </c>
      <c r="C107">
        <v>44749</v>
      </c>
      <c r="D107" s="10" t="s">
        <v>106</v>
      </c>
      <c r="E107">
        <v>5889</v>
      </c>
      <c r="F107">
        <v>211</v>
      </c>
      <c r="G107">
        <v>2</v>
      </c>
      <c r="H107">
        <v>11</v>
      </c>
      <c r="I107">
        <v>0</v>
      </c>
      <c r="J107">
        <v>81</v>
      </c>
      <c r="K107">
        <v>0</v>
      </c>
      <c r="L107">
        <v>0</v>
      </c>
      <c r="M107">
        <v>0</v>
      </c>
      <c r="N107">
        <v>0</v>
      </c>
      <c r="O107">
        <v>1</v>
      </c>
      <c r="P107">
        <v>11</v>
      </c>
      <c r="Q107">
        <v>0</v>
      </c>
      <c r="R107">
        <v>3</v>
      </c>
      <c r="S107">
        <v>11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11</v>
      </c>
      <c r="Z107">
        <v>0</v>
      </c>
      <c r="AA107" t="s">
        <v>107</v>
      </c>
      <c r="AB107" t="s">
        <v>16</v>
      </c>
      <c r="AC107" t="s">
        <v>91</v>
      </c>
      <c r="AD107" t="s">
        <v>92</v>
      </c>
    </row>
    <row r="108" spans="1:30" x14ac:dyDescent="0.25">
      <c r="A108" t="s">
        <v>1446</v>
      </c>
      <c r="B108">
        <v>44682</v>
      </c>
      <c r="C108">
        <v>44749</v>
      </c>
      <c r="D108" t="s">
        <v>515</v>
      </c>
      <c r="E108">
        <v>9288</v>
      </c>
      <c r="F108">
        <v>391</v>
      </c>
      <c r="G108">
        <v>0</v>
      </c>
      <c r="H108">
        <v>4</v>
      </c>
      <c r="I108">
        <v>0</v>
      </c>
      <c r="J108">
        <v>104</v>
      </c>
      <c r="K108">
        <v>0</v>
      </c>
      <c r="L108">
        <v>0</v>
      </c>
      <c r="M108">
        <v>0</v>
      </c>
      <c r="N108">
        <v>0</v>
      </c>
      <c r="O108">
        <v>1</v>
      </c>
      <c r="P108">
        <v>4</v>
      </c>
      <c r="Q108">
        <v>0</v>
      </c>
      <c r="R108">
        <v>2</v>
      </c>
      <c r="S108">
        <v>3</v>
      </c>
      <c r="T108">
        <v>0</v>
      </c>
      <c r="U108">
        <v>0</v>
      </c>
      <c r="V108">
        <v>1</v>
      </c>
      <c r="W108">
        <v>1</v>
      </c>
      <c r="X108">
        <v>1</v>
      </c>
      <c r="Y108">
        <v>4</v>
      </c>
      <c r="Z108">
        <v>1</v>
      </c>
      <c r="AA108" t="s">
        <v>516</v>
      </c>
      <c r="AB108" t="s">
        <v>389</v>
      </c>
      <c r="AC108" t="s">
        <v>510</v>
      </c>
      <c r="AD108" t="s">
        <v>511</v>
      </c>
    </row>
    <row r="109" spans="1:30" x14ac:dyDescent="0.25">
      <c r="A109" t="s">
        <v>1446</v>
      </c>
      <c r="B109">
        <v>44682</v>
      </c>
      <c r="C109">
        <v>44749</v>
      </c>
      <c r="D109" t="s">
        <v>167</v>
      </c>
      <c r="E109">
        <v>5354</v>
      </c>
      <c r="F109">
        <v>138</v>
      </c>
      <c r="G109">
        <v>0</v>
      </c>
      <c r="H109">
        <v>1</v>
      </c>
      <c r="I109">
        <v>0</v>
      </c>
      <c r="J109">
        <v>62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1</v>
      </c>
      <c r="Q109">
        <v>0</v>
      </c>
      <c r="R109">
        <v>1</v>
      </c>
      <c r="S109">
        <v>1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1</v>
      </c>
      <c r="Z109">
        <v>0</v>
      </c>
      <c r="AA109" t="s">
        <v>168</v>
      </c>
      <c r="AB109" t="s">
        <v>16</v>
      </c>
      <c r="AC109" t="s">
        <v>169</v>
      </c>
      <c r="AD109" t="s">
        <v>1540</v>
      </c>
    </row>
    <row r="110" spans="1:30" x14ac:dyDescent="0.25">
      <c r="A110" t="s">
        <v>1446</v>
      </c>
      <c r="B110">
        <v>44682</v>
      </c>
      <c r="C110">
        <v>44749</v>
      </c>
      <c r="D110" t="s">
        <v>562</v>
      </c>
      <c r="E110">
        <v>5093</v>
      </c>
      <c r="F110">
        <v>213</v>
      </c>
      <c r="G110">
        <v>0</v>
      </c>
      <c r="H110">
        <v>4</v>
      </c>
      <c r="I110">
        <v>0</v>
      </c>
      <c r="J110">
        <v>77</v>
      </c>
      <c r="K110">
        <v>1</v>
      </c>
      <c r="L110">
        <v>0</v>
      </c>
      <c r="M110">
        <v>0</v>
      </c>
      <c r="N110">
        <v>1</v>
      </c>
      <c r="O110">
        <v>2</v>
      </c>
      <c r="P110">
        <v>5</v>
      </c>
      <c r="Q110">
        <v>0</v>
      </c>
      <c r="R110">
        <v>2</v>
      </c>
      <c r="S110">
        <v>5</v>
      </c>
      <c r="T110">
        <v>1</v>
      </c>
      <c r="U110">
        <v>0</v>
      </c>
      <c r="V110">
        <v>2</v>
      </c>
      <c r="W110">
        <v>2</v>
      </c>
      <c r="X110">
        <v>2</v>
      </c>
      <c r="Y110">
        <v>5</v>
      </c>
      <c r="Z110">
        <v>2</v>
      </c>
      <c r="AA110" t="s">
        <v>1516</v>
      </c>
      <c r="AB110" t="s">
        <v>389</v>
      </c>
      <c r="AC110" t="s">
        <v>510</v>
      </c>
      <c r="AD110" t="s">
        <v>511</v>
      </c>
    </row>
    <row r="111" spans="1:30" x14ac:dyDescent="0.25">
      <c r="A111" t="s">
        <v>1446</v>
      </c>
      <c r="B111">
        <v>44713</v>
      </c>
      <c r="C111">
        <v>44749</v>
      </c>
      <c r="D111" t="s">
        <v>1007</v>
      </c>
      <c r="E111">
        <v>14368</v>
      </c>
      <c r="F111">
        <v>545</v>
      </c>
      <c r="G111">
        <v>0</v>
      </c>
      <c r="H111">
        <v>26</v>
      </c>
      <c r="I111">
        <v>0</v>
      </c>
      <c r="J111">
        <v>155</v>
      </c>
      <c r="K111">
        <v>3</v>
      </c>
      <c r="L111">
        <v>2</v>
      </c>
      <c r="M111">
        <v>1</v>
      </c>
      <c r="N111">
        <v>9</v>
      </c>
      <c r="O111">
        <v>11</v>
      </c>
      <c r="P111">
        <v>26</v>
      </c>
      <c r="Q111">
        <v>1</v>
      </c>
      <c r="R111">
        <v>15</v>
      </c>
      <c r="S111">
        <v>30</v>
      </c>
      <c r="T111">
        <v>11</v>
      </c>
      <c r="U111">
        <v>4</v>
      </c>
      <c r="V111">
        <v>10</v>
      </c>
      <c r="W111">
        <v>12</v>
      </c>
      <c r="X111">
        <v>11</v>
      </c>
      <c r="Y111">
        <v>30</v>
      </c>
      <c r="Z111">
        <v>12</v>
      </c>
      <c r="AA111" t="s">
        <v>1008</v>
      </c>
      <c r="AB111" t="s">
        <v>810</v>
      </c>
      <c r="AC111" t="s">
        <v>1009</v>
      </c>
      <c r="AD111" t="s">
        <v>1010</v>
      </c>
    </row>
    <row r="112" spans="1:30" x14ac:dyDescent="0.25">
      <c r="A112" t="s">
        <v>1446</v>
      </c>
      <c r="B112">
        <v>44713</v>
      </c>
      <c r="C112">
        <v>44749</v>
      </c>
      <c r="D112" t="s">
        <v>951</v>
      </c>
      <c r="E112">
        <v>9579</v>
      </c>
      <c r="F112">
        <v>457</v>
      </c>
      <c r="G112">
        <v>0</v>
      </c>
      <c r="H112">
        <v>22</v>
      </c>
      <c r="I112">
        <v>0</v>
      </c>
      <c r="J112">
        <v>83</v>
      </c>
      <c r="K112">
        <v>0</v>
      </c>
      <c r="L112">
        <v>0</v>
      </c>
      <c r="M112">
        <v>0</v>
      </c>
      <c r="N112">
        <v>0</v>
      </c>
      <c r="O112">
        <v>1</v>
      </c>
      <c r="P112">
        <v>24</v>
      </c>
      <c r="Q112">
        <v>0</v>
      </c>
      <c r="R112">
        <v>10</v>
      </c>
      <c r="S112">
        <v>25</v>
      </c>
      <c r="T112">
        <v>5</v>
      </c>
      <c r="U112">
        <v>0</v>
      </c>
      <c r="V112">
        <v>8</v>
      </c>
      <c r="W112">
        <v>8</v>
      </c>
      <c r="X112">
        <v>8</v>
      </c>
      <c r="Y112">
        <v>25</v>
      </c>
      <c r="Z112">
        <v>8</v>
      </c>
      <c r="AA112" t="s">
        <v>952</v>
      </c>
      <c r="AB112" t="s">
        <v>810</v>
      </c>
      <c r="AC112" t="s">
        <v>953</v>
      </c>
      <c r="AD112" t="s">
        <v>954</v>
      </c>
    </row>
    <row r="113" spans="1:30" x14ac:dyDescent="0.25">
      <c r="A113" t="s">
        <v>1446</v>
      </c>
      <c r="B113">
        <v>44713</v>
      </c>
      <c r="C113">
        <v>44749</v>
      </c>
      <c r="D113" t="s">
        <v>941</v>
      </c>
      <c r="E113">
        <v>10585</v>
      </c>
      <c r="F113">
        <v>377</v>
      </c>
      <c r="G113">
        <v>0</v>
      </c>
      <c r="H113">
        <v>10</v>
      </c>
      <c r="I113">
        <v>0</v>
      </c>
      <c r="J113">
        <v>51</v>
      </c>
      <c r="K113">
        <v>0</v>
      </c>
      <c r="L113">
        <v>0</v>
      </c>
      <c r="M113">
        <v>0</v>
      </c>
      <c r="N113">
        <v>0</v>
      </c>
      <c r="O113">
        <v>6</v>
      </c>
      <c r="P113">
        <v>11</v>
      </c>
      <c r="Q113">
        <v>0</v>
      </c>
      <c r="R113">
        <v>4</v>
      </c>
      <c r="S113">
        <v>11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11</v>
      </c>
      <c r="Z113">
        <v>0</v>
      </c>
      <c r="AA113" t="s">
        <v>942</v>
      </c>
      <c r="AB113" t="s">
        <v>810</v>
      </c>
      <c r="AC113" t="s">
        <v>904</v>
      </c>
      <c r="AD113" t="s">
        <v>905</v>
      </c>
    </row>
    <row r="114" spans="1:30" x14ac:dyDescent="0.25">
      <c r="A114" t="s">
        <v>1446</v>
      </c>
      <c r="B114">
        <v>44713</v>
      </c>
      <c r="C114">
        <v>44749</v>
      </c>
      <c r="D114" t="s">
        <v>883</v>
      </c>
      <c r="E114">
        <v>15004</v>
      </c>
      <c r="F114">
        <v>545</v>
      </c>
      <c r="G114">
        <v>0</v>
      </c>
      <c r="H114">
        <v>217</v>
      </c>
      <c r="I114">
        <v>0</v>
      </c>
      <c r="J114">
        <v>131</v>
      </c>
      <c r="K114">
        <v>0</v>
      </c>
      <c r="L114">
        <v>0</v>
      </c>
      <c r="M114">
        <v>0</v>
      </c>
      <c r="N114">
        <v>1</v>
      </c>
      <c r="O114">
        <v>2</v>
      </c>
      <c r="P114">
        <v>222</v>
      </c>
      <c r="Q114">
        <v>0</v>
      </c>
      <c r="R114">
        <v>65</v>
      </c>
      <c r="S114">
        <v>223</v>
      </c>
      <c r="T114">
        <v>3</v>
      </c>
      <c r="U114">
        <v>0</v>
      </c>
      <c r="V114">
        <v>5</v>
      </c>
      <c r="W114">
        <v>4</v>
      </c>
      <c r="X114">
        <v>5</v>
      </c>
      <c r="Y114">
        <v>224</v>
      </c>
      <c r="Z114">
        <v>5</v>
      </c>
      <c r="AA114" t="s">
        <v>884</v>
      </c>
      <c r="AB114" t="s">
        <v>810</v>
      </c>
      <c r="AC114" t="s">
        <v>1447</v>
      </c>
      <c r="AD114" t="s">
        <v>1448</v>
      </c>
    </row>
    <row r="115" spans="1:30" x14ac:dyDescent="0.25">
      <c r="A115" t="s">
        <v>1446</v>
      </c>
      <c r="B115">
        <v>44713</v>
      </c>
      <c r="C115">
        <v>44749</v>
      </c>
      <c r="D115" t="s">
        <v>1002</v>
      </c>
      <c r="E115">
        <v>9597</v>
      </c>
      <c r="F115">
        <v>471</v>
      </c>
      <c r="G115">
        <v>0</v>
      </c>
      <c r="H115">
        <v>104</v>
      </c>
      <c r="I115">
        <v>0</v>
      </c>
      <c r="J115">
        <v>122</v>
      </c>
      <c r="K115">
        <v>0</v>
      </c>
      <c r="L115">
        <v>12</v>
      </c>
      <c r="M115">
        <v>0</v>
      </c>
      <c r="N115">
        <v>20</v>
      </c>
      <c r="O115">
        <v>76</v>
      </c>
      <c r="P115">
        <v>104</v>
      </c>
      <c r="Q115">
        <v>0</v>
      </c>
      <c r="R115">
        <v>51</v>
      </c>
      <c r="S115">
        <v>104</v>
      </c>
      <c r="T115">
        <v>25</v>
      </c>
      <c r="U115">
        <v>0</v>
      </c>
      <c r="V115">
        <v>24</v>
      </c>
      <c r="W115">
        <v>26</v>
      </c>
      <c r="X115">
        <v>25</v>
      </c>
      <c r="Y115">
        <v>105</v>
      </c>
      <c r="Z115">
        <v>26</v>
      </c>
      <c r="AA115" t="s">
        <v>1003</v>
      </c>
      <c r="AB115" t="s">
        <v>810</v>
      </c>
      <c r="AC115" t="s">
        <v>953</v>
      </c>
      <c r="AD115" t="s">
        <v>954</v>
      </c>
    </row>
    <row r="116" spans="1:30" x14ac:dyDescent="0.25">
      <c r="A116" t="s">
        <v>1446</v>
      </c>
      <c r="B116">
        <v>44713</v>
      </c>
      <c r="C116">
        <v>44749</v>
      </c>
      <c r="D116" t="s">
        <v>979</v>
      </c>
      <c r="E116">
        <v>5826</v>
      </c>
      <c r="F116">
        <v>266</v>
      </c>
      <c r="G116">
        <v>8</v>
      </c>
      <c r="H116">
        <v>28</v>
      </c>
      <c r="I116">
        <v>0</v>
      </c>
      <c r="J116">
        <v>42</v>
      </c>
      <c r="K116">
        <v>0</v>
      </c>
      <c r="L116">
        <v>0</v>
      </c>
      <c r="M116">
        <v>0</v>
      </c>
      <c r="N116">
        <v>0</v>
      </c>
      <c r="O116">
        <v>8</v>
      </c>
      <c r="P116">
        <v>28</v>
      </c>
      <c r="Q116">
        <v>8</v>
      </c>
      <c r="R116">
        <v>13</v>
      </c>
      <c r="S116">
        <v>28</v>
      </c>
      <c r="T116">
        <v>4</v>
      </c>
      <c r="U116">
        <v>0</v>
      </c>
      <c r="V116">
        <v>4</v>
      </c>
      <c r="W116">
        <v>4</v>
      </c>
      <c r="X116">
        <v>3</v>
      </c>
      <c r="Y116">
        <v>28</v>
      </c>
      <c r="Z116">
        <v>4</v>
      </c>
      <c r="AA116" t="s">
        <v>980</v>
      </c>
      <c r="AB116" t="s">
        <v>810</v>
      </c>
      <c r="AC116" t="s">
        <v>953</v>
      </c>
      <c r="AD116" t="s">
        <v>954</v>
      </c>
    </row>
    <row r="117" spans="1:30" x14ac:dyDescent="0.25">
      <c r="A117" t="s">
        <v>1446</v>
      </c>
      <c r="B117">
        <v>44713</v>
      </c>
      <c r="C117">
        <v>44749</v>
      </c>
      <c r="D117" t="s">
        <v>959</v>
      </c>
      <c r="E117">
        <v>9632</v>
      </c>
      <c r="F117">
        <v>409</v>
      </c>
      <c r="G117">
        <v>0</v>
      </c>
      <c r="H117">
        <v>2</v>
      </c>
      <c r="I117">
        <v>0</v>
      </c>
      <c r="J117">
        <v>108</v>
      </c>
      <c r="K117">
        <v>0</v>
      </c>
      <c r="L117">
        <v>0</v>
      </c>
      <c r="M117">
        <v>0</v>
      </c>
      <c r="N117">
        <v>1</v>
      </c>
      <c r="O117">
        <v>0</v>
      </c>
      <c r="P117">
        <v>8</v>
      </c>
      <c r="Q117">
        <v>0</v>
      </c>
      <c r="R117">
        <v>5</v>
      </c>
      <c r="S117">
        <v>7</v>
      </c>
      <c r="T117">
        <v>2</v>
      </c>
      <c r="U117">
        <v>0</v>
      </c>
      <c r="V117">
        <v>7</v>
      </c>
      <c r="W117">
        <v>3</v>
      </c>
      <c r="X117">
        <v>7</v>
      </c>
      <c r="Y117">
        <v>8</v>
      </c>
      <c r="Z117">
        <v>7</v>
      </c>
      <c r="AA117" t="s">
        <v>960</v>
      </c>
      <c r="AB117" t="s">
        <v>810</v>
      </c>
      <c r="AC117" t="s">
        <v>953</v>
      </c>
      <c r="AD117" t="s">
        <v>954</v>
      </c>
    </row>
    <row r="118" spans="1:30" x14ac:dyDescent="0.25">
      <c r="A118" t="s">
        <v>1446</v>
      </c>
      <c r="B118">
        <v>44713</v>
      </c>
      <c r="C118">
        <v>44749</v>
      </c>
      <c r="D118" t="s">
        <v>894</v>
      </c>
      <c r="E118">
        <v>6553</v>
      </c>
      <c r="F118">
        <v>272</v>
      </c>
      <c r="G118">
        <v>1</v>
      </c>
      <c r="H118">
        <v>37</v>
      </c>
      <c r="I118">
        <v>0</v>
      </c>
      <c r="J118">
        <v>93</v>
      </c>
      <c r="K118">
        <v>11</v>
      </c>
      <c r="L118">
        <v>0</v>
      </c>
      <c r="M118">
        <v>0</v>
      </c>
      <c r="N118">
        <v>12</v>
      </c>
      <c r="O118">
        <v>31</v>
      </c>
      <c r="P118">
        <v>38</v>
      </c>
      <c r="Q118">
        <v>1</v>
      </c>
      <c r="R118">
        <v>19</v>
      </c>
      <c r="S118">
        <v>37</v>
      </c>
      <c r="T118">
        <v>12</v>
      </c>
      <c r="U118">
        <v>0</v>
      </c>
      <c r="V118">
        <v>12</v>
      </c>
      <c r="W118">
        <v>9</v>
      </c>
      <c r="X118">
        <v>12</v>
      </c>
      <c r="Y118">
        <v>39</v>
      </c>
      <c r="Z118">
        <v>12</v>
      </c>
      <c r="AA118" t="s">
        <v>895</v>
      </c>
      <c r="AB118" t="s">
        <v>810</v>
      </c>
      <c r="AC118" t="s">
        <v>856</v>
      </c>
      <c r="AD118" t="s">
        <v>857</v>
      </c>
    </row>
    <row r="119" spans="1:30" x14ac:dyDescent="0.25">
      <c r="A119" t="s">
        <v>1446</v>
      </c>
      <c r="B119">
        <v>44713</v>
      </c>
      <c r="C119">
        <v>44749</v>
      </c>
      <c r="D119" t="s">
        <v>910</v>
      </c>
      <c r="E119">
        <v>15771</v>
      </c>
      <c r="F119">
        <v>586</v>
      </c>
      <c r="G119">
        <v>13</v>
      </c>
      <c r="H119">
        <v>73</v>
      </c>
      <c r="I119">
        <v>0</v>
      </c>
      <c r="J119">
        <v>68</v>
      </c>
      <c r="K119">
        <v>0</v>
      </c>
      <c r="L119">
        <v>0</v>
      </c>
      <c r="M119">
        <v>2</v>
      </c>
      <c r="N119">
        <v>1</v>
      </c>
      <c r="O119">
        <v>1</v>
      </c>
      <c r="P119">
        <v>74</v>
      </c>
      <c r="Q119">
        <v>5</v>
      </c>
      <c r="R119">
        <v>46</v>
      </c>
      <c r="S119">
        <v>75</v>
      </c>
      <c r="T119">
        <v>4</v>
      </c>
      <c r="U119">
        <v>0</v>
      </c>
      <c r="V119">
        <v>7</v>
      </c>
      <c r="W119">
        <v>7</v>
      </c>
      <c r="X119">
        <v>6</v>
      </c>
      <c r="Y119">
        <v>75</v>
      </c>
      <c r="Z119">
        <v>7</v>
      </c>
      <c r="AA119" t="s">
        <v>911</v>
      </c>
      <c r="AB119" t="s">
        <v>810</v>
      </c>
      <c r="AC119" t="s">
        <v>1447</v>
      </c>
      <c r="AD119" t="s">
        <v>1448</v>
      </c>
    </row>
    <row r="120" spans="1:30" x14ac:dyDescent="0.25">
      <c r="A120" t="s">
        <v>1446</v>
      </c>
      <c r="B120">
        <v>44713</v>
      </c>
      <c r="C120">
        <v>44749</v>
      </c>
      <c r="D120" t="s">
        <v>984</v>
      </c>
      <c r="E120">
        <v>4853</v>
      </c>
      <c r="F120">
        <v>237</v>
      </c>
      <c r="G120">
        <v>0</v>
      </c>
      <c r="H120">
        <v>52</v>
      </c>
      <c r="I120">
        <v>0</v>
      </c>
      <c r="J120">
        <v>45</v>
      </c>
      <c r="K120">
        <v>0</v>
      </c>
      <c r="L120">
        <v>1</v>
      </c>
      <c r="M120">
        <v>0</v>
      </c>
      <c r="N120">
        <v>2</v>
      </c>
      <c r="O120">
        <v>40</v>
      </c>
      <c r="P120">
        <v>52</v>
      </c>
      <c r="Q120">
        <v>0</v>
      </c>
      <c r="R120">
        <v>34</v>
      </c>
      <c r="S120">
        <v>53</v>
      </c>
      <c r="T120">
        <v>1</v>
      </c>
      <c r="U120">
        <v>0</v>
      </c>
      <c r="V120">
        <v>3</v>
      </c>
      <c r="W120">
        <v>3</v>
      </c>
      <c r="X120">
        <v>2</v>
      </c>
      <c r="Y120">
        <v>53</v>
      </c>
      <c r="Z120">
        <v>3</v>
      </c>
      <c r="AA120" t="s">
        <v>985</v>
      </c>
      <c r="AB120" t="s">
        <v>810</v>
      </c>
      <c r="AC120" t="s">
        <v>953</v>
      </c>
      <c r="AD120" t="s">
        <v>954</v>
      </c>
    </row>
    <row r="121" spans="1:30" x14ac:dyDescent="0.25">
      <c r="A121" t="s">
        <v>1446</v>
      </c>
      <c r="B121">
        <v>44713</v>
      </c>
      <c r="C121">
        <v>44749</v>
      </c>
      <c r="D121" t="s">
        <v>931</v>
      </c>
      <c r="E121">
        <v>5874</v>
      </c>
      <c r="F121">
        <v>207</v>
      </c>
      <c r="G121">
        <v>0</v>
      </c>
      <c r="H121">
        <v>27</v>
      </c>
      <c r="I121">
        <v>4</v>
      </c>
      <c r="J121">
        <v>50</v>
      </c>
      <c r="K121">
        <v>0</v>
      </c>
      <c r="L121">
        <v>0</v>
      </c>
      <c r="M121">
        <v>0</v>
      </c>
      <c r="N121">
        <v>0</v>
      </c>
      <c r="O121">
        <v>16</v>
      </c>
      <c r="P121">
        <v>29</v>
      </c>
      <c r="Q121">
        <v>0</v>
      </c>
      <c r="R121">
        <v>18</v>
      </c>
      <c r="S121">
        <v>30</v>
      </c>
      <c r="T121">
        <v>4</v>
      </c>
      <c r="U121">
        <v>1</v>
      </c>
      <c r="V121">
        <v>5</v>
      </c>
      <c r="W121">
        <v>5</v>
      </c>
      <c r="X121">
        <v>4</v>
      </c>
      <c r="Y121">
        <v>30</v>
      </c>
      <c r="Z121">
        <v>5</v>
      </c>
      <c r="AA121" t="s">
        <v>932</v>
      </c>
      <c r="AB121" t="s">
        <v>810</v>
      </c>
      <c r="AC121" t="s">
        <v>904</v>
      </c>
      <c r="AD121" t="s">
        <v>905</v>
      </c>
    </row>
    <row r="122" spans="1:30" x14ac:dyDescent="0.25">
      <c r="A122" t="s">
        <v>1446</v>
      </c>
      <c r="B122">
        <v>44713</v>
      </c>
      <c r="C122">
        <v>44749</v>
      </c>
      <c r="D122" t="s">
        <v>158</v>
      </c>
      <c r="E122">
        <v>5575</v>
      </c>
      <c r="F122">
        <v>140</v>
      </c>
      <c r="G122">
        <v>0</v>
      </c>
      <c r="H122">
        <v>5</v>
      </c>
      <c r="I122">
        <v>0</v>
      </c>
      <c r="J122">
        <v>54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6</v>
      </c>
      <c r="Q122">
        <v>0</v>
      </c>
      <c r="R122">
        <v>3</v>
      </c>
      <c r="S122">
        <v>5</v>
      </c>
      <c r="T122">
        <v>0</v>
      </c>
      <c r="U122">
        <v>0</v>
      </c>
      <c r="V122">
        <v>5</v>
      </c>
      <c r="W122">
        <v>4</v>
      </c>
      <c r="X122">
        <v>4</v>
      </c>
      <c r="Y122">
        <v>6</v>
      </c>
      <c r="Z122">
        <v>5</v>
      </c>
      <c r="AA122" t="s">
        <v>159</v>
      </c>
      <c r="AB122" t="s">
        <v>16</v>
      </c>
      <c r="AC122" t="s">
        <v>128</v>
      </c>
      <c r="AD122" t="s">
        <v>129</v>
      </c>
    </row>
    <row r="123" spans="1:30" x14ac:dyDescent="0.25">
      <c r="A123" t="s">
        <v>1446</v>
      </c>
      <c r="B123">
        <v>44713</v>
      </c>
      <c r="C123">
        <v>44749</v>
      </c>
      <c r="D123" t="s">
        <v>833</v>
      </c>
      <c r="E123">
        <v>6321</v>
      </c>
      <c r="F123">
        <v>216</v>
      </c>
      <c r="G123">
        <v>16</v>
      </c>
      <c r="H123">
        <v>17</v>
      </c>
      <c r="I123">
        <v>0</v>
      </c>
      <c r="J123">
        <v>20</v>
      </c>
      <c r="K123">
        <v>0</v>
      </c>
      <c r="L123">
        <v>0</v>
      </c>
      <c r="M123">
        <v>0</v>
      </c>
      <c r="N123">
        <v>0</v>
      </c>
      <c r="O123">
        <v>14</v>
      </c>
      <c r="P123">
        <v>18</v>
      </c>
      <c r="Q123">
        <v>0</v>
      </c>
      <c r="R123">
        <v>13</v>
      </c>
      <c r="S123">
        <v>18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18</v>
      </c>
      <c r="Z123">
        <v>0</v>
      </c>
      <c r="AA123" t="s">
        <v>834</v>
      </c>
      <c r="AB123" t="s">
        <v>810</v>
      </c>
      <c r="AC123" t="s">
        <v>812</v>
      </c>
      <c r="AD123" t="s">
        <v>813</v>
      </c>
    </row>
    <row r="124" spans="1:30" x14ac:dyDescent="0.25">
      <c r="A124" t="s">
        <v>1446</v>
      </c>
      <c r="B124">
        <v>44713</v>
      </c>
      <c r="C124">
        <v>44749</v>
      </c>
      <c r="D124" t="s">
        <v>902</v>
      </c>
      <c r="E124">
        <v>7621</v>
      </c>
      <c r="F124">
        <v>317</v>
      </c>
      <c r="G124">
        <v>0</v>
      </c>
      <c r="H124">
        <v>13</v>
      </c>
      <c r="I124">
        <v>0</v>
      </c>
      <c r="J124">
        <v>50</v>
      </c>
      <c r="K124">
        <v>0</v>
      </c>
      <c r="L124">
        <v>0</v>
      </c>
      <c r="M124">
        <v>0</v>
      </c>
      <c r="N124">
        <v>0</v>
      </c>
      <c r="O124">
        <v>6</v>
      </c>
      <c r="P124">
        <v>23</v>
      </c>
      <c r="Q124">
        <v>0</v>
      </c>
      <c r="R124">
        <v>14</v>
      </c>
      <c r="S124">
        <v>22</v>
      </c>
      <c r="T124">
        <v>1</v>
      </c>
      <c r="U124">
        <v>0</v>
      </c>
      <c r="V124">
        <v>1</v>
      </c>
      <c r="W124">
        <v>1</v>
      </c>
      <c r="X124">
        <v>1</v>
      </c>
      <c r="Y124">
        <v>23</v>
      </c>
      <c r="Z124">
        <v>1</v>
      </c>
      <c r="AA124" t="s">
        <v>903</v>
      </c>
      <c r="AB124" t="s">
        <v>810</v>
      </c>
      <c r="AC124" t="s">
        <v>904</v>
      </c>
      <c r="AD124" t="s">
        <v>905</v>
      </c>
    </row>
    <row r="125" spans="1:30" x14ac:dyDescent="0.25">
      <c r="A125" t="s">
        <v>1446</v>
      </c>
      <c r="B125">
        <v>44713</v>
      </c>
      <c r="C125">
        <v>44749</v>
      </c>
      <c r="D125" t="s">
        <v>467</v>
      </c>
      <c r="E125">
        <v>3312</v>
      </c>
      <c r="F125">
        <v>141</v>
      </c>
      <c r="G125">
        <v>0</v>
      </c>
      <c r="H125">
        <v>55</v>
      </c>
      <c r="I125">
        <v>0</v>
      </c>
      <c r="J125">
        <v>44</v>
      </c>
      <c r="K125">
        <v>0</v>
      </c>
      <c r="L125">
        <v>0</v>
      </c>
      <c r="M125">
        <v>0</v>
      </c>
      <c r="N125">
        <v>0</v>
      </c>
      <c r="O125">
        <v>30</v>
      </c>
      <c r="P125">
        <v>56</v>
      </c>
      <c r="Q125">
        <v>0</v>
      </c>
      <c r="R125">
        <v>24</v>
      </c>
      <c r="S125">
        <v>56</v>
      </c>
      <c r="T125">
        <v>11</v>
      </c>
      <c r="U125">
        <v>0</v>
      </c>
      <c r="V125">
        <v>11</v>
      </c>
      <c r="W125">
        <v>10</v>
      </c>
      <c r="X125">
        <v>11</v>
      </c>
      <c r="Y125">
        <v>56</v>
      </c>
      <c r="Z125">
        <v>11</v>
      </c>
      <c r="AA125" t="s">
        <v>1541</v>
      </c>
      <c r="AB125" t="s">
        <v>389</v>
      </c>
      <c r="AC125" t="s">
        <v>450</v>
      </c>
      <c r="AD125" t="s">
        <v>451</v>
      </c>
    </row>
    <row r="126" spans="1:30" x14ac:dyDescent="0.25">
      <c r="A126" t="s">
        <v>1446</v>
      </c>
      <c r="B126">
        <v>44713</v>
      </c>
      <c r="C126">
        <v>44749</v>
      </c>
      <c r="D126" t="s">
        <v>464</v>
      </c>
      <c r="E126">
        <v>3233</v>
      </c>
      <c r="F126">
        <v>121</v>
      </c>
      <c r="G126">
        <v>0</v>
      </c>
      <c r="H126">
        <v>8</v>
      </c>
      <c r="I126">
        <v>0</v>
      </c>
      <c r="J126">
        <v>82</v>
      </c>
      <c r="K126">
        <v>1</v>
      </c>
      <c r="L126">
        <v>0</v>
      </c>
      <c r="M126">
        <v>0</v>
      </c>
      <c r="N126">
        <v>1</v>
      </c>
      <c r="O126">
        <v>0</v>
      </c>
      <c r="P126">
        <v>11</v>
      </c>
      <c r="Q126">
        <v>0</v>
      </c>
      <c r="R126">
        <v>4</v>
      </c>
      <c r="S126">
        <v>12</v>
      </c>
      <c r="T126">
        <v>4</v>
      </c>
      <c r="U126">
        <v>0</v>
      </c>
      <c r="V126">
        <v>28</v>
      </c>
      <c r="W126">
        <v>26</v>
      </c>
      <c r="X126">
        <v>30</v>
      </c>
      <c r="Y126">
        <v>12</v>
      </c>
      <c r="Z126">
        <v>30</v>
      </c>
      <c r="AA126" t="s">
        <v>465</v>
      </c>
      <c r="AB126" t="s">
        <v>389</v>
      </c>
      <c r="AC126" t="s">
        <v>450</v>
      </c>
      <c r="AD126" t="s">
        <v>451</v>
      </c>
    </row>
    <row r="127" spans="1:30" x14ac:dyDescent="0.25">
      <c r="A127" t="s">
        <v>1446</v>
      </c>
      <c r="B127">
        <v>44713</v>
      </c>
      <c r="C127">
        <v>44749</v>
      </c>
      <c r="D127" t="s">
        <v>567</v>
      </c>
      <c r="E127">
        <v>5265</v>
      </c>
      <c r="F127">
        <v>235</v>
      </c>
      <c r="G127">
        <v>1</v>
      </c>
      <c r="H127">
        <v>25</v>
      </c>
      <c r="I127">
        <v>0</v>
      </c>
      <c r="J127">
        <v>88</v>
      </c>
      <c r="K127">
        <v>0</v>
      </c>
      <c r="L127">
        <v>0</v>
      </c>
      <c r="M127">
        <v>1</v>
      </c>
      <c r="N127">
        <v>6</v>
      </c>
      <c r="O127">
        <v>9</v>
      </c>
      <c r="P127">
        <v>25</v>
      </c>
      <c r="Q127">
        <v>0</v>
      </c>
      <c r="R127">
        <v>13</v>
      </c>
      <c r="S127">
        <v>25</v>
      </c>
      <c r="T127">
        <v>6</v>
      </c>
      <c r="U127">
        <v>0</v>
      </c>
      <c r="V127">
        <v>7</v>
      </c>
      <c r="W127">
        <v>7</v>
      </c>
      <c r="X127">
        <v>7</v>
      </c>
      <c r="Y127">
        <v>25</v>
      </c>
      <c r="Z127">
        <v>7</v>
      </c>
      <c r="AA127" t="s">
        <v>568</v>
      </c>
      <c r="AB127" t="s">
        <v>389</v>
      </c>
      <c r="AC127" t="s">
        <v>510</v>
      </c>
      <c r="AD127" t="s">
        <v>511</v>
      </c>
    </row>
    <row r="128" spans="1:30" x14ac:dyDescent="0.25">
      <c r="A128" t="s">
        <v>1446</v>
      </c>
      <c r="B128">
        <v>44713</v>
      </c>
      <c r="C128">
        <v>44749</v>
      </c>
      <c r="D128" t="s">
        <v>153</v>
      </c>
      <c r="E128">
        <v>3894</v>
      </c>
      <c r="F128">
        <v>99</v>
      </c>
      <c r="G128">
        <v>0</v>
      </c>
      <c r="H128">
        <v>3</v>
      </c>
      <c r="I128">
        <v>0</v>
      </c>
      <c r="J128">
        <v>24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3</v>
      </c>
      <c r="Q128">
        <v>0</v>
      </c>
      <c r="R128">
        <v>3</v>
      </c>
      <c r="S128">
        <v>3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3</v>
      </c>
      <c r="Z128">
        <v>0</v>
      </c>
      <c r="AA128" t="s">
        <v>154</v>
      </c>
      <c r="AB128" t="s">
        <v>16</v>
      </c>
      <c r="AC128" t="s">
        <v>128</v>
      </c>
      <c r="AD128" t="s">
        <v>129</v>
      </c>
    </row>
    <row r="129" spans="1:30" x14ac:dyDescent="0.25">
      <c r="A129" t="s">
        <v>1446</v>
      </c>
      <c r="B129">
        <v>44713</v>
      </c>
      <c r="C129">
        <v>44749</v>
      </c>
      <c r="D129" t="s">
        <v>397</v>
      </c>
      <c r="E129">
        <v>3946</v>
      </c>
      <c r="F129">
        <v>102</v>
      </c>
      <c r="G129">
        <v>5</v>
      </c>
      <c r="H129">
        <v>5</v>
      </c>
      <c r="I129">
        <v>0</v>
      </c>
      <c r="J129">
        <v>45</v>
      </c>
      <c r="K129">
        <v>0</v>
      </c>
      <c r="L129">
        <v>1</v>
      </c>
      <c r="M129">
        <v>1</v>
      </c>
      <c r="N129">
        <v>1</v>
      </c>
      <c r="O129">
        <v>4</v>
      </c>
      <c r="P129">
        <v>5</v>
      </c>
      <c r="Q129">
        <v>1</v>
      </c>
      <c r="R129">
        <v>0</v>
      </c>
      <c r="S129">
        <v>5</v>
      </c>
      <c r="T129">
        <v>1</v>
      </c>
      <c r="U129">
        <v>0</v>
      </c>
      <c r="V129">
        <v>1</v>
      </c>
      <c r="W129">
        <v>1</v>
      </c>
      <c r="X129">
        <v>1</v>
      </c>
      <c r="Y129">
        <v>5</v>
      </c>
      <c r="Z129">
        <v>1</v>
      </c>
      <c r="AA129" t="s">
        <v>398</v>
      </c>
      <c r="AB129" t="s">
        <v>389</v>
      </c>
      <c r="AC129" t="s">
        <v>391</v>
      </c>
      <c r="AD129" t="s">
        <v>392</v>
      </c>
    </row>
    <row r="130" spans="1:30" x14ac:dyDescent="0.25">
      <c r="A130" t="s">
        <v>1446</v>
      </c>
      <c r="B130">
        <v>44713</v>
      </c>
      <c r="C130">
        <v>44749</v>
      </c>
      <c r="D130" t="s">
        <v>538</v>
      </c>
      <c r="E130">
        <v>5055</v>
      </c>
      <c r="F130">
        <v>236</v>
      </c>
      <c r="G130">
        <v>0</v>
      </c>
      <c r="H130">
        <v>12</v>
      </c>
      <c r="I130">
        <v>1</v>
      </c>
      <c r="J130">
        <v>58</v>
      </c>
      <c r="K130">
        <v>0</v>
      </c>
      <c r="L130">
        <v>1</v>
      </c>
      <c r="M130">
        <v>0</v>
      </c>
      <c r="N130">
        <v>0</v>
      </c>
      <c r="O130">
        <v>0</v>
      </c>
      <c r="P130">
        <v>17</v>
      </c>
      <c r="Q130">
        <v>0</v>
      </c>
      <c r="R130">
        <v>7</v>
      </c>
      <c r="S130">
        <v>17</v>
      </c>
      <c r="T130">
        <v>0</v>
      </c>
      <c r="U130">
        <v>0</v>
      </c>
      <c r="V130">
        <v>21</v>
      </c>
      <c r="W130">
        <v>26</v>
      </c>
      <c r="X130">
        <v>20</v>
      </c>
      <c r="Y130">
        <v>17</v>
      </c>
      <c r="Z130">
        <v>26</v>
      </c>
      <c r="AA130" t="s">
        <v>539</v>
      </c>
      <c r="AB130" t="s">
        <v>389</v>
      </c>
      <c r="AC130" t="s">
        <v>510</v>
      </c>
      <c r="AD130" t="s">
        <v>511</v>
      </c>
    </row>
    <row r="131" spans="1:30" x14ac:dyDescent="0.25">
      <c r="A131" t="s">
        <v>1446</v>
      </c>
      <c r="B131">
        <v>44713</v>
      </c>
      <c r="C131">
        <v>44749</v>
      </c>
      <c r="D131" t="s">
        <v>427</v>
      </c>
      <c r="E131">
        <v>3507</v>
      </c>
      <c r="F131">
        <v>132</v>
      </c>
      <c r="G131">
        <v>0</v>
      </c>
      <c r="H131">
        <v>1</v>
      </c>
      <c r="I131">
        <v>0</v>
      </c>
      <c r="J131">
        <v>50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1</v>
      </c>
      <c r="Q131">
        <v>0</v>
      </c>
      <c r="R131">
        <v>1</v>
      </c>
      <c r="S131">
        <v>1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1</v>
      </c>
      <c r="Z131">
        <v>0</v>
      </c>
      <c r="AA131" t="s">
        <v>428</v>
      </c>
      <c r="AB131" t="s">
        <v>389</v>
      </c>
      <c r="AC131" t="s">
        <v>391</v>
      </c>
      <c r="AD131" t="s">
        <v>392</v>
      </c>
    </row>
    <row r="132" spans="1:30" x14ac:dyDescent="0.25">
      <c r="A132" t="s">
        <v>1446</v>
      </c>
      <c r="B132">
        <v>44713</v>
      </c>
      <c r="C132">
        <v>44749</v>
      </c>
      <c r="D132" t="s">
        <v>449</v>
      </c>
      <c r="E132">
        <v>3588</v>
      </c>
      <c r="F132">
        <v>111</v>
      </c>
      <c r="G132">
        <v>0</v>
      </c>
      <c r="H132">
        <v>7</v>
      </c>
      <c r="I132">
        <v>0</v>
      </c>
      <c r="J132">
        <v>13</v>
      </c>
      <c r="K132">
        <v>1</v>
      </c>
      <c r="L132">
        <v>0</v>
      </c>
      <c r="M132">
        <v>0</v>
      </c>
      <c r="N132">
        <v>1</v>
      </c>
      <c r="O132">
        <v>8</v>
      </c>
      <c r="P132">
        <v>8</v>
      </c>
      <c r="Q132">
        <v>0</v>
      </c>
      <c r="R132">
        <v>4</v>
      </c>
      <c r="S132">
        <v>8</v>
      </c>
      <c r="T132">
        <v>1</v>
      </c>
      <c r="U132">
        <v>0</v>
      </c>
      <c r="V132">
        <v>1</v>
      </c>
      <c r="W132">
        <v>1</v>
      </c>
      <c r="X132">
        <v>1</v>
      </c>
      <c r="Y132">
        <v>8</v>
      </c>
      <c r="Z132">
        <v>1</v>
      </c>
      <c r="AA132" t="s">
        <v>1631</v>
      </c>
      <c r="AB132" t="s">
        <v>389</v>
      </c>
      <c r="AC132" t="s">
        <v>450</v>
      </c>
      <c r="AD132" t="s">
        <v>451</v>
      </c>
    </row>
    <row r="133" spans="1:30" x14ac:dyDescent="0.25">
      <c r="A133" t="s">
        <v>1446</v>
      </c>
      <c r="B133">
        <v>44713</v>
      </c>
      <c r="C133">
        <v>44749</v>
      </c>
      <c r="D133" t="s">
        <v>900</v>
      </c>
      <c r="E133">
        <v>13382</v>
      </c>
      <c r="F133">
        <v>621</v>
      </c>
      <c r="G133">
        <v>0</v>
      </c>
      <c r="H133">
        <v>90</v>
      </c>
      <c r="I133">
        <v>0</v>
      </c>
      <c r="J133">
        <v>146</v>
      </c>
      <c r="K133">
        <v>0</v>
      </c>
      <c r="L133">
        <v>0</v>
      </c>
      <c r="M133">
        <v>0</v>
      </c>
      <c r="N133">
        <v>3</v>
      </c>
      <c r="O133">
        <v>82</v>
      </c>
      <c r="P133">
        <v>91</v>
      </c>
      <c r="Q133">
        <v>0</v>
      </c>
      <c r="R133">
        <v>44</v>
      </c>
      <c r="S133">
        <v>91</v>
      </c>
      <c r="T133">
        <v>5</v>
      </c>
      <c r="U133">
        <v>0</v>
      </c>
      <c r="V133">
        <v>5</v>
      </c>
      <c r="W133">
        <v>5</v>
      </c>
      <c r="X133">
        <v>5</v>
      </c>
      <c r="Y133">
        <v>93</v>
      </c>
      <c r="Z133">
        <v>5</v>
      </c>
      <c r="AA133" t="s">
        <v>901</v>
      </c>
      <c r="AB133" t="s">
        <v>810</v>
      </c>
      <c r="AC133" t="s">
        <v>856</v>
      </c>
      <c r="AD133" t="s">
        <v>857</v>
      </c>
    </row>
    <row r="134" spans="1:30" x14ac:dyDescent="0.25">
      <c r="A134" t="s">
        <v>1446</v>
      </c>
      <c r="B134">
        <v>44713</v>
      </c>
      <c r="C134">
        <v>44749</v>
      </c>
      <c r="D134" t="s">
        <v>843</v>
      </c>
      <c r="E134">
        <v>11106</v>
      </c>
      <c r="F134">
        <v>344</v>
      </c>
      <c r="G134">
        <v>0</v>
      </c>
      <c r="H134">
        <v>17</v>
      </c>
      <c r="I134">
        <v>0</v>
      </c>
      <c r="J134">
        <v>47</v>
      </c>
      <c r="K134">
        <v>0</v>
      </c>
      <c r="L134">
        <v>0</v>
      </c>
      <c r="M134">
        <v>0</v>
      </c>
      <c r="N134">
        <v>0</v>
      </c>
      <c r="O134">
        <v>15</v>
      </c>
      <c r="P134">
        <v>17</v>
      </c>
      <c r="Q134">
        <v>0</v>
      </c>
      <c r="R134">
        <v>7</v>
      </c>
      <c r="S134">
        <v>18</v>
      </c>
      <c r="T134">
        <v>1</v>
      </c>
      <c r="U134">
        <v>0</v>
      </c>
      <c r="V134">
        <v>1</v>
      </c>
      <c r="W134">
        <v>0</v>
      </c>
      <c r="X134">
        <v>1</v>
      </c>
      <c r="Y134">
        <v>18</v>
      </c>
      <c r="Z134">
        <v>1</v>
      </c>
      <c r="AA134" t="s">
        <v>844</v>
      </c>
      <c r="AB134" t="s">
        <v>810</v>
      </c>
      <c r="AC134" t="s">
        <v>812</v>
      </c>
      <c r="AD134" t="s">
        <v>813</v>
      </c>
    </row>
    <row r="135" spans="1:30" x14ac:dyDescent="0.25">
      <c r="A135" t="s">
        <v>1446</v>
      </c>
      <c r="B135">
        <v>44713</v>
      </c>
      <c r="C135">
        <v>44749</v>
      </c>
      <c r="D135" t="s">
        <v>179</v>
      </c>
      <c r="E135">
        <v>7327</v>
      </c>
      <c r="F135">
        <v>317</v>
      </c>
      <c r="G135">
        <v>19</v>
      </c>
      <c r="H135">
        <v>22</v>
      </c>
      <c r="I135">
        <v>0</v>
      </c>
      <c r="J135">
        <v>107</v>
      </c>
      <c r="K135">
        <v>0</v>
      </c>
      <c r="L135">
        <v>1</v>
      </c>
      <c r="M135">
        <v>1</v>
      </c>
      <c r="N135">
        <v>1</v>
      </c>
      <c r="O135">
        <v>20</v>
      </c>
      <c r="P135">
        <v>23</v>
      </c>
      <c r="Q135">
        <v>19</v>
      </c>
      <c r="R135">
        <v>21</v>
      </c>
      <c r="S135">
        <v>22</v>
      </c>
      <c r="T135">
        <v>1</v>
      </c>
      <c r="U135">
        <v>1</v>
      </c>
      <c r="V135">
        <v>1</v>
      </c>
      <c r="W135">
        <v>1</v>
      </c>
      <c r="X135">
        <v>1</v>
      </c>
      <c r="Y135">
        <v>23</v>
      </c>
      <c r="Z135">
        <v>1</v>
      </c>
      <c r="AA135" t="s">
        <v>180</v>
      </c>
      <c r="AB135" t="s">
        <v>16</v>
      </c>
      <c r="AC135" t="s">
        <v>169</v>
      </c>
      <c r="AD135" t="s">
        <v>1540</v>
      </c>
    </row>
    <row r="136" spans="1:30" x14ac:dyDescent="0.25">
      <c r="A136" t="s">
        <v>1446</v>
      </c>
      <c r="B136">
        <v>44713</v>
      </c>
      <c r="C136">
        <v>44749</v>
      </c>
      <c r="D136" t="s">
        <v>61</v>
      </c>
      <c r="E136">
        <v>4869</v>
      </c>
      <c r="F136">
        <v>202</v>
      </c>
      <c r="G136">
        <v>0</v>
      </c>
      <c r="H136">
        <v>15</v>
      </c>
      <c r="I136">
        <v>1</v>
      </c>
      <c r="J136">
        <v>121</v>
      </c>
      <c r="K136">
        <v>0</v>
      </c>
      <c r="L136">
        <v>0</v>
      </c>
      <c r="M136">
        <v>0</v>
      </c>
      <c r="N136">
        <v>1</v>
      </c>
      <c r="O136">
        <v>12</v>
      </c>
      <c r="P136">
        <v>15</v>
      </c>
      <c r="Q136">
        <v>0</v>
      </c>
      <c r="R136">
        <v>14</v>
      </c>
      <c r="S136">
        <v>15</v>
      </c>
      <c r="T136">
        <v>2</v>
      </c>
      <c r="U136">
        <v>0</v>
      </c>
      <c r="V136">
        <v>5</v>
      </c>
      <c r="W136">
        <v>4</v>
      </c>
      <c r="X136">
        <v>5</v>
      </c>
      <c r="Y136">
        <v>15</v>
      </c>
      <c r="Z136">
        <v>5</v>
      </c>
      <c r="AA136" t="s">
        <v>62</v>
      </c>
      <c r="AB136" t="s">
        <v>16</v>
      </c>
      <c r="AC136" t="s">
        <v>41</v>
      </c>
      <c r="AD136" t="s">
        <v>42</v>
      </c>
    </row>
    <row r="137" spans="1:30" x14ac:dyDescent="0.25">
      <c r="A137" t="s">
        <v>1446</v>
      </c>
      <c r="B137">
        <v>44713</v>
      </c>
      <c r="C137">
        <v>44749</v>
      </c>
      <c r="D137" t="s">
        <v>63</v>
      </c>
      <c r="E137">
        <v>5258</v>
      </c>
      <c r="F137">
        <v>145</v>
      </c>
      <c r="G137">
        <v>0</v>
      </c>
      <c r="H137">
        <v>3</v>
      </c>
      <c r="I137">
        <v>0</v>
      </c>
      <c r="J137">
        <v>69</v>
      </c>
      <c r="K137">
        <v>0</v>
      </c>
      <c r="L137">
        <v>1</v>
      </c>
      <c r="M137">
        <v>0</v>
      </c>
      <c r="N137">
        <v>2</v>
      </c>
      <c r="O137">
        <v>0</v>
      </c>
      <c r="P137">
        <v>2</v>
      </c>
      <c r="Q137">
        <v>0</v>
      </c>
      <c r="R137">
        <v>0</v>
      </c>
      <c r="S137">
        <v>2</v>
      </c>
      <c r="T137">
        <v>2</v>
      </c>
      <c r="U137">
        <v>1</v>
      </c>
      <c r="V137">
        <v>3</v>
      </c>
      <c r="W137">
        <v>3</v>
      </c>
      <c r="X137">
        <v>3</v>
      </c>
      <c r="Y137">
        <v>3</v>
      </c>
      <c r="Z137">
        <v>3</v>
      </c>
      <c r="AA137" t="s">
        <v>64</v>
      </c>
      <c r="AB137" t="s">
        <v>16</v>
      </c>
      <c r="AC137" t="s">
        <v>41</v>
      </c>
      <c r="AD137" t="s">
        <v>42</v>
      </c>
    </row>
    <row r="138" spans="1:30" x14ac:dyDescent="0.25">
      <c r="A138" t="s">
        <v>1446</v>
      </c>
      <c r="B138">
        <v>44713</v>
      </c>
      <c r="C138">
        <v>44749</v>
      </c>
      <c r="D138" t="s">
        <v>878</v>
      </c>
      <c r="E138">
        <v>6786</v>
      </c>
      <c r="F138">
        <v>211</v>
      </c>
      <c r="G138">
        <v>3</v>
      </c>
      <c r="H138">
        <v>25</v>
      </c>
      <c r="I138">
        <v>0</v>
      </c>
      <c r="J138">
        <v>55</v>
      </c>
      <c r="K138">
        <v>0</v>
      </c>
      <c r="L138">
        <v>0</v>
      </c>
      <c r="M138">
        <v>0</v>
      </c>
      <c r="N138">
        <v>0</v>
      </c>
      <c r="O138">
        <v>18</v>
      </c>
      <c r="P138">
        <v>26</v>
      </c>
      <c r="Q138">
        <v>0</v>
      </c>
      <c r="R138">
        <v>11</v>
      </c>
      <c r="S138">
        <v>25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26</v>
      </c>
      <c r="Z138">
        <v>0</v>
      </c>
      <c r="AA138" t="s">
        <v>879</v>
      </c>
      <c r="AB138" t="s">
        <v>810</v>
      </c>
      <c r="AC138" t="s">
        <v>856</v>
      </c>
      <c r="AD138" t="s">
        <v>857</v>
      </c>
    </row>
    <row r="139" spans="1:30" x14ac:dyDescent="0.25">
      <c r="A139" t="s">
        <v>1446</v>
      </c>
      <c r="B139">
        <v>44713</v>
      </c>
      <c r="C139">
        <v>44749</v>
      </c>
      <c r="D139" t="s">
        <v>964</v>
      </c>
      <c r="E139">
        <v>4466</v>
      </c>
      <c r="F139">
        <v>200</v>
      </c>
      <c r="G139">
        <v>1</v>
      </c>
      <c r="H139">
        <v>40</v>
      </c>
      <c r="I139">
        <v>0</v>
      </c>
      <c r="J139">
        <v>56</v>
      </c>
      <c r="K139">
        <v>0</v>
      </c>
      <c r="L139">
        <v>1</v>
      </c>
      <c r="M139">
        <v>2</v>
      </c>
      <c r="N139">
        <v>11</v>
      </c>
      <c r="O139">
        <v>11</v>
      </c>
      <c r="P139">
        <v>39</v>
      </c>
      <c r="Q139">
        <v>0</v>
      </c>
      <c r="R139">
        <v>27</v>
      </c>
      <c r="S139">
        <v>40</v>
      </c>
      <c r="T139">
        <v>15</v>
      </c>
      <c r="U139">
        <v>0</v>
      </c>
      <c r="V139">
        <v>16</v>
      </c>
      <c r="W139">
        <v>16</v>
      </c>
      <c r="X139">
        <v>16</v>
      </c>
      <c r="Y139">
        <v>40</v>
      </c>
      <c r="Z139">
        <v>16</v>
      </c>
      <c r="AA139" t="s">
        <v>965</v>
      </c>
      <c r="AB139" t="s">
        <v>810</v>
      </c>
      <c r="AC139" t="s">
        <v>953</v>
      </c>
      <c r="AD139" t="s">
        <v>954</v>
      </c>
    </row>
    <row r="140" spans="1:30" x14ac:dyDescent="0.25">
      <c r="A140" t="s">
        <v>1446</v>
      </c>
      <c r="B140">
        <v>44713</v>
      </c>
      <c r="C140">
        <v>44749</v>
      </c>
      <c r="D140" t="s">
        <v>926</v>
      </c>
      <c r="E140">
        <v>8046</v>
      </c>
      <c r="F140">
        <v>368</v>
      </c>
      <c r="G140">
        <v>5</v>
      </c>
      <c r="H140">
        <v>53</v>
      </c>
      <c r="I140">
        <v>0</v>
      </c>
      <c r="J140">
        <v>64</v>
      </c>
      <c r="K140">
        <v>2</v>
      </c>
      <c r="L140">
        <v>1</v>
      </c>
      <c r="M140">
        <v>2</v>
      </c>
      <c r="N140">
        <v>3</v>
      </c>
      <c r="O140">
        <v>6</v>
      </c>
      <c r="P140">
        <v>67</v>
      </c>
      <c r="Q140">
        <v>1</v>
      </c>
      <c r="R140">
        <v>41</v>
      </c>
      <c r="S140">
        <v>68</v>
      </c>
      <c r="T140">
        <v>5</v>
      </c>
      <c r="U140">
        <v>0</v>
      </c>
      <c r="V140">
        <v>8</v>
      </c>
      <c r="W140">
        <v>7</v>
      </c>
      <c r="X140">
        <v>8</v>
      </c>
      <c r="Y140">
        <v>69</v>
      </c>
      <c r="Z140">
        <v>8</v>
      </c>
      <c r="AA140" t="s">
        <v>927</v>
      </c>
      <c r="AB140" t="s">
        <v>810</v>
      </c>
      <c r="AC140" t="s">
        <v>904</v>
      </c>
      <c r="AD140" t="s">
        <v>905</v>
      </c>
    </row>
    <row r="141" spans="1:30" x14ac:dyDescent="0.25">
      <c r="A141" t="s">
        <v>1446</v>
      </c>
      <c r="B141">
        <v>44713</v>
      </c>
      <c r="C141">
        <v>44749</v>
      </c>
      <c r="D141" t="s">
        <v>838</v>
      </c>
      <c r="E141">
        <v>5229</v>
      </c>
      <c r="F141">
        <v>241</v>
      </c>
      <c r="G141">
        <v>0</v>
      </c>
      <c r="H141">
        <v>21</v>
      </c>
      <c r="I141">
        <v>0</v>
      </c>
      <c r="J141">
        <v>29</v>
      </c>
      <c r="K141">
        <v>0</v>
      </c>
      <c r="L141">
        <v>0</v>
      </c>
      <c r="M141">
        <v>0</v>
      </c>
      <c r="N141">
        <v>0</v>
      </c>
      <c r="O141">
        <v>18</v>
      </c>
      <c r="P141">
        <v>21</v>
      </c>
      <c r="Q141">
        <v>0</v>
      </c>
      <c r="R141">
        <v>12</v>
      </c>
      <c r="S141">
        <v>21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21</v>
      </c>
      <c r="Z141">
        <v>0</v>
      </c>
      <c r="AA141" t="s">
        <v>839</v>
      </c>
      <c r="AB141" t="s">
        <v>810</v>
      </c>
      <c r="AC141" t="s">
        <v>812</v>
      </c>
      <c r="AD141" t="s">
        <v>813</v>
      </c>
    </row>
    <row r="142" spans="1:30" x14ac:dyDescent="0.25">
      <c r="A142" t="s">
        <v>1446</v>
      </c>
      <c r="B142">
        <v>44713</v>
      </c>
      <c r="C142">
        <v>44749</v>
      </c>
      <c r="D142" t="s">
        <v>823</v>
      </c>
      <c r="E142">
        <v>5302</v>
      </c>
      <c r="F142">
        <v>210</v>
      </c>
      <c r="G142">
        <v>0</v>
      </c>
      <c r="H142">
        <v>15</v>
      </c>
      <c r="I142">
        <v>1</v>
      </c>
      <c r="J142">
        <v>33</v>
      </c>
      <c r="K142">
        <v>1</v>
      </c>
      <c r="L142">
        <v>0</v>
      </c>
      <c r="M142">
        <v>0</v>
      </c>
      <c r="N142">
        <v>4</v>
      </c>
      <c r="O142">
        <v>9</v>
      </c>
      <c r="P142">
        <v>15</v>
      </c>
      <c r="Q142">
        <v>0</v>
      </c>
      <c r="R142">
        <v>8</v>
      </c>
      <c r="S142">
        <v>15</v>
      </c>
      <c r="T142">
        <v>4</v>
      </c>
      <c r="U142">
        <v>0</v>
      </c>
      <c r="V142">
        <v>5</v>
      </c>
      <c r="W142">
        <v>5</v>
      </c>
      <c r="X142">
        <v>5</v>
      </c>
      <c r="Y142">
        <v>15</v>
      </c>
      <c r="Z142">
        <v>5</v>
      </c>
      <c r="AA142" t="s">
        <v>824</v>
      </c>
      <c r="AB142" t="s">
        <v>810</v>
      </c>
      <c r="AC142" t="s">
        <v>812</v>
      </c>
      <c r="AD142" t="s">
        <v>813</v>
      </c>
    </row>
    <row r="143" spans="1:30" x14ac:dyDescent="0.25">
      <c r="A143" t="s">
        <v>1446</v>
      </c>
      <c r="B143">
        <v>44713</v>
      </c>
      <c r="C143">
        <v>44749</v>
      </c>
      <c r="D143" t="s">
        <v>849</v>
      </c>
      <c r="E143">
        <v>3862</v>
      </c>
      <c r="F143">
        <v>171</v>
      </c>
      <c r="G143">
        <v>4</v>
      </c>
      <c r="H143">
        <v>7</v>
      </c>
      <c r="I143">
        <v>0</v>
      </c>
      <c r="J143">
        <v>18</v>
      </c>
      <c r="K143">
        <v>0</v>
      </c>
      <c r="L143">
        <v>0</v>
      </c>
      <c r="M143">
        <v>0</v>
      </c>
      <c r="N143">
        <v>0</v>
      </c>
      <c r="O143">
        <v>5</v>
      </c>
      <c r="P143">
        <v>3</v>
      </c>
      <c r="Q143">
        <v>0</v>
      </c>
      <c r="R143">
        <v>5</v>
      </c>
      <c r="S143">
        <v>9</v>
      </c>
      <c r="T143">
        <v>0</v>
      </c>
      <c r="U143">
        <v>0</v>
      </c>
      <c r="V143">
        <v>1</v>
      </c>
      <c r="W143">
        <v>0</v>
      </c>
      <c r="X143">
        <v>1</v>
      </c>
      <c r="Y143">
        <v>9</v>
      </c>
      <c r="Z143">
        <v>1</v>
      </c>
      <c r="AA143" t="s">
        <v>850</v>
      </c>
      <c r="AB143" t="s">
        <v>810</v>
      </c>
      <c r="AC143" t="s">
        <v>812</v>
      </c>
      <c r="AD143" t="s">
        <v>813</v>
      </c>
    </row>
    <row r="144" spans="1:30" x14ac:dyDescent="0.25">
      <c r="A144" t="s">
        <v>1446</v>
      </c>
      <c r="B144">
        <v>44713</v>
      </c>
      <c r="C144">
        <v>44749</v>
      </c>
      <c r="D144" t="s">
        <v>475</v>
      </c>
      <c r="E144">
        <v>4868</v>
      </c>
      <c r="F144">
        <v>201</v>
      </c>
      <c r="G144">
        <v>0</v>
      </c>
      <c r="H144">
        <v>12</v>
      </c>
      <c r="I144">
        <v>0</v>
      </c>
      <c r="J144">
        <v>63</v>
      </c>
      <c r="K144">
        <v>0</v>
      </c>
      <c r="L144">
        <v>0</v>
      </c>
      <c r="M144">
        <v>0</v>
      </c>
      <c r="N144">
        <v>1</v>
      </c>
      <c r="O144">
        <v>12</v>
      </c>
      <c r="P144">
        <v>12</v>
      </c>
      <c r="Q144">
        <v>0</v>
      </c>
      <c r="R144">
        <v>5</v>
      </c>
      <c r="S144">
        <v>13</v>
      </c>
      <c r="T144">
        <v>1</v>
      </c>
      <c r="U144">
        <v>1</v>
      </c>
      <c r="V144">
        <v>1</v>
      </c>
      <c r="W144">
        <v>1</v>
      </c>
      <c r="X144">
        <v>1</v>
      </c>
      <c r="Y144">
        <v>13</v>
      </c>
      <c r="Z144">
        <v>1</v>
      </c>
      <c r="AA144" t="s">
        <v>476</v>
      </c>
      <c r="AB144" t="s">
        <v>389</v>
      </c>
      <c r="AC144" t="s">
        <v>450</v>
      </c>
      <c r="AD144" t="s">
        <v>451</v>
      </c>
    </row>
    <row r="145" spans="1:30" x14ac:dyDescent="0.25">
      <c r="A145" t="s">
        <v>1446</v>
      </c>
      <c r="B145">
        <v>44713</v>
      </c>
      <c r="C145">
        <v>44749</v>
      </c>
      <c r="D145" t="s">
        <v>163</v>
      </c>
      <c r="E145">
        <v>4200</v>
      </c>
      <c r="F145">
        <v>169</v>
      </c>
      <c r="G145">
        <v>0</v>
      </c>
      <c r="H145">
        <v>10</v>
      </c>
      <c r="I145">
        <v>0</v>
      </c>
      <c r="J145">
        <v>41</v>
      </c>
      <c r="K145">
        <v>0</v>
      </c>
      <c r="L145">
        <v>0</v>
      </c>
      <c r="M145">
        <v>0</v>
      </c>
      <c r="N145">
        <v>0</v>
      </c>
      <c r="O145">
        <v>2</v>
      </c>
      <c r="P145">
        <v>11</v>
      </c>
      <c r="Q145">
        <v>0</v>
      </c>
      <c r="R145">
        <v>5</v>
      </c>
      <c r="S145">
        <v>9</v>
      </c>
      <c r="T145">
        <v>1</v>
      </c>
      <c r="U145">
        <v>0</v>
      </c>
      <c r="V145">
        <v>4</v>
      </c>
      <c r="W145">
        <v>4</v>
      </c>
      <c r="X145">
        <v>3</v>
      </c>
      <c r="Y145">
        <v>11</v>
      </c>
      <c r="Z145">
        <v>4</v>
      </c>
      <c r="AA145" t="s">
        <v>1710</v>
      </c>
      <c r="AB145" t="s">
        <v>16</v>
      </c>
      <c r="AC145" t="s">
        <v>128</v>
      </c>
      <c r="AD145" t="s">
        <v>129</v>
      </c>
    </row>
    <row r="146" spans="1:30" x14ac:dyDescent="0.25">
      <c r="A146" t="s">
        <v>1446</v>
      </c>
      <c r="B146">
        <v>44713</v>
      </c>
      <c r="C146">
        <v>44749</v>
      </c>
      <c r="D146" t="s">
        <v>34</v>
      </c>
      <c r="E146">
        <v>21364</v>
      </c>
      <c r="F146">
        <v>422</v>
      </c>
      <c r="G146">
        <v>1</v>
      </c>
      <c r="H146">
        <v>46</v>
      </c>
      <c r="I146">
        <v>0</v>
      </c>
      <c r="J146">
        <v>95</v>
      </c>
      <c r="K146">
        <v>1</v>
      </c>
      <c r="L146">
        <v>2</v>
      </c>
      <c r="M146">
        <v>0</v>
      </c>
      <c r="N146">
        <v>2</v>
      </c>
      <c r="O146">
        <v>38</v>
      </c>
      <c r="P146">
        <v>44</v>
      </c>
      <c r="Q146">
        <v>0</v>
      </c>
      <c r="R146">
        <v>21</v>
      </c>
      <c r="S146">
        <v>46</v>
      </c>
      <c r="T146">
        <v>4</v>
      </c>
      <c r="U146">
        <v>0</v>
      </c>
      <c r="V146">
        <v>4</v>
      </c>
      <c r="W146">
        <v>4</v>
      </c>
      <c r="X146">
        <v>4</v>
      </c>
      <c r="Y146">
        <v>46</v>
      </c>
      <c r="Z146">
        <v>4</v>
      </c>
      <c r="AA146" t="s">
        <v>35</v>
      </c>
      <c r="AB146" t="s">
        <v>16</v>
      </c>
      <c r="AC146" t="s">
        <v>18</v>
      </c>
      <c r="AD146" t="s">
        <v>19</v>
      </c>
    </row>
    <row r="147" spans="1:30" x14ac:dyDescent="0.25">
      <c r="A147" t="s">
        <v>1446</v>
      </c>
      <c r="B147">
        <v>44713</v>
      </c>
      <c r="C147">
        <v>44749</v>
      </c>
      <c r="D147" t="s">
        <v>488</v>
      </c>
      <c r="E147">
        <v>8590</v>
      </c>
      <c r="F147">
        <v>314</v>
      </c>
      <c r="G147">
        <v>0</v>
      </c>
      <c r="H147">
        <v>32</v>
      </c>
      <c r="I147">
        <v>10</v>
      </c>
      <c r="J147">
        <v>63</v>
      </c>
      <c r="K147">
        <v>0</v>
      </c>
      <c r="L147">
        <v>1</v>
      </c>
      <c r="M147">
        <v>0</v>
      </c>
      <c r="N147">
        <v>1</v>
      </c>
      <c r="O147">
        <v>15</v>
      </c>
      <c r="P147">
        <v>33</v>
      </c>
      <c r="Q147">
        <v>0</v>
      </c>
      <c r="R147">
        <v>13</v>
      </c>
      <c r="S147">
        <v>34</v>
      </c>
      <c r="T147">
        <v>1</v>
      </c>
      <c r="U147">
        <v>1</v>
      </c>
      <c r="V147">
        <v>1</v>
      </c>
      <c r="W147">
        <v>2</v>
      </c>
      <c r="X147">
        <v>2</v>
      </c>
      <c r="Y147">
        <v>34</v>
      </c>
      <c r="Z147">
        <v>2</v>
      </c>
      <c r="AA147" t="s">
        <v>1542</v>
      </c>
      <c r="AB147" t="s">
        <v>389</v>
      </c>
      <c r="AC147" t="s">
        <v>450</v>
      </c>
      <c r="AD147" t="s">
        <v>451</v>
      </c>
    </row>
    <row r="148" spans="1:30" x14ac:dyDescent="0.25">
      <c r="A148" t="s">
        <v>1446</v>
      </c>
      <c r="B148">
        <v>44713</v>
      </c>
      <c r="C148">
        <v>44749</v>
      </c>
      <c r="D148" t="s">
        <v>828</v>
      </c>
      <c r="E148">
        <v>6580</v>
      </c>
      <c r="F148">
        <v>344</v>
      </c>
      <c r="G148">
        <v>0</v>
      </c>
      <c r="H148">
        <v>71</v>
      </c>
      <c r="I148">
        <v>1</v>
      </c>
      <c r="J148">
        <v>26</v>
      </c>
      <c r="K148">
        <v>0</v>
      </c>
      <c r="L148">
        <v>0</v>
      </c>
      <c r="M148">
        <v>0</v>
      </c>
      <c r="N148">
        <v>0</v>
      </c>
      <c r="O148">
        <v>27</v>
      </c>
      <c r="P148">
        <v>71</v>
      </c>
      <c r="Q148">
        <v>0</v>
      </c>
      <c r="R148">
        <v>33</v>
      </c>
      <c r="S148">
        <v>72</v>
      </c>
      <c r="T148">
        <v>12</v>
      </c>
      <c r="U148">
        <v>0</v>
      </c>
      <c r="V148">
        <v>12</v>
      </c>
      <c r="W148">
        <v>11</v>
      </c>
      <c r="X148">
        <v>12</v>
      </c>
      <c r="Y148">
        <v>72</v>
      </c>
      <c r="Z148">
        <v>12</v>
      </c>
      <c r="AA148" t="s">
        <v>829</v>
      </c>
      <c r="AB148" t="s">
        <v>810</v>
      </c>
      <c r="AC148" t="s">
        <v>812</v>
      </c>
      <c r="AD148" t="s">
        <v>813</v>
      </c>
    </row>
    <row r="149" spans="1:30" x14ac:dyDescent="0.25">
      <c r="A149" t="s">
        <v>1446</v>
      </c>
      <c r="B149">
        <v>44713</v>
      </c>
      <c r="C149">
        <v>44749</v>
      </c>
      <c r="D149" t="s">
        <v>84</v>
      </c>
      <c r="E149">
        <v>2308</v>
      </c>
      <c r="F149">
        <v>42</v>
      </c>
      <c r="G149">
        <v>0</v>
      </c>
      <c r="H149">
        <v>3</v>
      </c>
      <c r="I149">
        <v>0</v>
      </c>
      <c r="J149">
        <v>7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3</v>
      </c>
      <c r="Q149">
        <v>0</v>
      </c>
      <c r="R149">
        <v>0</v>
      </c>
      <c r="S149">
        <v>3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3</v>
      </c>
      <c r="Z149">
        <v>0</v>
      </c>
      <c r="AA149" t="s">
        <v>85</v>
      </c>
      <c r="AB149" t="s">
        <v>16</v>
      </c>
      <c r="AC149" t="s">
        <v>70</v>
      </c>
      <c r="AD149" t="s">
        <v>1709</v>
      </c>
    </row>
    <row r="150" spans="1:30" x14ac:dyDescent="0.25">
      <c r="A150" t="s">
        <v>1446</v>
      </c>
      <c r="B150">
        <v>44713</v>
      </c>
      <c r="C150">
        <v>44749</v>
      </c>
      <c r="D150" t="s">
        <v>29</v>
      </c>
      <c r="E150">
        <v>6947</v>
      </c>
      <c r="F150">
        <v>225</v>
      </c>
      <c r="G150">
        <v>1</v>
      </c>
      <c r="H150">
        <v>21</v>
      </c>
      <c r="I150">
        <v>1</v>
      </c>
      <c r="J150">
        <v>66</v>
      </c>
      <c r="K150">
        <v>0</v>
      </c>
      <c r="L150">
        <v>2</v>
      </c>
      <c r="M150">
        <v>1</v>
      </c>
      <c r="N150">
        <v>3</v>
      </c>
      <c r="O150">
        <v>9</v>
      </c>
      <c r="P150">
        <v>22</v>
      </c>
      <c r="Q150">
        <v>0</v>
      </c>
      <c r="R150">
        <v>7</v>
      </c>
      <c r="S150">
        <v>21</v>
      </c>
      <c r="T150">
        <v>4</v>
      </c>
      <c r="U150">
        <v>0</v>
      </c>
      <c r="V150">
        <v>6</v>
      </c>
      <c r="W150">
        <v>4</v>
      </c>
      <c r="X150">
        <v>6</v>
      </c>
      <c r="Y150">
        <v>22</v>
      </c>
      <c r="Z150">
        <v>6</v>
      </c>
      <c r="AA150" t="s">
        <v>30</v>
      </c>
      <c r="AB150" t="s">
        <v>16</v>
      </c>
      <c r="AC150" t="s">
        <v>18</v>
      </c>
      <c r="AD150" t="s">
        <v>19</v>
      </c>
    </row>
    <row r="151" spans="1:30" x14ac:dyDescent="0.25">
      <c r="A151" t="s">
        <v>1446</v>
      </c>
      <c r="B151">
        <v>44713</v>
      </c>
      <c r="C151">
        <v>44749</v>
      </c>
      <c r="D151" t="s">
        <v>1021</v>
      </c>
      <c r="E151">
        <v>10695</v>
      </c>
      <c r="F151">
        <v>415</v>
      </c>
      <c r="G151">
        <v>24</v>
      </c>
      <c r="H151">
        <v>36</v>
      </c>
      <c r="I151">
        <v>0</v>
      </c>
      <c r="J151">
        <v>54</v>
      </c>
      <c r="K151">
        <v>0</v>
      </c>
      <c r="L151">
        <v>0</v>
      </c>
      <c r="M151">
        <v>1</v>
      </c>
      <c r="N151">
        <v>2</v>
      </c>
      <c r="O151">
        <v>36</v>
      </c>
      <c r="P151">
        <v>36</v>
      </c>
      <c r="Q151">
        <v>0</v>
      </c>
      <c r="R151">
        <v>26</v>
      </c>
      <c r="S151">
        <v>36</v>
      </c>
      <c r="T151">
        <v>3</v>
      </c>
      <c r="U151">
        <v>0</v>
      </c>
      <c r="V151">
        <v>4</v>
      </c>
      <c r="W151">
        <v>4</v>
      </c>
      <c r="X151">
        <v>4</v>
      </c>
      <c r="Y151">
        <v>36</v>
      </c>
      <c r="Z151">
        <v>4</v>
      </c>
      <c r="AA151" t="s">
        <v>1022</v>
      </c>
      <c r="AB151" t="s">
        <v>810</v>
      </c>
      <c r="AC151" t="s">
        <v>1009</v>
      </c>
      <c r="AD151" t="s">
        <v>1010</v>
      </c>
    </row>
    <row r="152" spans="1:30" x14ac:dyDescent="0.25">
      <c r="A152" t="s">
        <v>1446</v>
      </c>
      <c r="B152">
        <v>44713</v>
      </c>
      <c r="C152">
        <v>44749</v>
      </c>
      <c r="D152" t="s">
        <v>888</v>
      </c>
      <c r="E152">
        <v>3533</v>
      </c>
      <c r="F152">
        <v>109</v>
      </c>
      <c r="G152">
        <v>0</v>
      </c>
      <c r="H152">
        <v>3</v>
      </c>
      <c r="I152">
        <v>0</v>
      </c>
      <c r="J152">
        <v>26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3</v>
      </c>
      <c r="Q152">
        <v>0</v>
      </c>
      <c r="R152">
        <v>1</v>
      </c>
      <c r="S152">
        <v>3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3</v>
      </c>
      <c r="Z152">
        <v>0</v>
      </c>
      <c r="AA152" t="s">
        <v>889</v>
      </c>
      <c r="AB152" t="s">
        <v>810</v>
      </c>
      <c r="AC152" t="s">
        <v>1447</v>
      </c>
      <c r="AD152" t="s">
        <v>1448</v>
      </c>
    </row>
    <row r="153" spans="1:30" x14ac:dyDescent="0.25">
      <c r="A153" t="s">
        <v>1446</v>
      </c>
      <c r="B153">
        <v>44713</v>
      </c>
      <c r="C153">
        <v>44749</v>
      </c>
      <c r="D153" t="s">
        <v>915</v>
      </c>
      <c r="E153">
        <v>7751</v>
      </c>
      <c r="F153">
        <v>208</v>
      </c>
      <c r="G153">
        <v>2</v>
      </c>
      <c r="H153">
        <v>9</v>
      </c>
      <c r="I153">
        <v>0</v>
      </c>
      <c r="J153">
        <v>41</v>
      </c>
      <c r="K153">
        <v>0</v>
      </c>
      <c r="L153">
        <v>1</v>
      </c>
      <c r="M153">
        <v>0</v>
      </c>
      <c r="N153">
        <v>1</v>
      </c>
      <c r="O153">
        <v>8</v>
      </c>
      <c r="P153">
        <v>8</v>
      </c>
      <c r="Q153">
        <v>0</v>
      </c>
      <c r="R153">
        <v>7</v>
      </c>
      <c r="S153">
        <v>9</v>
      </c>
      <c r="T153">
        <v>1</v>
      </c>
      <c r="U153">
        <v>0</v>
      </c>
      <c r="V153">
        <v>1</v>
      </c>
      <c r="W153">
        <v>1</v>
      </c>
      <c r="X153">
        <v>1</v>
      </c>
      <c r="Y153">
        <v>9</v>
      </c>
      <c r="Z153">
        <v>1</v>
      </c>
      <c r="AA153" t="s">
        <v>916</v>
      </c>
      <c r="AB153" t="s">
        <v>810</v>
      </c>
      <c r="AC153" t="s">
        <v>904</v>
      </c>
      <c r="AD153" t="s">
        <v>905</v>
      </c>
    </row>
    <row r="154" spans="1:30" x14ac:dyDescent="0.25">
      <c r="A154" t="s">
        <v>1446</v>
      </c>
      <c r="B154">
        <v>44713</v>
      </c>
      <c r="C154">
        <v>44749</v>
      </c>
      <c r="D154" t="s">
        <v>866</v>
      </c>
      <c r="E154">
        <v>3387</v>
      </c>
      <c r="F154">
        <v>142</v>
      </c>
      <c r="G154">
        <v>0</v>
      </c>
      <c r="H154">
        <v>9</v>
      </c>
      <c r="I154">
        <v>0</v>
      </c>
      <c r="J154">
        <v>21</v>
      </c>
      <c r="K154">
        <v>0</v>
      </c>
      <c r="L154">
        <v>0</v>
      </c>
      <c r="M154">
        <v>0</v>
      </c>
      <c r="N154">
        <v>0</v>
      </c>
      <c r="O154">
        <v>7</v>
      </c>
      <c r="P154">
        <v>11</v>
      </c>
      <c r="Q154">
        <v>0</v>
      </c>
      <c r="R154">
        <v>3</v>
      </c>
      <c r="S154">
        <v>10</v>
      </c>
      <c r="T154">
        <v>1</v>
      </c>
      <c r="U154">
        <v>0</v>
      </c>
      <c r="V154">
        <v>1</v>
      </c>
      <c r="W154">
        <v>1</v>
      </c>
      <c r="X154">
        <v>1</v>
      </c>
      <c r="Y154">
        <v>12</v>
      </c>
      <c r="Z154">
        <v>1</v>
      </c>
      <c r="AA154" t="s">
        <v>867</v>
      </c>
      <c r="AB154" t="s">
        <v>810</v>
      </c>
      <c r="AC154" t="s">
        <v>856</v>
      </c>
      <c r="AD154" t="s">
        <v>857</v>
      </c>
    </row>
    <row r="155" spans="1:30" x14ac:dyDescent="0.25">
      <c r="A155" t="s">
        <v>1446</v>
      </c>
      <c r="B155">
        <v>44713</v>
      </c>
      <c r="C155">
        <v>44749</v>
      </c>
      <c r="D155" t="s">
        <v>970</v>
      </c>
      <c r="E155">
        <v>7993</v>
      </c>
      <c r="F155">
        <v>317</v>
      </c>
      <c r="G155">
        <v>0</v>
      </c>
      <c r="H155">
        <v>11</v>
      </c>
      <c r="I155">
        <v>0</v>
      </c>
      <c r="J155">
        <v>79</v>
      </c>
      <c r="K155">
        <v>1</v>
      </c>
      <c r="L155">
        <v>1</v>
      </c>
      <c r="M155">
        <v>0</v>
      </c>
      <c r="N155">
        <v>2</v>
      </c>
      <c r="O155">
        <v>6</v>
      </c>
      <c r="P155">
        <v>10</v>
      </c>
      <c r="Q155">
        <v>0</v>
      </c>
      <c r="R155">
        <v>6</v>
      </c>
      <c r="S155">
        <v>13</v>
      </c>
      <c r="T155">
        <v>2</v>
      </c>
      <c r="U155">
        <v>0</v>
      </c>
      <c r="V155">
        <v>2</v>
      </c>
      <c r="W155">
        <v>2</v>
      </c>
      <c r="X155">
        <v>2</v>
      </c>
      <c r="Y155">
        <v>13</v>
      </c>
      <c r="Z155">
        <v>2</v>
      </c>
      <c r="AA155" t="s">
        <v>971</v>
      </c>
      <c r="AB155" t="s">
        <v>810</v>
      </c>
      <c r="AC155" t="s">
        <v>953</v>
      </c>
      <c r="AD155" t="s">
        <v>954</v>
      </c>
    </row>
    <row r="156" spans="1:30" x14ac:dyDescent="0.25">
      <c r="A156" t="s">
        <v>1446</v>
      </c>
      <c r="B156">
        <v>44713</v>
      </c>
      <c r="C156">
        <v>44749</v>
      </c>
      <c r="D156" t="s">
        <v>854</v>
      </c>
      <c r="E156">
        <v>6336</v>
      </c>
      <c r="F156">
        <v>227</v>
      </c>
      <c r="G156">
        <v>11</v>
      </c>
      <c r="H156">
        <v>44</v>
      </c>
      <c r="I156">
        <v>0</v>
      </c>
      <c r="J156">
        <v>30</v>
      </c>
      <c r="K156">
        <v>1</v>
      </c>
      <c r="L156">
        <v>0</v>
      </c>
      <c r="M156">
        <v>4</v>
      </c>
      <c r="N156">
        <v>9</v>
      </c>
      <c r="O156">
        <v>35</v>
      </c>
      <c r="P156">
        <v>44</v>
      </c>
      <c r="Q156">
        <v>0</v>
      </c>
      <c r="R156">
        <v>18</v>
      </c>
      <c r="S156">
        <v>44</v>
      </c>
      <c r="T156">
        <v>9</v>
      </c>
      <c r="U156">
        <v>0</v>
      </c>
      <c r="V156">
        <v>9</v>
      </c>
      <c r="W156">
        <v>8</v>
      </c>
      <c r="X156">
        <v>8</v>
      </c>
      <c r="Y156">
        <v>44</v>
      </c>
      <c r="Z156">
        <v>9</v>
      </c>
      <c r="AA156" t="s">
        <v>855</v>
      </c>
      <c r="AB156" t="s">
        <v>810</v>
      </c>
      <c r="AC156" t="s">
        <v>856</v>
      </c>
      <c r="AD156" t="s">
        <v>857</v>
      </c>
    </row>
    <row r="157" spans="1:30" x14ac:dyDescent="0.25">
      <c r="A157" t="s">
        <v>1446</v>
      </c>
      <c r="B157">
        <v>44713</v>
      </c>
      <c r="C157">
        <v>44749</v>
      </c>
      <c r="D157" t="s">
        <v>861</v>
      </c>
      <c r="E157">
        <v>6639</v>
      </c>
      <c r="F157">
        <v>268</v>
      </c>
      <c r="G157">
        <v>1</v>
      </c>
      <c r="H157">
        <v>20</v>
      </c>
      <c r="I157">
        <v>0</v>
      </c>
      <c r="J157">
        <v>39</v>
      </c>
      <c r="K157">
        <v>1</v>
      </c>
      <c r="L157">
        <v>0</v>
      </c>
      <c r="M157">
        <v>0</v>
      </c>
      <c r="N157">
        <v>5</v>
      </c>
      <c r="O157">
        <v>17</v>
      </c>
      <c r="P157">
        <v>21</v>
      </c>
      <c r="Q157">
        <v>0</v>
      </c>
      <c r="R157">
        <v>13</v>
      </c>
      <c r="S157">
        <v>22</v>
      </c>
      <c r="T157">
        <v>5</v>
      </c>
      <c r="U157">
        <v>0</v>
      </c>
      <c r="V157">
        <v>6</v>
      </c>
      <c r="W157">
        <v>6</v>
      </c>
      <c r="X157">
        <v>6</v>
      </c>
      <c r="Y157">
        <v>22</v>
      </c>
      <c r="Z157">
        <v>6</v>
      </c>
      <c r="AA157" t="s">
        <v>862</v>
      </c>
      <c r="AB157" t="s">
        <v>810</v>
      </c>
      <c r="AC157" t="s">
        <v>856</v>
      </c>
      <c r="AD157" t="s">
        <v>857</v>
      </c>
    </row>
    <row r="158" spans="1:30" x14ac:dyDescent="0.25">
      <c r="A158" t="s">
        <v>1446</v>
      </c>
      <c r="B158">
        <v>44713</v>
      </c>
      <c r="C158">
        <v>44749</v>
      </c>
      <c r="D158" t="s">
        <v>872</v>
      </c>
      <c r="E158">
        <v>3118</v>
      </c>
      <c r="F158">
        <v>119</v>
      </c>
      <c r="G158">
        <v>0</v>
      </c>
      <c r="H158">
        <v>6</v>
      </c>
      <c r="I158">
        <v>0</v>
      </c>
      <c r="J158">
        <v>20</v>
      </c>
      <c r="K158">
        <v>0</v>
      </c>
      <c r="L158">
        <v>0</v>
      </c>
      <c r="M158">
        <v>0</v>
      </c>
      <c r="N158">
        <v>0</v>
      </c>
      <c r="O158">
        <v>6</v>
      </c>
      <c r="P158">
        <v>7</v>
      </c>
      <c r="Q158">
        <v>0</v>
      </c>
      <c r="R158">
        <v>2</v>
      </c>
      <c r="S158">
        <v>7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7</v>
      </c>
      <c r="Z158">
        <v>0</v>
      </c>
      <c r="AA158" t="s">
        <v>873</v>
      </c>
      <c r="AB158" t="s">
        <v>810</v>
      </c>
      <c r="AC158" t="s">
        <v>856</v>
      </c>
      <c r="AD158" t="s">
        <v>857</v>
      </c>
    </row>
    <row r="159" spans="1:30" x14ac:dyDescent="0.25">
      <c r="A159" t="s">
        <v>1446</v>
      </c>
      <c r="B159">
        <v>44713</v>
      </c>
      <c r="C159">
        <v>44749</v>
      </c>
      <c r="D159" t="s">
        <v>808</v>
      </c>
      <c r="E159">
        <v>6942</v>
      </c>
      <c r="F159">
        <v>345</v>
      </c>
      <c r="G159">
        <v>2</v>
      </c>
      <c r="H159">
        <v>10</v>
      </c>
      <c r="I159">
        <v>0</v>
      </c>
      <c r="J159">
        <v>38</v>
      </c>
      <c r="K159">
        <v>3</v>
      </c>
      <c r="L159">
        <v>0</v>
      </c>
      <c r="M159">
        <v>3</v>
      </c>
      <c r="N159">
        <v>3</v>
      </c>
      <c r="O159">
        <v>10</v>
      </c>
      <c r="P159">
        <v>12</v>
      </c>
      <c r="Q159">
        <v>0</v>
      </c>
      <c r="R159">
        <v>6</v>
      </c>
      <c r="S159">
        <v>13</v>
      </c>
      <c r="T159">
        <v>4</v>
      </c>
      <c r="U159">
        <v>0</v>
      </c>
      <c r="V159">
        <v>4</v>
      </c>
      <c r="W159">
        <v>4</v>
      </c>
      <c r="X159">
        <v>4</v>
      </c>
      <c r="Y159">
        <v>13</v>
      </c>
      <c r="Z159">
        <v>4</v>
      </c>
      <c r="AA159" t="s">
        <v>809</v>
      </c>
      <c r="AB159" t="s">
        <v>810</v>
      </c>
      <c r="AC159" t="s">
        <v>812</v>
      </c>
      <c r="AD159" t="s">
        <v>813</v>
      </c>
    </row>
    <row r="160" spans="1:30" x14ac:dyDescent="0.25">
      <c r="A160" t="s">
        <v>1446</v>
      </c>
      <c r="B160">
        <v>44713</v>
      </c>
      <c r="C160">
        <v>44749</v>
      </c>
      <c r="D160" t="s">
        <v>989</v>
      </c>
      <c r="E160">
        <v>5300</v>
      </c>
      <c r="F160">
        <v>214</v>
      </c>
      <c r="G160">
        <v>0</v>
      </c>
      <c r="H160">
        <v>7</v>
      </c>
      <c r="I160">
        <v>1</v>
      </c>
      <c r="J160">
        <v>25</v>
      </c>
      <c r="K160">
        <v>0</v>
      </c>
      <c r="L160">
        <v>0</v>
      </c>
      <c r="M160">
        <v>0</v>
      </c>
      <c r="N160">
        <v>4</v>
      </c>
      <c r="O160">
        <v>1</v>
      </c>
      <c r="P160">
        <v>8</v>
      </c>
      <c r="Q160">
        <v>0</v>
      </c>
      <c r="R160">
        <v>5</v>
      </c>
      <c r="S160">
        <v>8</v>
      </c>
      <c r="T160">
        <v>4</v>
      </c>
      <c r="U160">
        <v>0</v>
      </c>
      <c r="V160">
        <v>4</v>
      </c>
      <c r="W160">
        <v>5</v>
      </c>
      <c r="X160">
        <v>5</v>
      </c>
      <c r="Y160">
        <v>8</v>
      </c>
      <c r="Z160">
        <v>5</v>
      </c>
      <c r="AA160" t="s">
        <v>990</v>
      </c>
      <c r="AB160" t="s">
        <v>810</v>
      </c>
      <c r="AC160" t="s">
        <v>953</v>
      </c>
      <c r="AD160" t="s">
        <v>954</v>
      </c>
    </row>
    <row r="161" spans="1:30" x14ac:dyDescent="0.25">
      <c r="A161" t="s">
        <v>1446</v>
      </c>
      <c r="B161">
        <v>44713</v>
      </c>
      <c r="C161">
        <v>44749</v>
      </c>
      <c r="D161" t="s">
        <v>991</v>
      </c>
      <c r="E161">
        <v>10864</v>
      </c>
      <c r="F161">
        <v>682</v>
      </c>
      <c r="G161">
        <v>2</v>
      </c>
      <c r="H161">
        <v>132</v>
      </c>
      <c r="I161">
        <v>1</v>
      </c>
      <c r="J161">
        <v>101</v>
      </c>
      <c r="K161">
        <v>1</v>
      </c>
      <c r="L161">
        <v>1</v>
      </c>
      <c r="M161">
        <v>1</v>
      </c>
      <c r="N161">
        <v>21</v>
      </c>
      <c r="O161">
        <v>97</v>
      </c>
      <c r="P161">
        <v>132</v>
      </c>
      <c r="Q161">
        <v>0</v>
      </c>
      <c r="R161">
        <v>70</v>
      </c>
      <c r="S161">
        <v>131</v>
      </c>
      <c r="T161">
        <v>22</v>
      </c>
      <c r="U161">
        <v>0</v>
      </c>
      <c r="V161">
        <v>23</v>
      </c>
      <c r="W161">
        <v>22</v>
      </c>
      <c r="X161">
        <v>23</v>
      </c>
      <c r="Y161">
        <v>132</v>
      </c>
      <c r="Z161">
        <v>23</v>
      </c>
      <c r="AA161" t="s">
        <v>992</v>
      </c>
      <c r="AB161" t="s">
        <v>810</v>
      </c>
      <c r="AC161" t="s">
        <v>953</v>
      </c>
      <c r="AD161" t="s">
        <v>954</v>
      </c>
    </row>
    <row r="162" spans="1:30" x14ac:dyDescent="0.25">
      <c r="A162" t="s">
        <v>1446</v>
      </c>
      <c r="B162">
        <v>44713</v>
      </c>
      <c r="C162">
        <v>44749</v>
      </c>
      <c r="D162" t="s">
        <v>921</v>
      </c>
      <c r="E162">
        <v>5025</v>
      </c>
      <c r="F162">
        <v>237</v>
      </c>
      <c r="G162">
        <v>0</v>
      </c>
      <c r="H162">
        <v>4</v>
      </c>
      <c r="I162">
        <v>0</v>
      </c>
      <c r="J162">
        <v>31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6</v>
      </c>
      <c r="Q162">
        <v>0</v>
      </c>
      <c r="R162">
        <v>3</v>
      </c>
      <c r="S162">
        <v>6</v>
      </c>
      <c r="T162">
        <v>1</v>
      </c>
      <c r="U162">
        <v>0</v>
      </c>
      <c r="V162">
        <v>1</v>
      </c>
      <c r="W162">
        <v>1</v>
      </c>
      <c r="X162">
        <v>1</v>
      </c>
      <c r="Y162">
        <v>6</v>
      </c>
      <c r="Z162">
        <v>1</v>
      </c>
      <c r="AA162" t="s">
        <v>922</v>
      </c>
      <c r="AB162" t="s">
        <v>810</v>
      </c>
      <c r="AC162" t="s">
        <v>904</v>
      </c>
      <c r="AD162" t="s">
        <v>905</v>
      </c>
    </row>
    <row r="163" spans="1:30" x14ac:dyDescent="0.25">
      <c r="A163" t="s">
        <v>1446</v>
      </c>
      <c r="B163">
        <v>44713</v>
      </c>
      <c r="C163">
        <v>44749</v>
      </c>
      <c r="D163" t="s">
        <v>976</v>
      </c>
      <c r="E163">
        <v>7922</v>
      </c>
      <c r="F163">
        <v>344</v>
      </c>
      <c r="G163">
        <v>0</v>
      </c>
      <c r="H163">
        <v>27</v>
      </c>
      <c r="I163">
        <v>0</v>
      </c>
      <c r="J163">
        <v>64</v>
      </c>
      <c r="K163">
        <v>2</v>
      </c>
      <c r="L163">
        <v>0</v>
      </c>
      <c r="M163">
        <v>0</v>
      </c>
      <c r="N163">
        <v>3</v>
      </c>
      <c r="O163">
        <v>0</v>
      </c>
      <c r="P163">
        <v>27</v>
      </c>
      <c r="Q163">
        <v>0</v>
      </c>
      <c r="R163">
        <v>10</v>
      </c>
      <c r="S163">
        <v>25</v>
      </c>
      <c r="T163">
        <v>5</v>
      </c>
      <c r="U163">
        <v>0</v>
      </c>
      <c r="V163">
        <v>5</v>
      </c>
      <c r="W163">
        <v>5</v>
      </c>
      <c r="X163">
        <v>4</v>
      </c>
      <c r="Y163">
        <v>27</v>
      </c>
      <c r="Z163">
        <v>5</v>
      </c>
      <c r="AA163" t="s">
        <v>977</v>
      </c>
      <c r="AB163" t="s">
        <v>810</v>
      </c>
      <c r="AC163" t="s">
        <v>953</v>
      </c>
      <c r="AD163" t="s">
        <v>954</v>
      </c>
    </row>
    <row r="164" spans="1:30" x14ac:dyDescent="0.25">
      <c r="A164" t="s">
        <v>1446</v>
      </c>
      <c r="B164">
        <v>44713</v>
      </c>
      <c r="C164">
        <v>44749</v>
      </c>
      <c r="D164" t="s">
        <v>936</v>
      </c>
      <c r="E164">
        <v>4847</v>
      </c>
      <c r="F164">
        <v>190</v>
      </c>
      <c r="G164">
        <v>0</v>
      </c>
      <c r="H164">
        <v>33</v>
      </c>
      <c r="I164">
        <v>0</v>
      </c>
      <c r="J164">
        <v>21</v>
      </c>
      <c r="K164">
        <v>0</v>
      </c>
      <c r="L164">
        <v>0</v>
      </c>
      <c r="M164">
        <v>0</v>
      </c>
      <c r="N164">
        <v>1</v>
      </c>
      <c r="O164">
        <v>13</v>
      </c>
      <c r="P164">
        <v>33</v>
      </c>
      <c r="Q164">
        <v>0</v>
      </c>
      <c r="R164">
        <v>15</v>
      </c>
      <c r="S164">
        <v>31</v>
      </c>
      <c r="T164">
        <v>0</v>
      </c>
      <c r="U164">
        <v>0</v>
      </c>
      <c r="V164">
        <v>3</v>
      </c>
      <c r="W164">
        <v>3</v>
      </c>
      <c r="X164">
        <v>2</v>
      </c>
      <c r="Y164">
        <v>34</v>
      </c>
      <c r="Z164">
        <v>3</v>
      </c>
      <c r="AA164" t="s">
        <v>937</v>
      </c>
      <c r="AB164" t="s">
        <v>810</v>
      </c>
      <c r="AC164" t="s">
        <v>904</v>
      </c>
      <c r="AD164" t="s">
        <v>905</v>
      </c>
    </row>
    <row r="165" spans="1:30" x14ac:dyDescent="0.25">
      <c r="A165" t="s">
        <v>1446</v>
      </c>
      <c r="B165">
        <v>44713</v>
      </c>
      <c r="C165">
        <v>44749</v>
      </c>
      <c r="D165" t="s">
        <v>402</v>
      </c>
      <c r="E165">
        <v>6495</v>
      </c>
      <c r="F165">
        <v>330</v>
      </c>
      <c r="G165">
        <v>0</v>
      </c>
      <c r="H165">
        <v>24</v>
      </c>
      <c r="I165">
        <v>0</v>
      </c>
      <c r="J165">
        <v>99</v>
      </c>
      <c r="K165">
        <v>0</v>
      </c>
      <c r="L165">
        <v>0</v>
      </c>
      <c r="M165">
        <v>0</v>
      </c>
      <c r="N165">
        <v>7</v>
      </c>
      <c r="O165">
        <v>19</v>
      </c>
      <c r="P165">
        <v>26</v>
      </c>
      <c r="Q165">
        <v>4</v>
      </c>
      <c r="R165">
        <v>16</v>
      </c>
      <c r="S165">
        <v>28</v>
      </c>
      <c r="T165">
        <v>7</v>
      </c>
      <c r="U165">
        <v>0</v>
      </c>
      <c r="V165">
        <v>14</v>
      </c>
      <c r="W165">
        <v>14</v>
      </c>
      <c r="X165">
        <v>13</v>
      </c>
      <c r="Y165">
        <v>28</v>
      </c>
      <c r="Z165">
        <v>14</v>
      </c>
      <c r="AA165" t="s">
        <v>403</v>
      </c>
      <c r="AB165" t="s">
        <v>389</v>
      </c>
      <c r="AC165" t="s">
        <v>391</v>
      </c>
      <c r="AD165" t="s">
        <v>392</v>
      </c>
    </row>
    <row r="166" spans="1:30" x14ac:dyDescent="0.25">
      <c r="A166" t="s">
        <v>1446</v>
      </c>
      <c r="B166">
        <v>44713</v>
      </c>
      <c r="C166">
        <v>44749</v>
      </c>
      <c r="D166" t="s">
        <v>439</v>
      </c>
      <c r="E166">
        <v>9903</v>
      </c>
      <c r="F166">
        <v>468</v>
      </c>
      <c r="G166">
        <v>0</v>
      </c>
      <c r="H166">
        <v>14</v>
      </c>
      <c r="I166">
        <v>0</v>
      </c>
      <c r="J166">
        <v>119</v>
      </c>
      <c r="K166">
        <v>0</v>
      </c>
      <c r="L166">
        <v>0</v>
      </c>
      <c r="M166">
        <v>0</v>
      </c>
      <c r="N166">
        <v>0</v>
      </c>
      <c r="O166">
        <v>2</v>
      </c>
      <c r="P166">
        <v>15</v>
      </c>
      <c r="Q166">
        <v>0</v>
      </c>
      <c r="R166">
        <v>12</v>
      </c>
      <c r="S166">
        <v>14</v>
      </c>
      <c r="T166">
        <v>1</v>
      </c>
      <c r="U166">
        <v>0</v>
      </c>
      <c r="V166">
        <v>2</v>
      </c>
      <c r="W166">
        <v>3</v>
      </c>
      <c r="X166">
        <v>2</v>
      </c>
      <c r="Y166">
        <v>15</v>
      </c>
      <c r="Z166">
        <v>3</v>
      </c>
      <c r="AA166" t="s">
        <v>440</v>
      </c>
      <c r="AB166" t="s">
        <v>389</v>
      </c>
      <c r="AC166" t="s">
        <v>434</v>
      </c>
      <c r="AD166" t="s">
        <v>435</v>
      </c>
    </row>
    <row r="167" spans="1:30" x14ac:dyDescent="0.25">
      <c r="A167" t="s">
        <v>1446</v>
      </c>
      <c r="B167">
        <v>44713</v>
      </c>
      <c r="C167">
        <v>44749</v>
      </c>
      <c r="D167" t="s">
        <v>543</v>
      </c>
      <c r="E167">
        <v>12418</v>
      </c>
      <c r="F167">
        <v>567</v>
      </c>
      <c r="G167">
        <v>0</v>
      </c>
      <c r="H167">
        <v>65</v>
      </c>
      <c r="I167">
        <v>0</v>
      </c>
      <c r="J167">
        <v>237</v>
      </c>
      <c r="K167">
        <v>0</v>
      </c>
      <c r="L167">
        <v>0</v>
      </c>
      <c r="M167">
        <v>0</v>
      </c>
      <c r="N167">
        <v>3</v>
      </c>
      <c r="O167">
        <v>14</v>
      </c>
      <c r="P167">
        <v>68</v>
      </c>
      <c r="Q167">
        <v>0</v>
      </c>
      <c r="R167">
        <v>36</v>
      </c>
      <c r="S167">
        <v>68</v>
      </c>
      <c r="T167">
        <v>0</v>
      </c>
      <c r="U167">
        <v>0</v>
      </c>
      <c r="V167">
        <v>12</v>
      </c>
      <c r="W167">
        <v>12</v>
      </c>
      <c r="X167">
        <v>12</v>
      </c>
      <c r="Y167">
        <v>68</v>
      </c>
      <c r="Z167">
        <v>12</v>
      </c>
      <c r="AA167" t="s">
        <v>544</v>
      </c>
      <c r="AB167" t="s">
        <v>389</v>
      </c>
      <c r="AC167" t="s">
        <v>510</v>
      </c>
      <c r="AD167" t="s">
        <v>511</v>
      </c>
    </row>
    <row r="168" spans="1:30" x14ac:dyDescent="0.25">
      <c r="A168" t="s">
        <v>1446</v>
      </c>
      <c r="B168">
        <v>44713</v>
      </c>
      <c r="C168">
        <v>44749</v>
      </c>
      <c r="D168" t="s">
        <v>473</v>
      </c>
      <c r="E168">
        <v>6910</v>
      </c>
      <c r="F168">
        <v>311</v>
      </c>
      <c r="G168">
        <v>1</v>
      </c>
      <c r="H168">
        <v>43</v>
      </c>
      <c r="I168">
        <v>0</v>
      </c>
      <c r="J168">
        <v>137</v>
      </c>
      <c r="K168">
        <v>1</v>
      </c>
      <c r="L168">
        <v>0</v>
      </c>
      <c r="M168">
        <v>0</v>
      </c>
      <c r="N168">
        <v>5</v>
      </c>
      <c r="O168">
        <v>6</v>
      </c>
      <c r="P168">
        <v>43</v>
      </c>
      <c r="Q168">
        <v>0</v>
      </c>
      <c r="R168">
        <v>15</v>
      </c>
      <c r="S168">
        <v>43</v>
      </c>
      <c r="T168">
        <v>1</v>
      </c>
      <c r="U168">
        <v>0</v>
      </c>
      <c r="V168">
        <v>15</v>
      </c>
      <c r="W168">
        <v>15</v>
      </c>
      <c r="X168">
        <v>12</v>
      </c>
      <c r="Y168">
        <v>43</v>
      </c>
      <c r="Z168">
        <v>15</v>
      </c>
      <c r="AA168" t="s">
        <v>474</v>
      </c>
      <c r="AB168" t="s">
        <v>389</v>
      </c>
      <c r="AC168" t="s">
        <v>450</v>
      </c>
      <c r="AD168" t="s">
        <v>451</v>
      </c>
    </row>
    <row r="169" spans="1:30" x14ac:dyDescent="0.25">
      <c r="A169" t="s">
        <v>1446</v>
      </c>
      <c r="B169">
        <v>44713</v>
      </c>
      <c r="C169">
        <v>44749</v>
      </c>
      <c r="D169" t="s">
        <v>51</v>
      </c>
      <c r="E169">
        <v>8668</v>
      </c>
      <c r="F169">
        <v>392</v>
      </c>
      <c r="G169">
        <v>4</v>
      </c>
      <c r="H169">
        <v>49</v>
      </c>
      <c r="I169">
        <v>2</v>
      </c>
      <c r="J169">
        <v>209</v>
      </c>
      <c r="K169">
        <v>14</v>
      </c>
      <c r="L169">
        <v>14</v>
      </c>
      <c r="M169">
        <v>10</v>
      </c>
      <c r="N169">
        <v>24</v>
      </c>
      <c r="O169">
        <v>36</v>
      </c>
      <c r="P169">
        <v>49</v>
      </c>
      <c r="Q169">
        <v>0</v>
      </c>
      <c r="R169">
        <v>27</v>
      </c>
      <c r="S169">
        <v>49</v>
      </c>
      <c r="T169">
        <v>35</v>
      </c>
      <c r="U169">
        <v>0</v>
      </c>
      <c r="V169">
        <v>36</v>
      </c>
      <c r="W169">
        <v>34</v>
      </c>
      <c r="X169">
        <v>36</v>
      </c>
      <c r="Y169">
        <v>49</v>
      </c>
      <c r="Z169">
        <v>36</v>
      </c>
      <c r="AA169" t="s">
        <v>52</v>
      </c>
      <c r="AB169" t="s">
        <v>16</v>
      </c>
      <c r="AC169" t="s">
        <v>41</v>
      </c>
      <c r="AD169" t="s">
        <v>42</v>
      </c>
    </row>
    <row r="170" spans="1:30" x14ac:dyDescent="0.25">
      <c r="A170" t="s">
        <v>1446</v>
      </c>
      <c r="B170">
        <v>44713</v>
      </c>
      <c r="C170">
        <v>44749</v>
      </c>
      <c r="D170" t="s">
        <v>89</v>
      </c>
      <c r="E170">
        <v>11360</v>
      </c>
      <c r="F170">
        <v>513</v>
      </c>
      <c r="G170">
        <v>4</v>
      </c>
      <c r="H170">
        <v>37</v>
      </c>
      <c r="I170">
        <v>1</v>
      </c>
      <c r="J170">
        <v>76</v>
      </c>
      <c r="K170">
        <v>0</v>
      </c>
      <c r="L170">
        <v>0</v>
      </c>
      <c r="M170">
        <v>1</v>
      </c>
      <c r="N170">
        <v>1</v>
      </c>
      <c r="O170">
        <v>20</v>
      </c>
      <c r="P170">
        <v>39</v>
      </c>
      <c r="Q170">
        <v>0</v>
      </c>
      <c r="R170">
        <v>21</v>
      </c>
      <c r="S170">
        <v>41</v>
      </c>
      <c r="T170">
        <v>5</v>
      </c>
      <c r="U170">
        <v>0</v>
      </c>
      <c r="V170">
        <v>8</v>
      </c>
      <c r="W170">
        <v>7</v>
      </c>
      <c r="X170">
        <v>8</v>
      </c>
      <c r="Y170">
        <v>41</v>
      </c>
      <c r="Z170">
        <v>8</v>
      </c>
      <c r="AA170" t="s">
        <v>90</v>
      </c>
      <c r="AB170" t="s">
        <v>16</v>
      </c>
      <c r="AC170" t="s">
        <v>91</v>
      </c>
      <c r="AD170" t="s">
        <v>92</v>
      </c>
    </row>
    <row r="171" spans="1:30" x14ac:dyDescent="0.25">
      <c r="A171" t="s">
        <v>1446</v>
      </c>
      <c r="B171">
        <v>44713</v>
      </c>
      <c r="C171">
        <v>44749</v>
      </c>
      <c r="D171" t="s">
        <v>421</v>
      </c>
      <c r="E171">
        <v>3426</v>
      </c>
      <c r="F171">
        <v>128</v>
      </c>
      <c r="G171">
        <v>1</v>
      </c>
      <c r="H171">
        <v>16</v>
      </c>
      <c r="I171">
        <v>0</v>
      </c>
      <c r="J171">
        <v>58</v>
      </c>
      <c r="K171">
        <v>2</v>
      </c>
      <c r="L171">
        <v>0</v>
      </c>
      <c r="M171">
        <v>0</v>
      </c>
      <c r="N171">
        <v>1</v>
      </c>
      <c r="O171">
        <v>5</v>
      </c>
      <c r="P171">
        <v>18</v>
      </c>
      <c r="Q171">
        <v>0</v>
      </c>
      <c r="R171">
        <v>10</v>
      </c>
      <c r="S171">
        <v>18</v>
      </c>
      <c r="T171">
        <v>10</v>
      </c>
      <c r="U171">
        <v>0</v>
      </c>
      <c r="V171">
        <v>15</v>
      </c>
      <c r="W171">
        <v>15</v>
      </c>
      <c r="X171">
        <v>15</v>
      </c>
      <c r="Y171">
        <v>18</v>
      </c>
      <c r="Z171">
        <v>15</v>
      </c>
      <c r="AA171" t="s">
        <v>422</v>
      </c>
      <c r="AB171" t="s">
        <v>389</v>
      </c>
      <c r="AC171" t="s">
        <v>391</v>
      </c>
      <c r="AD171" t="s">
        <v>392</v>
      </c>
    </row>
    <row r="172" spans="1:30" x14ac:dyDescent="0.25">
      <c r="A172" t="s">
        <v>1446</v>
      </c>
      <c r="B172">
        <v>44713</v>
      </c>
      <c r="C172">
        <v>44749</v>
      </c>
      <c r="D172" t="s">
        <v>492</v>
      </c>
      <c r="E172">
        <v>13967</v>
      </c>
      <c r="F172">
        <v>631</v>
      </c>
      <c r="G172">
        <v>11</v>
      </c>
      <c r="H172">
        <v>58</v>
      </c>
      <c r="I172">
        <v>0</v>
      </c>
      <c r="J172">
        <v>272</v>
      </c>
      <c r="K172">
        <v>0</v>
      </c>
      <c r="L172">
        <v>1</v>
      </c>
      <c r="M172">
        <v>5</v>
      </c>
      <c r="N172">
        <v>2</v>
      </c>
      <c r="O172">
        <v>59</v>
      </c>
      <c r="P172">
        <v>59</v>
      </c>
      <c r="Q172">
        <v>9</v>
      </c>
      <c r="R172">
        <v>52</v>
      </c>
      <c r="S172">
        <v>61</v>
      </c>
      <c r="T172">
        <v>3</v>
      </c>
      <c r="U172">
        <v>3</v>
      </c>
      <c r="V172">
        <v>10</v>
      </c>
      <c r="W172">
        <v>9</v>
      </c>
      <c r="X172">
        <v>10</v>
      </c>
      <c r="Y172">
        <v>61</v>
      </c>
      <c r="Z172">
        <v>11</v>
      </c>
      <c r="AA172" t="s">
        <v>493</v>
      </c>
      <c r="AB172" t="s">
        <v>389</v>
      </c>
      <c r="AC172" t="s">
        <v>450</v>
      </c>
      <c r="AD172" t="s">
        <v>451</v>
      </c>
    </row>
    <row r="173" spans="1:30" x14ac:dyDescent="0.25">
      <c r="A173" t="s">
        <v>1446</v>
      </c>
      <c r="B173">
        <v>44713</v>
      </c>
      <c r="C173">
        <v>44749</v>
      </c>
      <c r="D173" t="s">
        <v>419</v>
      </c>
      <c r="E173">
        <v>4426</v>
      </c>
      <c r="F173">
        <v>201</v>
      </c>
      <c r="G173">
        <v>41</v>
      </c>
      <c r="H173">
        <v>51</v>
      </c>
      <c r="I173">
        <v>0</v>
      </c>
      <c r="J173">
        <v>76</v>
      </c>
      <c r="K173">
        <v>8</v>
      </c>
      <c r="L173">
        <v>11</v>
      </c>
      <c r="M173">
        <v>18</v>
      </c>
      <c r="N173">
        <v>17</v>
      </c>
      <c r="O173">
        <v>47</v>
      </c>
      <c r="P173">
        <v>52</v>
      </c>
      <c r="Q173">
        <v>3</v>
      </c>
      <c r="R173">
        <v>32</v>
      </c>
      <c r="S173">
        <v>53</v>
      </c>
      <c r="T173">
        <v>19</v>
      </c>
      <c r="U173">
        <v>0</v>
      </c>
      <c r="V173">
        <v>19</v>
      </c>
      <c r="W173">
        <v>19</v>
      </c>
      <c r="X173">
        <v>19</v>
      </c>
      <c r="Y173">
        <v>53</v>
      </c>
      <c r="Z173">
        <v>19</v>
      </c>
      <c r="AA173" t="s">
        <v>420</v>
      </c>
      <c r="AB173" t="s">
        <v>389</v>
      </c>
      <c r="AC173" t="s">
        <v>391</v>
      </c>
      <c r="AD173" t="s">
        <v>392</v>
      </c>
    </row>
    <row r="174" spans="1:30" x14ac:dyDescent="0.25">
      <c r="A174" t="s">
        <v>1446</v>
      </c>
      <c r="B174">
        <v>44713</v>
      </c>
      <c r="C174">
        <v>44749</v>
      </c>
      <c r="D174" t="s">
        <v>68</v>
      </c>
      <c r="E174">
        <v>4917</v>
      </c>
      <c r="F174">
        <v>142</v>
      </c>
      <c r="G174">
        <v>6</v>
      </c>
      <c r="H174">
        <v>7</v>
      </c>
      <c r="I174">
        <v>2</v>
      </c>
      <c r="J174">
        <v>33</v>
      </c>
      <c r="K174">
        <v>0</v>
      </c>
      <c r="L174">
        <v>0</v>
      </c>
      <c r="M174">
        <v>0</v>
      </c>
      <c r="N174">
        <v>0</v>
      </c>
      <c r="O174">
        <v>10</v>
      </c>
      <c r="P174">
        <v>11</v>
      </c>
      <c r="Q174">
        <v>0</v>
      </c>
      <c r="R174">
        <v>2</v>
      </c>
      <c r="S174">
        <v>11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11</v>
      </c>
      <c r="Z174">
        <v>0</v>
      </c>
      <c r="AA174" t="s">
        <v>69</v>
      </c>
      <c r="AB174" t="s">
        <v>16</v>
      </c>
      <c r="AC174" t="s">
        <v>70</v>
      </c>
      <c r="AD174" t="s">
        <v>1709</v>
      </c>
    </row>
    <row r="175" spans="1:30" x14ac:dyDescent="0.25">
      <c r="A175" t="s">
        <v>1446</v>
      </c>
      <c r="B175">
        <v>44713</v>
      </c>
      <c r="C175">
        <v>44749</v>
      </c>
      <c r="D175" t="s">
        <v>133</v>
      </c>
      <c r="E175">
        <v>5736</v>
      </c>
      <c r="F175">
        <v>190</v>
      </c>
      <c r="G175">
        <v>8</v>
      </c>
      <c r="H175">
        <v>20</v>
      </c>
      <c r="I175">
        <v>0</v>
      </c>
      <c r="J175">
        <v>98</v>
      </c>
      <c r="K175">
        <v>0</v>
      </c>
      <c r="L175">
        <v>0</v>
      </c>
      <c r="M175">
        <v>7</v>
      </c>
      <c r="N175">
        <v>7</v>
      </c>
      <c r="O175">
        <v>16</v>
      </c>
      <c r="P175">
        <v>21</v>
      </c>
      <c r="Q175">
        <v>1</v>
      </c>
      <c r="R175">
        <v>13</v>
      </c>
      <c r="S175">
        <v>21</v>
      </c>
      <c r="T175">
        <v>10</v>
      </c>
      <c r="U175">
        <v>0</v>
      </c>
      <c r="V175">
        <v>12</v>
      </c>
      <c r="W175">
        <v>13</v>
      </c>
      <c r="X175">
        <v>13</v>
      </c>
      <c r="Y175">
        <v>21</v>
      </c>
      <c r="Z175">
        <v>13</v>
      </c>
      <c r="AA175" t="s">
        <v>134</v>
      </c>
      <c r="AB175" t="s">
        <v>16</v>
      </c>
      <c r="AC175" t="s">
        <v>128</v>
      </c>
      <c r="AD175" t="s">
        <v>129</v>
      </c>
    </row>
    <row r="176" spans="1:30" x14ac:dyDescent="0.25">
      <c r="A176" t="s">
        <v>1446</v>
      </c>
      <c r="B176">
        <v>44713</v>
      </c>
      <c r="C176">
        <v>44749</v>
      </c>
      <c r="D176" t="s">
        <v>96</v>
      </c>
      <c r="E176">
        <v>2193</v>
      </c>
      <c r="F176">
        <v>76</v>
      </c>
      <c r="G176">
        <v>0</v>
      </c>
      <c r="H176">
        <v>10</v>
      </c>
      <c r="I176">
        <v>0</v>
      </c>
      <c r="J176">
        <v>31</v>
      </c>
      <c r="K176">
        <v>0</v>
      </c>
      <c r="L176">
        <v>0</v>
      </c>
      <c r="M176">
        <v>0</v>
      </c>
      <c r="N176">
        <v>0</v>
      </c>
      <c r="O176">
        <v>11</v>
      </c>
      <c r="P176">
        <v>12</v>
      </c>
      <c r="Q176">
        <v>0</v>
      </c>
      <c r="R176">
        <v>12</v>
      </c>
      <c r="S176">
        <v>12</v>
      </c>
      <c r="T176">
        <v>2</v>
      </c>
      <c r="U176">
        <v>0</v>
      </c>
      <c r="V176">
        <v>3</v>
      </c>
      <c r="W176">
        <v>3</v>
      </c>
      <c r="X176">
        <v>1</v>
      </c>
      <c r="Y176">
        <v>13</v>
      </c>
      <c r="Z176">
        <v>3</v>
      </c>
      <c r="AA176" t="s">
        <v>97</v>
      </c>
      <c r="AB176" t="s">
        <v>16</v>
      </c>
      <c r="AC176" t="s">
        <v>128</v>
      </c>
      <c r="AD176" t="s">
        <v>129</v>
      </c>
    </row>
    <row r="177" spans="1:30" x14ac:dyDescent="0.25">
      <c r="A177" t="s">
        <v>1446</v>
      </c>
      <c r="B177">
        <v>44713</v>
      </c>
      <c r="C177">
        <v>44749</v>
      </c>
      <c r="D177" t="s">
        <v>534</v>
      </c>
      <c r="E177">
        <v>9621</v>
      </c>
      <c r="F177">
        <v>370</v>
      </c>
      <c r="G177">
        <v>4</v>
      </c>
      <c r="H177">
        <v>11</v>
      </c>
      <c r="I177">
        <v>0</v>
      </c>
      <c r="J177">
        <v>158</v>
      </c>
      <c r="K177">
        <v>0</v>
      </c>
      <c r="L177">
        <v>0</v>
      </c>
      <c r="M177">
        <v>0</v>
      </c>
      <c r="N177">
        <v>4</v>
      </c>
      <c r="O177">
        <v>7</v>
      </c>
      <c r="P177">
        <v>13</v>
      </c>
      <c r="Q177">
        <v>0</v>
      </c>
      <c r="R177">
        <v>4</v>
      </c>
      <c r="S177">
        <v>13</v>
      </c>
      <c r="T177">
        <v>5</v>
      </c>
      <c r="U177">
        <v>0</v>
      </c>
      <c r="V177">
        <v>12</v>
      </c>
      <c r="W177">
        <v>9</v>
      </c>
      <c r="X177">
        <v>10</v>
      </c>
      <c r="Y177">
        <v>13</v>
      </c>
      <c r="Z177">
        <v>13</v>
      </c>
      <c r="AA177" t="s">
        <v>1543</v>
      </c>
      <c r="AB177" t="s">
        <v>389</v>
      </c>
      <c r="AC177" t="s">
        <v>510</v>
      </c>
      <c r="AD177" t="s">
        <v>511</v>
      </c>
    </row>
    <row r="178" spans="1:30" x14ac:dyDescent="0.25">
      <c r="A178" t="s">
        <v>1446</v>
      </c>
      <c r="B178">
        <v>44713</v>
      </c>
      <c r="C178">
        <v>44749</v>
      </c>
      <c r="D178" t="s">
        <v>46</v>
      </c>
      <c r="E178">
        <v>5130</v>
      </c>
      <c r="F178">
        <v>216</v>
      </c>
      <c r="G178">
        <v>0</v>
      </c>
      <c r="H178">
        <v>43</v>
      </c>
      <c r="I178">
        <v>0</v>
      </c>
      <c r="J178">
        <v>101</v>
      </c>
      <c r="K178">
        <v>8</v>
      </c>
      <c r="L178">
        <v>0</v>
      </c>
      <c r="M178">
        <v>0</v>
      </c>
      <c r="N178">
        <v>1</v>
      </c>
      <c r="O178">
        <v>36</v>
      </c>
      <c r="P178">
        <v>43</v>
      </c>
      <c r="Q178">
        <v>0</v>
      </c>
      <c r="R178">
        <v>29</v>
      </c>
      <c r="S178">
        <v>43</v>
      </c>
      <c r="T178">
        <v>25</v>
      </c>
      <c r="U178">
        <v>0</v>
      </c>
      <c r="V178">
        <v>22</v>
      </c>
      <c r="W178">
        <v>25</v>
      </c>
      <c r="X178">
        <v>24</v>
      </c>
      <c r="Y178">
        <v>43</v>
      </c>
      <c r="Z178">
        <v>25</v>
      </c>
      <c r="AA178" t="s">
        <v>47</v>
      </c>
      <c r="AB178" t="s">
        <v>16</v>
      </c>
      <c r="AC178" t="s">
        <v>41</v>
      </c>
      <c r="AD178" t="s">
        <v>42</v>
      </c>
    </row>
    <row r="179" spans="1:30" x14ac:dyDescent="0.25">
      <c r="A179" t="s">
        <v>1446</v>
      </c>
      <c r="B179">
        <v>44713</v>
      </c>
      <c r="C179">
        <v>44749</v>
      </c>
      <c r="D179" t="s">
        <v>24</v>
      </c>
      <c r="E179">
        <v>6349</v>
      </c>
      <c r="F179">
        <v>209</v>
      </c>
      <c r="G179">
        <v>7</v>
      </c>
      <c r="H179">
        <v>23</v>
      </c>
      <c r="I179">
        <v>7</v>
      </c>
      <c r="J179">
        <v>120</v>
      </c>
      <c r="K179">
        <v>1</v>
      </c>
      <c r="L179">
        <v>0</v>
      </c>
      <c r="M179">
        <v>9</v>
      </c>
      <c r="N179">
        <v>10</v>
      </c>
      <c r="O179">
        <v>14</v>
      </c>
      <c r="P179">
        <v>24</v>
      </c>
      <c r="Q179">
        <v>0</v>
      </c>
      <c r="R179">
        <v>13</v>
      </c>
      <c r="S179">
        <v>26</v>
      </c>
      <c r="T179">
        <v>10</v>
      </c>
      <c r="U179">
        <v>0</v>
      </c>
      <c r="V179">
        <v>10</v>
      </c>
      <c r="W179">
        <v>10</v>
      </c>
      <c r="X179">
        <v>10</v>
      </c>
      <c r="Y179">
        <v>27</v>
      </c>
      <c r="Z179">
        <v>10</v>
      </c>
      <c r="AA179" t="s">
        <v>25</v>
      </c>
      <c r="AB179" t="s">
        <v>16</v>
      </c>
      <c r="AC179" t="s">
        <v>18</v>
      </c>
      <c r="AD179" t="s">
        <v>19</v>
      </c>
    </row>
    <row r="180" spans="1:30" x14ac:dyDescent="0.25">
      <c r="A180" t="s">
        <v>1446</v>
      </c>
      <c r="B180">
        <v>44713</v>
      </c>
      <c r="C180">
        <v>44749</v>
      </c>
      <c r="D180" t="s">
        <v>573</v>
      </c>
      <c r="E180">
        <v>12378</v>
      </c>
      <c r="F180">
        <v>606</v>
      </c>
      <c r="G180">
        <v>6</v>
      </c>
      <c r="H180">
        <v>66</v>
      </c>
      <c r="I180">
        <v>1</v>
      </c>
      <c r="J180">
        <v>181</v>
      </c>
      <c r="K180">
        <v>6</v>
      </c>
      <c r="L180">
        <v>11</v>
      </c>
      <c r="M180">
        <v>4</v>
      </c>
      <c r="N180">
        <v>1</v>
      </c>
      <c r="O180">
        <v>49</v>
      </c>
      <c r="P180">
        <v>65</v>
      </c>
      <c r="Q180">
        <v>0</v>
      </c>
      <c r="R180">
        <v>35</v>
      </c>
      <c r="S180">
        <v>65</v>
      </c>
      <c r="T180">
        <v>13</v>
      </c>
      <c r="U180">
        <v>0</v>
      </c>
      <c r="V180">
        <v>17</v>
      </c>
      <c r="W180">
        <v>17</v>
      </c>
      <c r="X180">
        <v>17</v>
      </c>
      <c r="Y180">
        <v>66</v>
      </c>
      <c r="Z180">
        <v>17</v>
      </c>
      <c r="AA180" t="s">
        <v>574</v>
      </c>
      <c r="AB180" t="s">
        <v>389</v>
      </c>
      <c r="AC180" t="s">
        <v>510</v>
      </c>
      <c r="AD180" t="s">
        <v>511</v>
      </c>
    </row>
    <row r="181" spans="1:30" x14ac:dyDescent="0.25">
      <c r="A181" t="s">
        <v>1446</v>
      </c>
      <c r="B181">
        <v>44713</v>
      </c>
      <c r="C181">
        <v>44749</v>
      </c>
      <c r="D181" t="s">
        <v>477</v>
      </c>
      <c r="E181">
        <v>11252</v>
      </c>
      <c r="F181">
        <v>509</v>
      </c>
      <c r="G181">
        <v>0</v>
      </c>
      <c r="H181">
        <v>18</v>
      </c>
      <c r="I181">
        <v>0</v>
      </c>
      <c r="J181">
        <v>174</v>
      </c>
      <c r="K181">
        <v>1</v>
      </c>
      <c r="L181">
        <v>0</v>
      </c>
      <c r="M181">
        <v>0</v>
      </c>
      <c r="N181">
        <v>0</v>
      </c>
      <c r="O181">
        <v>15</v>
      </c>
      <c r="P181">
        <v>18</v>
      </c>
      <c r="Q181">
        <v>0</v>
      </c>
      <c r="R181">
        <v>9</v>
      </c>
      <c r="S181">
        <v>18</v>
      </c>
      <c r="T181">
        <v>15</v>
      </c>
      <c r="U181">
        <v>0</v>
      </c>
      <c r="V181">
        <v>14</v>
      </c>
      <c r="W181">
        <v>15</v>
      </c>
      <c r="X181">
        <v>15</v>
      </c>
      <c r="Y181">
        <v>18</v>
      </c>
      <c r="Z181">
        <v>15</v>
      </c>
      <c r="AA181" t="s">
        <v>478</v>
      </c>
      <c r="AB181" t="s">
        <v>389</v>
      </c>
      <c r="AC181" t="s">
        <v>450</v>
      </c>
      <c r="AD181" t="s">
        <v>451</v>
      </c>
    </row>
    <row r="182" spans="1:30" x14ac:dyDescent="0.25">
      <c r="A182" t="s">
        <v>1446</v>
      </c>
      <c r="B182">
        <v>44713</v>
      </c>
      <c r="C182">
        <v>44749</v>
      </c>
      <c r="D182" t="s">
        <v>14</v>
      </c>
      <c r="E182">
        <v>6170</v>
      </c>
      <c r="F182">
        <v>196</v>
      </c>
      <c r="G182">
        <v>43</v>
      </c>
      <c r="H182">
        <v>50</v>
      </c>
      <c r="I182">
        <v>0</v>
      </c>
      <c r="J182">
        <v>68</v>
      </c>
      <c r="K182">
        <v>11</v>
      </c>
      <c r="L182">
        <v>6</v>
      </c>
      <c r="M182">
        <v>18</v>
      </c>
      <c r="N182">
        <v>18</v>
      </c>
      <c r="O182">
        <v>47</v>
      </c>
      <c r="P182">
        <v>50</v>
      </c>
      <c r="Q182">
        <v>0</v>
      </c>
      <c r="R182">
        <v>38</v>
      </c>
      <c r="S182">
        <v>76</v>
      </c>
      <c r="T182">
        <v>18</v>
      </c>
      <c r="U182">
        <v>0</v>
      </c>
      <c r="V182">
        <v>18</v>
      </c>
      <c r="W182">
        <v>16</v>
      </c>
      <c r="X182">
        <v>18</v>
      </c>
      <c r="Y182">
        <v>84</v>
      </c>
      <c r="Z182">
        <v>18</v>
      </c>
      <c r="AA182" t="s">
        <v>15</v>
      </c>
      <c r="AB182" t="s">
        <v>16</v>
      </c>
      <c r="AC182" t="s">
        <v>91</v>
      </c>
      <c r="AD182" t="s">
        <v>92</v>
      </c>
    </row>
    <row r="183" spans="1:30" x14ac:dyDescent="0.25">
      <c r="A183" t="s">
        <v>1446</v>
      </c>
      <c r="B183">
        <v>44713</v>
      </c>
      <c r="C183">
        <v>44749</v>
      </c>
      <c r="D183" t="s">
        <v>522</v>
      </c>
      <c r="E183">
        <v>6571</v>
      </c>
      <c r="F183">
        <v>315</v>
      </c>
      <c r="G183">
        <v>1</v>
      </c>
      <c r="H183">
        <v>64</v>
      </c>
      <c r="I183">
        <v>0</v>
      </c>
      <c r="J183">
        <v>78</v>
      </c>
      <c r="K183">
        <v>3</v>
      </c>
      <c r="L183">
        <v>1</v>
      </c>
      <c r="M183">
        <v>1</v>
      </c>
      <c r="N183">
        <v>2</v>
      </c>
      <c r="O183">
        <v>29</v>
      </c>
      <c r="P183">
        <v>64</v>
      </c>
      <c r="Q183">
        <v>0</v>
      </c>
      <c r="R183">
        <v>46</v>
      </c>
      <c r="S183">
        <v>63</v>
      </c>
      <c r="T183">
        <v>16</v>
      </c>
      <c r="U183">
        <v>0</v>
      </c>
      <c r="V183">
        <v>17</v>
      </c>
      <c r="W183">
        <v>17</v>
      </c>
      <c r="X183">
        <v>16</v>
      </c>
      <c r="Y183">
        <v>64</v>
      </c>
      <c r="Z183">
        <v>17</v>
      </c>
      <c r="AA183" t="s">
        <v>523</v>
      </c>
      <c r="AB183" t="s">
        <v>389</v>
      </c>
      <c r="AC183" t="s">
        <v>510</v>
      </c>
      <c r="AD183" t="s">
        <v>511</v>
      </c>
    </row>
    <row r="184" spans="1:30" x14ac:dyDescent="0.25">
      <c r="A184" t="s">
        <v>1446</v>
      </c>
      <c r="B184">
        <v>44713</v>
      </c>
      <c r="C184">
        <v>44749</v>
      </c>
      <c r="D184" t="s">
        <v>39</v>
      </c>
      <c r="E184">
        <v>5873</v>
      </c>
      <c r="F184">
        <v>260</v>
      </c>
      <c r="G184">
        <v>9</v>
      </c>
      <c r="H184">
        <v>14</v>
      </c>
      <c r="I184">
        <v>0</v>
      </c>
      <c r="J184">
        <v>77</v>
      </c>
      <c r="K184">
        <v>6</v>
      </c>
      <c r="L184">
        <v>1</v>
      </c>
      <c r="M184">
        <v>8</v>
      </c>
      <c r="N184">
        <v>6</v>
      </c>
      <c r="O184">
        <v>14</v>
      </c>
      <c r="P184">
        <v>11</v>
      </c>
      <c r="Q184">
        <v>0</v>
      </c>
      <c r="R184">
        <v>8</v>
      </c>
      <c r="S184">
        <v>14</v>
      </c>
      <c r="T184">
        <v>8</v>
      </c>
      <c r="U184">
        <v>0</v>
      </c>
      <c r="V184">
        <v>8</v>
      </c>
      <c r="W184">
        <v>8</v>
      </c>
      <c r="X184">
        <v>8</v>
      </c>
      <c r="Y184">
        <v>14</v>
      </c>
      <c r="Z184">
        <v>8</v>
      </c>
      <c r="AA184" t="s">
        <v>40</v>
      </c>
      <c r="AB184" t="s">
        <v>16</v>
      </c>
      <c r="AC184" t="s">
        <v>41</v>
      </c>
      <c r="AD184" t="s">
        <v>42</v>
      </c>
    </row>
    <row r="185" spans="1:30" x14ac:dyDescent="0.25">
      <c r="A185" t="s">
        <v>1446</v>
      </c>
      <c r="B185">
        <v>44713</v>
      </c>
      <c r="C185">
        <v>44749</v>
      </c>
      <c r="D185" t="s">
        <v>528</v>
      </c>
      <c r="E185">
        <v>14033</v>
      </c>
      <c r="F185">
        <v>634</v>
      </c>
      <c r="G185">
        <v>2</v>
      </c>
      <c r="H185">
        <v>51</v>
      </c>
      <c r="I185">
        <v>0</v>
      </c>
      <c r="J185">
        <v>277</v>
      </c>
      <c r="K185">
        <v>2</v>
      </c>
      <c r="L185">
        <v>5</v>
      </c>
      <c r="M185">
        <v>9</v>
      </c>
      <c r="N185">
        <v>19</v>
      </c>
      <c r="O185">
        <v>43</v>
      </c>
      <c r="P185">
        <v>51</v>
      </c>
      <c r="Q185">
        <v>0</v>
      </c>
      <c r="R185">
        <v>33</v>
      </c>
      <c r="S185">
        <v>51</v>
      </c>
      <c r="T185">
        <v>41</v>
      </c>
      <c r="U185">
        <v>0</v>
      </c>
      <c r="V185">
        <v>41</v>
      </c>
      <c r="W185">
        <v>40</v>
      </c>
      <c r="X185">
        <v>41</v>
      </c>
      <c r="Y185">
        <v>51</v>
      </c>
      <c r="Z185">
        <v>41</v>
      </c>
      <c r="AA185" t="s">
        <v>529</v>
      </c>
      <c r="AB185" t="s">
        <v>389</v>
      </c>
      <c r="AC185" t="s">
        <v>510</v>
      </c>
      <c r="AD185" t="s">
        <v>511</v>
      </c>
    </row>
    <row r="186" spans="1:30" x14ac:dyDescent="0.25">
      <c r="A186" t="s">
        <v>1446</v>
      </c>
      <c r="B186">
        <v>44713</v>
      </c>
      <c r="C186">
        <v>44749</v>
      </c>
      <c r="D186" t="s">
        <v>126</v>
      </c>
      <c r="E186">
        <v>3884</v>
      </c>
      <c r="F186">
        <v>124</v>
      </c>
      <c r="G186">
        <v>12</v>
      </c>
      <c r="H186">
        <v>12</v>
      </c>
      <c r="I186">
        <v>0</v>
      </c>
      <c r="J186">
        <v>112</v>
      </c>
      <c r="K186">
        <v>2</v>
      </c>
      <c r="L186">
        <v>1</v>
      </c>
      <c r="M186">
        <v>9</v>
      </c>
      <c r="N186">
        <v>7</v>
      </c>
      <c r="O186">
        <v>10</v>
      </c>
      <c r="P186">
        <v>12</v>
      </c>
      <c r="Q186">
        <v>0</v>
      </c>
      <c r="R186">
        <v>5</v>
      </c>
      <c r="S186">
        <v>12</v>
      </c>
      <c r="T186">
        <v>9</v>
      </c>
      <c r="U186">
        <v>2</v>
      </c>
      <c r="V186">
        <v>9</v>
      </c>
      <c r="W186">
        <v>7</v>
      </c>
      <c r="X186">
        <v>9</v>
      </c>
      <c r="Y186">
        <v>13</v>
      </c>
      <c r="Z186">
        <v>9</v>
      </c>
      <c r="AA186" t="s">
        <v>127</v>
      </c>
      <c r="AB186" t="s">
        <v>16</v>
      </c>
      <c r="AC186" t="s">
        <v>128</v>
      </c>
      <c r="AD186" t="s">
        <v>129</v>
      </c>
    </row>
    <row r="187" spans="1:30" x14ac:dyDescent="0.25">
      <c r="A187" t="s">
        <v>1446</v>
      </c>
      <c r="B187">
        <v>44713</v>
      </c>
      <c r="C187">
        <v>44749</v>
      </c>
      <c r="D187" t="s">
        <v>432</v>
      </c>
      <c r="E187">
        <v>17240</v>
      </c>
      <c r="F187">
        <v>646</v>
      </c>
      <c r="G187">
        <v>1</v>
      </c>
      <c r="H187">
        <v>77</v>
      </c>
      <c r="I187">
        <v>1</v>
      </c>
      <c r="J187">
        <v>195</v>
      </c>
      <c r="K187">
        <v>1</v>
      </c>
      <c r="L187">
        <v>5</v>
      </c>
      <c r="M187">
        <v>3</v>
      </c>
      <c r="N187">
        <v>15</v>
      </c>
      <c r="O187">
        <v>25</v>
      </c>
      <c r="P187">
        <v>83</v>
      </c>
      <c r="Q187">
        <v>2</v>
      </c>
      <c r="R187">
        <v>33</v>
      </c>
      <c r="S187">
        <v>85</v>
      </c>
      <c r="T187">
        <v>26</v>
      </c>
      <c r="U187">
        <v>3</v>
      </c>
      <c r="V187">
        <v>26</v>
      </c>
      <c r="W187">
        <v>22</v>
      </c>
      <c r="X187">
        <v>26</v>
      </c>
      <c r="Y187">
        <v>85</v>
      </c>
      <c r="Z187">
        <v>26</v>
      </c>
      <c r="AA187" t="s">
        <v>433</v>
      </c>
      <c r="AB187" t="s">
        <v>389</v>
      </c>
      <c r="AC187" t="s">
        <v>434</v>
      </c>
      <c r="AD187" t="s">
        <v>435</v>
      </c>
    </row>
    <row r="188" spans="1:30" x14ac:dyDescent="0.25">
      <c r="A188" t="s">
        <v>1446</v>
      </c>
      <c r="B188">
        <v>44713</v>
      </c>
      <c r="C188">
        <v>44749</v>
      </c>
      <c r="D188" t="s">
        <v>471</v>
      </c>
      <c r="E188">
        <v>7177</v>
      </c>
      <c r="F188">
        <v>342</v>
      </c>
      <c r="G188">
        <v>0</v>
      </c>
      <c r="H188">
        <v>26</v>
      </c>
      <c r="I188">
        <v>0</v>
      </c>
      <c r="J188">
        <v>165</v>
      </c>
      <c r="K188">
        <v>0</v>
      </c>
      <c r="L188">
        <v>0</v>
      </c>
      <c r="M188">
        <v>0</v>
      </c>
      <c r="N188">
        <v>23</v>
      </c>
      <c r="O188">
        <v>2</v>
      </c>
      <c r="P188">
        <v>27</v>
      </c>
      <c r="Q188">
        <v>0</v>
      </c>
      <c r="R188">
        <v>23</v>
      </c>
      <c r="S188">
        <v>26</v>
      </c>
      <c r="T188">
        <v>23</v>
      </c>
      <c r="U188">
        <v>0</v>
      </c>
      <c r="V188">
        <v>22</v>
      </c>
      <c r="W188">
        <v>22</v>
      </c>
      <c r="X188">
        <v>22</v>
      </c>
      <c r="Y188">
        <v>27</v>
      </c>
      <c r="Z188">
        <v>24</v>
      </c>
      <c r="AA188" t="s">
        <v>472</v>
      </c>
      <c r="AB188" t="s">
        <v>389</v>
      </c>
      <c r="AC188" t="s">
        <v>450</v>
      </c>
      <c r="AD188" t="s">
        <v>451</v>
      </c>
    </row>
    <row r="189" spans="1:30" x14ac:dyDescent="0.25">
      <c r="A189" t="s">
        <v>1446</v>
      </c>
      <c r="B189">
        <v>44713</v>
      </c>
      <c r="C189">
        <v>44749</v>
      </c>
      <c r="D189" t="s">
        <v>444</v>
      </c>
      <c r="E189">
        <v>20206</v>
      </c>
      <c r="F189">
        <v>875</v>
      </c>
      <c r="G189">
        <v>11</v>
      </c>
      <c r="H189">
        <v>103</v>
      </c>
      <c r="I189">
        <v>1</v>
      </c>
      <c r="J189">
        <v>289</v>
      </c>
      <c r="K189">
        <v>13</v>
      </c>
      <c r="L189">
        <v>15</v>
      </c>
      <c r="M189">
        <v>5</v>
      </c>
      <c r="N189">
        <v>53</v>
      </c>
      <c r="O189">
        <v>89</v>
      </c>
      <c r="P189">
        <v>111</v>
      </c>
      <c r="Q189">
        <v>0</v>
      </c>
      <c r="R189">
        <v>66</v>
      </c>
      <c r="S189">
        <v>112</v>
      </c>
      <c r="T189">
        <v>69</v>
      </c>
      <c r="U189">
        <v>0</v>
      </c>
      <c r="V189">
        <v>69</v>
      </c>
      <c r="W189">
        <v>67</v>
      </c>
      <c r="X189">
        <v>69</v>
      </c>
      <c r="Y189">
        <v>114</v>
      </c>
      <c r="Z189">
        <v>70</v>
      </c>
      <c r="AA189" t="s">
        <v>445</v>
      </c>
      <c r="AB189" t="s">
        <v>389</v>
      </c>
      <c r="AC189" t="s">
        <v>434</v>
      </c>
      <c r="AD189" t="s">
        <v>435</v>
      </c>
    </row>
    <row r="190" spans="1:30" x14ac:dyDescent="0.25">
      <c r="A190" t="s">
        <v>1446</v>
      </c>
      <c r="B190">
        <v>44713</v>
      </c>
      <c r="C190">
        <v>44749</v>
      </c>
      <c r="D190" t="s">
        <v>453</v>
      </c>
      <c r="E190">
        <v>8093</v>
      </c>
      <c r="F190">
        <v>369</v>
      </c>
      <c r="G190">
        <v>0</v>
      </c>
      <c r="H190">
        <v>7</v>
      </c>
      <c r="I190">
        <v>0</v>
      </c>
      <c r="J190">
        <v>274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9</v>
      </c>
      <c r="Q190">
        <v>0</v>
      </c>
      <c r="R190">
        <v>4</v>
      </c>
      <c r="S190">
        <v>11</v>
      </c>
      <c r="T190">
        <v>1</v>
      </c>
      <c r="U190">
        <v>0</v>
      </c>
      <c r="V190">
        <v>3</v>
      </c>
      <c r="W190">
        <v>3</v>
      </c>
      <c r="X190">
        <v>2</v>
      </c>
      <c r="Y190">
        <v>11</v>
      </c>
      <c r="Z190">
        <v>3</v>
      </c>
      <c r="AA190" t="s">
        <v>454</v>
      </c>
      <c r="AB190" t="s">
        <v>389</v>
      </c>
      <c r="AC190" t="s">
        <v>450</v>
      </c>
      <c r="AD190" t="s">
        <v>451</v>
      </c>
    </row>
    <row r="191" spans="1:30" x14ac:dyDescent="0.25">
      <c r="A191" t="s">
        <v>1446</v>
      </c>
      <c r="B191">
        <v>44713</v>
      </c>
      <c r="C191">
        <v>44749</v>
      </c>
      <c r="D191" t="s">
        <v>387</v>
      </c>
      <c r="E191">
        <v>10230</v>
      </c>
      <c r="F191">
        <v>470</v>
      </c>
      <c r="G191">
        <v>0</v>
      </c>
      <c r="H191">
        <v>20</v>
      </c>
      <c r="I191">
        <v>0</v>
      </c>
      <c r="J191">
        <v>189</v>
      </c>
      <c r="K191">
        <v>0</v>
      </c>
      <c r="L191">
        <v>0</v>
      </c>
      <c r="M191">
        <v>1</v>
      </c>
      <c r="N191">
        <v>4</v>
      </c>
      <c r="O191">
        <v>16</v>
      </c>
      <c r="P191">
        <v>20</v>
      </c>
      <c r="Q191">
        <v>0</v>
      </c>
      <c r="R191">
        <v>15</v>
      </c>
      <c r="S191">
        <v>22</v>
      </c>
      <c r="T191">
        <v>9</v>
      </c>
      <c r="U191">
        <v>0</v>
      </c>
      <c r="V191">
        <v>12</v>
      </c>
      <c r="W191">
        <v>12</v>
      </c>
      <c r="X191">
        <v>12</v>
      </c>
      <c r="Y191">
        <v>22</v>
      </c>
      <c r="Z191">
        <v>12</v>
      </c>
      <c r="AA191" t="s">
        <v>388</v>
      </c>
      <c r="AB191" t="s">
        <v>389</v>
      </c>
      <c r="AC191" t="s">
        <v>391</v>
      </c>
      <c r="AD191" t="s">
        <v>392</v>
      </c>
    </row>
    <row r="192" spans="1:30" x14ac:dyDescent="0.25">
      <c r="A192" t="s">
        <v>1446</v>
      </c>
      <c r="B192">
        <v>44713</v>
      </c>
      <c r="C192">
        <v>44749</v>
      </c>
      <c r="D192" t="s">
        <v>553</v>
      </c>
      <c r="E192">
        <v>5652</v>
      </c>
      <c r="F192">
        <v>203</v>
      </c>
      <c r="G192">
        <v>0</v>
      </c>
      <c r="H192">
        <v>13</v>
      </c>
      <c r="I192">
        <v>0</v>
      </c>
      <c r="J192">
        <v>84</v>
      </c>
      <c r="K192">
        <v>0</v>
      </c>
      <c r="L192">
        <v>0</v>
      </c>
      <c r="M192">
        <v>0</v>
      </c>
      <c r="N192">
        <v>1</v>
      </c>
      <c r="O192">
        <v>5</v>
      </c>
      <c r="P192">
        <v>16</v>
      </c>
      <c r="Q192">
        <v>0</v>
      </c>
      <c r="R192">
        <v>8</v>
      </c>
      <c r="S192">
        <v>16</v>
      </c>
      <c r="T192">
        <v>5</v>
      </c>
      <c r="U192">
        <v>0</v>
      </c>
      <c r="V192">
        <v>11</v>
      </c>
      <c r="W192">
        <v>11</v>
      </c>
      <c r="X192">
        <v>11</v>
      </c>
      <c r="Y192">
        <v>17</v>
      </c>
      <c r="Z192">
        <v>11</v>
      </c>
      <c r="AA192" t="s">
        <v>1545</v>
      </c>
      <c r="AB192" t="s">
        <v>389</v>
      </c>
      <c r="AC192" t="s">
        <v>510</v>
      </c>
      <c r="AD192" t="s">
        <v>511</v>
      </c>
    </row>
    <row r="193" spans="1:30" x14ac:dyDescent="0.25">
      <c r="A193" t="s">
        <v>1446</v>
      </c>
      <c r="B193">
        <v>44713</v>
      </c>
      <c r="C193">
        <v>44749</v>
      </c>
      <c r="D193" t="s">
        <v>498</v>
      </c>
      <c r="E193">
        <v>6967</v>
      </c>
      <c r="F193">
        <v>343</v>
      </c>
      <c r="G193">
        <v>0</v>
      </c>
      <c r="H193">
        <v>29</v>
      </c>
      <c r="I193">
        <v>6</v>
      </c>
      <c r="J193">
        <v>155</v>
      </c>
      <c r="K193">
        <v>1</v>
      </c>
      <c r="L193">
        <v>0</v>
      </c>
      <c r="M193">
        <v>0</v>
      </c>
      <c r="N193">
        <v>0</v>
      </c>
      <c r="O193">
        <v>6</v>
      </c>
      <c r="P193">
        <v>28</v>
      </c>
      <c r="Q193">
        <v>0</v>
      </c>
      <c r="R193">
        <v>14</v>
      </c>
      <c r="S193">
        <v>29</v>
      </c>
      <c r="T193">
        <v>7</v>
      </c>
      <c r="U193">
        <v>0</v>
      </c>
      <c r="V193">
        <v>10</v>
      </c>
      <c r="W193">
        <v>9</v>
      </c>
      <c r="X193">
        <v>9</v>
      </c>
      <c r="Y193">
        <v>30</v>
      </c>
      <c r="Z193">
        <v>10</v>
      </c>
      <c r="AA193" t="s">
        <v>499</v>
      </c>
      <c r="AB193" t="s">
        <v>389</v>
      </c>
      <c r="AC193" t="s">
        <v>450</v>
      </c>
      <c r="AD193" t="s">
        <v>451</v>
      </c>
    </row>
    <row r="194" spans="1:30" x14ac:dyDescent="0.25">
      <c r="A194" t="s">
        <v>1446</v>
      </c>
      <c r="B194">
        <v>44713</v>
      </c>
      <c r="C194">
        <v>44749</v>
      </c>
      <c r="D194" t="s">
        <v>58</v>
      </c>
      <c r="E194">
        <v>5758</v>
      </c>
      <c r="F194">
        <v>136</v>
      </c>
      <c r="G194">
        <v>0</v>
      </c>
      <c r="H194">
        <v>6</v>
      </c>
      <c r="I194">
        <v>0</v>
      </c>
      <c r="J194">
        <v>72</v>
      </c>
      <c r="K194">
        <v>0</v>
      </c>
      <c r="L194">
        <v>0</v>
      </c>
      <c r="M194">
        <v>0</v>
      </c>
      <c r="N194">
        <v>0</v>
      </c>
      <c r="O194">
        <v>2</v>
      </c>
      <c r="P194">
        <v>6</v>
      </c>
      <c r="Q194">
        <v>0</v>
      </c>
      <c r="R194">
        <v>3</v>
      </c>
      <c r="S194">
        <v>6</v>
      </c>
      <c r="T194">
        <v>1</v>
      </c>
      <c r="U194">
        <v>0</v>
      </c>
      <c r="V194">
        <v>5</v>
      </c>
      <c r="W194">
        <v>4</v>
      </c>
      <c r="X194">
        <v>6</v>
      </c>
      <c r="Y194">
        <v>6</v>
      </c>
      <c r="Z194">
        <v>6</v>
      </c>
      <c r="AA194" t="s">
        <v>59</v>
      </c>
      <c r="AB194" t="s">
        <v>16</v>
      </c>
      <c r="AC194" t="s">
        <v>41</v>
      </c>
      <c r="AD194" t="s">
        <v>42</v>
      </c>
    </row>
    <row r="195" spans="1:30" x14ac:dyDescent="0.25">
      <c r="A195" t="s">
        <v>1446</v>
      </c>
      <c r="B195">
        <v>44713</v>
      </c>
      <c r="C195">
        <v>44749</v>
      </c>
      <c r="D195" t="s">
        <v>56</v>
      </c>
      <c r="E195">
        <v>4558</v>
      </c>
      <c r="F195">
        <v>188</v>
      </c>
      <c r="G195">
        <v>16</v>
      </c>
      <c r="H195">
        <v>22</v>
      </c>
      <c r="I195">
        <v>2</v>
      </c>
      <c r="J195">
        <v>72</v>
      </c>
      <c r="K195">
        <v>0</v>
      </c>
      <c r="L195">
        <v>5</v>
      </c>
      <c r="M195">
        <v>13</v>
      </c>
      <c r="N195">
        <v>10</v>
      </c>
      <c r="O195">
        <v>17</v>
      </c>
      <c r="P195">
        <v>24</v>
      </c>
      <c r="Q195">
        <v>2</v>
      </c>
      <c r="R195">
        <v>22</v>
      </c>
      <c r="S195">
        <v>25</v>
      </c>
      <c r="T195">
        <v>16</v>
      </c>
      <c r="U195">
        <v>1</v>
      </c>
      <c r="V195">
        <v>16</v>
      </c>
      <c r="W195">
        <v>15</v>
      </c>
      <c r="X195">
        <v>16</v>
      </c>
      <c r="Y195">
        <v>25</v>
      </c>
      <c r="Z195">
        <v>16</v>
      </c>
      <c r="AA195" t="s">
        <v>1717</v>
      </c>
      <c r="AB195" t="s">
        <v>16</v>
      </c>
      <c r="AC195" t="s">
        <v>41</v>
      </c>
      <c r="AD195" t="s">
        <v>42</v>
      </c>
    </row>
    <row r="196" spans="1:30" x14ac:dyDescent="0.25">
      <c r="A196" t="s">
        <v>1446</v>
      </c>
      <c r="B196">
        <v>44713</v>
      </c>
      <c r="C196">
        <v>44749</v>
      </c>
      <c r="D196" t="s">
        <v>583</v>
      </c>
      <c r="E196">
        <v>3910</v>
      </c>
      <c r="F196">
        <v>192</v>
      </c>
      <c r="G196">
        <v>0</v>
      </c>
      <c r="H196">
        <v>43</v>
      </c>
      <c r="I196">
        <v>0</v>
      </c>
      <c r="J196">
        <v>64</v>
      </c>
      <c r="K196">
        <v>16</v>
      </c>
      <c r="L196">
        <v>10</v>
      </c>
      <c r="M196">
        <v>25</v>
      </c>
      <c r="N196">
        <v>29</v>
      </c>
      <c r="O196">
        <v>1</v>
      </c>
      <c r="P196">
        <v>44</v>
      </c>
      <c r="Q196">
        <v>0</v>
      </c>
      <c r="R196">
        <v>21</v>
      </c>
      <c r="S196">
        <v>45</v>
      </c>
      <c r="T196">
        <v>36</v>
      </c>
      <c r="U196">
        <v>1</v>
      </c>
      <c r="V196">
        <v>37</v>
      </c>
      <c r="W196">
        <v>36</v>
      </c>
      <c r="X196">
        <v>37</v>
      </c>
      <c r="Y196">
        <v>45</v>
      </c>
      <c r="Z196">
        <v>37</v>
      </c>
      <c r="AA196" t="s">
        <v>584</v>
      </c>
      <c r="AB196" t="s">
        <v>389</v>
      </c>
      <c r="AC196" t="s">
        <v>510</v>
      </c>
      <c r="AD196" t="s">
        <v>511</v>
      </c>
    </row>
    <row r="197" spans="1:30" x14ac:dyDescent="0.25">
      <c r="A197" t="s">
        <v>1446</v>
      </c>
      <c r="B197">
        <v>44713</v>
      </c>
      <c r="C197">
        <v>44749</v>
      </c>
      <c r="D197" t="s">
        <v>79</v>
      </c>
      <c r="E197">
        <v>7565</v>
      </c>
      <c r="F197">
        <v>279</v>
      </c>
      <c r="G197">
        <v>0</v>
      </c>
      <c r="H197">
        <v>54</v>
      </c>
      <c r="I197">
        <v>0</v>
      </c>
      <c r="J197">
        <v>47</v>
      </c>
      <c r="K197">
        <v>1</v>
      </c>
      <c r="L197">
        <v>1</v>
      </c>
      <c r="M197">
        <v>0</v>
      </c>
      <c r="N197">
        <v>0</v>
      </c>
      <c r="O197">
        <v>22</v>
      </c>
      <c r="P197">
        <v>54</v>
      </c>
      <c r="Q197">
        <v>0</v>
      </c>
      <c r="R197">
        <v>28</v>
      </c>
      <c r="S197">
        <v>57</v>
      </c>
      <c r="T197">
        <v>9</v>
      </c>
      <c r="U197">
        <v>0</v>
      </c>
      <c r="V197">
        <v>9</v>
      </c>
      <c r="W197">
        <v>9</v>
      </c>
      <c r="X197">
        <v>9</v>
      </c>
      <c r="Y197">
        <v>57</v>
      </c>
      <c r="Z197">
        <v>9</v>
      </c>
      <c r="AA197" t="s">
        <v>80</v>
      </c>
      <c r="AB197" t="s">
        <v>16</v>
      </c>
      <c r="AC197" t="s">
        <v>70</v>
      </c>
      <c r="AD197" t="s">
        <v>1709</v>
      </c>
    </row>
    <row r="198" spans="1:30" x14ac:dyDescent="0.25">
      <c r="A198" t="s">
        <v>1446</v>
      </c>
      <c r="B198">
        <v>44713</v>
      </c>
      <c r="C198">
        <v>44749</v>
      </c>
      <c r="D198" t="s">
        <v>408</v>
      </c>
      <c r="E198">
        <v>6804</v>
      </c>
      <c r="F198">
        <v>236</v>
      </c>
      <c r="G198">
        <v>0</v>
      </c>
      <c r="H198">
        <v>19</v>
      </c>
      <c r="I198">
        <v>0</v>
      </c>
      <c r="J198">
        <v>82</v>
      </c>
      <c r="K198">
        <v>1</v>
      </c>
      <c r="L198">
        <v>0</v>
      </c>
      <c r="M198">
        <v>0</v>
      </c>
      <c r="N198">
        <v>6</v>
      </c>
      <c r="O198">
        <v>4</v>
      </c>
      <c r="P198">
        <v>20</v>
      </c>
      <c r="Q198">
        <v>1</v>
      </c>
      <c r="R198">
        <v>11</v>
      </c>
      <c r="S198">
        <v>21</v>
      </c>
      <c r="T198">
        <v>7</v>
      </c>
      <c r="U198">
        <v>1</v>
      </c>
      <c r="V198">
        <v>9</v>
      </c>
      <c r="W198">
        <v>9</v>
      </c>
      <c r="X198">
        <v>6</v>
      </c>
      <c r="Y198">
        <v>21</v>
      </c>
      <c r="Z198">
        <v>9</v>
      </c>
      <c r="AA198" t="s">
        <v>409</v>
      </c>
      <c r="AB198" t="s">
        <v>389</v>
      </c>
      <c r="AC198" t="s">
        <v>391</v>
      </c>
      <c r="AD198" t="s">
        <v>392</v>
      </c>
    </row>
    <row r="199" spans="1:30" x14ac:dyDescent="0.25">
      <c r="A199" t="s">
        <v>1446</v>
      </c>
      <c r="B199">
        <v>44713</v>
      </c>
      <c r="C199">
        <v>44749</v>
      </c>
      <c r="D199" t="s">
        <v>557</v>
      </c>
      <c r="E199">
        <v>4528</v>
      </c>
      <c r="F199">
        <v>229</v>
      </c>
      <c r="G199">
        <v>0</v>
      </c>
      <c r="H199">
        <v>26</v>
      </c>
      <c r="I199">
        <v>0</v>
      </c>
      <c r="J199">
        <v>103</v>
      </c>
      <c r="K199">
        <v>0</v>
      </c>
      <c r="L199">
        <v>0</v>
      </c>
      <c r="M199">
        <v>0</v>
      </c>
      <c r="N199">
        <v>2</v>
      </c>
      <c r="O199">
        <v>11</v>
      </c>
      <c r="P199">
        <v>28</v>
      </c>
      <c r="Q199">
        <v>0</v>
      </c>
      <c r="R199">
        <v>23</v>
      </c>
      <c r="S199">
        <v>30</v>
      </c>
      <c r="T199">
        <v>3</v>
      </c>
      <c r="U199">
        <v>0</v>
      </c>
      <c r="V199">
        <v>8</v>
      </c>
      <c r="W199">
        <v>8</v>
      </c>
      <c r="X199">
        <v>7</v>
      </c>
      <c r="Y199">
        <v>30</v>
      </c>
      <c r="Z199">
        <v>8</v>
      </c>
      <c r="AA199" t="s">
        <v>558</v>
      </c>
      <c r="AB199" t="s">
        <v>389</v>
      </c>
      <c r="AC199" t="s">
        <v>510</v>
      </c>
      <c r="AD199" t="s">
        <v>511</v>
      </c>
    </row>
    <row r="200" spans="1:30" x14ac:dyDescent="0.25">
      <c r="A200" t="s">
        <v>1446</v>
      </c>
      <c r="B200">
        <v>44713</v>
      </c>
      <c r="C200">
        <v>44749</v>
      </c>
      <c r="D200" t="s">
        <v>116</v>
      </c>
      <c r="E200">
        <v>9217</v>
      </c>
      <c r="F200">
        <v>290</v>
      </c>
      <c r="G200">
        <v>0</v>
      </c>
      <c r="H200">
        <v>41</v>
      </c>
      <c r="I200">
        <v>1</v>
      </c>
      <c r="J200">
        <v>77</v>
      </c>
      <c r="K200">
        <v>1</v>
      </c>
      <c r="L200">
        <v>2</v>
      </c>
      <c r="M200">
        <v>0</v>
      </c>
      <c r="N200">
        <v>6</v>
      </c>
      <c r="O200">
        <v>35</v>
      </c>
      <c r="P200">
        <v>41</v>
      </c>
      <c r="Q200">
        <v>0</v>
      </c>
      <c r="R200">
        <v>11</v>
      </c>
      <c r="S200">
        <v>42</v>
      </c>
      <c r="T200">
        <v>6</v>
      </c>
      <c r="U200">
        <v>0</v>
      </c>
      <c r="V200">
        <v>7</v>
      </c>
      <c r="W200">
        <v>7</v>
      </c>
      <c r="X200">
        <v>6</v>
      </c>
      <c r="Y200">
        <v>42</v>
      </c>
      <c r="Z200">
        <v>7</v>
      </c>
      <c r="AA200" t="s">
        <v>117</v>
      </c>
      <c r="AB200" t="s">
        <v>16</v>
      </c>
      <c r="AC200" t="s">
        <v>91</v>
      </c>
      <c r="AD200" t="s">
        <v>92</v>
      </c>
    </row>
    <row r="201" spans="1:30" x14ac:dyDescent="0.25">
      <c r="A201" t="s">
        <v>1446</v>
      </c>
      <c r="B201">
        <v>44713</v>
      </c>
      <c r="C201">
        <v>44749</v>
      </c>
      <c r="D201" t="s">
        <v>174</v>
      </c>
      <c r="E201">
        <v>20671</v>
      </c>
      <c r="F201">
        <v>862</v>
      </c>
      <c r="G201">
        <v>2</v>
      </c>
      <c r="H201">
        <v>75</v>
      </c>
      <c r="I201">
        <v>2</v>
      </c>
      <c r="J201">
        <v>438</v>
      </c>
      <c r="K201">
        <v>10</v>
      </c>
      <c r="L201">
        <v>5</v>
      </c>
      <c r="M201">
        <v>2</v>
      </c>
      <c r="N201">
        <v>9</v>
      </c>
      <c r="O201">
        <v>66</v>
      </c>
      <c r="P201">
        <v>85</v>
      </c>
      <c r="Q201">
        <v>1</v>
      </c>
      <c r="R201">
        <v>59</v>
      </c>
      <c r="S201">
        <v>90</v>
      </c>
      <c r="T201">
        <v>49</v>
      </c>
      <c r="U201">
        <v>2</v>
      </c>
      <c r="V201">
        <v>52</v>
      </c>
      <c r="W201">
        <v>48</v>
      </c>
      <c r="X201">
        <v>50</v>
      </c>
      <c r="Y201">
        <v>92</v>
      </c>
      <c r="Z201">
        <v>52</v>
      </c>
      <c r="AA201" t="s">
        <v>175</v>
      </c>
      <c r="AB201" t="s">
        <v>16</v>
      </c>
      <c r="AC201" t="s">
        <v>169</v>
      </c>
      <c r="AD201" t="s">
        <v>1540</v>
      </c>
    </row>
    <row r="202" spans="1:30" x14ac:dyDescent="0.25">
      <c r="A202" t="s">
        <v>1446</v>
      </c>
      <c r="B202">
        <v>44713</v>
      </c>
      <c r="C202">
        <v>44749</v>
      </c>
      <c r="D202" t="s">
        <v>148</v>
      </c>
      <c r="E202">
        <v>6972</v>
      </c>
      <c r="F202">
        <v>298</v>
      </c>
      <c r="G202">
        <v>2</v>
      </c>
      <c r="H202">
        <v>21</v>
      </c>
      <c r="I202">
        <v>0</v>
      </c>
      <c r="J202">
        <v>139</v>
      </c>
      <c r="K202">
        <v>3</v>
      </c>
      <c r="L202">
        <v>0</v>
      </c>
      <c r="M202">
        <v>2</v>
      </c>
      <c r="N202">
        <v>5</v>
      </c>
      <c r="O202">
        <v>17</v>
      </c>
      <c r="P202">
        <v>19</v>
      </c>
      <c r="Q202">
        <v>4</v>
      </c>
      <c r="R202">
        <v>13</v>
      </c>
      <c r="S202">
        <v>21</v>
      </c>
      <c r="T202">
        <v>6</v>
      </c>
      <c r="U202">
        <v>0</v>
      </c>
      <c r="V202">
        <v>7</v>
      </c>
      <c r="W202">
        <v>7</v>
      </c>
      <c r="X202">
        <v>6</v>
      </c>
      <c r="Y202">
        <v>22</v>
      </c>
      <c r="Z202">
        <v>7</v>
      </c>
      <c r="AA202" t="s">
        <v>149</v>
      </c>
      <c r="AB202" t="s">
        <v>16</v>
      </c>
      <c r="AC202" t="s">
        <v>128</v>
      </c>
      <c r="AD202" t="s">
        <v>129</v>
      </c>
    </row>
    <row r="203" spans="1:30" x14ac:dyDescent="0.25">
      <c r="A203" t="s">
        <v>1446</v>
      </c>
      <c r="B203">
        <v>44713</v>
      </c>
      <c r="C203">
        <v>44749</v>
      </c>
      <c r="D203" t="s">
        <v>111</v>
      </c>
      <c r="E203">
        <v>4986</v>
      </c>
      <c r="F203">
        <v>148</v>
      </c>
      <c r="G203">
        <v>8</v>
      </c>
      <c r="H203">
        <v>10</v>
      </c>
      <c r="I203">
        <v>0</v>
      </c>
      <c r="J203">
        <v>33</v>
      </c>
      <c r="K203">
        <v>1</v>
      </c>
      <c r="L203">
        <v>0</v>
      </c>
      <c r="M203">
        <v>2</v>
      </c>
      <c r="N203">
        <v>2</v>
      </c>
      <c r="O203">
        <v>8</v>
      </c>
      <c r="P203">
        <v>10</v>
      </c>
      <c r="Q203">
        <v>0</v>
      </c>
      <c r="R203">
        <v>8</v>
      </c>
      <c r="S203">
        <v>10</v>
      </c>
      <c r="T203">
        <v>2</v>
      </c>
      <c r="U203">
        <v>0</v>
      </c>
      <c r="V203">
        <v>2</v>
      </c>
      <c r="W203">
        <v>2</v>
      </c>
      <c r="X203">
        <v>2</v>
      </c>
      <c r="Y203">
        <v>10</v>
      </c>
      <c r="Z203">
        <v>2</v>
      </c>
      <c r="AA203" t="s">
        <v>112</v>
      </c>
      <c r="AB203" t="s">
        <v>16</v>
      </c>
      <c r="AC203" t="s">
        <v>91</v>
      </c>
      <c r="AD203" t="s">
        <v>92</v>
      </c>
    </row>
    <row r="204" spans="1:30" x14ac:dyDescent="0.25">
      <c r="A204" t="s">
        <v>1446</v>
      </c>
      <c r="B204">
        <v>44713</v>
      </c>
      <c r="C204">
        <v>44749</v>
      </c>
      <c r="D204" t="s">
        <v>459</v>
      </c>
      <c r="E204">
        <v>3554</v>
      </c>
      <c r="F204">
        <v>131</v>
      </c>
      <c r="G204">
        <v>0</v>
      </c>
      <c r="H204">
        <v>12</v>
      </c>
      <c r="I204">
        <v>0</v>
      </c>
      <c r="J204">
        <v>70</v>
      </c>
      <c r="K204">
        <v>0</v>
      </c>
      <c r="L204">
        <v>0</v>
      </c>
      <c r="M204">
        <v>1</v>
      </c>
      <c r="N204">
        <v>4</v>
      </c>
      <c r="O204">
        <v>9</v>
      </c>
      <c r="P204">
        <v>11</v>
      </c>
      <c r="Q204">
        <v>0</v>
      </c>
      <c r="R204">
        <v>5</v>
      </c>
      <c r="S204">
        <v>12</v>
      </c>
      <c r="T204">
        <v>5</v>
      </c>
      <c r="U204">
        <v>0</v>
      </c>
      <c r="V204">
        <v>16</v>
      </c>
      <c r="W204">
        <v>14</v>
      </c>
      <c r="X204">
        <v>16</v>
      </c>
      <c r="Y204">
        <v>12</v>
      </c>
      <c r="Z204">
        <v>16</v>
      </c>
      <c r="AA204" t="s">
        <v>460</v>
      </c>
      <c r="AB204" t="s">
        <v>389</v>
      </c>
      <c r="AC204" t="s">
        <v>450</v>
      </c>
      <c r="AD204" t="s">
        <v>451</v>
      </c>
    </row>
    <row r="205" spans="1:30" x14ac:dyDescent="0.25">
      <c r="A205" t="s">
        <v>1446</v>
      </c>
      <c r="B205">
        <v>44713</v>
      </c>
      <c r="C205">
        <v>44749</v>
      </c>
      <c r="D205" t="s">
        <v>549</v>
      </c>
      <c r="E205">
        <v>3379</v>
      </c>
      <c r="F205">
        <v>102</v>
      </c>
      <c r="G205">
        <v>0</v>
      </c>
      <c r="H205">
        <v>2</v>
      </c>
      <c r="I205">
        <v>0</v>
      </c>
      <c r="J205">
        <v>72</v>
      </c>
      <c r="K205">
        <v>0</v>
      </c>
      <c r="L205">
        <v>0</v>
      </c>
      <c r="M205">
        <v>0</v>
      </c>
      <c r="N205">
        <v>2</v>
      </c>
      <c r="O205">
        <v>1</v>
      </c>
      <c r="P205">
        <v>2</v>
      </c>
      <c r="Q205">
        <v>0</v>
      </c>
      <c r="R205">
        <v>2</v>
      </c>
      <c r="S205">
        <v>2</v>
      </c>
      <c r="T205">
        <v>2</v>
      </c>
      <c r="U205">
        <v>0</v>
      </c>
      <c r="V205">
        <v>2</v>
      </c>
      <c r="W205">
        <v>2</v>
      </c>
      <c r="X205">
        <v>2</v>
      </c>
      <c r="Y205">
        <v>2</v>
      </c>
      <c r="Z205">
        <v>2</v>
      </c>
      <c r="AA205" t="s">
        <v>1544</v>
      </c>
      <c r="AB205" t="s">
        <v>389</v>
      </c>
      <c r="AC205" t="s">
        <v>510</v>
      </c>
      <c r="AD205" t="s">
        <v>511</v>
      </c>
    </row>
    <row r="206" spans="1:30" x14ac:dyDescent="0.25">
      <c r="A206" t="s">
        <v>1446</v>
      </c>
      <c r="B206">
        <v>44713</v>
      </c>
      <c r="C206">
        <v>44749</v>
      </c>
      <c r="D206" t="s">
        <v>75</v>
      </c>
      <c r="E206">
        <v>19515</v>
      </c>
      <c r="F206">
        <v>634</v>
      </c>
      <c r="G206">
        <v>0</v>
      </c>
      <c r="H206">
        <v>32</v>
      </c>
      <c r="I206">
        <v>4</v>
      </c>
      <c r="J206">
        <v>191</v>
      </c>
      <c r="K206">
        <v>15</v>
      </c>
      <c r="L206">
        <v>3</v>
      </c>
      <c r="M206">
        <v>0</v>
      </c>
      <c r="N206">
        <v>19</v>
      </c>
      <c r="O206">
        <v>4</v>
      </c>
      <c r="P206">
        <v>35</v>
      </c>
      <c r="Q206">
        <v>0</v>
      </c>
      <c r="R206">
        <v>18</v>
      </c>
      <c r="S206">
        <v>36</v>
      </c>
      <c r="T206">
        <v>29</v>
      </c>
      <c r="U206">
        <v>3</v>
      </c>
      <c r="V206">
        <v>28</v>
      </c>
      <c r="W206">
        <v>29</v>
      </c>
      <c r="X206">
        <v>27</v>
      </c>
      <c r="Y206">
        <v>36</v>
      </c>
      <c r="Z206">
        <v>29</v>
      </c>
      <c r="AA206" t="s">
        <v>1429</v>
      </c>
      <c r="AB206" t="s">
        <v>16</v>
      </c>
      <c r="AC206" t="s">
        <v>70</v>
      </c>
      <c r="AD206" t="s">
        <v>1709</v>
      </c>
    </row>
    <row r="207" spans="1:30" x14ac:dyDescent="0.25">
      <c r="A207" t="s">
        <v>1446</v>
      </c>
      <c r="B207">
        <v>44713</v>
      </c>
      <c r="C207">
        <v>44749</v>
      </c>
      <c r="D207" t="s">
        <v>483</v>
      </c>
      <c r="E207">
        <v>3447</v>
      </c>
      <c r="F207">
        <v>135</v>
      </c>
      <c r="G207">
        <v>0</v>
      </c>
      <c r="H207">
        <v>8</v>
      </c>
      <c r="I207">
        <v>0</v>
      </c>
      <c r="J207">
        <v>53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8</v>
      </c>
      <c r="Q207">
        <v>0</v>
      </c>
      <c r="R207">
        <v>2</v>
      </c>
      <c r="S207">
        <v>8</v>
      </c>
      <c r="T207">
        <v>0</v>
      </c>
      <c r="U207">
        <v>0</v>
      </c>
      <c r="V207">
        <v>1</v>
      </c>
      <c r="W207">
        <v>2</v>
      </c>
      <c r="X207">
        <v>2</v>
      </c>
      <c r="Y207">
        <v>8</v>
      </c>
      <c r="Z207">
        <v>2</v>
      </c>
      <c r="AA207" t="s">
        <v>484</v>
      </c>
      <c r="AB207" t="s">
        <v>389</v>
      </c>
      <c r="AC207" t="s">
        <v>450</v>
      </c>
      <c r="AD207" t="s">
        <v>451</v>
      </c>
    </row>
    <row r="208" spans="1:30" x14ac:dyDescent="0.25">
      <c r="A208" t="s">
        <v>1446</v>
      </c>
      <c r="B208">
        <v>44713</v>
      </c>
      <c r="C208">
        <v>44749</v>
      </c>
      <c r="D208" t="s">
        <v>143</v>
      </c>
      <c r="E208">
        <v>9711</v>
      </c>
      <c r="F208">
        <v>396</v>
      </c>
      <c r="G208">
        <v>0</v>
      </c>
      <c r="H208">
        <v>7</v>
      </c>
      <c r="I208">
        <v>0</v>
      </c>
      <c r="J208">
        <v>156</v>
      </c>
      <c r="K208">
        <v>0</v>
      </c>
      <c r="L208">
        <v>0</v>
      </c>
      <c r="M208">
        <v>0</v>
      </c>
      <c r="N208">
        <v>1</v>
      </c>
      <c r="O208">
        <v>6</v>
      </c>
      <c r="P208">
        <v>9</v>
      </c>
      <c r="Q208">
        <v>0</v>
      </c>
      <c r="R208">
        <v>3</v>
      </c>
      <c r="S208">
        <v>10</v>
      </c>
      <c r="T208">
        <v>2</v>
      </c>
      <c r="U208">
        <v>0</v>
      </c>
      <c r="V208">
        <v>5</v>
      </c>
      <c r="W208">
        <v>4</v>
      </c>
      <c r="X208">
        <v>5</v>
      </c>
      <c r="Y208">
        <v>10</v>
      </c>
      <c r="Z208">
        <v>5</v>
      </c>
      <c r="AA208" t="s">
        <v>144</v>
      </c>
      <c r="AB208" t="s">
        <v>16</v>
      </c>
      <c r="AC208" t="s">
        <v>128</v>
      </c>
      <c r="AD208" t="s">
        <v>129</v>
      </c>
    </row>
    <row r="209" spans="1:30" x14ac:dyDescent="0.25">
      <c r="A209" t="s">
        <v>1446</v>
      </c>
      <c r="B209">
        <v>44713</v>
      </c>
      <c r="C209">
        <v>44749</v>
      </c>
      <c r="D209" t="s">
        <v>138</v>
      </c>
      <c r="E209">
        <v>5378</v>
      </c>
      <c r="F209">
        <v>202</v>
      </c>
      <c r="G209">
        <v>18</v>
      </c>
      <c r="H209">
        <v>27</v>
      </c>
      <c r="I209">
        <v>0</v>
      </c>
      <c r="J209">
        <v>80</v>
      </c>
      <c r="K209">
        <v>2</v>
      </c>
      <c r="L209">
        <v>3</v>
      </c>
      <c r="M209">
        <v>11</v>
      </c>
      <c r="N209">
        <v>9</v>
      </c>
      <c r="O209">
        <v>14</v>
      </c>
      <c r="P209">
        <v>27</v>
      </c>
      <c r="Q209">
        <v>13</v>
      </c>
      <c r="R209">
        <v>16</v>
      </c>
      <c r="S209">
        <v>27</v>
      </c>
      <c r="T209">
        <v>13</v>
      </c>
      <c r="U209">
        <v>6</v>
      </c>
      <c r="V209">
        <v>14</v>
      </c>
      <c r="W209">
        <v>14</v>
      </c>
      <c r="X209">
        <v>16</v>
      </c>
      <c r="Y209">
        <v>27</v>
      </c>
      <c r="Z209">
        <v>17</v>
      </c>
      <c r="AA209" t="s">
        <v>139</v>
      </c>
      <c r="AB209" t="s">
        <v>16</v>
      </c>
      <c r="AC209" t="s">
        <v>128</v>
      </c>
      <c r="AD209" t="s">
        <v>129</v>
      </c>
    </row>
    <row r="210" spans="1:30" x14ac:dyDescent="0.25">
      <c r="A210" t="s">
        <v>1446</v>
      </c>
      <c r="B210">
        <v>44713</v>
      </c>
      <c r="C210">
        <v>44749</v>
      </c>
      <c r="D210" t="s">
        <v>414</v>
      </c>
      <c r="E210">
        <v>3947</v>
      </c>
      <c r="F210">
        <v>117</v>
      </c>
      <c r="G210">
        <v>0</v>
      </c>
      <c r="H210">
        <v>18</v>
      </c>
      <c r="I210">
        <v>0</v>
      </c>
      <c r="J210">
        <v>49</v>
      </c>
      <c r="K210">
        <v>1</v>
      </c>
      <c r="L210">
        <v>0</v>
      </c>
      <c r="M210">
        <v>0</v>
      </c>
      <c r="N210">
        <v>2</v>
      </c>
      <c r="O210">
        <v>14</v>
      </c>
      <c r="P210">
        <v>19</v>
      </c>
      <c r="Q210">
        <v>0</v>
      </c>
      <c r="R210">
        <v>4</v>
      </c>
      <c r="S210">
        <v>23</v>
      </c>
      <c r="T210">
        <v>14</v>
      </c>
      <c r="U210">
        <v>0</v>
      </c>
      <c r="V210">
        <v>17</v>
      </c>
      <c r="W210">
        <v>15</v>
      </c>
      <c r="X210">
        <v>15</v>
      </c>
      <c r="Y210">
        <v>23</v>
      </c>
      <c r="Z210">
        <v>17</v>
      </c>
      <c r="AA210" t="s">
        <v>415</v>
      </c>
      <c r="AB210" t="s">
        <v>389</v>
      </c>
      <c r="AC210" t="s">
        <v>391</v>
      </c>
      <c r="AD210" t="s">
        <v>392</v>
      </c>
    </row>
    <row r="211" spans="1:30" x14ac:dyDescent="0.25">
      <c r="A211" t="s">
        <v>1446</v>
      </c>
      <c r="B211">
        <v>44713</v>
      </c>
      <c r="C211">
        <v>44749</v>
      </c>
      <c r="D211" t="s">
        <v>101</v>
      </c>
      <c r="E211">
        <v>3147</v>
      </c>
      <c r="F211">
        <v>93</v>
      </c>
      <c r="G211">
        <v>0</v>
      </c>
      <c r="H211">
        <v>4</v>
      </c>
      <c r="I211">
        <v>0</v>
      </c>
      <c r="J211">
        <v>38</v>
      </c>
      <c r="K211">
        <v>0</v>
      </c>
      <c r="L211">
        <v>0</v>
      </c>
      <c r="M211">
        <v>0</v>
      </c>
      <c r="N211">
        <v>1</v>
      </c>
      <c r="O211">
        <v>0</v>
      </c>
      <c r="P211">
        <v>4</v>
      </c>
      <c r="Q211">
        <v>0</v>
      </c>
      <c r="R211">
        <v>2</v>
      </c>
      <c r="S211">
        <v>4</v>
      </c>
      <c r="T211">
        <v>0</v>
      </c>
      <c r="U211">
        <v>0</v>
      </c>
      <c r="V211">
        <v>1</v>
      </c>
      <c r="W211">
        <v>1</v>
      </c>
      <c r="X211">
        <v>1</v>
      </c>
      <c r="Y211">
        <v>4</v>
      </c>
      <c r="Z211">
        <v>1</v>
      </c>
      <c r="AA211" t="s">
        <v>102</v>
      </c>
      <c r="AB211" t="s">
        <v>16</v>
      </c>
      <c r="AC211" t="s">
        <v>91</v>
      </c>
      <c r="AD211" t="s">
        <v>92</v>
      </c>
    </row>
    <row r="212" spans="1:30" x14ac:dyDescent="0.25">
      <c r="A212" t="s">
        <v>1446</v>
      </c>
      <c r="B212">
        <v>44713</v>
      </c>
      <c r="C212">
        <v>44749</v>
      </c>
      <c r="D212" t="s">
        <v>578</v>
      </c>
      <c r="E212">
        <v>3376</v>
      </c>
      <c r="F212">
        <v>165</v>
      </c>
      <c r="G212">
        <v>0</v>
      </c>
      <c r="H212">
        <v>2</v>
      </c>
      <c r="I212">
        <v>0</v>
      </c>
      <c r="J212">
        <v>53</v>
      </c>
      <c r="K212">
        <v>0</v>
      </c>
      <c r="L212">
        <v>0</v>
      </c>
      <c r="M212">
        <v>0</v>
      </c>
      <c r="N212">
        <v>0</v>
      </c>
      <c r="O212">
        <v>1</v>
      </c>
      <c r="P212">
        <v>4</v>
      </c>
      <c r="Q212">
        <v>1</v>
      </c>
      <c r="R212">
        <v>0</v>
      </c>
      <c r="S212">
        <v>4</v>
      </c>
      <c r="T212">
        <v>0</v>
      </c>
      <c r="U212">
        <v>0</v>
      </c>
      <c r="V212">
        <v>3</v>
      </c>
      <c r="W212">
        <v>3</v>
      </c>
      <c r="X212">
        <v>3</v>
      </c>
      <c r="Y212">
        <v>4</v>
      </c>
      <c r="Z212">
        <v>3</v>
      </c>
      <c r="AA212" t="s">
        <v>579</v>
      </c>
      <c r="AB212" t="s">
        <v>389</v>
      </c>
      <c r="AC212" t="s">
        <v>510</v>
      </c>
      <c r="AD212" t="s">
        <v>511</v>
      </c>
    </row>
    <row r="213" spans="1:30" x14ac:dyDescent="0.25">
      <c r="A213" t="s">
        <v>1446</v>
      </c>
      <c r="B213">
        <v>44713</v>
      </c>
      <c r="C213">
        <v>44749</v>
      </c>
      <c r="D213" t="s">
        <v>517</v>
      </c>
      <c r="E213">
        <v>4532</v>
      </c>
      <c r="F213">
        <v>201</v>
      </c>
      <c r="G213">
        <v>0</v>
      </c>
      <c r="H213">
        <v>1</v>
      </c>
      <c r="I213">
        <v>0</v>
      </c>
      <c r="J213">
        <v>108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9</v>
      </c>
      <c r="Q213">
        <v>0</v>
      </c>
      <c r="R213">
        <v>4</v>
      </c>
      <c r="S213">
        <v>9</v>
      </c>
      <c r="T213">
        <v>0</v>
      </c>
      <c r="U213">
        <v>0</v>
      </c>
      <c r="V213">
        <v>3</v>
      </c>
      <c r="W213">
        <v>3</v>
      </c>
      <c r="X213">
        <v>3</v>
      </c>
      <c r="Y213">
        <v>9</v>
      </c>
      <c r="Z213">
        <v>3</v>
      </c>
      <c r="AA213" t="s">
        <v>518</v>
      </c>
      <c r="AB213" t="s">
        <v>389</v>
      </c>
      <c r="AC213" t="s">
        <v>510</v>
      </c>
      <c r="AD213" t="s">
        <v>511</v>
      </c>
    </row>
    <row r="214" spans="1:30" x14ac:dyDescent="0.25">
      <c r="A214" t="s">
        <v>1446</v>
      </c>
      <c r="B214">
        <v>44713</v>
      </c>
      <c r="C214">
        <v>44749</v>
      </c>
      <c r="D214" t="s">
        <v>503</v>
      </c>
      <c r="E214">
        <v>2915</v>
      </c>
      <c r="F214">
        <v>115</v>
      </c>
      <c r="G214">
        <v>8</v>
      </c>
      <c r="H214">
        <v>10</v>
      </c>
      <c r="I214">
        <v>0</v>
      </c>
      <c r="J214">
        <v>48</v>
      </c>
      <c r="K214">
        <v>2</v>
      </c>
      <c r="L214">
        <v>0</v>
      </c>
      <c r="M214">
        <v>15</v>
      </c>
      <c r="N214">
        <v>15</v>
      </c>
      <c r="O214">
        <v>6</v>
      </c>
      <c r="P214">
        <v>9</v>
      </c>
      <c r="Q214">
        <v>0</v>
      </c>
      <c r="R214">
        <v>9</v>
      </c>
      <c r="S214">
        <v>10</v>
      </c>
      <c r="T214">
        <v>17</v>
      </c>
      <c r="U214">
        <v>1</v>
      </c>
      <c r="V214">
        <v>18</v>
      </c>
      <c r="W214">
        <v>15</v>
      </c>
      <c r="X214">
        <v>18</v>
      </c>
      <c r="Y214">
        <v>10</v>
      </c>
      <c r="Z214">
        <v>18</v>
      </c>
      <c r="AA214" t="s">
        <v>504</v>
      </c>
      <c r="AB214" t="s">
        <v>389</v>
      </c>
      <c r="AC214" t="s">
        <v>450</v>
      </c>
      <c r="AD214" t="s">
        <v>451</v>
      </c>
    </row>
    <row r="215" spans="1:30" x14ac:dyDescent="0.25">
      <c r="A215" t="s">
        <v>1446</v>
      </c>
      <c r="B215">
        <v>44713</v>
      </c>
      <c r="C215">
        <v>44749</v>
      </c>
      <c r="D215" t="s">
        <v>106</v>
      </c>
      <c r="E215">
        <v>5908</v>
      </c>
      <c r="F215">
        <v>208</v>
      </c>
      <c r="G215">
        <v>4</v>
      </c>
      <c r="H215">
        <v>22</v>
      </c>
      <c r="I215">
        <v>0</v>
      </c>
      <c r="J215">
        <v>81</v>
      </c>
      <c r="K215">
        <v>0</v>
      </c>
      <c r="L215">
        <v>0</v>
      </c>
      <c r="M215">
        <v>0</v>
      </c>
      <c r="N215">
        <v>0</v>
      </c>
      <c r="O215">
        <v>3</v>
      </c>
      <c r="P215">
        <v>22</v>
      </c>
      <c r="Q215">
        <v>0</v>
      </c>
      <c r="R215">
        <v>6</v>
      </c>
      <c r="S215">
        <v>22</v>
      </c>
      <c r="T215">
        <v>4</v>
      </c>
      <c r="U215">
        <v>0</v>
      </c>
      <c r="V215">
        <v>4</v>
      </c>
      <c r="W215">
        <v>3</v>
      </c>
      <c r="X215">
        <v>4</v>
      </c>
      <c r="Y215">
        <v>22</v>
      </c>
      <c r="Z215">
        <v>4</v>
      </c>
      <c r="AA215" t="s">
        <v>107</v>
      </c>
      <c r="AB215" t="s">
        <v>16</v>
      </c>
      <c r="AC215" t="s">
        <v>91</v>
      </c>
      <c r="AD215" t="s">
        <v>92</v>
      </c>
    </row>
    <row r="216" spans="1:30" x14ac:dyDescent="0.25">
      <c r="A216" t="s">
        <v>1446</v>
      </c>
      <c r="B216">
        <v>44713</v>
      </c>
      <c r="C216">
        <v>44749</v>
      </c>
      <c r="D216" t="s">
        <v>515</v>
      </c>
      <c r="E216">
        <v>9327</v>
      </c>
      <c r="F216">
        <v>389</v>
      </c>
      <c r="G216">
        <v>0</v>
      </c>
      <c r="H216">
        <v>15</v>
      </c>
      <c r="I216">
        <v>0</v>
      </c>
      <c r="J216">
        <v>104</v>
      </c>
      <c r="K216">
        <v>0</v>
      </c>
      <c r="L216">
        <v>2</v>
      </c>
      <c r="M216">
        <v>0</v>
      </c>
      <c r="N216">
        <v>1</v>
      </c>
      <c r="O216">
        <v>7</v>
      </c>
      <c r="P216">
        <v>16</v>
      </c>
      <c r="Q216">
        <v>0</v>
      </c>
      <c r="R216">
        <v>9</v>
      </c>
      <c r="S216">
        <v>16</v>
      </c>
      <c r="T216">
        <v>1</v>
      </c>
      <c r="U216">
        <v>0</v>
      </c>
      <c r="V216">
        <v>9</v>
      </c>
      <c r="W216">
        <v>9</v>
      </c>
      <c r="X216">
        <v>8</v>
      </c>
      <c r="Y216">
        <v>17</v>
      </c>
      <c r="Z216">
        <v>9</v>
      </c>
      <c r="AA216" t="s">
        <v>516</v>
      </c>
      <c r="AB216" t="s">
        <v>389</v>
      </c>
      <c r="AC216" t="s">
        <v>510</v>
      </c>
      <c r="AD216" t="s">
        <v>511</v>
      </c>
    </row>
    <row r="217" spans="1:30" x14ac:dyDescent="0.25">
      <c r="A217" t="s">
        <v>1446</v>
      </c>
      <c r="B217">
        <v>44713</v>
      </c>
      <c r="C217">
        <v>44749</v>
      </c>
      <c r="D217" t="s">
        <v>167</v>
      </c>
      <c r="E217">
        <v>5380</v>
      </c>
      <c r="F217">
        <v>140</v>
      </c>
      <c r="G217">
        <v>0</v>
      </c>
      <c r="H217">
        <v>4</v>
      </c>
      <c r="I217">
        <v>0</v>
      </c>
      <c r="J217">
        <v>62</v>
      </c>
      <c r="K217">
        <v>0</v>
      </c>
      <c r="L217">
        <v>0</v>
      </c>
      <c r="M217">
        <v>0</v>
      </c>
      <c r="N217">
        <v>1</v>
      </c>
      <c r="O217">
        <v>0</v>
      </c>
      <c r="P217">
        <v>4</v>
      </c>
      <c r="Q217">
        <v>0</v>
      </c>
      <c r="R217">
        <v>2</v>
      </c>
      <c r="S217">
        <v>4</v>
      </c>
      <c r="T217">
        <v>1</v>
      </c>
      <c r="U217">
        <v>0</v>
      </c>
      <c r="V217">
        <v>2</v>
      </c>
      <c r="W217">
        <v>2</v>
      </c>
      <c r="X217">
        <v>2</v>
      </c>
      <c r="Y217">
        <v>4</v>
      </c>
      <c r="Z217">
        <v>2</v>
      </c>
      <c r="AA217" t="s">
        <v>168</v>
      </c>
      <c r="AB217" t="s">
        <v>16</v>
      </c>
      <c r="AC217" t="s">
        <v>169</v>
      </c>
      <c r="AD217" t="s">
        <v>1540</v>
      </c>
    </row>
    <row r="218" spans="1:30" x14ac:dyDescent="0.25">
      <c r="A218" t="s">
        <v>1446</v>
      </c>
      <c r="B218">
        <v>44713</v>
      </c>
      <c r="C218">
        <v>44749</v>
      </c>
      <c r="D218" t="s">
        <v>562</v>
      </c>
      <c r="E218">
        <v>5164</v>
      </c>
      <c r="F218">
        <v>218</v>
      </c>
      <c r="G218">
        <v>0</v>
      </c>
      <c r="H218">
        <v>20</v>
      </c>
      <c r="I218">
        <v>0</v>
      </c>
      <c r="J218">
        <v>78</v>
      </c>
      <c r="K218">
        <v>3</v>
      </c>
      <c r="L218">
        <v>0</v>
      </c>
      <c r="M218">
        <v>0</v>
      </c>
      <c r="N218">
        <v>11</v>
      </c>
      <c r="O218">
        <v>4</v>
      </c>
      <c r="P218">
        <v>23</v>
      </c>
      <c r="Q218">
        <v>0</v>
      </c>
      <c r="R218">
        <v>17</v>
      </c>
      <c r="S218">
        <v>24</v>
      </c>
      <c r="T218">
        <v>12</v>
      </c>
      <c r="U218">
        <v>0</v>
      </c>
      <c r="V218">
        <v>14</v>
      </c>
      <c r="W218">
        <v>13</v>
      </c>
      <c r="X218">
        <v>14</v>
      </c>
      <c r="Y218">
        <v>24</v>
      </c>
      <c r="Z218">
        <v>14</v>
      </c>
      <c r="AA218" t="s">
        <v>1516</v>
      </c>
      <c r="AB218" t="s">
        <v>389</v>
      </c>
      <c r="AC218" t="s">
        <v>510</v>
      </c>
      <c r="AD218" t="s">
        <v>511</v>
      </c>
    </row>
    <row r="219" spans="1:30" x14ac:dyDescent="0.25">
      <c r="A219" t="s">
        <v>1446</v>
      </c>
      <c r="B219">
        <v>44713</v>
      </c>
      <c r="C219">
        <v>44749</v>
      </c>
      <c r="D219" t="s">
        <v>1019</v>
      </c>
      <c r="E219">
        <v>25796</v>
      </c>
      <c r="F219">
        <v>581</v>
      </c>
      <c r="G219">
        <v>0</v>
      </c>
      <c r="H219">
        <v>61</v>
      </c>
      <c r="I219">
        <v>0</v>
      </c>
      <c r="J219">
        <v>88</v>
      </c>
      <c r="K219">
        <v>0</v>
      </c>
      <c r="L219">
        <v>0</v>
      </c>
      <c r="M219">
        <v>0</v>
      </c>
      <c r="N219">
        <v>0</v>
      </c>
      <c r="O219">
        <v>59</v>
      </c>
      <c r="P219">
        <v>62</v>
      </c>
      <c r="Q219">
        <v>8</v>
      </c>
      <c r="R219">
        <v>27</v>
      </c>
      <c r="S219">
        <v>63</v>
      </c>
      <c r="T219">
        <v>1</v>
      </c>
      <c r="U219">
        <v>0</v>
      </c>
      <c r="V219">
        <v>1</v>
      </c>
      <c r="W219">
        <v>1</v>
      </c>
      <c r="X219">
        <v>1</v>
      </c>
      <c r="Y219">
        <v>64</v>
      </c>
      <c r="Z219">
        <v>1</v>
      </c>
      <c r="AA219" t="s">
        <v>1020</v>
      </c>
      <c r="AB219" t="s">
        <v>810</v>
      </c>
      <c r="AC219" t="s">
        <v>1009</v>
      </c>
      <c r="AD219" t="s">
        <v>1010</v>
      </c>
    </row>
    <row r="220" spans="1:30" x14ac:dyDescent="0.25">
      <c r="A220" t="s">
        <v>1446</v>
      </c>
      <c r="B220">
        <v>44743</v>
      </c>
      <c r="C220">
        <v>44749</v>
      </c>
      <c r="D220" t="s">
        <v>1007</v>
      </c>
      <c r="E220">
        <v>14391</v>
      </c>
      <c r="F220">
        <v>558</v>
      </c>
      <c r="G220">
        <v>0</v>
      </c>
      <c r="H220">
        <v>65</v>
      </c>
      <c r="I220">
        <v>0</v>
      </c>
      <c r="J220">
        <v>154</v>
      </c>
      <c r="K220">
        <v>3</v>
      </c>
      <c r="L220">
        <v>5</v>
      </c>
      <c r="M220">
        <v>1</v>
      </c>
      <c r="N220">
        <v>11</v>
      </c>
      <c r="O220">
        <v>29</v>
      </c>
      <c r="P220">
        <v>64</v>
      </c>
      <c r="Q220">
        <v>7</v>
      </c>
      <c r="R220">
        <v>24</v>
      </c>
      <c r="S220">
        <v>69</v>
      </c>
      <c r="T220">
        <v>18</v>
      </c>
      <c r="U220">
        <v>10</v>
      </c>
      <c r="V220">
        <v>12</v>
      </c>
      <c r="W220">
        <v>19</v>
      </c>
      <c r="X220">
        <v>18</v>
      </c>
      <c r="Y220">
        <v>70</v>
      </c>
      <c r="Z220">
        <v>19</v>
      </c>
      <c r="AA220" t="s">
        <v>1008</v>
      </c>
      <c r="AB220" t="s">
        <v>810</v>
      </c>
      <c r="AC220" t="s">
        <v>1009</v>
      </c>
      <c r="AD220" t="s">
        <v>1010</v>
      </c>
    </row>
    <row r="221" spans="1:30" x14ac:dyDescent="0.25">
      <c r="A221" t="s">
        <v>1446</v>
      </c>
      <c r="B221">
        <v>44743</v>
      </c>
      <c r="C221">
        <v>44749</v>
      </c>
      <c r="D221" t="s">
        <v>951</v>
      </c>
      <c r="E221">
        <v>9607</v>
      </c>
      <c r="F221">
        <v>457</v>
      </c>
      <c r="G221">
        <v>0</v>
      </c>
      <c r="H221">
        <v>36</v>
      </c>
      <c r="I221">
        <v>0</v>
      </c>
      <c r="J221">
        <v>84</v>
      </c>
      <c r="K221">
        <v>3</v>
      </c>
      <c r="L221">
        <v>0</v>
      </c>
      <c r="M221">
        <v>1</v>
      </c>
      <c r="N221">
        <v>9</v>
      </c>
      <c r="O221">
        <v>2</v>
      </c>
      <c r="P221">
        <v>39</v>
      </c>
      <c r="Q221">
        <v>0</v>
      </c>
      <c r="R221">
        <v>16</v>
      </c>
      <c r="S221">
        <v>42</v>
      </c>
      <c r="T221">
        <v>17</v>
      </c>
      <c r="U221">
        <v>0</v>
      </c>
      <c r="V221">
        <v>25</v>
      </c>
      <c r="W221">
        <v>26</v>
      </c>
      <c r="X221">
        <v>26</v>
      </c>
      <c r="Y221">
        <v>42</v>
      </c>
      <c r="Z221">
        <v>26</v>
      </c>
      <c r="AA221" t="s">
        <v>952</v>
      </c>
      <c r="AB221" t="s">
        <v>810</v>
      </c>
      <c r="AC221" t="s">
        <v>953</v>
      </c>
      <c r="AD221" t="s">
        <v>954</v>
      </c>
    </row>
    <row r="222" spans="1:30" x14ac:dyDescent="0.25">
      <c r="A222" t="s">
        <v>1446</v>
      </c>
      <c r="B222">
        <v>44743</v>
      </c>
      <c r="C222">
        <v>44749</v>
      </c>
      <c r="D222" t="s">
        <v>941</v>
      </c>
      <c r="E222">
        <v>10553</v>
      </c>
      <c r="F222">
        <v>373</v>
      </c>
      <c r="G222">
        <v>0</v>
      </c>
      <c r="H222">
        <v>40</v>
      </c>
      <c r="I222">
        <v>7</v>
      </c>
      <c r="J222">
        <v>50</v>
      </c>
      <c r="K222">
        <v>2</v>
      </c>
      <c r="L222">
        <v>1</v>
      </c>
      <c r="M222">
        <v>0</v>
      </c>
      <c r="N222">
        <v>4</v>
      </c>
      <c r="O222">
        <v>28</v>
      </c>
      <c r="P222">
        <v>42</v>
      </c>
      <c r="Q222">
        <v>0</v>
      </c>
      <c r="R222">
        <v>21</v>
      </c>
      <c r="S222">
        <v>42</v>
      </c>
      <c r="T222">
        <v>4</v>
      </c>
      <c r="U222">
        <v>0</v>
      </c>
      <c r="V222">
        <v>4</v>
      </c>
      <c r="W222">
        <v>4</v>
      </c>
      <c r="X222">
        <v>4</v>
      </c>
      <c r="Y222">
        <v>42</v>
      </c>
      <c r="Z222">
        <v>4</v>
      </c>
      <c r="AA222" t="s">
        <v>942</v>
      </c>
      <c r="AB222" t="s">
        <v>810</v>
      </c>
      <c r="AC222" t="s">
        <v>904</v>
      </c>
      <c r="AD222" t="s">
        <v>905</v>
      </c>
    </row>
    <row r="223" spans="1:30" x14ac:dyDescent="0.25">
      <c r="A223" t="s">
        <v>1446</v>
      </c>
      <c r="B223">
        <v>44743</v>
      </c>
      <c r="C223">
        <v>44749</v>
      </c>
      <c r="D223" t="s">
        <v>883</v>
      </c>
      <c r="E223">
        <v>15148</v>
      </c>
      <c r="F223">
        <v>548</v>
      </c>
      <c r="G223">
        <v>0</v>
      </c>
      <c r="H223">
        <v>277</v>
      </c>
      <c r="I223">
        <v>0</v>
      </c>
      <c r="J223">
        <v>130</v>
      </c>
      <c r="K223">
        <v>0</v>
      </c>
      <c r="L223">
        <v>1</v>
      </c>
      <c r="M223">
        <v>0</v>
      </c>
      <c r="N223">
        <v>3</v>
      </c>
      <c r="O223">
        <v>13</v>
      </c>
      <c r="P223">
        <v>284</v>
      </c>
      <c r="Q223">
        <v>0</v>
      </c>
      <c r="R223">
        <v>91</v>
      </c>
      <c r="S223">
        <v>285</v>
      </c>
      <c r="T223">
        <v>7</v>
      </c>
      <c r="U223">
        <v>0</v>
      </c>
      <c r="V223">
        <v>9</v>
      </c>
      <c r="W223">
        <v>8</v>
      </c>
      <c r="X223">
        <v>10</v>
      </c>
      <c r="Y223">
        <v>286</v>
      </c>
      <c r="Z223">
        <v>10</v>
      </c>
      <c r="AA223" t="s">
        <v>884</v>
      </c>
      <c r="AB223" t="s">
        <v>810</v>
      </c>
      <c r="AC223" t="s">
        <v>1447</v>
      </c>
      <c r="AD223" t="s">
        <v>1448</v>
      </c>
    </row>
    <row r="224" spans="1:30" x14ac:dyDescent="0.25">
      <c r="A224" t="s">
        <v>1446</v>
      </c>
      <c r="B224">
        <v>44743</v>
      </c>
      <c r="C224">
        <v>44749</v>
      </c>
      <c r="D224" t="s">
        <v>1002</v>
      </c>
      <c r="E224">
        <v>9615</v>
      </c>
      <c r="F224">
        <v>467</v>
      </c>
      <c r="G224">
        <v>0</v>
      </c>
      <c r="H224">
        <v>126</v>
      </c>
      <c r="I224">
        <v>0</v>
      </c>
      <c r="J224">
        <v>121</v>
      </c>
      <c r="K224">
        <v>0</v>
      </c>
      <c r="L224">
        <v>14</v>
      </c>
      <c r="M224">
        <v>0</v>
      </c>
      <c r="N224">
        <v>24</v>
      </c>
      <c r="O224">
        <v>93</v>
      </c>
      <c r="P224">
        <v>126</v>
      </c>
      <c r="Q224">
        <v>0</v>
      </c>
      <c r="R224">
        <v>67</v>
      </c>
      <c r="S224">
        <v>126</v>
      </c>
      <c r="T224">
        <v>30</v>
      </c>
      <c r="U224">
        <v>0</v>
      </c>
      <c r="V224">
        <v>29</v>
      </c>
      <c r="W224">
        <v>31</v>
      </c>
      <c r="X224">
        <v>30</v>
      </c>
      <c r="Y224">
        <v>127</v>
      </c>
      <c r="Z224">
        <v>31</v>
      </c>
      <c r="AA224" t="s">
        <v>1003</v>
      </c>
      <c r="AB224" t="s">
        <v>810</v>
      </c>
      <c r="AC224" t="s">
        <v>953</v>
      </c>
      <c r="AD224" t="s">
        <v>954</v>
      </c>
    </row>
    <row r="225" spans="1:30" x14ac:dyDescent="0.25">
      <c r="A225" t="s">
        <v>1446</v>
      </c>
      <c r="B225">
        <v>44743</v>
      </c>
      <c r="C225">
        <v>44749</v>
      </c>
      <c r="D225" t="s">
        <v>979</v>
      </c>
      <c r="E225">
        <v>5829</v>
      </c>
      <c r="F225">
        <v>275</v>
      </c>
      <c r="G225">
        <v>26</v>
      </c>
      <c r="H225">
        <v>57</v>
      </c>
      <c r="I225">
        <v>0</v>
      </c>
      <c r="J225">
        <v>42</v>
      </c>
      <c r="K225">
        <v>0</v>
      </c>
      <c r="L225">
        <v>0</v>
      </c>
      <c r="M225">
        <v>0</v>
      </c>
      <c r="N225">
        <v>0</v>
      </c>
      <c r="O225">
        <v>30</v>
      </c>
      <c r="P225">
        <v>57</v>
      </c>
      <c r="Q225">
        <v>27</v>
      </c>
      <c r="R225">
        <v>33</v>
      </c>
      <c r="S225">
        <v>57</v>
      </c>
      <c r="T225">
        <v>4</v>
      </c>
      <c r="U225">
        <v>0</v>
      </c>
      <c r="V225">
        <v>4</v>
      </c>
      <c r="W225">
        <v>4</v>
      </c>
      <c r="X225">
        <v>3</v>
      </c>
      <c r="Y225">
        <v>57</v>
      </c>
      <c r="Z225">
        <v>4</v>
      </c>
      <c r="AA225" t="s">
        <v>980</v>
      </c>
      <c r="AB225" t="s">
        <v>810</v>
      </c>
      <c r="AC225" t="s">
        <v>953</v>
      </c>
      <c r="AD225" t="s">
        <v>954</v>
      </c>
    </row>
    <row r="226" spans="1:30" x14ac:dyDescent="0.25">
      <c r="A226" t="s">
        <v>1446</v>
      </c>
      <c r="B226">
        <v>44743</v>
      </c>
      <c r="C226">
        <v>44749</v>
      </c>
      <c r="D226" t="s">
        <v>959</v>
      </c>
      <c r="E226">
        <v>9674</v>
      </c>
      <c r="F226">
        <v>411</v>
      </c>
      <c r="G226">
        <v>0</v>
      </c>
      <c r="H226">
        <v>20</v>
      </c>
      <c r="I226">
        <v>0</v>
      </c>
      <c r="J226">
        <v>108</v>
      </c>
      <c r="K226">
        <v>0</v>
      </c>
      <c r="L226">
        <v>0</v>
      </c>
      <c r="M226">
        <v>0</v>
      </c>
      <c r="N226">
        <v>1</v>
      </c>
      <c r="O226">
        <v>11</v>
      </c>
      <c r="P226">
        <v>26</v>
      </c>
      <c r="Q226">
        <v>0</v>
      </c>
      <c r="R226">
        <v>11</v>
      </c>
      <c r="S226">
        <v>26</v>
      </c>
      <c r="T226">
        <v>2</v>
      </c>
      <c r="U226">
        <v>0</v>
      </c>
      <c r="V226">
        <v>10</v>
      </c>
      <c r="W226">
        <v>6</v>
      </c>
      <c r="X226">
        <v>10</v>
      </c>
      <c r="Y226">
        <v>27</v>
      </c>
      <c r="Z226">
        <v>10</v>
      </c>
      <c r="AA226" t="s">
        <v>960</v>
      </c>
      <c r="AB226" t="s">
        <v>810</v>
      </c>
      <c r="AC226" t="s">
        <v>953</v>
      </c>
      <c r="AD226" t="s">
        <v>954</v>
      </c>
    </row>
    <row r="227" spans="1:30" x14ac:dyDescent="0.25">
      <c r="A227" t="s">
        <v>1446</v>
      </c>
      <c r="B227">
        <v>44743</v>
      </c>
      <c r="C227">
        <v>44749</v>
      </c>
      <c r="D227" t="s">
        <v>894</v>
      </c>
      <c r="E227">
        <v>6564</v>
      </c>
      <c r="F227">
        <v>273</v>
      </c>
      <c r="G227">
        <v>1</v>
      </c>
      <c r="H227">
        <v>58</v>
      </c>
      <c r="I227">
        <v>0</v>
      </c>
      <c r="J227">
        <v>92</v>
      </c>
      <c r="K227">
        <v>11</v>
      </c>
      <c r="L227">
        <v>0</v>
      </c>
      <c r="M227">
        <v>0</v>
      </c>
      <c r="N227">
        <v>17</v>
      </c>
      <c r="O227">
        <v>52</v>
      </c>
      <c r="P227">
        <v>61</v>
      </c>
      <c r="Q227">
        <v>1</v>
      </c>
      <c r="R227">
        <v>26</v>
      </c>
      <c r="S227">
        <v>60</v>
      </c>
      <c r="T227">
        <v>18</v>
      </c>
      <c r="U227">
        <v>0</v>
      </c>
      <c r="V227">
        <v>19</v>
      </c>
      <c r="W227">
        <v>14</v>
      </c>
      <c r="X227">
        <v>20</v>
      </c>
      <c r="Y227">
        <v>62</v>
      </c>
      <c r="Z227">
        <v>20</v>
      </c>
      <c r="AA227" t="s">
        <v>895</v>
      </c>
      <c r="AB227" t="s">
        <v>810</v>
      </c>
      <c r="AC227" t="s">
        <v>856</v>
      </c>
      <c r="AD227" t="s">
        <v>857</v>
      </c>
    </row>
    <row r="228" spans="1:30" x14ac:dyDescent="0.25">
      <c r="A228" t="s">
        <v>1446</v>
      </c>
      <c r="B228">
        <v>44743</v>
      </c>
      <c r="C228">
        <v>44749</v>
      </c>
      <c r="D228" t="s">
        <v>910</v>
      </c>
      <c r="E228">
        <v>15697</v>
      </c>
      <c r="F228">
        <v>577</v>
      </c>
      <c r="G228">
        <v>24</v>
      </c>
      <c r="H228">
        <v>119</v>
      </c>
      <c r="I228">
        <v>0</v>
      </c>
      <c r="J228">
        <v>69</v>
      </c>
      <c r="K228">
        <v>0</v>
      </c>
      <c r="L228">
        <v>0</v>
      </c>
      <c r="M228">
        <v>5</v>
      </c>
      <c r="N228">
        <v>2</v>
      </c>
      <c r="O228">
        <v>2</v>
      </c>
      <c r="P228">
        <v>124</v>
      </c>
      <c r="Q228">
        <v>11</v>
      </c>
      <c r="R228">
        <v>75</v>
      </c>
      <c r="S228">
        <v>127</v>
      </c>
      <c r="T228">
        <v>6</v>
      </c>
      <c r="U228">
        <v>2</v>
      </c>
      <c r="V228">
        <v>13</v>
      </c>
      <c r="W228">
        <v>13</v>
      </c>
      <c r="X228">
        <v>12</v>
      </c>
      <c r="Y228">
        <v>127</v>
      </c>
      <c r="Z228">
        <v>13</v>
      </c>
      <c r="AA228" t="s">
        <v>911</v>
      </c>
      <c r="AB228" t="s">
        <v>810</v>
      </c>
      <c r="AC228" t="s">
        <v>1447</v>
      </c>
      <c r="AD228" t="s">
        <v>1448</v>
      </c>
    </row>
    <row r="229" spans="1:30" x14ac:dyDescent="0.25">
      <c r="A229" t="s">
        <v>1446</v>
      </c>
      <c r="B229">
        <v>44743</v>
      </c>
      <c r="C229">
        <v>44749</v>
      </c>
      <c r="D229" t="s">
        <v>984</v>
      </c>
      <c r="E229">
        <v>4864</v>
      </c>
      <c r="F229">
        <v>236</v>
      </c>
      <c r="G229">
        <v>0</v>
      </c>
      <c r="H229">
        <v>72</v>
      </c>
      <c r="I229">
        <v>0</v>
      </c>
      <c r="J229">
        <v>45</v>
      </c>
      <c r="K229">
        <v>0</v>
      </c>
      <c r="L229">
        <v>1</v>
      </c>
      <c r="M229">
        <v>0</v>
      </c>
      <c r="N229">
        <v>2</v>
      </c>
      <c r="O229">
        <v>55</v>
      </c>
      <c r="P229">
        <v>71</v>
      </c>
      <c r="Q229">
        <v>0</v>
      </c>
      <c r="R229">
        <v>42</v>
      </c>
      <c r="S229">
        <v>73</v>
      </c>
      <c r="T229">
        <v>1</v>
      </c>
      <c r="U229">
        <v>0</v>
      </c>
      <c r="V229">
        <v>3</v>
      </c>
      <c r="W229">
        <v>3</v>
      </c>
      <c r="X229">
        <v>2</v>
      </c>
      <c r="Y229">
        <v>73</v>
      </c>
      <c r="Z229">
        <v>3</v>
      </c>
      <c r="AA229" t="s">
        <v>985</v>
      </c>
      <c r="AB229" t="s">
        <v>810</v>
      </c>
      <c r="AC229" t="s">
        <v>953</v>
      </c>
      <c r="AD229" t="s">
        <v>954</v>
      </c>
    </row>
    <row r="230" spans="1:30" x14ac:dyDescent="0.25">
      <c r="A230" t="s">
        <v>1446</v>
      </c>
      <c r="B230">
        <v>44743</v>
      </c>
      <c r="C230">
        <v>44749</v>
      </c>
      <c r="D230" t="s">
        <v>931</v>
      </c>
      <c r="E230">
        <v>5865</v>
      </c>
      <c r="F230">
        <v>203</v>
      </c>
      <c r="G230">
        <v>1</v>
      </c>
      <c r="H230">
        <v>55</v>
      </c>
      <c r="I230">
        <v>4</v>
      </c>
      <c r="J230">
        <v>49</v>
      </c>
      <c r="K230">
        <v>0</v>
      </c>
      <c r="L230">
        <v>0</v>
      </c>
      <c r="M230">
        <v>0</v>
      </c>
      <c r="N230">
        <v>0</v>
      </c>
      <c r="O230">
        <v>36</v>
      </c>
      <c r="P230">
        <v>59</v>
      </c>
      <c r="Q230">
        <v>0</v>
      </c>
      <c r="R230">
        <v>35</v>
      </c>
      <c r="S230">
        <v>59</v>
      </c>
      <c r="T230">
        <v>6</v>
      </c>
      <c r="U230">
        <v>1</v>
      </c>
      <c r="V230">
        <v>8</v>
      </c>
      <c r="W230">
        <v>8</v>
      </c>
      <c r="X230">
        <v>7</v>
      </c>
      <c r="Y230">
        <v>59</v>
      </c>
      <c r="Z230">
        <v>8</v>
      </c>
      <c r="AA230" t="s">
        <v>932</v>
      </c>
      <c r="AB230" t="s">
        <v>810</v>
      </c>
      <c r="AC230" t="s">
        <v>904</v>
      </c>
      <c r="AD230" t="s">
        <v>905</v>
      </c>
    </row>
    <row r="231" spans="1:30" x14ac:dyDescent="0.25">
      <c r="A231" t="s">
        <v>1446</v>
      </c>
      <c r="B231">
        <v>44743</v>
      </c>
      <c r="C231">
        <v>44749</v>
      </c>
      <c r="D231" t="s">
        <v>158</v>
      </c>
      <c r="E231">
        <v>5582</v>
      </c>
      <c r="F231">
        <v>142</v>
      </c>
      <c r="G231">
        <v>0</v>
      </c>
      <c r="H231">
        <v>9</v>
      </c>
      <c r="I231">
        <v>0</v>
      </c>
      <c r="J231">
        <v>54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10</v>
      </c>
      <c r="Q231">
        <v>0</v>
      </c>
      <c r="R231">
        <v>3</v>
      </c>
      <c r="S231">
        <v>9</v>
      </c>
      <c r="T231">
        <v>0</v>
      </c>
      <c r="U231">
        <v>0</v>
      </c>
      <c r="V231">
        <v>8</v>
      </c>
      <c r="W231">
        <v>7</v>
      </c>
      <c r="X231">
        <v>7</v>
      </c>
      <c r="Y231">
        <v>10</v>
      </c>
      <c r="Z231">
        <v>8</v>
      </c>
      <c r="AA231" t="s">
        <v>159</v>
      </c>
      <c r="AB231" t="s">
        <v>16</v>
      </c>
      <c r="AC231" t="s">
        <v>128</v>
      </c>
      <c r="AD231" t="s">
        <v>129</v>
      </c>
    </row>
    <row r="232" spans="1:30" x14ac:dyDescent="0.25">
      <c r="A232" t="s">
        <v>1446</v>
      </c>
      <c r="B232">
        <v>44743</v>
      </c>
      <c r="C232">
        <v>44749</v>
      </c>
      <c r="D232" t="s">
        <v>833</v>
      </c>
      <c r="E232">
        <v>6310</v>
      </c>
      <c r="F232">
        <v>211</v>
      </c>
      <c r="G232">
        <v>17</v>
      </c>
      <c r="H232">
        <v>20</v>
      </c>
      <c r="I232">
        <v>0</v>
      </c>
      <c r="J232">
        <v>20</v>
      </c>
      <c r="K232">
        <v>0</v>
      </c>
      <c r="L232">
        <v>0</v>
      </c>
      <c r="M232">
        <v>1</v>
      </c>
      <c r="N232">
        <v>1</v>
      </c>
      <c r="O232">
        <v>16</v>
      </c>
      <c r="P232">
        <v>20</v>
      </c>
      <c r="Q232">
        <v>0</v>
      </c>
      <c r="R232">
        <v>15</v>
      </c>
      <c r="S232">
        <v>20</v>
      </c>
      <c r="T232">
        <v>1</v>
      </c>
      <c r="U232">
        <v>0</v>
      </c>
      <c r="V232">
        <v>2</v>
      </c>
      <c r="W232">
        <v>2</v>
      </c>
      <c r="X232">
        <v>2</v>
      </c>
      <c r="Y232">
        <v>20</v>
      </c>
      <c r="Z232">
        <v>2</v>
      </c>
      <c r="AA232" t="s">
        <v>834</v>
      </c>
      <c r="AB232" t="s">
        <v>810</v>
      </c>
      <c r="AC232" t="s">
        <v>812</v>
      </c>
      <c r="AD232" t="s">
        <v>813</v>
      </c>
    </row>
    <row r="233" spans="1:30" x14ac:dyDescent="0.25">
      <c r="A233" t="s">
        <v>1446</v>
      </c>
      <c r="B233">
        <v>44743</v>
      </c>
      <c r="C233">
        <v>44749</v>
      </c>
      <c r="D233" t="s">
        <v>902</v>
      </c>
      <c r="E233">
        <v>7695</v>
      </c>
      <c r="F233">
        <v>323</v>
      </c>
      <c r="G233">
        <v>0</v>
      </c>
      <c r="H233">
        <v>21</v>
      </c>
      <c r="I233">
        <v>0</v>
      </c>
      <c r="J233">
        <v>50</v>
      </c>
      <c r="K233">
        <v>0</v>
      </c>
      <c r="L233">
        <v>0</v>
      </c>
      <c r="M233">
        <v>0</v>
      </c>
      <c r="N233">
        <v>0</v>
      </c>
      <c r="O233">
        <v>11</v>
      </c>
      <c r="P233">
        <v>39</v>
      </c>
      <c r="Q233">
        <v>0</v>
      </c>
      <c r="R233">
        <v>25</v>
      </c>
      <c r="S233">
        <v>37</v>
      </c>
      <c r="T233">
        <v>2</v>
      </c>
      <c r="U233">
        <v>0</v>
      </c>
      <c r="V233">
        <v>2</v>
      </c>
      <c r="W233">
        <v>2</v>
      </c>
      <c r="X233">
        <v>2</v>
      </c>
      <c r="Y233">
        <v>39</v>
      </c>
      <c r="Z233">
        <v>2</v>
      </c>
      <c r="AA233" t="s">
        <v>903</v>
      </c>
      <c r="AB233" t="s">
        <v>810</v>
      </c>
      <c r="AC233" t="s">
        <v>904</v>
      </c>
      <c r="AD233" t="s">
        <v>905</v>
      </c>
    </row>
    <row r="234" spans="1:30" x14ac:dyDescent="0.25">
      <c r="A234" t="s">
        <v>1446</v>
      </c>
      <c r="B234">
        <v>44743</v>
      </c>
      <c r="C234">
        <v>44749</v>
      </c>
      <c r="D234" t="s">
        <v>467</v>
      </c>
      <c r="E234">
        <v>3326</v>
      </c>
      <c r="F234">
        <v>143</v>
      </c>
      <c r="G234">
        <v>0</v>
      </c>
      <c r="H234">
        <v>67</v>
      </c>
      <c r="I234">
        <v>0</v>
      </c>
      <c r="J234">
        <v>47</v>
      </c>
      <c r="K234">
        <v>0</v>
      </c>
      <c r="L234">
        <v>0</v>
      </c>
      <c r="M234">
        <v>0</v>
      </c>
      <c r="N234">
        <v>0</v>
      </c>
      <c r="O234">
        <v>41</v>
      </c>
      <c r="P234">
        <v>68</v>
      </c>
      <c r="Q234">
        <v>0</v>
      </c>
      <c r="R234">
        <v>30</v>
      </c>
      <c r="S234">
        <v>67</v>
      </c>
      <c r="T234">
        <v>13</v>
      </c>
      <c r="U234">
        <v>0</v>
      </c>
      <c r="V234">
        <v>14</v>
      </c>
      <c r="W234">
        <v>12</v>
      </c>
      <c r="X234">
        <v>14</v>
      </c>
      <c r="Y234">
        <v>68</v>
      </c>
      <c r="Z234">
        <v>14</v>
      </c>
      <c r="AA234" t="s">
        <v>1541</v>
      </c>
      <c r="AB234" t="s">
        <v>389</v>
      </c>
      <c r="AC234" t="s">
        <v>450</v>
      </c>
      <c r="AD234" t="s">
        <v>451</v>
      </c>
    </row>
    <row r="235" spans="1:30" x14ac:dyDescent="0.25">
      <c r="A235" t="s">
        <v>1446</v>
      </c>
      <c r="B235">
        <v>44743</v>
      </c>
      <c r="C235">
        <v>44749</v>
      </c>
      <c r="D235" t="s">
        <v>464</v>
      </c>
      <c r="E235">
        <v>3230</v>
      </c>
      <c r="F235">
        <v>115</v>
      </c>
      <c r="G235">
        <v>0</v>
      </c>
      <c r="H235">
        <v>23</v>
      </c>
      <c r="I235">
        <v>0</v>
      </c>
      <c r="J235">
        <v>81</v>
      </c>
      <c r="K235">
        <v>1</v>
      </c>
      <c r="L235">
        <v>0</v>
      </c>
      <c r="M235">
        <v>0</v>
      </c>
      <c r="N235">
        <v>1</v>
      </c>
      <c r="O235">
        <v>0</v>
      </c>
      <c r="P235">
        <v>27</v>
      </c>
      <c r="Q235">
        <v>0</v>
      </c>
      <c r="R235">
        <v>10</v>
      </c>
      <c r="S235">
        <v>27</v>
      </c>
      <c r="T235">
        <v>8</v>
      </c>
      <c r="U235">
        <v>0</v>
      </c>
      <c r="V235">
        <v>43</v>
      </c>
      <c r="W235">
        <v>40</v>
      </c>
      <c r="X235">
        <v>45</v>
      </c>
      <c r="Y235">
        <v>27</v>
      </c>
      <c r="Z235">
        <v>45</v>
      </c>
      <c r="AA235" t="s">
        <v>465</v>
      </c>
      <c r="AB235" t="s">
        <v>389</v>
      </c>
      <c r="AC235" t="s">
        <v>450</v>
      </c>
      <c r="AD235" t="s">
        <v>451</v>
      </c>
    </row>
    <row r="236" spans="1:30" x14ac:dyDescent="0.25">
      <c r="A236" t="s">
        <v>1446</v>
      </c>
      <c r="B236">
        <v>44743</v>
      </c>
      <c r="C236">
        <v>44749</v>
      </c>
      <c r="D236" t="s">
        <v>567</v>
      </c>
      <c r="E236">
        <v>5283</v>
      </c>
      <c r="F236">
        <v>238</v>
      </c>
      <c r="G236">
        <v>3</v>
      </c>
      <c r="H236">
        <v>40</v>
      </c>
      <c r="I236">
        <v>3</v>
      </c>
      <c r="J236">
        <v>88</v>
      </c>
      <c r="K236">
        <v>1</v>
      </c>
      <c r="L236">
        <v>0</v>
      </c>
      <c r="M236">
        <v>2</v>
      </c>
      <c r="N236">
        <v>8</v>
      </c>
      <c r="O236">
        <v>18</v>
      </c>
      <c r="P236">
        <v>42</v>
      </c>
      <c r="Q236">
        <v>0</v>
      </c>
      <c r="R236">
        <v>19</v>
      </c>
      <c r="S236">
        <v>42</v>
      </c>
      <c r="T236">
        <v>10</v>
      </c>
      <c r="U236">
        <v>0</v>
      </c>
      <c r="V236">
        <v>18</v>
      </c>
      <c r="W236">
        <v>17</v>
      </c>
      <c r="X236">
        <v>18</v>
      </c>
      <c r="Y236">
        <v>42</v>
      </c>
      <c r="Z236">
        <v>18</v>
      </c>
      <c r="AA236" t="s">
        <v>568</v>
      </c>
      <c r="AB236" t="s">
        <v>389</v>
      </c>
      <c r="AC236" t="s">
        <v>510</v>
      </c>
      <c r="AD236" t="s">
        <v>511</v>
      </c>
    </row>
    <row r="237" spans="1:30" x14ac:dyDescent="0.25">
      <c r="A237" t="s">
        <v>1446</v>
      </c>
      <c r="B237">
        <v>44743</v>
      </c>
      <c r="C237">
        <v>44749</v>
      </c>
      <c r="D237" t="s">
        <v>153</v>
      </c>
      <c r="E237">
        <v>3877</v>
      </c>
      <c r="F237">
        <v>97</v>
      </c>
      <c r="G237">
        <v>0</v>
      </c>
      <c r="H237">
        <v>7</v>
      </c>
      <c r="I237">
        <v>0</v>
      </c>
      <c r="J237">
        <v>24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10</v>
      </c>
      <c r="Q237">
        <v>0</v>
      </c>
      <c r="R237">
        <v>7</v>
      </c>
      <c r="S237">
        <v>10</v>
      </c>
      <c r="T237">
        <v>0</v>
      </c>
      <c r="U237">
        <v>0</v>
      </c>
      <c r="V237">
        <v>2</v>
      </c>
      <c r="W237">
        <v>2</v>
      </c>
      <c r="X237">
        <v>2</v>
      </c>
      <c r="Y237">
        <v>10</v>
      </c>
      <c r="Z237">
        <v>2</v>
      </c>
      <c r="AA237" t="s">
        <v>154</v>
      </c>
      <c r="AB237" t="s">
        <v>16</v>
      </c>
      <c r="AC237" t="s">
        <v>128</v>
      </c>
      <c r="AD237" t="s">
        <v>129</v>
      </c>
    </row>
    <row r="238" spans="1:30" x14ac:dyDescent="0.25">
      <c r="A238" t="s">
        <v>1446</v>
      </c>
      <c r="B238">
        <v>44743</v>
      </c>
      <c r="C238">
        <v>44749</v>
      </c>
      <c r="D238" t="s">
        <v>397</v>
      </c>
      <c r="E238">
        <v>3948</v>
      </c>
      <c r="F238">
        <v>106</v>
      </c>
      <c r="G238">
        <v>6</v>
      </c>
      <c r="H238">
        <v>9</v>
      </c>
      <c r="I238">
        <v>0</v>
      </c>
      <c r="J238">
        <v>45</v>
      </c>
      <c r="K238">
        <v>0</v>
      </c>
      <c r="L238">
        <v>2</v>
      </c>
      <c r="M238">
        <v>2</v>
      </c>
      <c r="N238">
        <v>2</v>
      </c>
      <c r="O238">
        <v>5</v>
      </c>
      <c r="P238">
        <v>9</v>
      </c>
      <c r="Q238">
        <v>1</v>
      </c>
      <c r="R238">
        <v>1</v>
      </c>
      <c r="S238">
        <v>9</v>
      </c>
      <c r="T238">
        <v>2</v>
      </c>
      <c r="U238">
        <v>0</v>
      </c>
      <c r="V238">
        <v>2</v>
      </c>
      <c r="W238">
        <v>2</v>
      </c>
      <c r="X238">
        <v>2</v>
      </c>
      <c r="Y238">
        <v>9</v>
      </c>
      <c r="Z238">
        <v>2</v>
      </c>
      <c r="AA238" t="s">
        <v>398</v>
      </c>
      <c r="AB238" t="s">
        <v>389</v>
      </c>
      <c r="AC238" t="s">
        <v>391</v>
      </c>
      <c r="AD238" t="s">
        <v>392</v>
      </c>
    </row>
    <row r="239" spans="1:30" x14ac:dyDescent="0.25">
      <c r="A239" t="s">
        <v>1446</v>
      </c>
      <c r="B239">
        <v>44743</v>
      </c>
      <c r="C239">
        <v>44749</v>
      </c>
      <c r="D239" t="s">
        <v>538</v>
      </c>
      <c r="E239">
        <v>5075</v>
      </c>
      <c r="F239">
        <v>230</v>
      </c>
      <c r="G239">
        <v>0</v>
      </c>
      <c r="H239">
        <v>26</v>
      </c>
      <c r="I239">
        <v>1</v>
      </c>
      <c r="J239">
        <v>58</v>
      </c>
      <c r="K239">
        <v>0</v>
      </c>
      <c r="L239">
        <v>1</v>
      </c>
      <c r="M239">
        <v>0</v>
      </c>
      <c r="N239">
        <v>0</v>
      </c>
      <c r="O239">
        <v>2</v>
      </c>
      <c r="P239">
        <v>34</v>
      </c>
      <c r="Q239">
        <v>0</v>
      </c>
      <c r="R239">
        <v>15</v>
      </c>
      <c r="S239">
        <v>35</v>
      </c>
      <c r="T239">
        <v>0</v>
      </c>
      <c r="U239">
        <v>0</v>
      </c>
      <c r="V239">
        <v>22</v>
      </c>
      <c r="W239">
        <v>27</v>
      </c>
      <c r="X239">
        <v>21</v>
      </c>
      <c r="Y239">
        <v>35</v>
      </c>
      <c r="Z239">
        <v>27</v>
      </c>
      <c r="AA239" t="s">
        <v>539</v>
      </c>
      <c r="AB239" t="s">
        <v>389</v>
      </c>
      <c r="AC239" t="s">
        <v>510</v>
      </c>
      <c r="AD239" t="s">
        <v>511</v>
      </c>
    </row>
    <row r="240" spans="1:30" x14ac:dyDescent="0.25">
      <c r="A240" t="s">
        <v>1446</v>
      </c>
      <c r="B240">
        <v>44743</v>
      </c>
      <c r="C240">
        <v>44749</v>
      </c>
      <c r="D240" t="s">
        <v>427</v>
      </c>
      <c r="E240">
        <v>3491</v>
      </c>
      <c r="F240">
        <v>132</v>
      </c>
      <c r="G240">
        <v>0</v>
      </c>
      <c r="H240">
        <v>13</v>
      </c>
      <c r="I240">
        <v>0</v>
      </c>
      <c r="J240">
        <v>52</v>
      </c>
      <c r="K240">
        <v>0</v>
      </c>
      <c r="L240">
        <v>0</v>
      </c>
      <c r="M240">
        <v>0</v>
      </c>
      <c r="N240">
        <v>0</v>
      </c>
      <c r="O240">
        <v>7</v>
      </c>
      <c r="P240">
        <v>13</v>
      </c>
      <c r="Q240">
        <v>0</v>
      </c>
      <c r="R240">
        <v>7</v>
      </c>
      <c r="S240">
        <v>12</v>
      </c>
      <c r="T240">
        <v>6</v>
      </c>
      <c r="U240">
        <v>0</v>
      </c>
      <c r="V240">
        <v>8</v>
      </c>
      <c r="W240">
        <v>7</v>
      </c>
      <c r="X240">
        <v>8</v>
      </c>
      <c r="Y240">
        <v>13</v>
      </c>
      <c r="Z240">
        <v>8</v>
      </c>
      <c r="AA240" t="s">
        <v>428</v>
      </c>
      <c r="AB240" t="s">
        <v>389</v>
      </c>
      <c r="AC240" t="s">
        <v>391</v>
      </c>
      <c r="AD240" t="s">
        <v>392</v>
      </c>
    </row>
    <row r="241" spans="1:30" x14ac:dyDescent="0.25">
      <c r="A241" t="s">
        <v>1446</v>
      </c>
      <c r="B241">
        <v>44743</v>
      </c>
      <c r="C241">
        <v>44749</v>
      </c>
      <c r="D241" t="s">
        <v>449</v>
      </c>
      <c r="E241">
        <v>3630</v>
      </c>
      <c r="F241">
        <v>115</v>
      </c>
      <c r="G241">
        <v>0</v>
      </c>
      <c r="H241">
        <v>8</v>
      </c>
      <c r="I241">
        <v>0</v>
      </c>
      <c r="J241">
        <v>13</v>
      </c>
      <c r="K241">
        <v>1</v>
      </c>
      <c r="L241">
        <v>0</v>
      </c>
      <c r="M241">
        <v>0</v>
      </c>
      <c r="N241">
        <v>2</v>
      </c>
      <c r="O241">
        <v>9</v>
      </c>
      <c r="P241">
        <v>9</v>
      </c>
      <c r="Q241">
        <v>0</v>
      </c>
      <c r="R241">
        <v>4</v>
      </c>
      <c r="S241">
        <v>9</v>
      </c>
      <c r="T241">
        <v>2</v>
      </c>
      <c r="U241">
        <v>0</v>
      </c>
      <c r="V241">
        <v>2</v>
      </c>
      <c r="W241">
        <v>2</v>
      </c>
      <c r="X241">
        <v>2</v>
      </c>
      <c r="Y241">
        <v>9</v>
      </c>
      <c r="Z241">
        <v>2</v>
      </c>
      <c r="AA241" t="s">
        <v>1631</v>
      </c>
      <c r="AB241" t="s">
        <v>389</v>
      </c>
      <c r="AC241" t="s">
        <v>450</v>
      </c>
      <c r="AD241" t="s">
        <v>451</v>
      </c>
    </row>
    <row r="242" spans="1:30" x14ac:dyDescent="0.25">
      <c r="A242" t="s">
        <v>1446</v>
      </c>
      <c r="B242">
        <v>44743</v>
      </c>
      <c r="C242">
        <v>44749</v>
      </c>
      <c r="D242" t="s">
        <v>900</v>
      </c>
      <c r="E242">
        <v>13436</v>
      </c>
      <c r="F242">
        <v>624</v>
      </c>
      <c r="G242">
        <v>0</v>
      </c>
      <c r="H242">
        <v>118</v>
      </c>
      <c r="I242">
        <v>0</v>
      </c>
      <c r="J242">
        <v>145</v>
      </c>
      <c r="K242">
        <v>2</v>
      </c>
      <c r="L242">
        <v>0</v>
      </c>
      <c r="M242">
        <v>0</v>
      </c>
      <c r="N242">
        <v>13</v>
      </c>
      <c r="O242">
        <v>103</v>
      </c>
      <c r="P242">
        <v>119</v>
      </c>
      <c r="Q242">
        <v>0</v>
      </c>
      <c r="R242">
        <v>62</v>
      </c>
      <c r="S242">
        <v>120</v>
      </c>
      <c r="T242">
        <v>16</v>
      </c>
      <c r="U242">
        <v>0</v>
      </c>
      <c r="V242">
        <v>16</v>
      </c>
      <c r="W242">
        <v>15</v>
      </c>
      <c r="X242">
        <v>15</v>
      </c>
      <c r="Y242">
        <v>121</v>
      </c>
      <c r="Z242">
        <v>16</v>
      </c>
      <c r="AA242" t="s">
        <v>901</v>
      </c>
      <c r="AB242" t="s">
        <v>810</v>
      </c>
      <c r="AC242" t="s">
        <v>856</v>
      </c>
      <c r="AD242" t="s">
        <v>857</v>
      </c>
    </row>
    <row r="243" spans="1:30" x14ac:dyDescent="0.25">
      <c r="A243" t="s">
        <v>1446</v>
      </c>
      <c r="B243">
        <v>44743</v>
      </c>
      <c r="C243">
        <v>44749</v>
      </c>
      <c r="D243" t="s">
        <v>843</v>
      </c>
      <c r="E243">
        <v>11099</v>
      </c>
      <c r="F243">
        <v>348</v>
      </c>
      <c r="G243">
        <v>0</v>
      </c>
      <c r="H243">
        <v>26</v>
      </c>
      <c r="I243">
        <v>0</v>
      </c>
      <c r="J243">
        <v>47</v>
      </c>
      <c r="K243">
        <v>0</v>
      </c>
      <c r="L243">
        <v>0</v>
      </c>
      <c r="M243">
        <v>0</v>
      </c>
      <c r="N243">
        <v>0</v>
      </c>
      <c r="O243">
        <v>21</v>
      </c>
      <c r="P243">
        <v>26</v>
      </c>
      <c r="Q243">
        <v>0</v>
      </c>
      <c r="R243">
        <v>12</v>
      </c>
      <c r="S243">
        <v>27</v>
      </c>
      <c r="T243">
        <v>1</v>
      </c>
      <c r="U243">
        <v>0</v>
      </c>
      <c r="V243">
        <v>1</v>
      </c>
      <c r="W243">
        <v>0</v>
      </c>
      <c r="X243">
        <v>1</v>
      </c>
      <c r="Y243">
        <v>27</v>
      </c>
      <c r="Z243">
        <v>1</v>
      </c>
      <c r="AA243" t="s">
        <v>844</v>
      </c>
      <c r="AB243" t="s">
        <v>810</v>
      </c>
      <c r="AC243" t="s">
        <v>812</v>
      </c>
      <c r="AD243" t="s">
        <v>813</v>
      </c>
    </row>
    <row r="244" spans="1:30" x14ac:dyDescent="0.25">
      <c r="A244" t="s">
        <v>1446</v>
      </c>
      <c r="B244">
        <v>44743</v>
      </c>
      <c r="C244">
        <v>44749</v>
      </c>
      <c r="D244" t="s">
        <v>179</v>
      </c>
      <c r="E244">
        <v>7322</v>
      </c>
      <c r="F244">
        <v>312</v>
      </c>
      <c r="G244">
        <v>37</v>
      </c>
      <c r="H244">
        <v>44</v>
      </c>
      <c r="I244">
        <v>0</v>
      </c>
      <c r="J244">
        <v>107</v>
      </c>
      <c r="K244">
        <v>0</v>
      </c>
      <c r="L244">
        <v>2</v>
      </c>
      <c r="M244">
        <v>2</v>
      </c>
      <c r="N244">
        <v>2</v>
      </c>
      <c r="O244">
        <v>38</v>
      </c>
      <c r="P244">
        <v>44</v>
      </c>
      <c r="Q244">
        <v>37</v>
      </c>
      <c r="R244">
        <v>44</v>
      </c>
      <c r="S244">
        <v>44</v>
      </c>
      <c r="T244">
        <v>2</v>
      </c>
      <c r="U244">
        <v>2</v>
      </c>
      <c r="V244">
        <v>2</v>
      </c>
      <c r="W244">
        <v>2</v>
      </c>
      <c r="X244">
        <v>2</v>
      </c>
      <c r="Y244">
        <v>46</v>
      </c>
      <c r="Z244">
        <v>2</v>
      </c>
      <c r="AA244" t="s">
        <v>180</v>
      </c>
      <c r="AB244" t="s">
        <v>16</v>
      </c>
      <c r="AC244" t="s">
        <v>169</v>
      </c>
      <c r="AD244" t="s">
        <v>1540</v>
      </c>
    </row>
    <row r="245" spans="1:30" x14ac:dyDescent="0.25">
      <c r="A245" t="s">
        <v>1446</v>
      </c>
      <c r="B245">
        <v>44743</v>
      </c>
      <c r="C245">
        <v>44749</v>
      </c>
      <c r="D245" t="s">
        <v>61</v>
      </c>
      <c r="E245">
        <v>4872</v>
      </c>
      <c r="F245">
        <v>203</v>
      </c>
      <c r="G245">
        <v>0</v>
      </c>
      <c r="H245">
        <v>18</v>
      </c>
      <c r="I245">
        <v>1</v>
      </c>
      <c r="J245">
        <v>120</v>
      </c>
      <c r="K245">
        <v>0</v>
      </c>
      <c r="L245">
        <v>0</v>
      </c>
      <c r="M245">
        <v>0</v>
      </c>
      <c r="N245">
        <v>2</v>
      </c>
      <c r="O245">
        <v>14</v>
      </c>
      <c r="P245">
        <v>17</v>
      </c>
      <c r="Q245">
        <v>0</v>
      </c>
      <c r="R245">
        <v>16</v>
      </c>
      <c r="S245">
        <v>18</v>
      </c>
      <c r="T245">
        <v>7</v>
      </c>
      <c r="U245">
        <v>0</v>
      </c>
      <c r="V245">
        <v>12</v>
      </c>
      <c r="W245">
        <v>11</v>
      </c>
      <c r="X245">
        <v>12</v>
      </c>
      <c r="Y245">
        <v>18</v>
      </c>
      <c r="Z245">
        <v>12</v>
      </c>
      <c r="AA245" t="s">
        <v>62</v>
      </c>
      <c r="AB245" t="s">
        <v>16</v>
      </c>
      <c r="AC245" t="s">
        <v>41</v>
      </c>
      <c r="AD245" t="s">
        <v>42</v>
      </c>
    </row>
    <row r="246" spans="1:30" x14ac:dyDescent="0.25">
      <c r="A246" t="s">
        <v>1446</v>
      </c>
      <c r="B246">
        <v>44743</v>
      </c>
      <c r="C246">
        <v>44749</v>
      </c>
      <c r="D246" t="s">
        <v>63</v>
      </c>
      <c r="E246">
        <v>5314</v>
      </c>
      <c r="F246">
        <v>147</v>
      </c>
      <c r="G246">
        <v>1</v>
      </c>
      <c r="H246">
        <v>5</v>
      </c>
      <c r="I246">
        <v>0</v>
      </c>
      <c r="J246">
        <v>68</v>
      </c>
      <c r="K246">
        <v>0</v>
      </c>
      <c r="L246">
        <v>1</v>
      </c>
      <c r="M246">
        <v>0</v>
      </c>
      <c r="N246">
        <v>2</v>
      </c>
      <c r="O246">
        <v>1</v>
      </c>
      <c r="P246">
        <v>4</v>
      </c>
      <c r="Q246">
        <v>0</v>
      </c>
      <c r="R246">
        <v>0</v>
      </c>
      <c r="S246">
        <v>4</v>
      </c>
      <c r="T246">
        <v>2</v>
      </c>
      <c r="U246">
        <v>1</v>
      </c>
      <c r="V246">
        <v>3</v>
      </c>
      <c r="W246">
        <v>3</v>
      </c>
      <c r="X246">
        <v>3</v>
      </c>
      <c r="Y246">
        <v>5</v>
      </c>
      <c r="Z246">
        <v>3</v>
      </c>
      <c r="AA246" t="s">
        <v>64</v>
      </c>
      <c r="AB246" t="s">
        <v>16</v>
      </c>
      <c r="AC246" t="s">
        <v>41</v>
      </c>
      <c r="AD246" t="s">
        <v>42</v>
      </c>
    </row>
    <row r="247" spans="1:30" x14ac:dyDescent="0.25">
      <c r="A247" t="s">
        <v>1446</v>
      </c>
      <c r="B247">
        <v>44743</v>
      </c>
      <c r="C247">
        <v>44749</v>
      </c>
      <c r="D247" t="s">
        <v>878</v>
      </c>
      <c r="E247">
        <v>6792</v>
      </c>
      <c r="F247">
        <v>217</v>
      </c>
      <c r="G247">
        <v>3</v>
      </c>
      <c r="H247">
        <v>40</v>
      </c>
      <c r="I247">
        <v>0</v>
      </c>
      <c r="J247">
        <v>56</v>
      </c>
      <c r="K247">
        <v>0</v>
      </c>
      <c r="L247">
        <v>0</v>
      </c>
      <c r="M247">
        <v>0</v>
      </c>
      <c r="N247">
        <v>1</v>
      </c>
      <c r="O247">
        <v>30</v>
      </c>
      <c r="P247">
        <v>42</v>
      </c>
      <c r="Q247">
        <v>0</v>
      </c>
      <c r="R247">
        <v>21</v>
      </c>
      <c r="S247">
        <v>41</v>
      </c>
      <c r="T247">
        <v>1</v>
      </c>
      <c r="U247">
        <v>0</v>
      </c>
      <c r="V247">
        <v>1</v>
      </c>
      <c r="W247">
        <v>1</v>
      </c>
      <c r="X247">
        <v>1</v>
      </c>
      <c r="Y247">
        <v>42</v>
      </c>
      <c r="Z247">
        <v>1</v>
      </c>
      <c r="AA247" t="s">
        <v>879</v>
      </c>
      <c r="AB247" t="s">
        <v>810</v>
      </c>
      <c r="AC247" t="s">
        <v>856</v>
      </c>
      <c r="AD247" t="s">
        <v>857</v>
      </c>
    </row>
    <row r="248" spans="1:30" x14ac:dyDescent="0.25">
      <c r="A248" t="s">
        <v>1446</v>
      </c>
      <c r="B248">
        <v>44743</v>
      </c>
      <c r="C248">
        <v>44749</v>
      </c>
      <c r="D248" t="s">
        <v>964</v>
      </c>
      <c r="E248">
        <v>4490</v>
      </c>
      <c r="F248">
        <v>196</v>
      </c>
      <c r="G248">
        <v>1</v>
      </c>
      <c r="H248">
        <v>52</v>
      </c>
      <c r="I248">
        <v>0</v>
      </c>
      <c r="J248">
        <v>56</v>
      </c>
      <c r="K248">
        <v>0</v>
      </c>
      <c r="L248">
        <v>2</v>
      </c>
      <c r="M248">
        <v>3</v>
      </c>
      <c r="N248">
        <v>13</v>
      </c>
      <c r="O248">
        <v>16</v>
      </c>
      <c r="P248">
        <v>51</v>
      </c>
      <c r="Q248">
        <v>0</v>
      </c>
      <c r="R248">
        <v>30</v>
      </c>
      <c r="S248">
        <v>52</v>
      </c>
      <c r="T248">
        <v>18</v>
      </c>
      <c r="U248">
        <v>0</v>
      </c>
      <c r="V248">
        <v>19</v>
      </c>
      <c r="W248">
        <v>19</v>
      </c>
      <c r="X248">
        <v>18</v>
      </c>
      <c r="Y248">
        <v>52</v>
      </c>
      <c r="Z248">
        <v>19</v>
      </c>
      <c r="AA248" t="s">
        <v>965</v>
      </c>
      <c r="AB248" t="s">
        <v>810</v>
      </c>
      <c r="AC248" t="s">
        <v>953</v>
      </c>
      <c r="AD248" t="s">
        <v>954</v>
      </c>
    </row>
    <row r="249" spans="1:30" x14ac:dyDescent="0.25">
      <c r="A249" t="s">
        <v>1446</v>
      </c>
      <c r="B249">
        <v>44743</v>
      </c>
      <c r="C249">
        <v>44749</v>
      </c>
      <c r="D249" t="s">
        <v>926</v>
      </c>
      <c r="E249">
        <v>8021</v>
      </c>
      <c r="F249">
        <v>367</v>
      </c>
      <c r="G249">
        <v>5</v>
      </c>
      <c r="H249">
        <v>69</v>
      </c>
      <c r="I249">
        <v>1</v>
      </c>
      <c r="J249">
        <v>63</v>
      </c>
      <c r="K249">
        <v>3</v>
      </c>
      <c r="L249">
        <v>1</v>
      </c>
      <c r="M249">
        <v>3</v>
      </c>
      <c r="N249">
        <v>5</v>
      </c>
      <c r="O249">
        <v>11</v>
      </c>
      <c r="P249">
        <v>109</v>
      </c>
      <c r="Q249">
        <v>1</v>
      </c>
      <c r="R249">
        <v>70</v>
      </c>
      <c r="S249">
        <v>111</v>
      </c>
      <c r="T249">
        <v>10</v>
      </c>
      <c r="U249">
        <v>0</v>
      </c>
      <c r="V249">
        <v>13</v>
      </c>
      <c r="W249">
        <v>12</v>
      </c>
      <c r="X249">
        <v>13</v>
      </c>
      <c r="Y249">
        <v>112</v>
      </c>
      <c r="Z249">
        <v>13</v>
      </c>
      <c r="AA249" t="s">
        <v>927</v>
      </c>
      <c r="AB249" t="s">
        <v>810</v>
      </c>
      <c r="AC249" t="s">
        <v>904</v>
      </c>
      <c r="AD249" t="s">
        <v>905</v>
      </c>
    </row>
    <row r="250" spans="1:30" x14ac:dyDescent="0.25">
      <c r="A250" t="s">
        <v>1446</v>
      </c>
      <c r="B250">
        <v>44743</v>
      </c>
      <c r="C250">
        <v>44749</v>
      </c>
      <c r="D250" t="s">
        <v>838</v>
      </c>
      <c r="E250">
        <v>5272</v>
      </c>
      <c r="F250">
        <v>245</v>
      </c>
      <c r="G250">
        <v>1</v>
      </c>
      <c r="H250">
        <v>36</v>
      </c>
      <c r="I250">
        <v>0</v>
      </c>
      <c r="J250">
        <v>28</v>
      </c>
      <c r="K250">
        <v>0</v>
      </c>
      <c r="L250">
        <v>0</v>
      </c>
      <c r="M250">
        <v>0</v>
      </c>
      <c r="N250">
        <v>0</v>
      </c>
      <c r="O250">
        <v>30</v>
      </c>
      <c r="P250">
        <v>36</v>
      </c>
      <c r="Q250">
        <v>0</v>
      </c>
      <c r="R250">
        <v>19</v>
      </c>
      <c r="S250">
        <v>36</v>
      </c>
      <c r="T250">
        <v>2</v>
      </c>
      <c r="U250">
        <v>0</v>
      </c>
      <c r="V250">
        <v>2</v>
      </c>
      <c r="W250">
        <v>2</v>
      </c>
      <c r="X250">
        <v>2</v>
      </c>
      <c r="Y250">
        <v>36</v>
      </c>
      <c r="Z250">
        <v>2</v>
      </c>
      <c r="AA250" t="s">
        <v>839</v>
      </c>
      <c r="AB250" t="s">
        <v>810</v>
      </c>
      <c r="AC250" t="s">
        <v>812</v>
      </c>
      <c r="AD250" t="s">
        <v>813</v>
      </c>
    </row>
    <row r="251" spans="1:30" x14ac:dyDescent="0.25">
      <c r="A251" t="s">
        <v>1446</v>
      </c>
      <c r="B251">
        <v>44743</v>
      </c>
      <c r="C251">
        <v>44749</v>
      </c>
      <c r="D251" t="s">
        <v>823</v>
      </c>
      <c r="E251">
        <v>5326</v>
      </c>
      <c r="F251">
        <v>212</v>
      </c>
      <c r="G251">
        <v>0</v>
      </c>
      <c r="H251">
        <v>20</v>
      </c>
      <c r="I251">
        <v>1</v>
      </c>
      <c r="J251">
        <v>32</v>
      </c>
      <c r="K251">
        <v>4</v>
      </c>
      <c r="L251">
        <v>0</v>
      </c>
      <c r="M251">
        <v>0</v>
      </c>
      <c r="N251">
        <v>8</v>
      </c>
      <c r="O251">
        <v>11</v>
      </c>
      <c r="P251">
        <v>20</v>
      </c>
      <c r="Q251">
        <v>0</v>
      </c>
      <c r="R251">
        <v>9</v>
      </c>
      <c r="S251">
        <v>20</v>
      </c>
      <c r="T251">
        <v>8</v>
      </c>
      <c r="U251">
        <v>0</v>
      </c>
      <c r="V251">
        <v>9</v>
      </c>
      <c r="W251">
        <v>8</v>
      </c>
      <c r="X251">
        <v>9</v>
      </c>
      <c r="Y251">
        <v>20</v>
      </c>
      <c r="Z251">
        <v>9</v>
      </c>
      <c r="AA251" t="s">
        <v>824</v>
      </c>
      <c r="AB251" t="s">
        <v>810</v>
      </c>
      <c r="AC251" t="s">
        <v>812</v>
      </c>
      <c r="AD251" t="s">
        <v>813</v>
      </c>
    </row>
    <row r="252" spans="1:30" x14ac:dyDescent="0.25">
      <c r="A252" t="s">
        <v>1446</v>
      </c>
      <c r="B252">
        <v>44743</v>
      </c>
      <c r="C252">
        <v>44749</v>
      </c>
      <c r="D252" t="s">
        <v>849</v>
      </c>
      <c r="E252">
        <v>3867</v>
      </c>
      <c r="F252">
        <v>174</v>
      </c>
      <c r="G252">
        <v>4</v>
      </c>
      <c r="H252">
        <v>12</v>
      </c>
      <c r="I252">
        <v>1</v>
      </c>
      <c r="J252">
        <v>17</v>
      </c>
      <c r="K252">
        <v>0</v>
      </c>
      <c r="L252">
        <v>0</v>
      </c>
      <c r="M252">
        <v>0</v>
      </c>
      <c r="N252">
        <v>0</v>
      </c>
      <c r="O252">
        <v>8</v>
      </c>
      <c r="P252">
        <v>8</v>
      </c>
      <c r="Q252">
        <v>0</v>
      </c>
      <c r="R252">
        <v>9</v>
      </c>
      <c r="S252">
        <v>14</v>
      </c>
      <c r="T252">
        <v>0</v>
      </c>
      <c r="U252">
        <v>0</v>
      </c>
      <c r="V252">
        <v>1</v>
      </c>
      <c r="W252">
        <v>0</v>
      </c>
      <c r="X252">
        <v>1</v>
      </c>
      <c r="Y252">
        <v>14</v>
      </c>
      <c r="Z252">
        <v>1</v>
      </c>
      <c r="AA252" t="s">
        <v>850</v>
      </c>
      <c r="AB252" t="s">
        <v>810</v>
      </c>
      <c r="AC252" t="s">
        <v>812</v>
      </c>
      <c r="AD252" t="s">
        <v>813</v>
      </c>
    </row>
    <row r="253" spans="1:30" x14ac:dyDescent="0.25">
      <c r="A253" t="s">
        <v>1446</v>
      </c>
      <c r="B253">
        <v>44743</v>
      </c>
      <c r="C253">
        <v>44749</v>
      </c>
      <c r="D253" t="s">
        <v>475</v>
      </c>
      <c r="E253">
        <v>4874</v>
      </c>
      <c r="F253">
        <v>192</v>
      </c>
      <c r="G253">
        <v>0</v>
      </c>
      <c r="H253">
        <v>26</v>
      </c>
      <c r="I253">
        <v>0</v>
      </c>
      <c r="J253">
        <v>62</v>
      </c>
      <c r="K253">
        <v>1</v>
      </c>
      <c r="L253">
        <v>0</v>
      </c>
      <c r="M253">
        <v>0</v>
      </c>
      <c r="N253">
        <v>2</v>
      </c>
      <c r="O253">
        <v>25</v>
      </c>
      <c r="P253">
        <v>24</v>
      </c>
      <c r="Q253">
        <v>0</v>
      </c>
      <c r="R253">
        <v>10</v>
      </c>
      <c r="S253">
        <v>27</v>
      </c>
      <c r="T253">
        <v>4</v>
      </c>
      <c r="U253">
        <v>1</v>
      </c>
      <c r="V253">
        <v>6</v>
      </c>
      <c r="W253">
        <v>5</v>
      </c>
      <c r="X253">
        <v>6</v>
      </c>
      <c r="Y253">
        <v>27</v>
      </c>
      <c r="Z253">
        <v>6</v>
      </c>
      <c r="AA253" t="s">
        <v>476</v>
      </c>
      <c r="AB253" t="s">
        <v>389</v>
      </c>
      <c r="AC253" t="s">
        <v>450</v>
      </c>
      <c r="AD253" t="s">
        <v>451</v>
      </c>
    </row>
    <row r="254" spans="1:30" x14ac:dyDescent="0.25">
      <c r="A254" t="s">
        <v>1446</v>
      </c>
      <c r="B254">
        <v>44743</v>
      </c>
      <c r="C254">
        <v>44749</v>
      </c>
      <c r="D254" t="s">
        <v>163</v>
      </c>
      <c r="E254">
        <v>4248</v>
      </c>
      <c r="F254">
        <v>173</v>
      </c>
      <c r="G254">
        <v>0</v>
      </c>
      <c r="H254">
        <v>27</v>
      </c>
      <c r="I254">
        <v>0</v>
      </c>
      <c r="J254">
        <v>41</v>
      </c>
      <c r="K254">
        <v>0</v>
      </c>
      <c r="L254">
        <v>0</v>
      </c>
      <c r="M254">
        <v>0</v>
      </c>
      <c r="N254">
        <v>1</v>
      </c>
      <c r="O254">
        <v>8</v>
      </c>
      <c r="P254">
        <v>32</v>
      </c>
      <c r="Q254">
        <v>2</v>
      </c>
      <c r="R254">
        <v>14</v>
      </c>
      <c r="S254">
        <v>30</v>
      </c>
      <c r="T254">
        <v>2</v>
      </c>
      <c r="U254">
        <v>1</v>
      </c>
      <c r="V254">
        <v>5</v>
      </c>
      <c r="W254">
        <v>5</v>
      </c>
      <c r="X254">
        <v>4</v>
      </c>
      <c r="Y254">
        <v>32</v>
      </c>
      <c r="Z254">
        <v>5</v>
      </c>
      <c r="AA254" t="s">
        <v>1710</v>
      </c>
      <c r="AB254" t="s">
        <v>16</v>
      </c>
      <c r="AC254" t="s">
        <v>128</v>
      </c>
      <c r="AD254" t="s">
        <v>129</v>
      </c>
    </row>
    <row r="255" spans="1:30" x14ac:dyDescent="0.25">
      <c r="A255" t="s">
        <v>1446</v>
      </c>
      <c r="B255">
        <v>44743</v>
      </c>
      <c r="C255">
        <v>44749</v>
      </c>
      <c r="D255" t="s">
        <v>34</v>
      </c>
      <c r="E255">
        <v>21359</v>
      </c>
      <c r="F255">
        <v>424</v>
      </c>
      <c r="G255">
        <v>2</v>
      </c>
      <c r="H255">
        <v>131</v>
      </c>
      <c r="I255">
        <v>0</v>
      </c>
      <c r="J255">
        <v>94</v>
      </c>
      <c r="K255">
        <v>1</v>
      </c>
      <c r="L255">
        <v>2</v>
      </c>
      <c r="M255">
        <v>0</v>
      </c>
      <c r="N255">
        <v>7</v>
      </c>
      <c r="O255">
        <v>104</v>
      </c>
      <c r="P255">
        <v>134</v>
      </c>
      <c r="Q255">
        <v>0</v>
      </c>
      <c r="R255">
        <v>64</v>
      </c>
      <c r="S255">
        <v>136</v>
      </c>
      <c r="T255">
        <v>10</v>
      </c>
      <c r="U255">
        <v>0</v>
      </c>
      <c r="V255">
        <v>10</v>
      </c>
      <c r="W255">
        <v>11</v>
      </c>
      <c r="X255">
        <v>11</v>
      </c>
      <c r="Y255">
        <v>136</v>
      </c>
      <c r="Z255">
        <v>11</v>
      </c>
      <c r="AA255" t="s">
        <v>35</v>
      </c>
      <c r="AB255" t="s">
        <v>16</v>
      </c>
      <c r="AC255" t="s">
        <v>18</v>
      </c>
      <c r="AD255" t="s">
        <v>19</v>
      </c>
    </row>
    <row r="256" spans="1:30" x14ac:dyDescent="0.25">
      <c r="A256" t="s">
        <v>1446</v>
      </c>
      <c r="B256">
        <v>44743</v>
      </c>
      <c r="C256">
        <v>44749</v>
      </c>
      <c r="D256" t="s">
        <v>488</v>
      </c>
      <c r="E256">
        <v>8600</v>
      </c>
      <c r="F256">
        <v>312</v>
      </c>
      <c r="G256">
        <v>0</v>
      </c>
      <c r="H256">
        <v>41</v>
      </c>
      <c r="I256">
        <v>12</v>
      </c>
      <c r="J256">
        <v>63</v>
      </c>
      <c r="K256">
        <v>0</v>
      </c>
      <c r="L256">
        <v>1</v>
      </c>
      <c r="M256">
        <v>0</v>
      </c>
      <c r="N256">
        <v>1</v>
      </c>
      <c r="O256">
        <v>20</v>
      </c>
      <c r="P256">
        <v>44</v>
      </c>
      <c r="Q256">
        <v>0</v>
      </c>
      <c r="R256">
        <v>16</v>
      </c>
      <c r="S256">
        <v>46</v>
      </c>
      <c r="T256">
        <v>1</v>
      </c>
      <c r="U256">
        <v>1</v>
      </c>
      <c r="V256">
        <v>1</v>
      </c>
      <c r="W256">
        <v>3</v>
      </c>
      <c r="X256">
        <v>2</v>
      </c>
      <c r="Y256">
        <v>46</v>
      </c>
      <c r="Z256">
        <v>3</v>
      </c>
      <c r="AA256" t="s">
        <v>1542</v>
      </c>
      <c r="AB256" t="s">
        <v>389</v>
      </c>
      <c r="AC256" t="s">
        <v>450</v>
      </c>
      <c r="AD256" t="s">
        <v>451</v>
      </c>
    </row>
    <row r="257" spans="1:30" x14ac:dyDescent="0.25">
      <c r="A257" t="s">
        <v>1446</v>
      </c>
      <c r="B257">
        <v>44743</v>
      </c>
      <c r="C257">
        <v>44749</v>
      </c>
      <c r="D257" t="s">
        <v>828</v>
      </c>
      <c r="E257">
        <v>6600</v>
      </c>
      <c r="F257">
        <v>342</v>
      </c>
      <c r="G257">
        <v>0</v>
      </c>
      <c r="H257">
        <v>90</v>
      </c>
      <c r="I257">
        <v>1</v>
      </c>
      <c r="J257">
        <v>26</v>
      </c>
      <c r="K257">
        <v>0</v>
      </c>
      <c r="L257">
        <v>0</v>
      </c>
      <c r="M257">
        <v>0</v>
      </c>
      <c r="N257">
        <v>1</v>
      </c>
      <c r="O257">
        <v>39</v>
      </c>
      <c r="P257">
        <v>90</v>
      </c>
      <c r="Q257">
        <v>0</v>
      </c>
      <c r="R257">
        <v>46</v>
      </c>
      <c r="S257">
        <v>91</v>
      </c>
      <c r="T257">
        <v>16</v>
      </c>
      <c r="U257">
        <v>0</v>
      </c>
      <c r="V257">
        <v>16</v>
      </c>
      <c r="W257">
        <v>14</v>
      </c>
      <c r="X257">
        <v>16</v>
      </c>
      <c r="Y257">
        <v>91</v>
      </c>
      <c r="Z257">
        <v>16</v>
      </c>
      <c r="AA257" t="s">
        <v>829</v>
      </c>
      <c r="AB257" t="s">
        <v>810</v>
      </c>
      <c r="AC257" t="s">
        <v>812</v>
      </c>
      <c r="AD257" t="s">
        <v>813</v>
      </c>
    </row>
    <row r="258" spans="1:30" x14ac:dyDescent="0.25">
      <c r="A258" t="s">
        <v>1446</v>
      </c>
      <c r="B258">
        <v>44743</v>
      </c>
      <c r="C258">
        <v>44749</v>
      </c>
      <c r="D258" t="s">
        <v>84</v>
      </c>
      <c r="E258">
        <v>2323</v>
      </c>
      <c r="F258">
        <v>43</v>
      </c>
      <c r="G258">
        <v>0</v>
      </c>
      <c r="H258">
        <v>5</v>
      </c>
      <c r="I258">
        <v>0</v>
      </c>
      <c r="J258">
        <v>7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5</v>
      </c>
      <c r="Q258">
        <v>0</v>
      </c>
      <c r="R258">
        <v>0</v>
      </c>
      <c r="S258">
        <v>5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5</v>
      </c>
      <c r="Z258">
        <v>0</v>
      </c>
      <c r="AA258" t="s">
        <v>85</v>
      </c>
      <c r="AB258" t="s">
        <v>16</v>
      </c>
      <c r="AC258" t="s">
        <v>70</v>
      </c>
      <c r="AD258" t="s">
        <v>1709</v>
      </c>
    </row>
    <row r="259" spans="1:30" x14ac:dyDescent="0.25">
      <c r="A259" t="s">
        <v>1446</v>
      </c>
      <c r="B259">
        <v>44743</v>
      </c>
      <c r="C259">
        <v>44749</v>
      </c>
      <c r="D259" t="s">
        <v>29</v>
      </c>
      <c r="E259">
        <v>6998</v>
      </c>
      <c r="F259">
        <v>221</v>
      </c>
      <c r="G259">
        <v>2</v>
      </c>
      <c r="H259">
        <v>64</v>
      </c>
      <c r="I259">
        <v>2</v>
      </c>
      <c r="J259">
        <v>66</v>
      </c>
      <c r="K259">
        <v>0</v>
      </c>
      <c r="L259">
        <v>2</v>
      </c>
      <c r="M259">
        <v>1</v>
      </c>
      <c r="N259">
        <v>4</v>
      </c>
      <c r="O259">
        <v>30</v>
      </c>
      <c r="P259">
        <v>65</v>
      </c>
      <c r="Q259">
        <v>0</v>
      </c>
      <c r="R259">
        <v>23</v>
      </c>
      <c r="S259">
        <v>65</v>
      </c>
      <c r="T259">
        <v>4</v>
      </c>
      <c r="U259">
        <v>0</v>
      </c>
      <c r="V259">
        <v>8</v>
      </c>
      <c r="W259">
        <v>6</v>
      </c>
      <c r="X259">
        <v>8</v>
      </c>
      <c r="Y259">
        <v>65</v>
      </c>
      <c r="Z259">
        <v>8</v>
      </c>
      <c r="AA259" t="s">
        <v>30</v>
      </c>
      <c r="AB259" t="s">
        <v>16</v>
      </c>
      <c r="AC259" t="s">
        <v>18</v>
      </c>
      <c r="AD259" t="s">
        <v>19</v>
      </c>
    </row>
    <row r="260" spans="1:30" x14ac:dyDescent="0.25">
      <c r="A260" t="s">
        <v>1446</v>
      </c>
      <c r="B260">
        <v>44743</v>
      </c>
      <c r="C260">
        <v>44749</v>
      </c>
      <c r="D260" t="s">
        <v>1021</v>
      </c>
      <c r="E260">
        <v>10754</v>
      </c>
      <c r="F260">
        <v>415</v>
      </c>
      <c r="G260">
        <v>44</v>
      </c>
      <c r="H260">
        <v>77</v>
      </c>
      <c r="I260">
        <v>0</v>
      </c>
      <c r="J260">
        <v>54</v>
      </c>
      <c r="K260">
        <v>0</v>
      </c>
      <c r="L260">
        <v>0</v>
      </c>
      <c r="M260">
        <v>2</v>
      </c>
      <c r="N260">
        <v>2</v>
      </c>
      <c r="O260">
        <v>57</v>
      </c>
      <c r="P260">
        <v>78</v>
      </c>
      <c r="Q260">
        <v>0</v>
      </c>
      <c r="R260">
        <v>51</v>
      </c>
      <c r="S260">
        <v>78</v>
      </c>
      <c r="T260">
        <v>7</v>
      </c>
      <c r="U260">
        <v>0</v>
      </c>
      <c r="V260">
        <v>11</v>
      </c>
      <c r="W260">
        <v>9</v>
      </c>
      <c r="X260">
        <v>11</v>
      </c>
      <c r="Y260">
        <v>78</v>
      </c>
      <c r="Z260">
        <v>11</v>
      </c>
      <c r="AA260" t="s">
        <v>1022</v>
      </c>
      <c r="AB260" t="s">
        <v>810</v>
      </c>
      <c r="AC260" t="s">
        <v>1009</v>
      </c>
      <c r="AD260" t="s">
        <v>1010</v>
      </c>
    </row>
    <row r="261" spans="1:30" x14ac:dyDescent="0.25">
      <c r="A261" t="s">
        <v>1446</v>
      </c>
      <c r="B261">
        <v>44743</v>
      </c>
      <c r="C261">
        <v>44749</v>
      </c>
      <c r="D261" t="s">
        <v>888</v>
      </c>
      <c r="E261">
        <v>3551</v>
      </c>
      <c r="F261">
        <v>109</v>
      </c>
      <c r="G261">
        <v>0</v>
      </c>
      <c r="H261">
        <v>8</v>
      </c>
      <c r="I261">
        <v>0</v>
      </c>
      <c r="J261">
        <v>26</v>
      </c>
      <c r="K261">
        <v>0</v>
      </c>
      <c r="L261">
        <v>0</v>
      </c>
      <c r="M261">
        <v>0</v>
      </c>
      <c r="N261">
        <v>0</v>
      </c>
      <c r="O261">
        <v>1</v>
      </c>
      <c r="P261">
        <v>7</v>
      </c>
      <c r="Q261">
        <v>0</v>
      </c>
      <c r="R261">
        <v>2</v>
      </c>
      <c r="S261">
        <v>8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8</v>
      </c>
      <c r="Z261">
        <v>0</v>
      </c>
      <c r="AA261" t="s">
        <v>889</v>
      </c>
      <c r="AB261" t="s">
        <v>810</v>
      </c>
      <c r="AC261" t="s">
        <v>1447</v>
      </c>
      <c r="AD261" t="s">
        <v>1448</v>
      </c>
    </row>
    <row r="262" spans="1:30" x14ac:dyDescent="0.25">
      <c r="A262" t="s">
        <v>1446</v>
      </c>
      <c r="B262">
        <v>44743</v>
      </c>
      <c r="C262">
        <v>44749</v>
      </c>
      <c r="D262" t="s">
        <v>915</v>
      </c>
      <c r="E262">
        <v>7731</v>
      </c>
      <c r="F262">
        <v>209</v>
      </c>
      <c r="G262">
        <v>2</v>
      </c>
      <c r="H262">
        <v>23</v>
      </c>
      <c r="I262">
        <v>1</v>
      </c>
      <c r="J262">
        <v>41</v>
      </c>
      <c r="K262">
        <v>1</v>
      </c>
      <c r="L262">
        <v>3</v>
      </c>
      <c r="M262">
        <v>0</v>
      </c>
      <c r="N262">
        <v>8</v>
      </c>
      <c r="O262">
        <v>21</v>
      </c>
      <c r="P262">
        <v>22</v>
      </c>
      <c r="Q262">
        <v>0</v>
      </c>
      <c r="R262">
        <v>20</v>
      </c>
      <c r="S262">
        <v>23</v>
      </c>
      <c r="T262">
        <v>9</v>
      </c>
      <c r="U262">
        <v>0</v>
      </c>
      <c r="V262">
        <v>9</v>
      </c>
      <c r="W262">
        <v>9</v>
      </c>
      <c r="X262">
        <v>9</v>
      </c>
      <c r="Y262">
        <v>24</v>
      </c>
      <c r="Z262">
        <v>9</v>
      </c>
      <c r="AA262" t="s">
        <v>916</v>
      </c>
      <c r="AB262" t="s">
        <v>810</v>
      </c>
      <c r="AC262" t="s">
        <v>904</v>
      </c>
      <c r="AD262" t="s">
        <v>905</v>
      </c>
    </row>
    <row r="263" spans="1:30" x14ac:dyDescent="0.25">
      <c r="A263" t="s">
        <v>1446</v>
      </c>
      <c r="B263">
        <v>44743</v>
      </c>
      <c r="C263">
        <v>44749</v>
      </c>
      <c r="D263" t="s">
        <v>866</v>
      </c>
      <c r="E263">
        <v>3421</v>
      </c>
      <c r="F263">
        <v>145</v>
      </c>
      <c r="G263">
        <v>0</v>
      </c>
      <c r="H263">
        <v>13</v>
      </c>
      <c r="I263">
        <v>0</v>
      </c>
      <c r="J263">
        <v>22</v>
      </c>
      <c r="K263">
        <v>1</v>
      </c>
      <c r="L263">
        <v>0</v>
      </c>
      <c r="M263">
        <v>0</v>
      </c>
      <c r="N263">
        <v>1</v>
      </c>
      <c r="O263">
        <v>11</v>
      </c>
      <c r="P263">
        <v>15</v>
      </c>
      <c r="Q263">
        <v>0</v>
      </c>
      <c r="R263">
        <v>3</v>
      </c>
      <c r="S263">
        <v>14</v>
      </c>
      <c r="T263">
        <v>2</v>
      </c>
      <c r="U263">
        <v>0</v>
      </c>
      <c r="V263">
        <v>2</v>
      </c>
      <c r="W263">
        <v>2</v>
      </c>
      <c r="X263">
        <v>2</v>
      </c>
      <c r="Y263">
        <v>16</v>
      </c>
      <c r="Z263">
        <v>2</v>
      </c>
      <c r="AA263" t="s">
        <v>867</v>
      </c>
      <c r="AB263" t="s">
        <v>810</v>
      </c>
      <c r="AC263" t="s">
        <v>856</v>
      </c>
      <c r="AD263" t="s">
        <v>857</v>
      </c>
    </row>
    <row r="264" spans="1:30" x14ac:dyDescent="0.25">
      <c r="A264" t="s">
        <v>1446</v>
      </c>
      <c r="B264">
        <v>44743</v>
      </c>
      <c r="C264">
        <v>44749</v>
      </c>
      <c r="D264" t="s">
        <v>970</v>
      </c>
      <c r="E264">
        <v>8031</v>
      </c>
      <c r="F264">
        <v>315</v>
      </c>
      <c r="G264">
        <v>0</v>
      </c>
      <c r="H264">
        <v>14</v>
      </c>
      <c r="I264">
        <v>0</v>
      </c>
      <c r="J264">
        <v>78</v>
      </c>
      <c r="K264">
        <v>1</v>
      </c>
      <c r="L264">
        <v>1</v>
      </c>
      <c r="M264">
        <v>0</v>
      </c>
      <c r="N264">
        <v>3</v>
      </c>
      <c r="O264">
        <v>7</v>
      </c>
      <c r="P264">
        <v>17</v>
      </c>
      <c r="Q264">
        <v>0</v>
      </c>
      <c r="R264">
        <v>8</v>
      </c>
      <c r="S264">
        <v>20</v>
      </c>
      <c r="T264">
        <v>4</v>
      </c>
      <c r="U264">
        <v>0</v>
      </c>
      <c r="V264">
        <v>4</v>
      </c>
      <c r="W264">
        <v>4</v>
      </c>
      <c r="X264">
        <v>3</v>
      </c>
      <c r="Y264">
        <v>20</v>
      </c>
      <c r="Z264">
        <v>4</v>
      </c>
      <c r="AA264" t="s">
        <v>971</v>
      </c>
      <c r="AB264" t="s">
        <v>810</v>
      </c>
      <c r="AC264" t="s">
        <v>953</v>
      </c>
      <c r="AD264" t="s">
        <v>954</v>
      </c>
    </row>
    <row r="265" spans="1:30" x14ac:dyDescent="0.25">
      <c r="A265" t="s">
        <v>1446</v>
      </c>
      <c r="B265">
        <v>44743</v>
      </c>
      <c r="C265">
        <v>44749</v>
      </c>
      <c r="D265" t="s">
        <v>854</v>
      </c>
      <c r="E265">
        <v>6358</v>
      </c>
      <c r="F265">
        <v>228</v>
      </c>
      <c r="G265">
        <v>15</v>
      </c>
      <c r="H265">
        <v>59</v>
      </c>
      <c r="I265">
        <v>0</v>
      </c>
      <c r="J265">
        <v>30</v>
      </c>
      <c r="K265">
        <v>1</v>
      </c>
      <c r="L265">
        <v>0</v>
      </c>
      <c r="M265">
        <v>5</v>
      </c>
      <c r="N265">
        <v>10</v>
      </c>
      <c r="O265">
        <v>45</v>
      </c>
      <c r="P265">
        <v>59</v>
      </c>
      <c r="Q265">
        <v>0</v>
      </c>
      <c r="R265">
        <v>30</v>
      </c>
      <c r="S265">
        <v>59</v>
      </c>
      <c r="T265">
        <v>10</v>
      </c>
      <c r="U265">
        <v>0</v>
      </c>
      <c r="V265">
        <v>10</v>
      </c>
      <c r="W265">
        <v>9</v>
      </c>
      <c r="X265">
        <v>9</v>
      </c>
      <c r="Y265">
        <v>59</v>
      </c>
      <c r="Z265">
        <v>10</v>
      </c>
      <c r="AA265" t="s">
        <v>855</v>
      </c>
      <c r="AB265" t="s">
        <v>810</v>
      </c>
      <c r="AC265" t="s">
        <v>856</v>
      </c>
      <c r="AD265" t="s">
        <v>857</v>
      </c>
    </row>
    <row r="266" spans="1:30" x14ac:dyDescent="0.25">
      <c r="A266" t="s">
        <v>1446</v>
      </c>
      <c r="B266">
        <v>44743</v>
      </c>
      <c r="C266">
        <v>44749</v>
      </c>
      <c r="D266" t="s">
        <v>861</v>
      </c>
      <c r="E266">
        <v>6664</v>
      </c>
      <c r="F266">
        <v>276</v>
      </c>
      <c r="G266">
        <v>1</v>
      </c>
      <c r="H266">
        <v>28</v>
      </c>
      <c r="I266">
        <v>0</v>
      </c>
      <c r="J266">
        <v>39</v>
      </c>
      <c r="K266">
        <v>1</v>
      </c>
      <c r="L266">
        <v>0</v>
      </c>
      <c r="M266">
        <v>0</v>
      </c>
      <c r="N266">
        <v>6</v>
      </c>
      <c r="O266">
        <v>24</v>
      </c>
      <c r="P266">
        <v>29</v>
      </c>
      <c r="Q266">
        <v>0</v>
      </c>
      <c r="R266">
        <v>16</v>
      </c>
      <c r="S266">
        <v>30</v>
      </c>
      <c r="T266">
        <v>6</v>
      </c>
      <c r="U266">
        <v>0</v>
      </c>
      <c r="V266">
        <v>7</v>
      </c>
      <c r="W266">
        <v>7</v>
      </c>
      <c r="X266">
        <v>7</v>
      </c>
      <c r="Y266">
        <v>30</v>
      </c>
      <c r="Z266">
        <v>7</v>
      </c>
      <c r="AA266" t="s">
        <v>862</v>
      </c>
      <c r="AB266" t="s">
        <v>810</v>
      </c>
      <c r="AC266" t="s">
        <v>856</v>
      </c>
      <c r="AD266" t="s">
        <v>857</v>
      </c>
    </row>
    <row r="267" spans="1:30" x14ac:dyDescent="0.25">
      <c r="A267" t="s">
        <v>1446</v>
      </c>
      <c r="B267">
        <v>44743</v>
      </c>
      <c r="C267">
        <v>44749</v>
      </c>
      <c r="D267" t="s">
        <v>872</v>
      </c>
      <c r="E267">
        <v>3115</v>
      </c>
      <c r="F267">
        <v>120</v>
      </c>
      <c r="G267">
        <v>0</v>
      </c>
      <c r="H267">
        <v>11</v>
      </c>
      <c r="I267">
        <v>0</v>
      </c>
      <c r="J267">
        <v>18</v>
      </c>
      <c r="K267">
        <v>1</v>
      </c>
      <c r="L267">
        <v>0</v>
      </c>
      <c r="M267">
        <v>0</v>
      </c>
      <c r="N267">
        <v>8</v>
      </c>
      <c r="O267">
        <v>10</v>
      </c>
      <c r="P267">
        <v>13</v>
      </c>
      <c r="Q267">
        <v>0</v>
      </c>
      <c r="R267">
        <v>4</v>
      </c>
      <c r="S267">
        <v>13</v>
      </c>
      <c r="T267">
        <v>8</v>
      </c>
      <c r="U267">
        <v>0</v>
      </c>
      <c r="V267">
        <v>9</v>
      </c>
      <c r="W267">
        <v>7</v>
      </c>
      <c r="X267">
        <v>9</v>
      </c>
      <c r="Y267">
        <v>13</v>
      </c>
      <c r="Z267">
        <v>9</v>
      </c>
      <c r="AA267" t="s">
        <v>873</v>
      </c>
      <c r="AB267" t="s">
        <v>810</v>
      </c>
      <c r="AC267" t="s">
        <v>856</v>
      </c>
      <c r="AD267" t="s">
        <v>857</v>
      </c>
    </row>
    <row r="268" spans="1:30" x14ac:dyDescent="0.25">
      <c r="A268" t="s">
        <v>1446</v>
      </c>
      <c r="B268">
        <v>44743</v>
      </c>
      <c r="C268">
        <v>44749</v>
      </c>
      <c r="D268" t="s">
        <v>808</v>
      </c>
      <c r="E268">
        <v>6956</v>
      </c>
      <c r="F268">
        <v>343</v>
      </c>
      <c r="G268">
        <v>2</v>
      </c>
      <c r="H268">
        <v>16</v>
      </c>
      <c r="I268">
        <v>0</v>
      </c>
      <c r="J268">
        <v>38</v>
      </c>
      <c r="K268">
        <v>3</v>
      </c>
      <c r="L268">
        <v>0</v>
      </c>
      <c r="M268">
        <v>3</v>
      </c>
      <c r="N268">
        <v>3</v>
      </c>
      <c r="O268">
        <v>14</v>
      </c>
      <c r="P268">
        <v>20</v>
      </c>
      <c r="Q268">
        <v>0</v>
      </c>
      <c r="R268">
        <v>9</v>
      </c>
      <c r="S268">
        <v>21</v>
      </c>
      <c r="T268">
        <v>5</v>
      </c>
      <c r="U268">
        <v>0</v>
      </c>
      <c r="V268">
        <v>5</v>
      </c>
      <c r="W268">
        <v>5</v>
      </c>
      <c r="X268">
        <v>5</v>
      </c>
      <c r="Y268">
        <v>21</v>
      </c>
      <c r="Z268">
        <v>5</v>
      </c>
      <c r="AA268" t="s">
        <v>809</v>
      </c>
      <c r="AB268" t="s">
        <v>810</v>
      </c>
      <c r="AC268" t="s">
        <v>812</v>
      </c>
      <c r="AD268" t="s">
        <v>813</v>
      </c>
    </row>
    <row r="269" spans="1:30" x14ac:dyDescent="0.25">
      <c r="A269" t="s">
        <v>1446</v>
      </c>
      <c r="B269">
        <v>44743</v>
      </c>
      <c r="C269">
        <v>44749</v>
      </c>
      <c r="D269" t="s">
        <v>989</v>
      </c>
      <c r="E269">
        <v>5336</v>
      </c>
      <c r="F269">
        <v>213</v>
      </c>
      <c r="G269">
        <v>0</v>
      </c>
      <c r="H269">
        <v>13</v>
      </c>
      <c r="I269">
        <v>1</v>
      </c>
      <c r="J269">
        <v>26</v>
      </c>
      <c r="K269">
        <v>1</v>
      </c>
      <c r="L269">
        <v>0</v>
      </c>
      <c r="M269">
        <v>0</v>
      </c>
      <c r="N269">
        <v>8</v>
      </c>
      <c r="O269">
        <v>3</v>
      </c>
      <c r="P269">
        <v>14</v>
      </c>
      <c r="Q269">
        <v>0</v>
      </c>
      <c r="R269">
        <v>9</v>
      </c>
      <c r="S269">
        <v>14</v>
      </c>
      <c r="T269">
        <v>10</v>
      </c>
      <c r="U269">
        <v>0</v>
      </c>
      <c r="V269">
        <v>10</v>
      </c>
      <c r="W269">
        <v>10</v>
      </c>
      <c r="X269">
        <v>10</v>
      </c>
      <c r="Y269">
        <v>14</v>
      </c>
      <c r="Z269">
        <v>10</v>
      </c>
      <c r="AA269" t="s">
        <v>990</v>
      </c>
      <c r="AB269" t="s">
        <v>810</v>
      </c>
      <c r="AC269" t="s">
        <v>953</v>
      </c>
      <c r="AD269" t="s">
        <v>954</v>
      </c>
    </row>
    <row r="270" spans="1:30" x14ac:dyDescent="0.25">
      <c r="A270" t="s">
        <v>1446</v>
      </c>
      <c r="B270">
        <v>44743</v>
      </c>
      <c r="C270">
        <v>44749</v>
      </c>
      <c r="D270" t="s">
        <v>991</v>
      </c>
      <c r="E270">
        <v>10923</v>
      </c>
      <c r="F270">
        <v>685</v>
      </c>
      <c r="G270">
        <v>2</v>
      </c>
      <c r="H270">
        <v>213</v>
      </c>
      <c r="I270">
        <v>1</v>
      </c>
      <c r="J270">
        <v>100</v>
      </c>
      <c r="K270">
        <v>4</v>
      </c>
      <c r="L270">
        <v>10</v>
      </c>
      <c r="M270">
        <v>4</v>
      </c>
      <c r="N270">
        <v>61</v>
      </c>
      <c r="O270">
        <v>152</v>
      </c>
      <c r="P270">
        <v>213</v>
      </c>
      <c r="Q270">
        <v>0</v>
      </c>
      <c r="R270">
        <v>111</v>
      </c>
      <c r="S270">
        <v>212</v>
      </c>
      <c r="T270">
        <v>61</v>
      </c>
      <c r="U270">
        <v>2</v>
      </c>
      <c r="V270">
        <v>63</v>
      </c>
      <c r="W270">
        <v>60</v>
      </c>
      <c r="X270">
        <v>58</v>
      </c>
      <c r="Y270">
        <v>213</v>
      </c>
      <c r="Z270">
        <v>63</v>
      </c>
      <c r="AA270" t="s">
        <v>992</v>
      </c>
      <c r="AB270" t="s">
        <v>810</v>
      </c>
      <c r="AC270" t="s">
        <v>953</v>
      </c>
      <c r="AD270" t="s">
        <v>954</v>
      </c>
    </row>
    <row r="271" spans="1:30" x14ac:dyDescent="0.25">
      <c r="A271" t="s">
        <v>1446</v>
      </c>
      <c r="B271">
        <v>44743</v>
      </c>
      <c r="C271">
        <v>44749</v>
      </c>
      <c r="D271" t="s">
        <v>921</v>
      </c>
      <c r="E271">
        <v>5024</v>
      </c>
      <c r="F271">
        <v>242</v>
      </c>
      <c r="G271">
        <v>0</v>
      </c>
      <c r="H271">
        <v>7</v>
      </c>
      <c r="I271">
        <v>0</v>
      </c>
      <c r="J271">
        <v>31</v>
      </c>
      <c r="K271">
        <v>0</v>
      </c>
      <c r="L271">
        <v>0</v>
      </c>
      <c r="M271">
        <v>0</v>
      </c>
      <c r="N271">
        <v>0</v>
      </c>
      <c r="O271">
        <v>1</v>
      </c>
      <c r="P271">
        <v>9</v>
      </c>
      <c r="Q271">
        <v>0</v>
      </c>
      <c r="R271">
        <v>5</v>
      </c>
      <c r="S271">
        <v>9</v>
      </c>
      <c r="T271">
        <v>1</v>
      </c>
      <c r="U271">
        <v>0</v>
      </c>
      <c r="V271">
        <v>1</v>
      </c>
      <c r="W271">
        <v>1</v>
      </c>
      <c r="X271">
        <v>1</v>
      </c>
      <c r="Y271">
        <v>9</v>
      </c>
      <c r="Z271">
        <v>1</v>
      </c>
      <c r="AA271" t="s">
        <v>922</v>
      </c>
      <c r="AB271" t="s">
        <v>810</v>
      </c>
      <c r="AC271" t="s">
        <v>904</v>
      </c>
      <c r="AD271" t="s">
        <v>905</v>
      </c>
    </row>
    <row r="272" spans="1:30" x14ac:dyDescent="0.25">
      <c r="A272" t="s">
        <v>1446</v>
      </c>
      <c r="B272">
        <v>44743</v>
      </c>
      <c r="C272">
        <v>44749</v>
      </c>
      <c r="D272" t="s">
        <v>976</v>
      </c>
      <c r="E272">
        <v>7955</v>
      </c>
      <c r="F272">
        <v>344</v>
      </c>
      <c r="G272">
        <v>0</v>
      </c>
      <c r="H272">
        <v>61</v>
      </c>
      <c r="I272">
        <v>0</v>
      </c>
      <c r="J272">
        <v>64</v>
      </c>
      <c r="K272">
        <v>2</v>
      </c>
      <c r="L272">
        <v>0</v>
      </c>
      <c r="M272">
        <v>0</v>
      </c>
      <c r="N272">
        <v>4</v>
      </c>
      <c r="O272">
        <v>3</v>
      </c>
      <c r="P272">
        <v>61</v>
      </c>
      <c r="Q272">
        <v>0</v>
      </c>
      <c r="R272">
        <v>24</v>
      </c>
      <c r="S272">
        <v>59</v>
      </c>
      <c r="T272">
        <v>6</v>
      </c>
      <c r="U272">
        <v>0</v>
      </c>
      <c r="V272">
        <v>6</v>
      </c>
      <c r="W272">
        <v>6</v>
      </c>
      <c r="X272">
        <v>5</v>
      </c>
      <c r="Y272">
        <v>61</v>
      </c>
      <c r="Z272">
        <v>6</v>
      </c>
      <c r="AA272" t="s">
        <v>977</v>
      </c>
      <c r="AB272" t="s">
        <v>810</v>
      </c>
      <c r="AC272" t="s">
        <v>953</v>
      </c>
      <c r="AD272" t="s">
        <v>954</v>
      </c>
    </row>
    <row r="273" spans="1:30" x14ac:dyDescent="0.25">
      <c r="A273" t="s">
        <v>1446</v>
      </c>
      <c r="B273">
        <v>44743</v>
      </c>
      <c r="C273">
        <v>44749</v>
      </c>
      <c r="D273" t="s">
        <v>936</v>
      </c>
      <c r="E273">
        <v>4881</v>
      </c>
      <c r="F273">
        <v>192</v>
      </c>
      <c r="G273">
        <v>0</v>
      </c>
      <c r="H273">
        <v>50</v>
      </c>
      <c r="I273">
        <v>0</v>
      </c>
      <c r="J273">
        <v>21</v>
      </c>
      <c r="K273">
        <v>0</v>
      </c>
      <c r="L273">
        <v>0</v>
      </c>
      <c r="M273">
        <v>0</v>
      </c>
      <c r="N273">
        <v>1</v>
      </c>
      <c r="O273">
        <v>20</v>
      </c>
      <c r="P273">
        <v>50</v>
      </c>
      <c r="Q273">
        <v>0</v>
      </c>
      <c r="R273">
        <v>21</v>
      </c>
      <c r="S273">
        <v>46</v>
      </c>
      <c r="T273">
        <v>0</v>
      </c>
      <c r="U273">
        <v>0</v>
      </c>
      <c r="V273">
        <v>3</v>
      </c>
      <c r="W273">
        <v>3</v>
      </c>
      <c r="X273">
        <v>2</v>
      </c>
      <c r="Y273">
        <v>50</v>
      </c>
      <c r="Z273">
        <v>3</v>
      </c>
      <c r="AA273" t="s">
        <v>937</v>
      </c>
      <c r="AB273" t="s">
        <v>810</v>
      </c>
      <c r="AC273" t="s">
        <v>904</v>
      </c>
      <c r="AD273" t="s">
        <v>905</v>
      </c>
    </row>
    <row r="274" spans="1:30" x14ac:dyDescent="0.25">
      <c r="A274" t="s">
        <v>1446</v>
      </c>
      <c r="B274">
        <v>44743</v>
      </c>
      <c r="C274">
        <v>44749</v>
      </c>
      <c r="D274" t="s">
        <v>89</v>
      </c>
      <c r="E274">
        <v>11349</v>
      </c>
      <c r="F274">
        <v>507</v>
      </c>
      <c r="G274">
        <v>12</v>
      </c>
      <c r="H274">
        <v>54</v>
      </c>
      <c r="I274">
        <v>1</v>
      </c>
      <c r="J274">
        <v>76</v>
      </c>
      <c r="K274">
        <v>1</v>
      </c>
      <c r="L274">
        <v>0</v>
      </c>
      <c r="M274">
        <v>1</v>
      </c>
      <c r="N274">
        <v>2</v>
      </c>
      <c r="O274">
        <v>29</v>
      </c>
      <c r="P274">
        <v>55</v>
      </c>
      <c r="Q274">
        <v>0</v>
      </c>
      <c r="R274">
        <v>32</v>
      </c>
      <c r="S274">
        <v>59</v>
      </c>
      <c r="T274">
        <v>7</v>
      </c>
      <c r="U274">
        <v>0</v>
      </c>
      <c r="V274">
        <v>11</v>
      </c>
      <c r="W274">
        <v>10</v>
      </c>
      <c r="X274">
        <v>11</v>
      </c>
      <c r="Y274">
        <v>60</v>
      </c>
      <c r="Z274">
        <v>11</v>
      </c>
      <c r="AA274" t="s">
        <v>90</v>
      </c>
      <c r="AB274" t="s">
        <v>16</v>
      </c>
      <c r="AC274" t="s">
        <v>91</v>
      </c>
      <c r="AD274" t="s">
        <v>92</v>
      </c>
    </row>
    <row r="275" spans="1:30" x14ac:dyDescent="0.25">
      <c r="A275" t="s">
        <v>1446</v>
      </c>
      <c r="B275">
        <v>44743</v>
      </c>
      <c r="C275">
        <v>44749</v>
      </c>
      <c r="D275" t="s">
        <v>402</v>
      </c>
      <c r="E275">
        <v>6528</v>
      </c>
      <c r="F275">
        <v>325</v>
      </c>
      <c r="G275">
        <v>1</v>
      </c>
      <c r="H275">
        <v>35</v>
      </c>
      <c r="I275">
        <v>0</v>
      </c>
      <c r="J275">
        <v>98</v>
      </c>
      <c r="K275">
        <v>1</v>
      </c>
      <c r="L275">
        <v>0</v>
      </c>
      <c r="M275">
        <v>0</v>
      </c>
      <c r="N275">
        <v>8</v>
      </c>
      <c r="O275">
        <v>29</v>
      </c>
      <c r="P275">
        <v>38</v>
      </c>
      <c r="Q275">
        <v>4</v>
      </c>
      <c r="R275">
        <v>21</v>
      </c>
      <c r="S275">
        <v>40</v>
      </c>
      <c r="T275">
        <v>9</v>
      </c>
      <c r="U275">
        <v>0</v>
      </c>
      <c r="V275">
        <v>17</v>
      </c>
      <c r="W275">
        <v>17</v>
      </c>
      <c r="X275">
        <v>16</v>
      </c>
      <c r="Y275">
        <v>40</v>
      </c>
      <c r="Z275">
        <v>17</v>
      </c>
      <c r="AA275" t="s">
        <v>403</v>
      </c>
      <c r="AB275" t="s">
        <v>389</v>
      </c>
      <c r="AC275" t="s">
        <v>391</v>
      </c>
      <c r="AD275" t="s">
        <v>392</v>
      </c>
    </row>
    <row r="276" spans="1:30" x14ac:dyDescent="0.25">
      <c r="A276" t="s">
        <v>1446</v>
      </c>
      <c r="B276">
        <v>44743</v>
      </c>
      <c r="C276">
        <v>44749</v>
      </c>
      <c r="D276" t="s">
        <v>439</v>
      </c>
      <c r="E276">
        <v>9903</v>
      </c>
      <c r="F276">
        <v>467</v>
      </c>
      <c r="G276">
        <v>0</v>
      </c>
      <c r="H276">
        <v>18</v>
      </c>
      <c r="I276">
        <v>0</v>
      </c>
      <c r="J276">
        <v>116</v>
      </c>
      <c r="K276">
        <v>0</v>
      </c>
      <c r="L276">
        <v>0</v>
      </c>
      <c r="M276">
        <v>0</v>
      </c>
      <c r="N276">
        <v>0</v>
      </c>
      <c r="O276">
        <v>4</v>
      </c>
      <c r="P276">
        <v>24</v>
      </c>
      <c r="Q276">
        <v>0</v>
      </c>
      <c r="R276">
        <v>18</v>
      </c>
      <c r="S276">
        <v>24</v>
      </c>
      <c r="T276">
        <v>3</v>
      </c>
      <c r="U276">
        <v>0</v>
      </c>
      <c r="V276">
        <v>4</v>
      </c>
      <c r="W276">
        <v>6</v>
      </c>
      <c r="X276">
        <v>4</v>
      </c>
      <c r="Y276">
        <v>25</v>
      </c>
      <c r="Z276">
        <v>6</v>
      </c>
      <c r="AA276" t="s">
        <v>440</v>
      </c>
      <c r="AB276" t="s">
        <v>389</v>
      </c>
      <c r="AC276" t="s">
        <v>434</v>
      </c>
      <c r="AD276" t="s">
        <v>435</v>
      </c>
    </row>
    <row r="277" spans="1:30" x14ac:dyDescent="0.25">
      <c r="A277" t="s">
        <v>1446</v>
      </c>
      <c r="B277">
        <v>44743</v>
      </c>
      <c r="C277">
        <v>44749</v>
      </c>
      <c r="D277" t="s">
        <v>46</v>
      </c>
      <c r="E277">
        <v>5147</v>
      </c>
      <c r="F277">
        <v>216</v>
      </c>
      <c r="G277">
        <v>0</v>
      </c>
      <c r="H277">
        <v>58</v>
      </c>
      <c r="I277">
        <v>0</v>
      </c>
      <c r="J277">
        <v>101</v>
      </c>
      <c r="K277">
        <v>11</v>
      </c>
      <c r="L277">
        <v>0</v>
      </c>
      <c r="M277">
        <v>0</v>
      </c>
      <c r="N277">
        <v>2</v>
      </c>
      <c r="O277">
        <v>50</v>
      </c>
      <c r="P277">
        <v>58</v>
      </c>
      <c r="Q277">
        <v>0</v>
      </c>
      <c r="R277">
        <v>37</v>
      </c>
      <c r="S277">
        <v>58</v>
      </c>
      <c r="T277">
        <v>29</v>
      </c>
      <c r="U277">
        <v>0</v>
      </c>
      <c r="V277">
        <v>23</v>
      </c>
      <c r="W277">
        <v>29</v>
      </c>
      <c r="X277">
        <v>29</v>
      </c>
      <c r="Y277">
        <v>58</v>
      </c>
      <c r="Z277">
        <v>29</v>
      </c>
      <c r="AA277" t="s">
        <v>47</v>
      </c>
      <c r="AB277" t="s">
        <v>16</v>
      </c>
      <c r="AC277" t="s">
        <v>41</v>
      </c>
      <c r="AD277" t="s">
        <v>42</v>
      </c>
    </row>
    <row r="278" spans="1:30" x14ac:dyDescent="0.25">
      <c r="A278" t="s">
        <v>1446</v>
      </c>
      <c r="B278">
        <v>44743</v>
      </c>
      <c r="C278">
        <v>44749</v>
      </c>
      <c r="D278" t="s">
        <v>473</v>
      </c>
      <c r="E278">
        <v>6893</v>
      </c>
      <c r="F278">
        <v>305</v>
      </c>
      <c r="G278">
        <v>2</v>
      </c>
      <c r="H278">
        <v>52</v>
      </c>
      <c r="I278">
        <v>0</v>
      </c>
      <c r="J278">
        <v>134</v>
      </c>
      <c r="K278">
        <v>2</v>
      </c>
      <c r="L278">
        <v>2</v>
      </c>
      <c r="M278">
        <v>2</v>
      </c>
      <c r="N278">
        <v>8</v>
      </c>
      <c r="O278">
        <v>7</v>
      </c>
      <c r="P278">
        <v>52</v>
      </c>
      <c r="Q278">
        <v>0</v>
      </c>
      <c r="R278">
        <v>18</v>
      </c>
      <c r="S278">
        <v>52</v>
      </c>
      <c r="T278">
        <v>4</v>
      </c>
      <c r="U278">
        <v>1</v>
      </c>
      <c r="V278">
        <v>21</v>
      </c>
      <c r="W278">
        <v>22</v>
      </c>
      <c r="X278">
        <v>16</v>
      </c>
      <c r="Y278">
        <v>52</v>
      </c>
      <c r="Z278">
        <v>22</v>
      </c>
      <c r="AA278" t="s">
        <v>474</v>
      </c>
      <c r="AB278" t="s">
        <v>389</v>
      </c>
      <c r="AC278" t="s">
        <v>450</v>
      </c>
      <c r="AD278" t="s">
        <v>451</v>
      </c>
    </row>
    <row r="279" spans="1:30" x14ac:dyDescent="0.25">
      <c r="A279" t="s">
        <v>1446</v>
      </c>
      <c r="B279">
        <v>44743</v>
      </c>
      <c r="C279">
        <v>44749</v>
      </c>
      <c r="D279" t="s">
        <v>51</v>
      </c>
      <c r="E279">
        <v>8678</v>
      </c>
      <c r="F279">
        <v>389</v>
      </c>
      <c r="G279">
        <v>4</v>
      </c>
      <c r="H279">
        <v>67</v>
      </c>
      <c r="I279">
        <v>2</v>
      </c>
      <c r="J279">
        <v>207</v>
      </c>
      <c r="K279">
        <v>15</v>
      </c>
      <c r="L279">
        <v>18</v>
      </c>
      <c r="M279">
        <v>10</v>
      </c>
      <c r="N279">
        <v>27</v>
      </c>
      <c r="O279">
        <v>51</v>
      </c>
      <c r="P279">
        <v>67</v>
      </c>
      <c r="Q279">
        <v>0</v>
      </c>
      <c r="R279">
        <v>42</v>
      </c>
      <c r="S279">
        <v>67</v>
      </c>
      <c r="T279">
        <v>41</v>
      </c>
      <c r="U279">
        <v>0</v>
      </c>
      <c r="V279">
        <v>42</v>
      </c>
      <c r="W279">
        <v>40</v>
      </c>
      <c r="X279">
        <v>42</v>
      </c>
      <c r="Y279">
        <v>67</v>
      </c>
      <c r="Z279">
        <v>42</v>
      </c>
      <c r="AA279" t="s">
        <v>52</v>
      </c>
      <c r="AB279" t="s">
        <v>16</v>
      </c>
      <c r="AC279" t="s">
        <v>41</v>
      </c>
      <c r="AD279" t="s">
        <v>42</v>
      </c>
    </row>
    <row r="280" spans="1:30" x14ac:dyDescent="0.25">
      <c r="A280" t="s">
        <v>1446</v>
      </c>
      <c r="B280">
        <v>44743</v>
      </c>
      <c r="C280">
        <v>44749</v>
      </c>
      <c r="D280" t="s">
        <v>543</v>
      </c>
      <c r="E280">
        <v>12411</v>
      </c>
      <c r="F280">
        <v>568</v>
      </c>
      <c r="G280">
        <v>0</v>
      </c>
      <c r="H280">
        <v>96</v>
      </c>
      <c r="I280">
        <v>0</v>
      </c>
      <c r="J280">
        <v>236</v>
      </c>
      <c r="K280">
        <v>0</v>
      </c>
      <c r="L280">
        <v>0</v>
      </c>
      <c r="M280">
        <v>0</v>
      </c>
      <c r="N280">
        <v>5</v>
      </c>
      <c r="O280">
        <v>19</v>
      </c>
      <c r="P280">
        <v>97</v>
      </c>
      <c r="Q280">
        <v>0</v>
      </c>
      <c r="R280">
        <v>54</v>
      </c>
      <c r="S280">
        <v>99</v>
      </c>
      <c r="T280">
        <v>9</v>
      </c>
      <c r="U280">
        <v>0</v>
      </c>
      <c r="V280">
        <v>66</v>
      </c>
      <c r="W280">
        <v>61</v>
      </c>
      <c r="X280">
        <v>62</v>
      </c>
      <c r="Y280">
        <v>99</v>
      </c>
      <c r="Z280">
        <v>66</v>
      </c>
      <c r="AA280" t="s">
        <v>544</v>
      </c>
      <c r="AB280" t="s">
        <v>389</v>
      </c>
      <c r="AC280" t="s">
        <v>510</v>
      </c>
      <c r="AD280" t="s">
        <v>511</v>
      </c>
    </row>
    <row r="281" spans="1:30" x14ac:dyDescent="0.25">
      <c r="A281" t="s">
        <v>1446</v>
      </c>
      <c r="B281">
        <v>44743</v>
      </c>
      <c r="C281">
        <v>44749</v>
      </c>
      <c r="D281" t="s">
        <v>534</v>
      </c>
      <c r="E281">
        <v>9617</v>
      </c>
      <c r="F281">
        <v>367</v>
      </c>
      <c r="G281">
        <v>4</v>
      </c>
      <c r="H281">
        <v>15</v>
      </c>
      <c r="I281">
        <v>0</v>
      </c>
      <c r="J281">
        <v>156</v>
      </c>
      <c r="K281">
        <v>2</v>
      </c>
      <c r="L281">
        <v>9</v>
      </c>
      <c r="M281">
        <v>5</v>
      </c>
      <c r="N281">
        <v>18</v>
      </c>
      <c r="O281">
        <v>11</v>
      </c>
      <c r="P281">
        <v>19</v>
      </c>
      <c r="Q281">
        <v>0</v>
      </c>
      <c r="R281">
        <v>8</v>
      </c>
      <c r="S281">
        <v>19</v>
      </c>
      <c r="T281">
        <v>24</v>
      </c>
      <c r="U281">
        <v>0</v>
      </c>
      <c r="V281">
        <v>30</v>
      </c>
      <c r="W281">
        <v>27</v>
      </c>
      <c r="X281">
        <v>28</v>
      </c>
      <c r="Y281">
        <v>20</v>
      </c>
      <c r="Z281">
        <v>31</v>
      </c>
      <c r="AA281" t="s">
        <v>1543</v>
      </c>
      <c r="AB281" t="s">
        <v>389</v>
      </c>
      <c r="AC281" t="s">
        <v>510</v>
      </c>
      <c r="AD281" t="s">
        <v>511</v>
      </c>
    </row>
    <row r="282" spans="1:30" x14ac:dyDescent="0.25">
      <c r="A282" t="s">
        <v>1446</v>
      </c>
      <c r="B282">
        <v>44743</v>
      </c>
      <c r="C282">
        <v>44749</v>
      </c>
      <c r="D282" t="s">
        <v>492</v>
      </c>
      <c r="E282">
        <v>14010</v>
      </c>
      <c r="F282">
        <v>632</v>
      </c>
      <c r="G282">
        <v>12</v>
      </c>
      <c r="H282">
        <v>101</v>
      </c>
      <c r="I282">
        <v>0</v>
      </c>
      <c r="J282">
        <v>274</v>
      </c>
      <c r="K282">
        <v>0</v>
      </c>
      <c r="L282">
        <v>1</v>
      </c>
      <c r="M282">
        <v>7</v>
      </c>
      <c r="N282">
        <v>22</v>
      </c>
      <c r="O282">
        <v>93</v>
      </c>
      <c r="P282">
        <v>101</v>
      </c>
      <c r="Q282">
        <v>9</v>
      </c>
      <c r="R282">
        <v>83</v>
      </c>
      <c r="S282">
        <v>104</v>
      </c>
      <c r="T282">
        <v>33</v>
      </c>
      <c r="U282">
        <v>3</v>
      </c>
      <c r="V282">
        <v>47</v>
      </c>
      <c r="W282">
        <v>45</v>
      </c>
      <c r="X282">
        <v>45</v>
      </c>
      <c r="Y282">
        <v>104</v>
      </c>
      <c r="Z282">
        <v>48</v>
      </c>
      <c r="AA282" t="s">
        <v>493</v>
      </c>
      <c r="AB282" t="s">
        <v>389</v>
      </c>
      <c r="AC282" t="s">
        <v>450</v>
      </c>
      <c r="AD282" t="s">
        <v>451</v>
      </c>
    </row>
    <row r="283" spans="1:30" x14ac:dyDescent="0.25">
      <c r="A283" t="s">
        <v>1446</v>
      </c>
      <c r="B283">
        <v>44743</v>
      </c>
      <c r="C283">
        <v>44749</v>
      </c>
      <c r="D283" t="s">
        <v>419</v>
      </c>
      <c r="E283">
        <v>4410</v>
      </c>
      <c r="F283">
        <v>202</v>
      </c>
      <c r="G283">
        <v>55</v>
      </c>
      <c r="H283">
        <v>65</v>
      </c>
      <c r="I283">
        <v>0</v>
      </c>
      <c r="J283">
        <v>76</v>
      </c>
      <c r="K283">
        <v>11</v>
      </c>
      <c r="L283">
        <v>18</v>
      </c>
      <c r="M283">
        <v>29</v>
      </c>
      <c r="N283">
        <v>28</v>
      </c>
      <c r="O283">
        <v>60</v>
      </c>
      <c r="P283">
        <v>65</v>
      </c>
      <c r="Q283">
        <v>4</v>
      </c>
      <c r="R283">
        <v>40</v>
      </c>
      <c r="S283">
        <v>66</v>
      </c>
      <c r="T283">
        <v>30</v>
      </c>
      <c r="U283">
        <v>0</v>
      </c>
      <c r="V283">
        <v>30</v>
      </c>
      <c r="W283">
        <v>30</v>
      </c>
      <c r="X283">
        <v>30</v>
      </c>
      <c r="Y283">
        <v>66</v>
      </c>
      <c r="Z283">
        <v>30</v>
      </c>
      <c r="AA283" t="s">
        <v>420</v>
      </c>
      <c r="AB283" t="s">
        <v>389</v>
      </c>
      <c r="AC283" t="s">
        <v>391</v>
      </c>
      <c r="AD283" t="s">
        <v>392</v>
      </c>
    </row>
    <row r="284" spans="1:30" x14ac:dyDescent="0.25">
      <c r="A284" t="s">
        <v>1446</v>
      </c>
      <c r="B284">
        <v>44743</v>
      </c>
      <c r="C284">
        <v>44749</v>
      </c>
      <c r="D284" t="s">
        <v>421</v>
      </c>
      <c r="E284">
        <v>3432</v>
      </c>
      <c r="F284">
        <v>125</v>
      </c>
      <c r="G284">
        <v>1</v>
      </c>
      <c r="H284">
        <v>40</v>
      </c>
      <c r="I284">
        <v>0</v>
      </c>
      <c r="J284">
        <v>56</v>
      </c>
      <c r="K284">
        <v>3</v>
      </c>
      <c r="L284">
        <v>0</v>
      </c>
      <c r="M284">
        <v>0</v>
      </c>
      <c r="N284">
        <v>1</v>
      </c>
      <c r="O284">
        <v>21</v>
      </c>
      <c r="P284">
        <v>43</v>
      </c>
      <c r="Q284">
        <v>0</v>
      </c>
      <c r="R284">
        <v>24</v>
      </c>
      <c r="S284">
        <v>44</v>
      </c>
      <c r="T284">
        <v>14</v>
      </c>
      <c r="U284">
        <v>0</v>
      </c>
      <c r="V284">
        <v>22</v>
      </c>
      <c r="W284">
        <v>22</v>
      </c>
      <c r="X284">
        <v>22</v>
      </c>
      <c r="Y284">
        <v>44</v>
      </c>
      <c r="Z284">
        <v>22</v>
      </c>
      <c r="AA284" t="s">
        <v>422</v>
      </c>
      <c r="AB284" t="s">
        <v>389</v>
      </c>
      <c r="AC284" t="s">
        <v>391</v>
      </c>
      <c r="AD284" t="s">
        <v>392</v>
      </c>
    </row>
    <row r="285" spans="1:30" x14ac:dyDescent="0.25">
      <c r="A285" t="s">
        <v>1446</v>
      </c>
      <c r="B285">
        <v>44743</v>
      </c>
      <c r="C285">
        <v>44749</v>
      </c>
      <c r="D285" t="s">
        <v>133</v>
      </c>
      <c r="E285">
        <v>5737</v>
      </c>
      <c r="F285">
        <v>192</v>
      </c>
      <c r="G285">
        <v>12</v>
      </c>
      <c r="H285">
        <v>41</v>
      </c>
      <c r="I285">
        <v>0</v>
      </c>
      <c r="J285">
        <v>98</v>
      </c>
      <c r="K285">
        <v>0</v>
      </c>
      <c r="L285">
        <v>0</v>
      </c>
      <c r="M285">
        <v>16</v>
      </c>
      <c r="N285">
        <v>38</v>
      </c>
      <c r="O285">
        <v>32</v>
      </c>
      <c r="P285">
        <v>44</v>
      </c>
      <c r="Q285">
        <v>1</v>
      </c>
      <c r="R285">
        <v>28</v>
      </c>
      <c r="S285">
        <v>45</v>
      </c>
      <c r="T285">
        <v>51</v>
      </c>
      <c r="U285">
        <v>0</v>
      </c>
      <c r="V285">
        <v>53</v>
      </c>
      <c r="W285">
        <v>52</v>
      </c>
      <c r="X285">
        <v>53</v>
      </c>
      <c r="Y285">
        <v>45</v>
      </c>
      <c r="Z285">
        <v>55</v>
      </c>
      <c r="AA285" t="s">
        <v>134</v>
      </c>
      <c r="AB285" t="s">
        <v>16</v>
      </c>
      <c r="AC285" t="s">
        <v>128</v>
      </c>
      <c r="AD285" t="s">
        <v>129</v>
      </c>
    </row>
    <row r="286" spans="1:30" x14ac:dyDescent="0.25">
      <c r="A286" t="s">
        <v>1446</v>
      </c>
      <c r="B286">
        <v>44743</v>
      </c>
      <c r="C286">
        <v>44749</v>
      </c>
      <c r="D286" t="s">
        <v>96</v>
      </c>
      <c r="E286">
        <v>2186</v>
      </c>
      <c r="F286">
        <v>74</v>
      </c>
      <c r="G286">
        <v>2</v>
      </c>
      <c r="H286">
        <v>11</v>
      </c>
      <c r="I286">
        <v>0</v>
      </c>
      <c r="J286">
        <v>31</v>
      </c>
      <c r="K286">
        <v>0</v>
      </c>
      <c r="L286">
        <v>0</v>
      </c>
      <c r="M286">
        <v>0</v>
      </c>
      <c r="N286">
        <v>0</v>
      </c>
      <c r="O286">
        <v>13</v>
      </c>
      <c r="P286">
        <v>14</v>
      </c>
      <c r="Q286">
        <v>0</v>
      </c>
      <c r="R286">
        <v>14</v>
      </c>
      <c r="S286">
        <v>14</v>
      </c>
      <c r="T286">
        <v>2</v>
      </c>
      <c r="U286">
        <v>0</v>
      </c>
      <c r="V286">
        <v>3</v>
      </c>
      <c r="W286">
        <v>3</v>
      </c>
      <c r="X286">
        <v>1</v>
      </c>
      <c r="Y286">
        <v>15</v>
      </c>
      <c r="Z286">
        <v>3</v>
      </c>
      <c r="AA286" t="s">
        <v>97</v>
      </c>
      <c r="AB286" t="s">
        <v>16</v>
      </c>
      <c r="AC286" t="s">
        <v>128</v>
      </c>
      <c r="AD286" t="s">
        <v>129</v>
      </c>
    </row>
    <row r="287" spans="1:30" x14ac:dyDescent="0.25">
      <c r="A287" t="s">
        <v>1446</v>
      </c>
      <c r="B287">
        <v>44743</v>
      </c>
      <c r="C287">
        <v>44749</v>
      </c>
      <c r="D287" t="s">
        <v>471</v>
      </c>
      <c r="E287">
        <v>7235</v>
      </c>
      <c r="F287">
        <v>353</v>
      </c>
      <c r="G287">
        <v>0</v>
      </c>
      <c r="H287">
        <v>42</v>
      </c>
      <c r="I287">
        <v>0</v>
      </c>
      <c r="J287">
        <v>168</v>
      </c>
      <c r="K287">
        <v>0</v>
      </c>
      <c r="L287">
        <v>0</v>
      </c>
      <c r="M287">
        <v>0</v>
      </c>
      <c r="N287">
        <v>28</v>
      </c>
      <c r="O287">
        <v>5</v>
      </c>
      <c r="P287">
        <v>43</v>
      </c>
      <c r="Q287">
        <v>0</v>
      </c>
      <c r="R287">
        <v>33</v>
      </c>
      <c r="S287">
        <v>42</v>
      </c>
      <c r="T287">
        <v>28</v>
      </c>
      <c r="U287">
        <v>0</v>
      </c>
      <c r="V287">
        <v>27</v>
      </c>
      <c r="W287">
        <v>27</v>
      </c>
      <c r="X287">
        <v>27</v>
      </c>
      <c r="Y287">
        <v>43</v>
      </c>
      <c r="Z287">
        <v>29</v>
      </c>
      <c r="AA287" t="s">
        <v>472</v>
      </c>
      <c r="AB287" t="s">
        <v>389</v>
      </c>
      <c r="AC287" t="s">
        <v>450</v>
      </c>
      <c r="AD287" t="s">
        <v>451</v>
      </c>
    </row>
    <row r="288" spans="1:30" x14ac:dyDescent="0.25">
      <c r="A288" t="s">
        <v>1446</v>
      </c>
      <c r="B288">
        <v>44743</v>
      </c>
      <c r="C288">
        <v>44749</v>
      </c>
      <c r="D288" t="s">
        <v>39</v>
      </c>
      <c r="E288">
        <v>5875</v>
      </c>
      <c r="F288">
        <v>254</v>
      </c>
      <c r="G288">
        <v>12</v>
      </c>
      <c r="H288">
        <v>20</v>
      </c>
      <c r="I288">
        <v>1</v>
      </c>
      <c r="J288">
        <v>76</v>
      </c>
      <c r="K288">
        <v>5</v>
      </c>
      <c r="L288">
        <v>1</v>
      </c>
      <c r="M288">
        <v>9</v>
      </c>
      <c r="N288">
        <v>8</v>
      </c>
      <c r="O288">
        <v>20</v>
      </c>
      <c r="P288">
        <v>18</v>
      </c>
      <c r="Q288">
        <v>0</v>
      </c>
      <c r="R288">
        <v>9</v>
      </c>
      <c r="S288">
        <v>20</v>
      </c>
      <c r="T288">
        <v>9</v>
      </c>
      <c r="U288">
        <v>0</v>
      </c>
      <c r="V288">
        <v>9</v>
      </c>
      <c r="W288">
        <v>9</v>
      </c>
      <c r="X288">
        <v>9</v>
      </c>
      <c r="Y288">
        <v>20</v>
      </c>
      <c r="Z288">
        <v>9</v>
      </c>
      <c r="AA288" t="s">
        <v>40</v>
      </c>
      <c r="AB288" t="s">
        <v>16</v>
      </c>
      <c r="AC288" t="s">
        <v>41</v>
      </c>
      <c r="AD288" t="s">
        <v>42</v>
      </c>
    </row>
    <row r="289" spans="1:30" x14ac:dyDescent="0.25">
      <c r="A289" t="s">
        <v>1446</v>
      </c>
      <c r="B289">
        <v>44743</v>
      </c>
      <c r="C289">
        <v>44749</v>
      </c>
      <c r="D289" t="s">
        <v>24</v>
      </c>
      <c r="E289">
        <v>6359</v>
      </c>
      <c r="F289">
        <v>208</v>
      </c>
      <c r="G289">
        <v>14</v>
      </c>
      <c r="H289">
        <v>35</v>
      </c>
      <c r="I289">
        <v>13</v>
      </c>
      <c r="J289">
        <v>120</v>
      </c>
      <c r="K289">
        <v>2</v>
      </c>
      <c r="L289">
        <v>4</v>
      </c>
      <c r="M289">
        <v>14</v>
      </c>
      <c r="N289">
        <v>14</v>
      </c>
      <c r="O289">
        <v>22</v>
      </c>
      <c r="P289">
        <v>38</v>
      </c>
      <c r="Q289">
        <v>0</v>
      </c>
      <c r="R289">
        <v>24</v>
      </c>
      <c r="S289">
        <v>40</v>
      </c>
      <c r="T289">
        <v>16</v>
      </c>
      <c r="U289">
        <v>1</v>
      </c>
      <c r="V289">
        <v>17</v>
      </c>
      <c r="W289">
        <v>17</v>
      </c>
      <c r="X289">
        <v>16</v>
      </c>
      <c r="Y289">
        <v>41</v>
      </c>
      <c r="Z289">
        <v>17</v>
      </c>
      <c r="AA289" t="s">
        <v>25</v>
      </c>
      <c r="AB289" t="s">
        <v>16</v>
      </c>
      <c r="AC289" t="s">
        <v>18</v>
      </c>
      <c r="AD289" t="s">
        <v>19</v>
      </c>
    </row>
    <row r="290" spans="1:30" x14ac:dyDescent="0.25">
      <c r="A290" t="s">
        <v>1446</v>
      </c>
      <c r="B290">
        <v>44743</v>
      </c>
      <c r="C290">
        <v>44749</v>
      </c>
      <c r="D290" t="s">
        <v>573</v>
      </c>
      <c r="E290">
        <v>12397</v>
      </c>
      <c r="F290">
        <v>601</v>
      </c>
      <c r="G290">
        <v>10</v>
      </c>
      <c r="H290">
        <v>108</v>
      </c>
      <c r="I290">
        <v>1</v>
      </c>
      <c r="J290">
        <v>180</v>
      </c>
      <c r="K290">
        <v>6</v>
      </c>
      <c r="L290">
        <v>20</v>
      </c>
      <c r="M290">
        <v>8</v>
      </c>
      <c r="N290">
        <v>3</v>
      </c>
      <c r="O290">
        <v>80</v>
      </c>
      <c r="P290">
        <v>104</v>
      </c>
      <c r="Q290">
        <v>0</v>
      </c>
      <c r="R290">
        <v>56</v>
      </c>
      <c r="S290">
        <v>106</v>
      </c>
      <c r="T290">
        <v>22</v>
      </c>
      <c r="U290">
        <v>0</v>
      </c>
      <c r="V290">
        <v>27</v>
      </c>
      <c r="W290">
        <v>27</v>
      </c>
      <c r="X290">
        <v>27</v>
      </c>
      <c r="Y290">
        <v>108</v>
      </c>
      <c r="Z290">
        <v>27</v>
      </c>
      <c r="AA290" t="s">
        <v>574</v>
      </c>
      <c r="AB290" t="s">
        <v>389</v>
      </c>
      <c r="AC290" t="s">
        <v>510</v>
      </c>
      <c r="AD290" t="s">
        <v>511</v>
      </c>
    </row>
    <row r="291" spans="1:30" x14ac:dyDescent="0.25">
      <c r="A291" t="s">
        <v>1446</v>
      </c>
      <c r="B291">
        <v>44743</v>
      </c>
      <c r="C291">
        <v>44749</v>
      </c>
      <c r="D291" t="s">
        <v>1019</v>
      </c>
      <c r="E291">
        <v>26176</v>
      </c>
      <c r="F291">
        <v>585</v>
      </c>
      <c r="G291">
        <v>0</v>
      </c>
      <c r="H291">
        <v>87</v>
      </c>
      <c r="I291">
        <v>0</v>
      </c>
      <c r="J291">
        <v>89</v>
      </c>
      <c r="K291">
        <v>0</v>
      </c>
      <c r="L291">
        <v>0</v>
      </c>
      <c r="M291">
        <v>0</v>
      </c>
      <c r="N291">
        <v>0</v>
      </c>
      <c r="O291">
        <v>81</v>
      </c>
      <c r="P291">
        <v>88</v>
      </c>
      <c r="Q291">
        <v>8</v>
      </c>
      <c r="R291">
        <v>35</v>
      </c>
      <c r="S291">
        <v>90</v>
      </c>
      <c r="T291">
        <v>1</v>
      </c>
      <c r="U291">
        <v>0</v>
      </c>
      <c r="V291">
        <v>1</v>
      </c>
      <c r="W291">
        <v>1</v>
      </c>
      <c r="X291">
        <v>1</v>
      </c>
      <c r="Y291">
        <v>90</v>
      </c>
      <c r="Z291">
        <v>1</v>
      </c>
      <c r="AA291" t="s">
        <v>1020</v>
      </c>
      <c r="AB291" t="s">
        <v>810</v>
      </c>
      <c r="AC291" t="s">
        <v>1009</v>
      </c>
      <c r="AD291" t="s">
        <v>1010</v>
      </c>
    </row>
    <row r="292" spans="1:30" x14ac:dyDescent="0.25">
      <c r="A292" t="s">
        <v>1446</v>
      </c>
      <c r="B292">
        <v>44743</v>
      </c>
      <c r="C292">
        <v>44749</v>
      </c>
      <c r="D292" t="s">
        <v>14</v>
      </c>
      <c r="E292">
        <v>6116</v>
      </c>
      <c r="F292">
        <v>193</v>
      </c>
      <c r="G292">
        <v>78</v>
      </c>
      <c r="H292">
        <v>100</v>
      </c>
      <c r="I292">
        <v>0</v>
      </c>
      <c r="J292">
        <v>67</v>
      </c>
      <c r="K292">
        <v>13</v>
      </c>
      <c r="L292">
        <v>8</v>
      </c>
      <c r="M292">
        <v>27</v>
      </c>
      <c r="N292">
        <v>23</v>
      </c>
      <c r="O292">
        <v>87</v>
      </c>
      <c r="P292">
        <v>100</v>
      </c>
      <c r="Q292">
        <v>0</v>
      </c>
      <c r="R292">
        <v>49</v>
      </c>
      <c r="S292">
        <v>116</v>
      </c>
      <c r="T292">
        <v>27</v>
      </c>
      <c r="U292">
        <v>0</v>
      </c>
      <c r="V292">
        <v>27</v>
      </c>
      <c r="W292">
        <v>25</v>
      </c>
      <c r="X292">
        <v>27</v>
      </c>
      <c r="Y292">
        <v>122</v>
      </c>
      <c r="Z292">
        <v>27</v>
      </c>
      <c r="AA292" t="s">
        <v>15</v>
      </c>
      <c r="AB292" t="s">
        <v>16</v>
      </c>
      <c r="AC292" t="s">
        <v>91</v>
      </c>
      <c r="AD292" t="s">
        <v>92</v>
      </c>
    </row>
    <row r="293" spans="1:30" x14ac:dyDescent="0.25">
      <c r="A293" t="s">
        <v>1446</v>
      </c>
      <c r="B293">
        <v>44743</v>
      </c>
      <c r="C293">
        <v>44749</v>
      </c>
      <c r="D293" t="s">
        <v>522</v>
      </c>
      <c r="E293">
        <v>6597</v>
      </c>
      <c r="F293">
        <v>317</v>
      </c>
      <c r="G293">
        <v>14</v>
      </c>
      <c r="H293">
        <v>81</v>
      </c>
      <c r="I293">
        <v>1</v>
      </c>
      <c r="J293">
        <v>79</v>
      </c>
      <c r="K293">
        <v>7</v>
      </c>
      <c r="L293">
        <v>13</v>
      </c>
      <c r="M293">
        <v>14</v>
      </c>
      <c r="N293">
        <v>17</v>
      </c>
      <c r="O293">
        <v>45</v>
      </c>
      <c r="P293">
        <v>84</v>
      </c>
      <c r="Q293">
        <v>0</v>
      </c>
      <c r="R293">
        <v>58</v>
      </c>
      <c r="S293">
        <v>84</v>
      </c>
      <c r="T293">
        <v>33</v>
      </c>
      <c r="U293">
        <v>0</v>
      </c>
      <c r="V293">
        <v>34</v>
      </c>
      <c r="W293">
        <v>34</v>
      </c>
      <c r="X293">
        <v>31</v>
      </c>
      <c r="Y293">
        <v>85</v>
      </c>
      <c r="Z293">
        <v>34</v>
      </c>
      <c r="AA293" t="s">
        <v>523</v>
      </c>
      <c r="AB293" t="s">
        <v>389</v>
      </c>
      <c r="AC293" t="s">
        <v>510</v>
      </c>
      <c r="AD293" t="s">
        <v>511</v>
      </c>
    </row>
    <row r="294" spans="1:30" x14ac:dyDescent="0.25">
      <c r="A294" t="s">
        <v>1446</v>
      </c>
      <c r="B294">
        <v>44743</v>
      </c>
      <c r="C294">
        <v>44749</v>
      </c>
      <c r="D294" t="s">
        <v>477</v>
      </c>
      <c r="E294">
        <v>11245</v>
      </c>
      <c r="F294">
        <v>507</v>
      </c>
      <c r="G294">
        <v>0</v>
      </c>
      <c r="H294">
        <v>24</v>
      </c>
      <c r="I294">
        <v>0</v>
      </c>
      <c r="J294">
        <v>170</v>
      </c>
      <c r="K294">
        <v>1</v>
      </c>
      <c r="L294">
        <v>0</v>
      </c>
      <c r="M294">
        <v>0</v>
      </c>
      <c r="N294">
        <v>0</v>
      </c>
      <c r="O294">
        <v>19</v>
      </c>
      <c r="P294">
        <v>25</v>
      </c>
      <c r="Q294">
        <v>0</v>
      </c>
      <c r="R294">
        <v>13</v>
      </c>
      <c r="S294">
        <v>25</v>
      </c>
      <c r="T294">
        <v>19</v>
      </c>
      <c r="U294">
        <v>0</v>
      </c>
      <c r="V294">
        <v>17</v>
      </c>
      <c r="W294">
        <v>19</v>
      </c>
      <c r="X294">
        <v>18</v>
      </c>
      <c r="Y294">
        <v>25</v>
      </c>
      <c r="Z294">
        <v>19</v>
      </c>
      <c r="AA294" t="s">
        <v>478</v>
      </c>
      <c r="AB294" t="s">
        <v>389</v>
      </c>
      <c r="AC294" t="s">
        <v>450</v>
      </c>
      <c r="AD294" t="s">
        <v>451</v>
      </c>
    </row>
    <row r="295" spans="1:30" x14ac:dyDescent="0.25">
      <c r="A295" t="s">
        <v>1446</v>
      </c>
      <c r="B295">
        <v>44743</v>
      </c>
      <c r="C295">
        <v>44749</v>
      </c>
      <c r="D295" t="s">
        <v>387</v>
      </c>
      <c r="E295">
        <v>10212</v>
      </c>
      <c r="F295">
        <v>472</v>
      </c>
      <c r="G295">
        <v>0</v>
      </c>
      <c r="H295">
        <v>28</v>
      </c>
      <c r="I295">
        <v>0</v>
      </c>
      <c r="J295">
        <v>187</v>
      </c>
      <c r="K295">
        <v>1</v>
      </c>
      <c r="L295">
        <v>0</v>
      </c>
      <c r="M295">
        <v>1</v>
      </c>
      <c r="N295">
        <v>9</v>
      </c>
      <c r="O295">
        <v>21</v>
      </c>
      <c r="P295">
        <v>29</v>
      </c>
      <c r="Q295">
        <v>0</v>
      </c>
      <c r="R295">
        <v>19</v>
      </c>
      <c r="S295">
        <v>31</v>
      </c>
      <c r="T295">
        <v>19</v>
      </c>
      <c r="U295">
        <v>0</v>
      </c>
      <c r="V295">
        <v>22</v>
      </c>
      <c r="W295">
        <v>22</v>
      </c>
      <c r="X295">
        <v>23</v>
      </c>
      <c r="Y295">
        <v>31</v>
      </c>
      <c r="Z295">
        <v>24</v>
      </c>
      <c r="AA295" t="s">
        <v>388</v>
      </c>
      <c r="AB295" t="s">
        <v>389</v>
      </c>
      <c r="AC295" t="s">
        <v>391</v>
      </c>
      <c r="AD295" t="s">
        <v>392</v>
      </c>
    </row>
    <row r="296" spans="1:30" x14ac:dyDescent="0.25">
      <c r="A296" t="s">
        <v>1446</v>
      </c>
      <c r="B296">
        <v>44743</v>
      </c>
      <c r="C296">
        <v>44749</v>
      </c>
      <c r="D296" t="s">
        <v>126</v>
      </c>
      <c r="E296">
        <v>3891</v>
      </c>
      <c r="F296">
        <v>129</v>
      </c>
      <c r="G296">
        <v>32</v>
      </c>
      <c r="H296">
        <v>33</v>
      </c>
      <c r="I296">
        <v>0</v>
      </c>
      <c r="J296">
        <v>112</v>
      </c>
      <c r="K296">
        <v>2</v>
      </c>
      <c r="L296">
        <v>1</v>
      </c>
      <c r="M296">
        <v>16</v>
      </c>
      <c r="N296">
        <v>12</v>
      </c>
      <c r="O296">
        <v>27</v>
      </c>
      <c r="P296">
        <v>33</v>
      </c>
      <c r="Q296">
        <v>0</v>
      </c>
      <c r="R296">
        <v>21</v>
      </c>
      <c r="S296">
        <v>32</v>
      </c>
      <c r="T296">
        <v>16</v>
      </c>
      <c r="U296">
        <v>2</v>
      </c>
      <c r="V296">
        <v>16</v>
      </c>
      <c r="W296">
        <v>11</v>
      </c>
      <c r="X296">
        <v>15</v>
      </c>
      <c r="Y296">
        <v>34</v>
      </c>
      <c r="Z296">
        <v>16</v>
      </c>
      <c r="AA296" t="s">
        <v>127</v>
      </c>
      <c r="AB296" t="s">
        <v>16</v>
      </c>
      <c r="AC296" t="s">
        <v>128</v>
      </c>
      <c r="AD296" t="s">
        <v>129</v>
      </c>
    </row>
    <row r="297" spans="1:30" x14ac:dyDescent="0.25">
      <c r="A297" t="s">
        <v>1446</v>
      </c>
      <c r="B297">
        <v>44743</v>
      </c>
      <c r="C297">
        <v>44749</v>
      </c>
      <c r="D297" t="s">
        <v>432</v>
      </c>
      <c r="E297">
        <v>17286</v>
      </c>
      <c r="F297">
        <v>651</v>
      </c>
      <c r="G297">
        <v>1</v>
      </c>
      <c r="H297">
        <v>132</v>
      </c>
      <c r="I297">
        <v>1</v>
      </c>
      <c r="J297">
        <v>197</v>
      </c>
      <c r="K297">
        <v>1</v>
      </c>
      <c r="L297">
        <v>9</v>
      </c>
      <c r="M297">
        <v>3</v>
      </c>
      <c r="N297">
        <v>21</v>
      </c>
      <c r="O297">
        <v>46</v>
      </c>
      <c r="P297">
        <v>143</v>
      </c>
      <c r="Q297">
        <v>3</v>
      </c>
      <c r="R297">
        <v>58</v>
      </c>
      <c r="S297">
        <v>145</v>
      </c>
      <c r="T297">
        <v>33</v>
      </c>
      <c r="U297">
        <v>4</v>
      </c>
      <c r="V297">
        <v>33</v>
      </c>
      <c r="W297">
        <v>27</v>
      </c>
      <c r="X297">
        <v>33</v>
      </c>
      <c r="Y297">
        <v>145</v>
      </c>
      <c r="Z297">
        <v>33</v>
      </c>
      <c r="AA297" t="s">
        <v>433</v>
      </c>
      <c r="AB297" t="s">
        <v>389</v>
      </c>
      <c r="AC297" t="s">
        <v>434</v>
      </c>
      <c r="AD297" t="s">
        <v>435</v>
      </c>
    </row>
    <row r="298" spans="1:30" x14ac:dyDescent="0.25">
      <c r="A298" t="s">
        <v>1446</v>
      </c>
      <c r="B298">
        <v>44743</v>
      </c>
      <c r="C298">
        <v>44749</v>
      </c>
      <c r="D298" t="s">
        <v>528</v>
      </c>
      <c r="E298">
        <v>14017</v>
      </c>
      <c r="F298">
        <v>639</v>
      </c>
      <c r="G298">
        <v>7</v>
      </c>
      <c r="H298">
        <v>96</v>
      </c>
      <c r="I298">
        <v>0</v>
      </c>
      <c r="J298">
        <v>275</v>
      </c>
      <c r="K298">
        <v>9</v>
      </c>
      <c r="L298">
        <v>9</v>
      </c>
      <c r="M298">
        <v>32</v>
      </c>
      <c r="N298">
        <v>77</v>
      </c>
      <c r="O298">
        <v>85</v>
      </c>
      <c r="P298">
        <v>96</v>
      </c>
      <c r="Q298">
        <v>0</v>
      </c>
      <c r="R298">
        <v>68</v>
      </c>
      <c r="S298">
        <v>96</v>
      </c>
      <c r="T298">
        <v>77</v>
      </c>
      <c r="U298">
        <v>1</v>
      </c>
      <c r="V298">
        <v>78</v>
      </c>
      <c r="W298">
        <v>77</v>
      </c>
      <c r="X298">
        <v>76</v>
      </c>
      <c r="Y298">
        <v>96</v>
      </c>
      <c r="Z298">
        <v>78</v>
      </c>
      <c r="AA298" t="s">
        <v>529</v>
      </c>
      <c r="AB298" t="s">
        <v>389</v>
      </c>
      <c r="AC298" t="s">
        <v>510</v>
      </c>
      <c r="AD298" t="s">
        <v>511</v>
      </c>
    </row>
    <row r="299" spans="1:30" x14ac:dyDescent="0.25">
      <c r="A299" t="s">
        <v>1446</v>
      </c>
      <c r="B299">
        <v>44743</v>
      </c>
      <c r="C299">
        <v>44749</v>
      </c>
      <c r="D299" t="s">
        <v>444</v>
      </c>
      <c r="E299">
        <v>20282</v>
      </c>
      <c r="F299">
        <v>868</v>
      </c>
      <c r="G299">
        <v>22</v>
      </c>
      <c r="H299">
        <v>178</v>
      </c>
      <c r="I299">
        <v>1</v>
      </c>
      <c r="J299">
        <v>285</v>
      </c>
      <c r="K299">
        <v>18</v>
      </c>
      <c r="L299">
        <v>22</v>
      </c>
      <c r="M299">
        <v>10</v>
      </c>
      <c r="N299">
        <v>70</v>
      </c>
      <c r="O299">
        <v>146</v>
      </c>
      <c r="P299">
        <v>191</v>
      </c>
      <c r="Q299">
        <v>0</v>
      </c>
      <c r="R299">
        <v>112</v>
      </c>
      <c r="S299">
        <v>195</v>
      </c>
      <c r="T299">
        <v>95</v>
      </c>
      <c r="U299">
        <v>0</v>
      </c>
      <c r="V299">
        <v>94</v>
      </c>
      <c r="W299">
        <v>93</v>
      </c>
      <c r="X299">
        <v>92</v>
      </c>
      <c r="Y299">
        <v>197</v>
      </c>
      <c r="Z299">
        <v>96</v>
      </c>
      <c r="AA299" t="s">
        <v>445</v>
      </c>
      <c r="AB299" t="s">
        <v>389</v>
      </c>
      <c r="AC299" t="s">
        <v>434</v>
      </c>
      <c r="AD299" t="s">
        <v>435</v>
      </c>
    </row>
    <row r="300" spans="1:30" x14ac:dyDescent="0.25">
      <c r="A300" t="s">
        <v>1446</v>
      </c>
      <c r="B300">
        <v>44743</v>
      </c>
      <c r="C300">
        <v>44749</v>
      </c>
      <c r="D300" t="s">
        <v>453</v>
      </c>
      <c r="E300">
        <v>8091</v>
      </c>
      <c r="F300">
        <v>372</v>
      </c>
      <c r="G300">
        <v>0</v>
      </c>
      <c r="H300">
        <v>12</v>
      </c>
      <c r="I300">
        <v>0</v>
      </c>
      <c r="J300">
        <v>274</v>
      </c>
      <c r="K300">
        <v>0</v>
      </c>
      <c r="L300">
        <v>1</v>
      </c>
      <c r="M300">
        <v>0</v>
      </c>
      <c r="N300">
        <v>1</v>
      </c>
      <c r="O300">
        <v>0</v>
      </c>
      <c r="P300">
        <v>13</v>
      </c>
      <c r="Q300">
        <v>0</v>
      </c>
      <c r="R300">
        <v>5</v>
      </c>
      <c r="S300">
        <v>16</v>
      </c>
      <c r="T300">
        <v>14</v>
      </c>
      <c r="U300">
        <v>1</v>
      </c>
      <c r="V300">
        <v>22</v>
      </c>
      <c r="W300">
        <v>19</v>
      </c>
      <c r="X300">
        <v>20</v>
      </c>
      <c r="Y300">
        <v>16</v>
      </c>
      <c r="Z300">
        <v>22</v>
      </c>
      <c r="AA300" t="s">
        <v>454</v>
      </c>
      <c r="AB300" t="s">
        <v>389</v>
      </c>
      <c r="AC300" t="s">
        <v>450</v>
      </c>
      <c r="AD300" t="s">
        <v>451</v>
      </c>
    </row>
    <row r="301" spans="1:30" x14ac:dyDescent="0.25">
      <c r="A301" t="s">
        <v>1446</v>
      </c>
      <c r="B301">
        <v>44743</v>
      </c>
      <c r="C301">
        <v>44749</v>
      </c>
      <c r="D301" t="s">
        <v>68</v>
      </c>
      <c r="E301">
        <v>4956</v>
      </c>
      <c r="F301">
        <v>139</v>
      </c>
      <c r="G301">
        <v>8</v>
      </c>
      <c r="H301">
        <v>14</v>
      </c>
      <c r="I301">
        <v>2</v>
      </c>
      <c r="J301">
        <v>34</v>
      </c>
      <c r="K301">
        <v>0</v>
      </c>
      <c r="L301">
        <v>0</v>
      </c>
      <c r="M301">
        <v>1</v>
      </c>
      <c r="N301">
        <v>0</v>
      </c>
      <c r="O301">
        <v>18</v>
      </c>
      <c r="P301">
        <v>19</v>
      </c>
      <c r="Q301">
        <v>1</v>
      </c>
      <c r="R301">
        <v>2</v>
      </c>
      <c r="S301">
        <v>18</v>
      </c>
      <c r="T301">
        <v>1</v>
      </c>
      <c r="U301">
        <v>0</v>
      </c>
      <c r="V301">
        <v>1</v>
      </c>
      <c r="W301">
        <v>1</v>
      </c>
      <c r="X301">
        <v>1</v>
      </c>
      <c r="Y301">
        <v>19</v>
      </c>
      <c r="Z301">
        <v>1</v>
      </c>
      <c r="AA301" t="s">
        <v>69</v>
      </c>
      <c r="AB301" t="s">
        <v>16</v>
      </c>
      <c r="AC301" t="s">
        <v>70</v>
      </c>
      <c r="AD301" t="s">
        <v>1709</v>
      </c>
    </row>
    <row r="302" spans="1:30" x14ac:dyDescent="0.25">
      <c r="A302" t="s">
        <v>1446</v>
      </c>
      <c r="B302">
        <v>44743</v>
      </c>
      <c r="C302">
        <v>44749</v>
      </c>
      <c r="D302" t="s">
        <v>553</v>
      </c>
      <c r="E302">
        <v>5680</v>
      </c>
      <c r="F302">
        <v>202</v>
      </c>
      <c r="G302">
        <v>0</v>
      </c>
      <c r="H302">
        <v>21</v>
      </c>
      <c r="I302">
        <v>0</v>
      </c>
      <c r="J302">
        <v>84</v>
      </c>
      <c r="K302">
        <v>1</v>
      </c>
      <c r="L302">
        <v>0</v>
      </c>
      <c r="M302">
        <v>0</v>
      </c>
      <c r="N302">
        <v>6</v>
      </c>
      <c r="O302">
        <v>10</v>
      </c>
      <c r="P302">
        <v>23</v>
      </c>
      <c r="Q302">
        <v>0</v>
      </c>
      <c r="R302">
        <v>13</v>
      </c>
      <c r="S302">
        <v>24</v>
      </c>
      <c r="T302">
        <v>13</v>
      </c>
      <c r="U302">
        <v>0</v>
      </c>
      <c r="V302">
        <v>20</v>
      </c>
      <c r="W302">
        <v>20</v>
      </c>
      <c r="X302">
        <v>19</v>
      </c>
      <c r="Y302">
        <v>25</v>
      </c>
      <c r="Z302">
        <v>20</v>
      </c>
      <c r="AA302" t="s">
        <v>1545</v>
      </c>
      <c r="AB302" t="s">
        <v>389</v>
      </c>
      <c r="AC302" t="s">
        <v>510</v>
      </c>
      <c r="AD302" t="s">
        <v>511</v>
      </c>
    </row>
    <row r="303" spans="1:30" x14ac:dyDescent="0.25">
      <c r="A303" t="s">
        <v>1446</v>
      </c>
      <c r="B303">
        <v>44743</v>
      </c>
      <c r="C303">
        <v>44749</v>
      </c>
      <c r="D303" t="s">
        <v>498</v>
      </c>
      <c r="E303">
        <v>7030</v>
      </c>
      <c r="F303">
        <v>345</v>
      </c>
      <c r="G303">
        <v>0</v>
      </c>
      <c r="H303">
        <v>35</v>
      </c>
      <c r="I303">
        <v>6</v>
      </c>
      <c r="J303">
        <v>155</v>
      </c>
      <c r="K303">
        <v>1</v>
      </c>
      <c r="L303">
        <v>0</v>
      </c>
      <c r="M303">
        <v>0</v>
      </c>
      <c r="N303">
        <v>0</v>
      </c>
      <c r="O303">
        <v>7</v>
      </c>
      <c r="P303">
        <v>34</v>
      </c>
      <c r="Q303">
        <v>0</v>
      </c>
      <c r="R303">
        <v>17</v>
      </c>
      <c r="S303">
        <v>34</v>
      </c>
      <c r="T303">
        <v>7</v>
      </c>
      <c r="U303">
        <v>0</v>
      </c>
      <c r="V303">
        <v>10</v>
      </c>
      <c r="W303">
        <v>9</v>
      </c>
      <c r="X303">
        <v>9</v>
      </c>
      <c r="Y303">
        <v>36</v>
      </c>
      <c r="Z303">
        <v>10</v>
      </c>
      <c r="AA303" t="s">
        <v>499</v>
      </c>
      <c r="AB303" t="s">
        <v>389</v>
      </c>
      <c r="AC303" t="s">
        <v>450</v>
      </c>
      <c r="AD303" t="s">
        <v>451</v>
      </c>
    </row>
    <row r="304" spans="1:30" x14ac:dyDescent="0.25">
      <c r="A304" t="s">
        <v>1446</v>
      </c>
      <c r="B304">
        <v>44743</v>
      </c>
      <c r="C304">
        <v>44749</v>
      </c>
      <c r="D304" t="s">
        <v>58</v>
      </c>
      <c r="E304">
        <v>5791</v>
      </c>
      <c r="F304">
        <v>138</v>
      </c>
      <c r="G304">
        <v>0</v>
      </c>
      <c r="H304">
        <v>16</v>
      </c>
      <c r="I304">
        <v>0</v>
      </c>
      <c r="J304">
        <v>73</v>
      </c>
      <c r="K304">
        <v>0</v>
      </c>
      <c r="L304">
        <v>0</v>
      </c>
      <c r="M304">
        <v>0</v>
      </c>
      <c r="N304">
        <v>0</v>
      </c>
      <c r="O304">
        <v>2</v>
      </c>
      <c r="P304">
        <v>14</v>
      </c>
      <c r="Q304">
        <v>0</v>
      </c>
      <c r="R304">
        <v>7</v>
      </c>
      <c r="S304">
        <v>16</v>
      </c>
      <c r="T304">
        <v>8</v>
      </c>
      <c r="U304">
        <v>0</v>
      </c>
      <c r="V304">
        <v>16</v>
      </c>
      <c r="W304">
        <v>14</v>
      </c>
      <c r="X304">
        <v>16</v>
      </c>
      <c r="Y304">
        <v>16</v>
      </c>
      <c r="Z304">
        <v>17</v>
      </c>
      <c r="AA304" t="s">
        <v>59</v>
      </c>
      <c r="AB304" t="s">
        <v>16</v>
      </c>
      <c r="AC304" t="s">
        <v>41</v>
      </c>
      <c r="AD304" t="s">
        <v>42</v>
      </c>
    </row>
    <row r="305" spans="1:30" x14ac:dyDescent="0.25">
      <c r="A305" t="s">
        <v>1446</v>
      </c>
      <c r="B305">
        <v>44743</v>
      </c>
      <c r="C305">
        <v>44749</v>
      </c>
      <c r="D305" t="s">
        <v>56</v>
      </c>
      <c r="E305">
        <v>4557</v>
      </c>
      <c r="F305">
        <v>185</v>
      </c>
      <c r="G305">
        <v>19</v>
      </c>
      <c r="H305">
        <v>27</v>
      </c>
      <c r="I305">
        <v>3</v>
      </c>
      <c r="J305">
        <v>72</v>
      </c>
      <c r="K305">
        <v>3</v>
      </c>
      <c r="L305">
        <v>8</v>
      </c>
      <c r="M305">
        <v>22</v>
      </c>
      <c r="N305">
        <v>19</v>
      </c>
      <c r="O305">
        <v>21</v>
      </c>
      <c r="P305">
        <v>31</v>
      </c>
      <c r="Q305">
        <v>2</v>
      </c>
      <c r="R305">
        <v>27</v>
      </c>
      <c r="S305">
        <v>32</v>
      </c>
      <c r="T305">
        <v>25</v>
      </c>
      <c r="U305">
        <v>2</v>
      </c>
      <c r="V305">
        <v>25</v>
      </c>
      <c r="W305">
        <v>24</v>
      </c>
      <c r="X305">
        <v>21</v>
      </c>
      <c r="Y305">
        <v>32</v>
      </c>
      <c r="Z305">
        <v>25</v>
      </c>
      <c r="AA305" t="s">
        <v>1717</v>
      </c>
      <c r="AB305" t="s">
        <v>16</v>
      </c>
      <c r="AC305" t="s">
        <v>41</v>
      </c>
      <c r="AD305" t="s">
        <v>42</v>
      </c>
    </row>
    <row r="306" spans="1:30" x14ac:dyDescent="0.25">
      <c r="A306" t="s">
        <v>1446</v>
      </c>
      <c r="B306">
        <v>44743</v>
      </c>
      <c r="C306">
        <v>44749</v>
      </c>
      <c r="D306" t="s">
        <v>583</v>
      </c>
      <c r="E306">
        <v>3918</v>
      </c>
      <c r="F306">
        <v>192</v>
      </c>
      <c r="G306">
        <v>0</v>
      </c>
      <c r="H306">
        <v>72</v>
      </c>
      <c r="I306">
        <v>0</v>
      </c>
      <c r="J306">
        <v>62</v>
      </c>
      <c r="K306">
        <v>18</v>
      </c>
      <c r="L306">
        <v>11</v>
      </c>
      <c r="M306">
        <v>28</v>
      </c>
      <c r="N306">
        <v>33</v>
      </c>
      <c r="O306">
        <v>2</v>
      </c>
      <c r="P306">
        <v>74</v>
      </c>
      <c r="Q306">
        <v>0</v>
      </c>
      <c r="R306">
        <v>35</v>
      </c>
      <c r="S306">
        <v>75</v>
      </c>
      <c r="T306">
        <v>42</v>
      </c>
      <c r="U306">
        <v>1</v>
      </c>
      <c r="V306">
        <v>45</v>
      </c>
      <c r="W306">
        <v>44</v>
      </c>
      <c r="X306">
        <v>45</v>
      </c>
      <c r="Y306">
        <v>75</v>
      </c>
      <c r="Z306">
        <v>45</v>
      </c>
      <c r="AA306" t="s">
        <v>584</v>
      </c>
      <c r="AB306" t="s">
        <v>389</v>
      </c>
      <c r="AC306" t="s">
        <v>510</v>
      </c>
      <c r="AD306" t="s">
        <v>511</v>
      </c>
    </row>
    <row r="307" spans="1:30" x14ac:dyDescent="0.25">
      <c r="A307" t="s">
        <v>1446</v>
      </c>
      <c r="B307">
        <v>44743</v>
      </c>
      <c r="C307">
        <v>44749</v>
      </c>
      <c r="D307" t="s">
        <v>79</v>
      </c>
      <c r="E307">
        <v>7578</v>
      </c>
      <c r="F307">
        <v>279</v>
      </c>
      <c r="G307">
        <v>0</v>
      </c>
      <c r="H307">
        <v>81</v>
      </c>
      <c r="I307">
        <v>0</v>
      </c>
      <c r="J307">
        <v>47</v>
      </c>
      <c r="K307">
        <v>1</v>
      </c>
      <c r="L307">
        <v>1</v>
      </c>
      <c r="M307">
        <v>0</v>
      </c>
      <c r="N307">
        <v>1</v>
      </c>
      <c r="O307">
        <v>28</v>
      </c>
      <c r="P307">
        <v>81</v>
      </c>
      <c r="Q307">
        <v>0</v>
      </c>
      <c r="R307">
        <v>40</v>
      </c>
      <c r="S307">
        <v>85</v>
      </c>
      <c r="T307">
        <v>11</v>
      </c>
      <c r="U307">
        <v>0</v>
      </c>
      <c r="V307">
        <v>11</v>
      </c>
      <c r="W307">
        <v>11</v>
      </c>
      <c r="X307">
        <v>11</v>
      </c>
      <c r="Y307">
        <v>85</v>
      </c>
      <c r="Z307">
        <v>11</v>
      </c>
      <c r="AA307" t="s">
        <v>80</v>
      </c>
      <c r="AB307" t="s">
        <v>16</v>
      </c>
      <c r="AC307" t="s">
        <v>70</v>
      </c>
      <c r="AD307" t="s">
        <v>1709</v>
      </c>
    </row>
    <row r="308" spans="1:30" x14ac:dyDescent="0.25">
      <c r="A308" t="s">
        <v>1446</v>
      </c>
      <c r="B308">
        <v>44743</v>
      </c>
      <c r="C308">
        <v>44749</v>
      </c>
      <c r="D308" t="s">
        <v>408</v>
      </c>
      <c r="E308">
        <v>6799</v>
      </c>
      <c r="F308">
        <v>237</v>
      </c>
      <c r="G308">
        <v>1</v>
      </c>
      <c r="H308">
        <v>34</v>
      </c>
      <c r="I308">
        <v>0</v>
      </c>
      <c r="J308">
        <v>82</v>
      </c>
      <c r="K308">
        <v>1</v>
      </c>
      <c r="L308">
        <v>0</v>
      </c>
      <c r="M308">
        <v>1</v>
      </c>
      <c r="N308">
        <v>13</v>
      </c>
      <c r="O308">
        <v>9</v>
      </c>
      <c r="P308">
        <v>34</v>
      </c>
      <c r="Q308">
        <v>1</v>
      </c>
      <c r="R308">
        <v>16</v>
      </c>
      <c r="S308">
        <v>35</v>
      </c>
      <c r="T308">
        <v>15</v>
      </c>
      <c r="U308">
        <v>1</v>
      </c>
      <c r="V308">
        <v>17</v>
      </c>
      <c r="W308">
        <v>17</v>
      </c>
      <c r="X308">
        <v>11</v>
      </c>
      <c r="Y308">
        <v>36</v>
      </c>
      <c r="Z308">
        <v>17</v>
      </c>
      <c r="AA308" t="s">
        <v>409</v>
      </c>
      <c r="AB308" t="s">
        <v>389</v>
      </c>
      <c r="AC308" t="s">
        <v>391</v>
      </c>
      <c r="AD308" t="s">
        <v>392</v>
      </c>
    </row>
    <row r="309" spans="1:30" x14ac:dyDescent="0.25">
      <c r="A309" t="s">
        <v>1446</v>
      </c>
      <c r="B309">
        <v>44743</v>
      </c>
      <c r="C309">
        <v>44749</v>
      </c>
      <c r="D309" t="s">
        <v>557</v>
      </c>
      <c r="E309">
        <v>4512</v>
      </c>
      <c r="F309">
        <v>233</v>
      </c>
      <c r="G309">
        <v>0</v>
      </c>
      <c r="H309">
        <v>41</v>
      </c>
      <c r="I309">
        <v>0</v>
      </c>
      <c r="J309">
        <v>103</v>
      </c>
      <c r="K309">
        <v>0</v>
      </c>
      <c r="L309">
        <v>0</v>
      </c>
      <c r="M309">
        <v>0</v>
      </c>
      <c r="N309">
        <v>5</v>
      </c>
      <c r="O309">
        <v>16</v>
      </c>
      <c r="P309">
        <v>46</v>
      </c>
      <c r="Q309">
        <v>0</v>
      </c>
      <c r="R309">
        <v>31</v>
      </c>
      <c r="S309">
        <v>48</v>
      </c>
      <c r="T309">
        <v>6</v>
      </c>
      <c r="U309">
        <v>0</v>
      </c>
      <c r="V309">
        <v>13</v>
      </c>
      <c r="W309">
        <v>13</v>
      </c>
      <c r="X309">
        <v>12</v>
      </c>
      <c r="Y309">
        <v>48</v>
      </c>
      <c r="Z309">
        <v>13</v>
      </c>
      <c r="AA309" t="s">
        <v>558</v>
      </c>
      <c r="AB309" t="s">
        <v>389</v>
      </c>
      <c r="AC309" t="s">
        <v>510</v>
      </c>
      <c r="AD309" t="s">
        <v>511</v>
      </c>
    </row>
    <row r="310" spans="1:30" x14ac:dyDescent="0.25">
      <c r="A310" t="s">
        <v>1446</v>
      </c>
      <c r="B310">
        <v>44743</v>
      </c>
      <c r="C310">
        <v>44749</v>
      </c>
      <c r="D310" t="s">
        <v>116</v>
      </c>
      <c r="E310">
        <v>9268</v>
      </c>
      <c r="F310">
        <v>296</v>
      </c>
      <c r="G310">
        <v>2</v>
      </c>
      <c r="H310">
        <v>63</v>
      </c>
      <c r="I310">
        <v>1</v>
      </c>
      <c r="J310">
        <v>76</v>
      </c>
      <c r="K310">
        <v>3</v>
      </c>
      <c r="L310">
        <v>3</v>
      </c>
      <c r="M310">
        <v>0</v>
      </c>
      <c r="N310">
        <v>12</v>
      </c>
      <c r="O310">
        <v>50</v>
      </c>
      <c r="P310">
        <v>64</v>
      </c>
      <c r="Q310">
        <v>0</v>
      </c>
      <c r="R310">
        <v>24</v>
      </c>
      <c r="S310">
        <v>66</v>
      </c>
      <c r="T310">
        <v>13</v>
      </c>
      <c r="U310">
        <v>0</v>
      </c>
      <c r="V310">
        <v>15</v>
      </c>
      <c r="W310">
        <v>14</v>
      </c>
      <c r="X310">
        <v>13</v>
      </c>
      <c r="Y310">
        <v>66</v>
      </c>
      <c r="Z310">
        <v>15</v>
      </c>
      <c r="AA310" t="s">
        <v>117</v>
      </c>
      <c r="AB310" t="s">
        <v>16</v>
      </c>
      <c r="AC310" t="s">
        <v>91</v>
      </c>
      <c r="AD310" t="s">
        <v>92</v>
      </c>
    </row>
    <row r="311" spans="1:30" x14ac:dyDescent="0.25">
      <c r="A311" t="s">
        <v>1446</v>
      </c>
      <c r="B311">
        <v>44743</v>
      </c>
      <c r="C311">
        <v>44749</v>
      </c>
      <c r="D311" t="s">
        <v>174</v>
      </c>
      <c r="E311">
        <v>20734</v>
      </c>
      <c r="F311">
        <v>870</v>
      </c>
      <c r="G311">
        <v>2</v>
      </c>
      <c r="H311">
        <v>102</v>
      </c>
      <c r="I311">
        <v>2</v>
      </c>
      <c r="J311">
        <v>437</v>
      </c>
      <c r="K311">
        <v>21</v>
      </c>
      <c r="L311">
        <v>8</v>
      </c>
      <c r="M311">
        <v>2</v>
      </c>
      <c r="N311">
        <v>14</v>
      </c>
      <c r="O311">
        <v>87</v>
      </c>
      <c r="P311">
        <v>114</v>
      </c>
      <c r="Q311">
        <v>1</v>
      </c>
      <c r="R311">
        <v>76</v>
      </c>
      <c r="S311">
        <v>121</v>
      </c>
      <c r="T311">
        <v>115</v>
      </c>
      <c r="U311">
        <v>2</v>
      </c>
      <c r="V311">
        <v>117</v>
      </c>
      <c r="W311">
        <v>110</v>
      </c>
      <c r="X311">
        <v>115</v>
      </c>
      <c r="Y311">
        <v>123</v>
      </c>
      <c r="Z311">
        <v>118</v>
      </c>
      <c r="AA311" t="s">
        <v>175</v>
      </c>
      <c r="AB311" t="s">
        <v>16</v>
      </c>
      <c r="AC311" t="s">
        <v>169</v>
      </c>
      <c r="AD311" t="s">
        <v>1540</v>
      </c>
    </row>
    <row r="312" spans="1:30" x14ac:dyDescent="0.25">
      <c r="A312" t="s">
        <v>1446</v>
      </c>
      <c r="B312">
        <v>44743</v>
      </c>
      <c r="C312">
        <v>44749</v>
      </c>
      <c r="D312" t="s">
        <v>148</v>
      </c>
      <c r="E312">
        <v>6976</v>
      </c>
      <c r="F312">
        <v>303</v>
      </c>
      <c r="G312">
        <v>2</v>
      </c>
      <c r="H312">
        <v>33</v>
      </c>
      <c r="I312">
        <v>0</v>
      </c>
      <c r="J312">
        <v>139</v>
      </c>
      <c r="K312">
        <v>3</v>
      </c>
      <c r="L312">
        <v>0</v>
      </c>
      <c r="M312">
        <v>2</v>
      </c>
      <c r="N312">
        <v>6</v>
      </c>
      <c r="O312">
        <v>23</v>
      </c>
      <c r="P312">
        <v>32</v>
      </c>
      <c r="Q312">
        <v>5</v>
      </c>
      <c r="R312">
        <v>23</v>
      </c>
      <c r="S312">
        <v>34</v>
      </c>
      <c r="T312">
        <v>8</v>
      </c>
      <c r="U312">
        <v>0</v>
      </c>
      <c r="V312">
        <v>9</v>
      </c>
      <c r="W312">
        <v>9</v>
      </c>
      <c r="X312">
        <v>8</v>
      </c>
      <c r="Y312">
        <v>35</v>
      </c>
      <c r="Z312">
        <v>9</v>
      </c>
      <c r="AA312" t="s">
        <v>149</v>
      </c>
      <c r="AB312" t="s">
        <v>16</v>
      </c>
      <c r="AC312" t="s">
        <v>128</v>
      </c>
      <c r="AD312" t="s">
        <v>129</v>
      </c>
    </row>
    <row r="313" spans="1:30" x14ac:dyDescent="0.25">
      <c r="A313" t="s">
        <v>1446</v>
      </c>
      <c r="B313">
        <v>44743</v>
      </c>
      <c r="C313">
        <v>44749</v>
      </c>
      <c r="D313" t="s">
        <v>111</v>
      </c>
      <c r="E313">
        <v>5068</v>
      </c>
      <c r="F313">
        <v>152</v>
      </c>
      <c r="G313">
        <v>11</v>
      </c>
      <c r="H313">
        <v>21</v>
      </c>
      <c r="I313">
        <v>0</v>
      </c>
      <c r="J313">
        <v>33</v>
      </c>
      <c r="K313">
        <v>1</v>
      </c>
      <c r="L313">
        <v>0</v>
      </c>
      <c r="M313">
        <v>2</v>
      </c>
      <c r="N313">
        <v>2</v>
      </c>
      <c r="O313">
        <v>15</v>
      </c>
      <c r="P313">
        <v>18</v>
      </c>
      <c r="Q313">
        <v>1</v>
      </c>
      <c r="R313">
        <v>16</v>
      </c>
      <c r="S313">
        <v>21</v>
      </c>
      <c r="T313">
        <v>2</v>
      </c>
      <c r="U313">
        <v>0</v>
      </c>
      <c r="V313">
        <v>2</v>
      </c>
      <c r="W313">
        <v>2</v>
      </c>
      <c r="X313">
        <v>2</v>
      </c>
      <c r="Y313">
        <v>21</v>
      </c>
      <c r="Z313">
        <v>2</v>
      </c>
      <c r="AA313" t="s">
        <v>112</v>
      </c>
      <c r="AB313" t="s">
        <v>16</v>
      </c>
      <c r="AC313" t="s">
        <v>91</v>
      </c>
      <c r="AD313" t="s">
        <v>92</v>
      </c>
    </row>
    <row r="314" spans="1:30" x14ac:dyDescent="0.25">
      <c r="A314" t="s">
        <v>1446</v>
      </c>
      <c r="B314">
        <v>44743</v>
      </c>
      <c r="C314">
        <v>44749</v>
      </c>
      <c r="D314" t="s">
        <v>459</v>
      </c>
      <c r="E314">
        <v>3571</v>
      </c>
      <c r="F314">
        <v>130</v>
      </c>
      <c r="G314">
        <v>0</v>
      </c>
      <c r="H314">
        <v>15</v>
      </c>
      <c r="I314">
        <v>0</v>
      </c>
      <c r="J314">
        <v>69</v>
      </c>
      <c r="K314">
        <v>0</v>
      </c>
      <c r="L314">
        <v>0</v>
      </c>
      <c r="M314">
        <v>2</v>
      </c>
      <c r="N314">
        <v>6</v>
      </c>
      <c r="O314">
        <v>10</v>
      </c>
      <c r="P314">
        <v>14</v>
      </c>
      <c r="Q314">
        <v>0</v>
      </c>
      <c r="R314">
        <v>6</v>
      </c>
      <c r="S314">
        <v>15</v>
      </c>
      <c r="T314">
        <v>10</v>
      </c>
      <c r="U314">
        <v>0</v>
      </c>
      <c r="V314">
        <v>21</v>
      </c>
      <c r="W314">
        <v>19</v>
      </c>
      <c r="X314">
        <v>21</v>
      </c>
      <c r="Y314">
        <v>15</v>
      </c>
      <c r="Z314">
        <v>21</v>
      </c>
      <c r="AA314" t="s">
        <v>460</v>
      </c>
      <c r="AB314" t="s">
        <v>389</v>
      </c>
      <c r="AC314" t="s">
        <v>450</v>
      </c>
      <c r="AD314" t="s">
        <v>451</v>
      </c>
    </row>
    <row r="315" spans="1:30" x14ac:dyDescent="0.25">
      <c r="A315" t="s">
        <v>1446</v>
      </c>
      <c r="B315">
        <v>44743</v>
      </c>
      <c r="C315">
        <v>44749</v>
      </c>
      <c r="D315" t="s">
        <v>549</v>
      </c>
      <c r="E315">
        <v>3444</v>
      </c>
      <c r="F315">
        <v>106</v>
      </c>
      <c r="G315">
        <v>1</v>
      </c>
      <c r="H315">
        <v>5</v>
      </c>
      <c r="I315">
        <v>0</v>
      </c>
      <c r="J315">
        <v>73</v>
      </c>
      <c r="K315">
        <v>0</v>
      </c>
      <c r="L315">
        <v>1</v>
      </c>
      <c r="M315">
        <v>0</v>
      </c>
      <c r="N315">
        <v>3</v>
      </c>
      <c r="O315">
        <v>4</v>
      </c>
      <c r="P315">
        <v>5</v>
      </c>
      <c r="Q315">
        <v>0</v>
      </c>
      <c r="R315">
        <v>5</v>
      </c>
      <c r="S315">
        <v>5</v>
      </c>
      <c r="T315">
        <v>3</v>
      </c>
      <c r="U315">
        <v>0</v>
      </c>
      <c r="V315">
        <v>3</v>
      </c>
      <c r="W315">
        <v>3</v>
      </c>
      <c r="X315">
        <v>3</v>
      </c>
      <c r="Y315">
        <v>5</v>
      </c>
      <c r="Z315">
        <v>3</v>
      </c>
      <c r="AA315" t="s">
        <v>1544</v>
      </c>
      <c r="AB315" t="s">
        <v>389</v>
      </c>
      <c r="AC315" t="s">
        <v>510</v>
      </c>
      <c r="AD315" t="s">
        <v>511</v>
      </c>
    </row>
    <row r="316" spans="1:30" x14ac:dyDescent="0.25">
      <c r="A316" t="s">
        <v>1446</v>
      </c>
      <c r="B316">
        <v>44743</v>
      </c>
      <c r="C316">
        <v>44749</v>
      </c>
      <c r="D316" t="s">
        <v>75</v>
      </c>
      <c r="E316">
        <v>19551</v>
      </c>
      <c r="F316">
        <v>637</v>
      </c>
      <c r="G316">
        <v>2</v>
      </c>
      <c r="H316">
        <v>71</v>
      </c>
      <c r="I316">
        <v>4</v>
      </c>
      <c r="J316">
        <v>188</v>
      </c>
      <c r="K316">
        <v>18</v>
      </c>
      <c r="L316">
        <v>3</v>
      </c>
      <c r="M316">
        <v>2</v>
      </c>
      <c r="N316">
        <v>21</v>
      </c>
      <c r="O316">
        <v>24</v>
      </c>
      <c r="P316">
        <v>76</v>
      </c>
      <c r="Q316">
        <v>3</v>
      </c>
      <c r="R316">
        <v>35</v>
      </c>
      <c r="S316">
        <v>78</v>
      </c>
      <c r="T316">
        <v>33</v>
      </c>
      <c r="U316">
        <v>4</v>
      </c>
      <c r="V316">
        <v>32</v>
      </c>
      <c r="W316">
        <v>34</v>
      </c>
      <c r="X316">
        <v>32</v>
      </c>
      <c r="Y316">
        <v>78</v>
      </c>
      <c r="Z316">
        <v>34</v>
      </c>
      <c r="AA316" t="s">
        <v>1429</v>
      </c>
      <c r="AB316" t="s">
        <v>16</v>
      </c>
      <c r="AC316" t="s">
        <v>70</v>
      </c>
      <c r="AD316" t="s">
        <v>1709</v>
      </c>
    </row>
    <row r="317" spans="1:30" x14ac:dyDescent="0.25">
      <c r="A317" t="s">
        <v>1446</v>
      </c>
      <c r="B317">
        <v>44743</v>
      </c>
      <c r="C317">
        <v>44749</v>
      </c>
      <c r="D317" t="s">
        <v>483</v>
      </c>
      <c r="E317">
        <v>3457</v>
      </c>
      <c r="F317">
        <v>137</v>
      </c>
      <c r="G317">
        <v>0</v>
      </c>
      <c r="H317">
        <v>13</v>
      </c>
      <c r="I317">
        <v>0</v>
      </c>
      <c r="J317">
        <v>53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12</v>
      </c>
      <c r="Q317">
        <v>0</v>
      </c>
      <c r="R317">
        <v>5</v>
      </c>
      <c r="S317">
        <v>13</v>
      </c>
      <c r="T317">
        <v>0</v>
      </c>
      <c r="U317">
        <v>0</v>
      </c>
      <c r="V317">
        <v>1</v>
      </c>
      <c r="W317">
        <v>2</v>
      </c>
      <c r="X317">
        <v>2</v>
      </c>
      <c r="Y317">
        <v>13</v>
      </c>
      <c r="Z317">
        <v>2</v>
      </c>
      <c r="AA317" t="s">
        <v>484</v>
      </c>
      <c r="AB317" t="s">
        <v>389</v>
      </c>
      <c r="AC317" t="s">
        <v>450</v>
      </c>
      <c r="AD317" t="s">
        <v>451</v>
      </c>
    </row>
    <row r="318" spans="1:30" x14ac:dyDescent="0.25">
      <c r="A318" t="s">
        <v>1446</v>
      </c>
      <c r="B318">
        <v>44743</v>
      </c>
      <c r="C318">
        <v>44749</v>
      </c>
      <c r="D318" t="s">
        <v>143</v>
      </c>
      <c r="E318">
        <v>9683</v>
      </c>
      <c r="F318">
        <v>387</v>
      </c>
      <c r="G318">
        <v>0</v>
      </c>
      <c r="H318">
        <v>13</v>
      </c>
      <c r="I318">
        <v>1</v>
      </c>
      <c r="J318">
        <v>156</v>
      </c>
      <c r="K318">
        <v>0</v>
      </c>
      <c r="L318">
        <v>1</v>
      </c>
      <c r="M318">
        <v>0</v>
      </c>
      <c r="N318">
        <v>2</v>
      </c>
      <c r="O318">
        <v>8</v>
      </c>
      <c r="P318">
        <v>16</v>
      </c>
      <c r="Q318">
        <v>0</v>
      </c>
      <c r="R318">
        <v>6</v>
      </c>
      <c r="S318">
        <v>17</v>
      </c>
      <c r="T318">
        <v>5</v>
      </c>
      <c r="U318">
        <v>0</v>
      </c>
      <c r="V318">
        <v>9</v>
      </c>
      <c r="W318">
        <v>6</v>
      </c>
      <c r="X318">
        <v>9</v>
      </c>
      <c r="Y318">
        <v>17</v>
      </c>
      <c r="Z318">
        <v>9</v>
      </c>
      <c r="AA318" t="s">
        <v>144</v>
      </c>
      <c r="AB318" t="s">
        <v>16</v>
      </c>
      <c r="AC318" t="s">
        <v>128</v>
      </c>
      <c r="AD318" t="s">
        <v>129</v>
      </c>
    </row>
    <row r="319" spans="1:30" x14ac:dyDescent="0.25">
      <c r="A319" t="s">
        <v>1446</v>
      </c>
      <c r="B319">
        <v>44743</v>
      </c>
      <c r="C319">
        <v>44749</v>
      </c>
      <c r="D319" t="s">
        <v>138</v>
      </c>
      <c r="E319">
        <v>5425</v>
      </c>
      <c r="F319">
        <v>199</v>
      </c>
      <c r="G319">
        <v>19</v>
      </c>
      <c r="H319">
        <v>45</v>
      </c>
      <c r="I319">
        <v>0</v>
      </c>
      <c r="J319">
        <v>80</v>
      </c>
      <c r="K319">
        <v>2</v>
      </c>
      <c r="L319">
        <v>3</v>
      </c>
      <c r="M319">
        <v>11</v>
      </c>
      <c r="N319">
        <v>9</v>
      </c>
      <c r="O319">
        <v>16</v>
      </c>
      <c r="P319">
        <v>43</v>
      </c>
      <c r="Q319">
        <v>14</v>
      </c>
      <c r="R319">
        <v>22</v>
      </c>
      <c r="S319">
        <v>45</v>
      </c>
      <c r="T319">
        <v>14</v>
      </c>
      <c r="U319">
        <v>6</v>
      </c>
      <c r="V319">
        <v>18</v>
      </c>
      <c r="W319">
        <v>17</v>
      </c>
      <c r="X319">
        <v>20</v>
      </c>
      <c r="Y319">
        <v>45</v>
      </c>
      <c r="Z319">
        <v>21</v>
      </c>
      <c r="AA319" t="s">
        <v>139</v>
      </c>
      <c r="AB319" t="s">
        <v>16</v>
      </c>
      <c r="AC319" t="s">
        <v>128</v>
      </c>
      <c r="AD319" t="s">
        <v>129</v>
      </c>
    </row>
    <row r="320" spans="1:30" x14ac:dyDescent="0.25">
      <c r="A320" t="s">
        <v>1446</v>
      </c>
      <c r="B320">
        <v>44743</v>
      </c>
      <c r="C320">
        <v>44749</v>
      </c>
      <c r="D320" t="s">
        <v>414</v>
      </c>
      <c r="E320">
        <v>3981</v>
      </c>
      <c r="F320">
        <v>117</v>
      </c>
      <c r="G320">
        <v>0</v>
      </c>
      <c r="H320">
        <v>24</v>
      </c>
      <c r="I320">
        <v>0</v>
      </c>
      <c r="J320">
        <v>49</v>
      </c>
      <c r="K320">
        <v>1</v>
      </c>
      <c r="L320">
        <v>0</v>
      </c>
      <c r="M320">
        <v>0</v>
      </c>
      <c r="N320">
        <v>3</v>
      </c>
      <c r="O320">
        <v>17</v>
      </c>
      <c r="P320">
        <v>25</v>
      </c>
      <c r="Q320">
        <v>0</v>
      </c>
      <c r="R320">
        <v>5</v>
      </c>
      <c r="S320">
        <v>29</v>
      </c>
      <c r="T320">
        <v>18</v>
      </c>
      <c r="U320">
        <v>0</v>
      </c>
      <c r="V320">
        <v>21</v>
      </c>
      <c r="W320">
        <v>19</v>
      </c>
      <c r="X320">
        <v>18</v>
      </c>
      <c r="Y320">
        <v>29</v>
      </c>
      <c r="Z320">
        <v>21</v>
      </c>
      <c r="AA320" t="s">
        <v>415</v>
      </c>
      <c r="AB320" t="s">
        <v>389</v>
      </c>
      <c r="AC320" t="s">
        <v>391</v>
      </c>
      <c r="AD320" t="s">
        <v>392</v>
      </c>
    </row>
    <row r="321" spans="1:30" x14ac:dyDescent="0.25">
      <c r="A321" t="s">
        <v>1446</v>
      </c>
      <c r="B321">
        <v>44743</v>
      </c>
      <c r="C321">
        <v>44749</v>
      </c>
      <c r="D321" t="s">
        <v>101</v>
      </c>
      <c r="E321">
        <v>3158</v>
      </c>
      <c r="F321">
        <v>94</v>
      </c>
      <c r="G321">
        <v>2</v>
      </c>
      <c r="H321">
        <v>9</v>
      </c>
      <c r="I321">
        <v>0</v>
      </c>
      <c r="J321">
        <v>38</v>
      </c>
      <c r="K321">
        <v>0</v>
      </c>
      <c r="L321">
        <v>0</v>
      </c>
      <c r="M321">
        <v>0</v>
      </c>
      <c r="N321">
        <v>1</v>
      </c>
      <c r="O321">
        <v>3</v>
      </c>
      <c r="P321">
        <v>9</v>
      </c>
      <c r="Q321">
        <v>1</v>
      </c>
      <c r="R321">
        <v>3</v>
      </c>
      <c r="S321">
        <v>9</v>
      </c>
      <c r="T321">
        <v>0</v>
      </c>
      <c r="U321">
        <v>0</v>
      </c>
      <c r="V321">
        <v>1</v>
      </c>
      <c r="W321">
        <v>1</v>
      </c>
      <c r="X321">
        <v>0</v>
      </c>
      <c r="Y321">
        <v>9</v>
      </c>
      <c r="Z321">
        <v>1</v>
      </c>
      <c r="AA321" t="s">
        <v>102</v>
      </c>
      <c r="AB321" t="s">
        <v>16</v>
      </c>
      <c r="AC321" t="s">
        <v>91</v>
      </c>
      <c r="AD321" t="s">
        <v>92</v>
      </c>
    </row>
    <row r="322" spans="1:30" x14ac:dyDescent="0.25">
      <c r="A322" t="s">
        <v>1446</v>
      </c>
      <c r="B322">
        <v>44743</v>
      </c>
      <c r="C322">
        <v>44749</v>
      </c>
      <c r="D322" t="s">
        <v>578</v>
      </c>
      <c r="E322">
        <v>3368</v>
      </c>
      <c r="F322">
        <v>163</v>
      </c>
      <c r="G322">
        <v>0</v>
      </c>
      <c r="H322">
        <v>2</v>
      </c>
      <c r="I322">
        <v>0</v>
      </c>
      <c r="J322">
        <v>51</v>
      </c>
      <c r="K322">
        <v>0</v>
      </c>
      <c r="L322">
        <v>0</v>
      </c>
      <c r="M322">
        <v>0</v>
      </c>
      <c r="N322">
        <v>0</v>
      </c>
      <c r="O322">
        <v>1</v>
      </c>
      <c r="P322">
        <v>6</v>
      </c>
      <c r="Q322">
        <v>1</v>
      </c>
      <c r="R322">
        <v>2</v>
      </c>
      <c r="S322">
        <v>6</v>
      </c>
      <c r="T322">
        <v>0</v>
      </c>
      <c r="U322">
        <v>0</v>
      </c>
      <c r="V322">
        <v>3</v>
      </c>
      <c r="W322">
        <v>3</v>
      </c>
      <c r="X322">
        <v>3</v>
      </c>
      <c r="Y322">
        <v>6</v>
      </c>
      <c r="Z322">
        <v>3</v>
      </c>
      <c r="AA322" t="s">
        <v>579</v>
      </c>
      <c r="AB322" t="s">
        <v>389</v>
      </c>
      <c r="AC322" t="s">
        <v>510</v>
      </c>
      <c r="AD322" t="s">
        <v>511</v>
      </c>
    </row>
    <row r="323" spans="1:30" x14ac:dyDescent="0.25">
      <c r="A323" t="s">
        <v>1446</v>
      </c>
      <c r="B323">
        <v>44743</v>
      </c>
      <c r="C323">
        <v>44749</v>
      </c>
      <c r="D323" t="s">
        <v>517</v>
      </c>
      <c r="E323">
        <v>4532</v>
      </c>
      <c r="F323">
        <v>203</v>
      </c>
      <c r="G323">
        <v>0</v>
      </c>
      <c r="H323">
        <v>5</v>
      </c>
      <c r="I323">
        <v>0</v>
      </c>
      <c r="J323">
        <v>106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16</v>
      </c>
      <c r="Q323">
        <v>0</v>
      </c>
      <c r="R323">
        <v>5</v>
      </c>
      <c r="S323">
        <v>16</v>
      </c>
      <c r="T323">
        <v>0</v>
      </c>
      <c r="U323">
        <v>0</v>
      </c>
      <c r="V323">
        <v>7</v>
      </c>
      <c r="W323">
        <v>7</v>
      </c>
      <c r="X323">
        <v>7</v>
      </c>
      <c r="Y323">
        <v>16</v>
      </c>
      <c r="Z323">
        <v>7</v>
      </c>
      <c r="AA323" t="s">
        <v>518</v>
      </c>
      <c r="AB323" t="s">
        <v>389</v>
      </c>
      <c r="AC323" t="s">
        <v>510</v>
      </c>
      <c r="AD323" t="s">
        <v>511</v>
      </c>
    </row>
    <row r="324" spans="1:30" x14ac:dyDescent="0.25">
      <c r="A324" t="s">
        <v>1446</v>
      </c>
      <c r="B324">
        <v>44743</v>
      </c>
      <c r="C324">
        <v>44749</v>
      </c>
      <c r="D324" t="s">
        <v>503</v>
      </c>
      <c r="E324">
        <v>2911</v>
      </c>
      <c r="F324">
        <v>118</v>
      </c>
      <c r="G324">
        <v>18</v>
      </c>
      <c r="H324">
        <v>23</v>
      </c>
      <c r="I324">
        <v>0</v>
      </c>
      <c r="J324">
        <v>48</v>
      </c>
      <c r="K324">
        <v>3</v>
      </c>
      <c r="L324">
        <v>0</v>
      </c>
      <c r="M324">
        <v>19</v>
      </c>
      <c r="N324">
        <v>19</v>
      </c>
      <c r="O324">
        <v>15</v>
      </c>
      <c r="P324">
        <v>22</v>
      </c>
      <c r="Q324">
        <v>0</v>
      </c>
      <c r="R324">
        <v>17</v>
      </c>
      <c r="S324">
        <v>23</v>
      </c>
      <c r="T324">
        <v>21</v>
      </c>
      <c r="U324">
        <v>1</v>
      </c>
      <c r="V324">
        <v>22</v>
      </c>
      <c r="W324">
        <v>19</v>
      </c>
      <c r="X324">
        <v>22</v>
      </c>
      <c r="Y324">
        <v>23</v>
      </c>
      <c r="Z324">
        <v>22</v>
      </c>
      <c r="AA324" t="s">
        <v>504</v>
      </c>
      <c r="AB324" t="s">
        <v>389</v>
      </c>
      <c r="AC324" t="s">
        <v>450</v>
      </c>
      <c r="AD324" t="s">
        <v>451</v>
      </c>
    </row>
    <row r="325" spans="1:30" x14ac:dyDescent="0.25">
      <c r="A325" t="s">
        <v>1446</v>
      </c>
      <c r="B325">
        <v>44743</v>
      </c>
      <c r="C325">
        <v>44749</v>
      </c>
      <c r="D325" t="s">
        <v>106</v>
      </c>
      <c r="E325">
        <v>5931</v>
      </c>
      <c r="F325">
        <v>213</v>
      </c>
      <c r="G325">
        <v>8</v>
      </c>
      <c r="H325">
        <v>46</v>
      </c>
      <c r="I325">
        <v>0</v>
      </c>
      <c r="J325">
        <v>81</v>
      </c>
      <c r="K325">
        <v>1</v>
      </c>
      <c r="L325">
        <v>0</v>
      </c>
      <c r="M325">
        <v>1</v>
      </c>
      <c r="N325">
        <v>2</v>
      </c>
      <c r="O325">
        <v>5</v>
      </c>
      <c r="P325">
        <v>46</v>
      </c>
      <c r="Q325">
        <v>0</v>
      </c>
      <c r="R325">
        <v>17</v>
      </c>
      <c r="S325">
        <v>46</v>
      </c>
      <c r="T325">
        <v>10</v>
      </c>
      <c r="U325">
        <v>0</v>
      </c>
      <c r="V325">
        <v>10</v>
      </c>
      <c r="W325">
        <v>8</v>
      </c>
      <c r="X325">
        <v>10</v>
      </c>
      <c r="Y325">
        <v>46</v>
      </c>
      <c r="Z325">
        <v>10</v>
      </c>
      <c r="AA325" t="s">
        <v>107</v>
      </c>
      <c r="AB325" t="s">
        <v>16</v>
      </c>
      <c r="AC325" t="s">
        <v>91</v>
      </c>
      <c r="AD325" t="s">
        <v>92</v>
      </c>
    </row>
    <row r="326" spans="1:30" x14ac:dyDescent="0.25">
      <c r="A326" t="s">
        <v>1446</v>
      </c>
      <c r="B326">
        <v>44743</v>
      </c>
      <c r="C326">
        <v>44749</v>
      </c>
      <c r="D326" t="s">
        <v>515</v>
      </c>
      <c r="E326">
        <v>9382</v>
      </c>
      <c r="F326">
        <v>392</v>
      </c>
      <c r="G326">
        <v>0</v>
      </c>
      <c r="H326">
        <v>38</v>
      </c>
      <c r="I326">
        <v>0</v>
      </c>
      <c r="J326">
        <v>105</v>
      </c>
      <c r="K326">
        <v>3</v>
      </c>
      <c r="L326">
        <v>3</v>
      </c>
      <c r="M326">
        <v>0</v>
      </c>
      <c r="N326">
        <v>2</v>
      </c>
      <c r="O326">
        <v>17</v>
      </c>
      <c r="P326">
        <v>40</v>
      </c>
      <c r="Q326">
        <v>0</v>
      </c>
      <c r="R326">
        <v>25</v>
      </c>
      <c r="S326">
        <v>40</v>
      </c>
      <c r="T326">
        <v>2</v>
      </c>
      <c r="U326">
        <v>0</v>
      </c>
      <c r="V326">
        <v>18</v>
      </c>
      <c r="W326">
        <v>18</v>
      </c>
      <c r="X326">
        <v>15</v>
      </c>
      <c r="Y326">
        <v>43</v>
      </c>
      <c r="Z326">
        <v>18</v>
      </c>
      <c r="AA326" t="s">
        <v>516</v>
      </c>
      <c r="AB326" t="s">
        <v>389</v>
      </c>
      <c r="AC326" t="s">
        <v>510</v>
      </c>
      <c r="AD326" t="s">
        <v>511</v>
      </c>
    </row>
    <row r="327" spans="1:30" x14ac:dyDescent="0.25">
      <c r="A327" t="s">
        <v>1446</v>
      </c>
      <c r="B327">
        <v>44743</v>
      </c>
      <c r="C327">
        <v>44749</v>
      </c>
      <c r="D327" t="s">
        <v>167</v>
      </c>
      <c r="E327">
        <v>5391</v>
      </c>
      <c r="F327">
        <v>137</v>
      </c>
      <c r="G327">
        <v>0</v>
      </c>
      <c r="H327">
        <v>4</v>
      </c>
      <c r="I327">
        <v>0</v>
      </c>
      <c r="J327">
        <v>61</v>
      </c>
      <c r="K327">
        <v>0</v>
      </c>
      <c r="L327">
        <v>0</v>
      </c>
      <c r="M327">
        <v>0</v>
      </c>
      <c r="N327">
        <v>1</v>
      </c>
      <c r="O327">
        <v>2</v>
      </c>
      <c r="P327">
        <v>5</v>
      </c>
      <c r="Q327">
        <v>0</v>
      </c>
      <c r="R327">
        <v>28</v>
      </c>
      <c r="S327">
        <v>52</v>
      </c>
      <c r="T327">
        <v>6</v>
      </c>
      <c r="U327">
        <v>0</v>
      </c>
      <c r="V327">
        <v>7</v>
      </c>
      <c r="W327">
        <v>29</v>
      </c>
      <c r="X327">
        <v>14</v>
      </c>
      <c r="Y327">
        <v>68</v>
      </c>
      <c r="Z327">
        <v>32</v>
      </c>
      <c r="AA327" t="s">
        <v>168</v>
      </c>
      <c r="AB327" t="s">
        <v>16</v>
      </c>
      <c r="AC327" t="s">
        <v>169</v>
      </c>
      <c r="AD327" t="s">
        <v>1540</v>
      </c>
    </row>
    <row r="328" spans="1:30" x14ac:dyDescent="0.25">
      <c r="A328" t="s">
        <v>1446</v>
      </c>
      <c r="B328">
        <v>44743</v>
      </c>
      <c r="C328">
        <v>44749</v>
      </c>
      <c r="D328" t="s">
        <v>562</v>
      </c>
      <c r="E328">
        <v>5178</v>
      </c>
      <c r="F328">
        <v>215</v>
      </c>
      <c r="G328">
        <v>8</v>
      </c>
      <c r="H328">
        <v>39</v>
      </c>
      <c r="I328">
        <v>0</v>
      </c>
      <c r="J328">
        <v>77</v>
      </c>
      <c r="K328">
        <v>15</v>
      </c>
      <c r="L328">
        <v>2</v>
      </c>
      <c r="M328">
        <v>9</v>
      </c>
      <c r="N328">
        <v>30</v>
      </c>
      <c r="O328">
        <v>9</v>
      </c>
      <c r="P328">
        <v>43</v>
      </c>
      <c r="Q328">
        <v>2</v>
      </c>
      <c r="R328">
        <v>32</v>
      </c>
      <c r="S328">
        <v>45</v>
      </c>
      <c r="T328">
        <v>33</v>
      </c>
      <c r="U328">
        <v>0</v>
      </c>
      <c r="V328">
        <v>34</v>
      </c>
      <c r="W328">
        <v>34</v>
      </c>
      <c r="X328">
        <v>32</v>
      </c>
      <c r="Y328">
        <v>45</v>
      </c>
      <c r="Z328">
        <v>34</v>
      </c>
      <c r="AA328" t="s">
        <v>1516</v>
      </c>
      <c r="AB328" t="s">
        <v>389</v>
      </c>
      <c r="AC328" t="s">
        <v>510</v>
      </c>
      <c r="AD328" t="s">
        <v>511</v>
      </c>
    </row>
    <row r="329" spans="1:30" x14ac:dyDescent="0.25">
      <c r="A329" t="s">
        <v>1446</v>
      </c>
      <c r="B329">
        <v>44774</v>
      </c>
      <c r="C329">
        <v>44775</v>
      </c>
      <c r="D329" t="s">
        <v>1007</v>
      </c>
      <c r="E329">
        <v>14419</v>
      </c>
      <c r="F329">
        <v>554</v>
      </c>
      <c r="G329">
        <v>0</v>
      </c>
      <c r="H329">
        <v>159</v>
      </c>
      <c r="I329">
        <v>0</v>
      </c>
      <c r="J329">
        <v>154</v>
      </c>
      <c r="K329">
        <v>3</v>
      </c>
      <c r="L329">
        <v>5</v>
      </c>
      <c r="M329">
        <v>1</v>
      </c>
      <c r="N329">
        <v>11</v>
      </c>
      <c r="O329">
        <v>72</v>
      </c>
      <c r="P329">
        <v>159</v>
      </c>
      <c r="Q329">
        <v>7</v>
      </c>
      <c r="R329">
        <v>50</v>
      </c>
      <c r="S329">
        <v>165</v>
      </c>
      <c r="T329">
        <v>20</v>
      </c>
      <c r="U329">
        <v>10</v>
      </c>
      <c r="V329">
        <v>15</v>
      </c>
      <c r="W329">
        <v>22</v>
      </c>
      <c r="X329">
        <v>21</v>
      </c>
      <c r="Y329">
        <v>166</v>
      </c>
      <c r="Z329">
        <v>22</v>
      </c>
      <c r="AA329" t="s">
        <v>1008</v>
      </c>
      <c r="AB329" t="s">
        <v>810</v>
      </c>
      <c r="AC329" t="s">
        <v>1009</v>
      </c>
      <c r="AD329" t="s">
        <v>1010</v>
      </c>
    </row>
    <row r="330" spans="1:30" x14ac:dyDescent="0.25">
      <c r="A330" t="s">
        <v>1446</v>
      </c>
      <c r="B330">
        <v>44774</v>
      </c>
      <c r="C330">
        <v>44775</v>
      </c>
      <c r="D330" t="s">
        <v>941</v>
      </c>
      <c r="E330">
        <v>10586</v>
      </c>
      <c r="F330">
        <v>374</v>
      </c>
      <c r="G330">
        <v>0</v>
      </c>
      <c r="H330">
        <v>73</v>
      </c>
      <c r="I330">
        <v>12</v>
      </c>
      <c r="J330">
        <v>51</v>
      </c>
      <c r="K330">
        <v>2</v>
      </c>
      <c r="L330">
        <v>6</v>
      </c>
      <c r="M330">
        <v>0</v>
      </c>
      <c r="N330">
        <v>10</v>
      </c>
      <c r="O330">
        <v>56</v>
      </c>
      <c r="P330">
        <v>79</v>
      </c>
      <c r="Q330">
        <v>0</v>
      </c>
      <c r="R330">
        <v>43</v>
      </c>
      <c r="S330">
        <v>81</v>
      </c>
      <c r="T330">
        <v>12</v>
      </c>
      <c r="U330">
        <v>0</v>
      </c>
      <c r="V330">
        <v>12</v>
      </c>
      <c r="W330">
        <v>12</v>
      </c>
      <c r="X330">
        <v>12</v>
      </c>
      <c r="Y330">
        <v>81</v>
      </c>
      <c r="Z330">
        <v>12</v>
      </c>
      <c r="AA330" t="s">
        <v>942</v>
      </c>
      <c r="AB330" t="s">
        <v>810</v>
      </c>
      <c r="AC330" t="s">
        <v>904</v>
      </c>
      <c r="AD330" t="s">
        <v>905</v>
      </c>
    </row>
    <row r="331" spans="1:30" x14ac:dyDescent="0.25">
      <c r="A331" t="s">
        <v>1446</v>
      </c>
      <c r="B331">
        <v>44774</v>
      </c>
      <c r="C331">
        <v>44775</v>
      </c>
      <c r="D331" t="s">
        <v>951</v>
      </c>
      <c r="E331">
        <v>9620</v>
      </c>
      <c r="F331">
        <v>451</v>
      </c>
      <c r="G331">
        <v>0</v>
      </c>
      <c r="H331">
        <v>52</v>
      </c>
      <c r="I331">
        <v>0</v>
      </c>
      <c r="J331">
        <v>85</v>
      </c>
      <c r="K331">
        <v>3</v>
      </c>
      <c r="L331">
        <v>0</v>
      </c>
      <c r="M331">
        <v>1</v>
      </c>
      <c r="N331">
        <v>12</v>
      </c>
      <c r="O331">
        <v>3</v>
      </c>
      <c r="P331">
        <v>55</v>
      </c>
      <c r="Q331">
        <v>0</v>
      </c>
      <c r="R331">
        <v>25</v>
      </c>
      <c r="S331">
        <v>67</v>
      </c>
      <c r="T331">
        <v>20</v>
      </c>
      <c r="U331">
        <v>0</v>
      </c>
      <c r="V331">
        <v>28</v>
      </c>
      <c r="W331">
        <v>29</v>
      </c>
      <c r="X331">
        <v>28</v>
      </c>
      <c r="Y331">
        <v>73</v>
      </c>
      <c r="Z331">
        <v>29</v>
      </c>
      <c r="AA331" t="s">
        <v>952</v>
      </c>
      <c r="AB331" t="s">
        <v>810</v>
      </c>
      <c r="AC331" t="s">
        <v>953</v>
      </c>
      <c r="AD331" t="s">
        <v>954</v>
      </c>
    </row>
    <row r="332" spans="1:30" x14ac:dyDescent="0.25">
      <c r="A332" t="s">
        <v>1446</v>
      </c>
      <c r="B332">
        <v>44774</v>
      </c>
      <c r="C332">
        <v>44775</v>
      </c>
      <c r="D332" t="s">
        <v>883</v>
      </c>
      <c r="E332">
        <v>15234</v>
      </c>
      <c r="F332">
        <v>535</v>
      </c>
      <c r="G332">
        <v>1</v>
      </c>
      <c r="H332">
        <v>274</v>
      </c>
      <c r="I332">
        <v>0</v>
      </c>
      <c r="J332">
        <v>129</v>
      </c>
      <c r="K332">
        <v>0</v>
      </c>
      <c r="L332">
        <v>1</v>
      </c>
      <c r="M332">
        <v>0</v>
      </c>
      <c r="N332">
        <v>3</v>
      </c>
      <c r="O332">
        <v>18</v>
      </c>
      <c r="P332">
        <v>281</v>
      </c>
      <c r="Q332">
        <v>0</v>
      </c>
      <c r="R332">
        <v>95</v>
      </c>
      <c r="S332">
        <v>282</v>
      </c>
      <c r="T332">
        <v>7</v>
      </c>
      <c r="U332">
        <v>0</v>
      </c>
      <c r="V332">
        <v>9</v>
      </c>
      <c r="W332">
        <v>8</v>
      </c>
      <c r="X332">
        <v>10</v>
      </c>
      <c r="Y332">
        <v>283</v>
      </c>
      <c r="Z332">
        <v>10</v>
      </c>
      <c r="AA332" t="s">
        <v>884</v>
      </c>
      <c r="AB332" t="s">
        <v>810</v>
      </c>
      <c r="AC332" t="s">
        <v>1447</v>
      </c>
      <c r="AD332" t="s">
        <v>1448</v>
      </c>
    </row>
    <row r="333" spans="1:30" x14ac:dyDescent="0.25">
      <c r="A333" t="s">
        <v>1446</v>
      </c>
      <c r="B333">
        <v>44774</v>
      </c>
      <c r="C333">
        <v>44775</v>
      </c>
      <c r="D333" t="s">
        <v>1002</v>
      </c>
      <c r="E333">
        <v>9641</v>
      </c>
      <c r="F333">
        <v>465</v>
      </c>
      <c r="G333">
        <v>1</v>
      </c>
      <c r="H333">
        <v>163</v>
      </c>
      <c r="I333">
        <v>0</v>
      </c>
      <c r="J333">
        <v>122</v>
      </c>
      <c r="K333">
        <v>0</v>
      </c>
      <c r="L333">
        <v>22</v>
      </c>
      <c r="M333">
        <v>0</v>
      </c>
      <c r="N333">
        <v>33</v>
      </c>
      <c r="O333">
        <v>116</v>
      </c>
      <c r="P333">
        <v>164</v>
      </c>
      <c r="Q333">
        <v>0</v>
      </c>
      <c r="R333">
        <v>92</v>
      </c>
      <c r="S333">
        <v>165</v>
      </c>
      <c r="T333">
        <v>40</v>
      </c>
      <c r="U333">
        <v>0</v>
      </c>
      <c r="V333">
        <v>40</v>
      </c>
      <c r="W333">
        <v>42</v>
      </c>
      <c r="X333">
        <v>41</v>
      </c>
      <c r="Y333">
        <v>167</v>
      </c>
      <c r="Z333">
        <v>42</v>
      </c>
      <c r="AA333" t="s">
        <v>1003</v>
      </c>
      <c r="AB333" t="s">
        <v>810</v>
      </c>
      <c r="AC333" t="s">
        <v>953</v>
      </c>
      <c r="AD333" t="s">
        <v>954</v>
      </c>
    </row>
    <row r="334" spans="1:30" x14ac:dyDescent="0.25">
      <c r="A334" t="s">
        <v>1446</v>
      </c>
      <c r="B334">
        <v>44774</v>
      </c>
      <c r="C334">
        <v>44775</v>
      </c>
      <c r="D334" t="s">
        <v>979</v>
      </c>
      <c r="E334">
        <v>5841</v>
      </c>
      <c r="F334">
        <v>271</v>
      </c>
      <c r="G334">
        <v>40</v>
      </c>
      <c r="H334">
        <v>72</v>
      </c>
      <c r="I334">
        <v>1</v>
      </c>
      <c r="J334">
        <v>43</v>
      </c>
      <c r="K334">
        <v>0</v>
      </c>
      <c r="L334">
        <v>0</v>
      </c>
      <c r="M334">
        <v>1</v>
      </c>
      <c r="N334">
        <v>7</v>
      </c>
      <c r="O334">
        <v>45</v>
      </c>
      <c r="P334">
        <v>72</v>
      </c>
      <c r="Q334">
        <v>39</v>
      </c>
      <c r="R334">
        <v>46</v>
      </c>
      <c r="S334">
        <v>72</v>
      </c>
      <c r="T334">
        <v>7</v>
      </c>
      <c r="U334">
        <v>0</v>
      </c>
      <c r="V334">
        <v>7</v>
      </c>
      <c r="W334">
        <v>7</v>
      </c>
      <c r="X334">
        <v>6</v>
      </c>
      <c r="Y334">
        <v>72</v>
      </c>
      <c r="Z334">
        <v>7</v>
      </c>
      <c r="AA334" t="s">
        <v>980</v>
      </c>
      <c r="AB334" t="s">
        <v>810</v>
      </c>
      <c r="AC334" t="s">
        <v>953</v>
      </c>
      <c r="AD334" t="s">
        <v>954</v>
      </c>
    </row>
    <row r="335" spans="1:30" x14ac:dyDescent="0.25">
      <c r="A335" t="s">
        <v>1446</v>
      </c>
      <c r="B335">
        <v>44774</v>
      </c>
      <c r="C335">
        <v>44775</v>
      </c>
      <c r="D335" t="s">
        <v>959</v>
      </c>
      <c r="E335">
        <v>9725</v>
      </c>
      <c r="F335">
        <v>409</v>
      </c>
      <c r="G335">
        <v>0</v>
      </c>
      <c r="H335">
        <v>31</v>
      </c>
      <c r="I335">
        <v>0</v>
      </c>
      <c r="J335">
        <v>110</v>
      </c>
      <c r="K335">
        <v>0</v>
      </c>
      <c r="L335">
        <v>0</v>
      </c>
      <c r="M335">
        <v>0</v>
      </c>
      <c r="N335">
        <v>1</v>
      </c>
      <c r="O335">
        <v>14</v>
      </c>
      <c r="P335">
        <v>45</v>
      </c>
      <c r="Q335">
        <v>0</v>
      </c>
      <c r="R335">
        <v>18</v>
      </c>
      <c r="S335">
        <v>46</v>
      </c>
      <c r="T335">
        <v>3</v>
      </c>
      <c r="U335">
        <v>0</v>
      </c>
      <c r="V335">
        <v>15</v>
      </c>
      <c r="W335">
        <v>8</v>
      </c>
      <c r="X335">
        <v>15</v>
      </c>
      <c r="Y335">
        <v>47</v>
      </c>
      <c r="Z335">
        <v>15</v>
      </c>
      <c r="AA335" t="s">
        <v>960</v>
      </c>
      <c r="AB335" t="s">
        <v>810</v>
      </c>
      <c r="AC335" t="s">
        <v>953</v>
      </c>
      <c r="AD335" t="s">
        <v>954</v>
      </c>
    </row>
    <row r="336" spans="1:30" x14ac:dyDescent="0.25">
      <c r="A336" t="s">
        <v>1446</v>
      </c>
      <c r="B336">
        <v>44774</v>
      </c>
      <c r="C336">
        <v>44775</v>
      </c>
      <c r="D336" t="s">
        <v>894</v>
      </c>
      <c r="E336">
        <v>6578</v>
      </c>
      <c r="F336">
        <v>276</v>
      </c>
      <c r="G336">
        <v>1</v>
      </c>
      <c r="H336">
        <v>74</v>
      </c>
      <c r="I336">
        <v>0</v>
      </c>
      <c r="J336">
        <v>93</v>
      </c>
      <c r="K336">
        <v>12</v>
      </c>
      <c r="L336">
        <v>1</v>
      </c>
      <c r="M336">
        <v>1</v>
      </c>
      <c r="N336">
        <v>20</v>
      </c>
      <c r="O336">
        <v>68</v>
      </c>
      <c r="P336">
        <v>77</v>
      </c>
      <c r="Q336">
        <v>1</v>
      </c>
      <c r="R336">
        <v>33</v>
      </c>
      <c r="S336">
        <v>78</v>
      </c>
      <c r="T336">
        <v>21</v>
      </c>
      <c r="U336">
        <v>0</v>
      </c>
      <c r="V336">
        <v>22</v>
      </c>
      <c r="W336">
        <v>16</v>
      </c>
      <c r="X336">
        <v>23</v>
      </c>
      <c r="Y336">
        <v>79</v>
      </c>
      <c r="Z336">
        <v>23</v>
      </c>
      <c r="AA336" t="s">
        <v>895</v>
      </c>
      <c r="AB336" t="s">
        <v>810</v>
      </c>
      <c r="AC336" t="s">
        <v>856</v>
      </c>
      <c r="AD336" t="s">
        <v>857</v>
      </c>
    </row>
    <row r="337" spans="1:30" x14ac:dyDescent="0.25">
      <c r="A337" t="s">
        <v>1446</v>
      </c>
      <c r="B337">
        <v>44774</v>
      </c>
      <c r="C337">
        <v>44775</v>
      </c>
      <c r="D337" t="s">
        <v>910</v>
      </c>
      <c r="E337">
        <v>15712</v>
      </c>
      <c r="F337">
        <v>577</v>
      </c>
      <c r="G337">
        <v>23</v>
      </c>
      <c r="H337">
        <v>162</v>
      </c>
      <c r="I337">
        <v>0</v>
      </c>
      <c r="J337">
        <v>71</v>
      </c>
      <c r="K337">
        <v>1</v>
      </c>
      <c r="L337">
        <v>0</v>
      </c>
      <c r="M337">
        <v>5</v>
      </c>
      <c r="N337">
        <v>2</v>
      </c>
      <c r="O337">
        <v>2</v>
      </c>
      <c r="P337">
        <v>166</v>
      </c>
      <c r="Q337">
        <v>11</v>
      </c>
      <c r="R337">
        <v>96</v>
      </c>
      <c r="S337">
        <v>172</v>
      </c>
      <c r="T337">
        <v>6</v>
      </c>
      <c r="U337">
        <v>2</v>
      </c>
      <c r="V337">
        <v>31</v>
      </c>
      <c r="W337">
        <v>29</v>
      </c>
      <c r="X337">
        <v>31</v>
      </c>
      <c r="Y337">
        <v>173</v>
      </c>
      <c r="Z337">
        <v>31</v>
      </c>
      <c r="AA337" t="s">
        <v>911</v>
      </c>
      <c r="AB337" t="s">
        <v>810</v>
      </c>
      <c r="AC337" t="s">
        <v>1447</v>
      </c>
      <c r="AD337" t="s">
        <v>1448</v>
      </c>
    </row>
    <row r="338" spans="1:30" x14ac:dyDescent="0.25">
      <c r="A338" t="s">
        <v>1446</v>
      </c>
      <c r="B338">
        <v>44774</v>
      </c>
      <c r="C338">
        <v>44775</v>
      </c>
      <c r="D338" t="s">
        <v>984</v>
      </c>
      <c r="E338">
        <v>4874</v>
      </c>
      <c r="F338">
        <v>236</v>
      </c>
      <c r="G338">
        <v>0</v>
      </c>
      <c r="H338">
        <v>87</v>
      </c>
      <c r="I338">
        <v>0</v>
      </c>
      <c r="J338">
        <v>45</v>
      </c>
      <c r="K338">
        <v>2</v>
      </c>
      <c r="L338">
        <v>3</v>
      </c>
      <c r="M338">
        <v>0</v>
      </c>
      <c r="N338">
        <v>14</v>
      </c>
      <c r="O338">
        <v>60</v>
      </c>
      <c r="P338">
        <v>87</v>
      </c>
      <c r="Q338">
        <v>0</v>
      </c>
      <c r="R338">
        <v>53</v>
      </c>
      <c r="S338">
        <v>87</v>
      </c>
      <c r="T338">
        <v>15</v>
      </c>
      <c r="U338">
        <v>0</v>
      </c>
      <c r="V338">
        <v>15</v>
      </c>
      <c r="W338">
        <v>15</v>
      </c>
      <c r="X338">
        <v>15</v>
      </c>
      <c r="Y338">
        <v>87</v>
      </c>
      <c r="Z338">
        <v>15</v>
      </c>
      <c r="AA338" t="s">
        <v>985</v>
      </c>
      <c r="AB338" t="s">
        <v>810</v>
      </c>
      <c r="AC338" t="s">
        <v>953</v>
      </c>
      <c r="AD338" t="s">
        <v>954</v>
      </c>
    </row>
    <row r="339" spans="1:30" x14ac:dyDescent="0.25">
      <c r="A339" t="s">
        <v>1446</v>
      </c>
      <c r="B339">
        <v>44774</v>
      </c>
      <c r="C339">
        <v>44775</v>
      </c>
      <c r="D339" t="s">
        <v>931</v>
      </c>
      <c r="E339">
        <v>5879</v>
      </c>
      <c r="F339">
        <v>206</v>
      </c>
      <c r="G339">
        <v>1</v>
      </c>
      <c r="H339">
        <v>59</v>
      </c>
      <c r="I339">
        <v>4</v>
      </c>
      <c r="J339">
        <v>48</v>
      </c>
      <c r="K339">
        <v>0</v>
      </c>
      <c r="L339">
        <v>0</v>
      </c>
      <c r="M339">
        <v>0</v>
      </c>
      <c r="N339">
        <v>0</v>
      </c>
      <c r="O339">
        <v>38</v>
      </c>
      <c r="P339">
        <v>64</v>
      </c>
      <c r="Q339">
        <v>0</v>
      </c>
      <c r="R339">
        <v>37</v>
      </c>
      <c r="S339">
        <v>63</v>
      </c>
      <c r="T339">
        <v>7</v>
      </c>
      <c r="U339">
        <v>1</v>
      </c>
      <c r="V339">
        <v>10</v>
      </c>
      <c r="W339">
        <v>10</v>
      </c>
      <c r="X339">
        <v>9</v>
      </c>
      <c r="Y339">
        <v>64</v>
      </c>
      <c r="Z339">
        <v>10</v>
      </c>
      <c r="AA339" t="s">
        <v>932</v>
      </c>
      <c r="AB339" t="s">
        <v>810</v>
      </c>
      <c r="AC339" t="s">
        <v>904</v>
      </c>
      <c r="AD339" t="s">
        <v>905</v>
      </c>
    </row>
    <row r="340" spans="1:30" x14ac:dyDescent="0.25">
      <c r="A340" t="s">
        <v>1446</v>
      </c>
      <c r="B340">
        <v>44774</v>
      </c>
      <c r="C340">
        <v>44775</v>
      </c>
      <c r="D340" t="s">
        <v>158</v>
      </c>
      <c r="E340">
        <v>5582</v>
      </c>
      <c r="F340">
        <v>142</v>
      </c>
      <c r="G340">
        <v>0</v>
      </c>
      <c r="H340">
        <v>10</v>
      </c>
      <c r="I340">
        <v>0</v>
      </c>
      <c r="J340">
        <v>53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10</v>
      </c>
      <c r="Q340">
        <v>0</v>
      </c>
      <c r="R340">
        <v>3</v>
      </c>
      <c r="S340">
        <v>9</v>
      </c>
      <c r="T340">
        <v>1</v>
      </c>
      <c r="U340">
        <v>0</v>
      </c>
      <c r="V340">
        <v>10</v>
      </c>
      <c r="W340">
        <v>8</v>
      </c>
      <c r="X340">
        <v>9</v>
      </c>
      <c r="Y340">
        <v>10</v>
      </c>
      <c r="Z340">
        <v>10</v>
      </c>
      <c r="AA340" t="s">
        <v>159</v>
      </c>
      <c r="AB340" t="s">
        <v>16</v>
      </c>
      <c r="AC340" t="s">
        <v>128</v>
      </c>
      <c r="AD340" t="s">
        <v>129</v>
      </c>
    </row>
    <row r="341" spans="1:30" x14ac:dyDescent="0.25">
      <c r="A341" t="s">
        <v>1446</v>
      </c>
      <c r="B341">
        <v>44774</v>
      </c>
      <c r="C341">
        <v>44775</v>
      </c>
      <c r="D341" t="s">
        <v>833</v>
      </c>
      <c r="E341">
        <v>6302</v>
      </c>
      <c r="F341">
        <v>209</v>
      </c>
      <c r="G341">
        <v>30</v>
      </c>
      <c r="H341">
        <v>34</v>
      </c>
      <c r="I341">
        <v>0</v>
      </c>
      <c r="J341">
        <v>20</v>
      </c>
      <c r="K341">
        <v>0</v>
      </c>
      <c r="L341">
        <v>0</v>
      </c>
      <c r="M341">
        <v>1</v>
      </c>
      <c r="N341">
        <v>1</v>
      </c>
      <c r="O341">
        <v>28</v>
      </c>
      <c r="P341">
        <v>33</v>
      </c>
      <c r="Q341">
        <v>0</v>
      </c>
      <c r="R341">
        <v>24</v>
      </c>
      <c r="S341">
        <v>35</v>
      </c>
      <c r="T341">
        <v>1</v>
      </c>
      <c r="U341">
        <v>0</v>
      </c>
      <c r="V341">
        <v>2</v>
      </c>
      <c r="W341">
        <v>2</v>
      </c>
      <c r="X341">
        <v>2</v>
      </c>
      <c r="Y341">
        <v>35</v>
      </c>
      <c r="Z341">
        <v>2</v>
      </c>
      <c r="AA341" t="s">
        <v>834</v>
      </c>
      <c r="AB341" t="s">
        <v>810</v>
      </c>
      <c r="AC341" t="s">
        <v>812</v>
      </c>
      <c r="AD341" t="s">
        <v>813</v>
      </c>
    </row>
    <row r="342" spans="1:30" x14ac:dyDescent="0.25">
      <c r="A342" t="s">
        <v>1446</v>
      </c>
      <c r="B342">
        <v>44774</v>
      </c>
      <c r="C342">
        <v>44775</v>
      </c>
      <c r="D342" t="s">
        <v>902</v>
      </c>
      <c r="E342">
        <v>7683</v>
      </c>
      <c r="F342">
        <v>324</v>
      </c>
      <c r="G342">
        <v>0</v>
      </c>
      <c r="H342">
        <v>50</v>
      </c>
      <c r="I342">
        <v>0</v>
      </c>
      <c r="J342">
        <v>48</v>
      </c>
      <c r="K342">
        <v>0</v>
      </c>
      <c r="L342">
        <v>0</v>
      </c>
      <c r="M342">
        <v>0</v>
      </c>
      <c r="N342">
        <v>0</v>
      </c>
      <c r="O342">
        <v>35</v>
      </c>
      <c r="P342">
        <v>86</v>
      </c>
      <c r="Q342">
        <v>0</v>
      </c>
      <c r="R342">
        <v>56</v>
      </c>
      <c r="S342">
        <v>84</v>
      </c>
      <c r="T342">
        <v>6</v>
      </c>
      <c r="U342">
        <v>0</v>
      </c>
      <c r="V342">
        <v>11</v>
      </c>
      <c r="W342">
        <v>9</v>
      </c>
      <c r="X342">
        <v>10</v>
      </c>
      <c r="Y342">
        <v>86</v>
      </c>
      <c r="Z342">
        <v>11</v>
      </c>
      <c r="AA342" t="s">
        <v>903</v>
      </c>
      <c r="AB342" t="s">
        <v>810</v>
      </c>
      <c r="AC342" t="s">
        <v>904</v>
      </c>
      <c r="AD342" t="s">
        <v>905</v>
      </c>
    </row>
    <row r="343" spans="1:30" x14ac:dyDescent="0.25">
      <c r="A343" t="s">
        <v>1446</v>
      </c>
      <c r="B343">
        <v>44774</v>
      </c>
      <c r="C343">
        <v>44775</v>
      </c>
      <c r="D343" t="s">
        <v>467</v>
      </c>
      <c r="E343">
        <v>3383</v>
      </c>
      <c r="F343">
        <v>150</v>
      </c>
      <c r="G343">
        <v>0</v>
      </c>
      <c r="H343">
        <v>77</v>
      </c>
      <c r="I343">
        <v>0</v>
      </c>
      <c r="J343">
        <v>47</v>
      </c>
      <c r="K343">
        <v>0</v>
      </c>
      <c r="L343">
        <v>0</v>
      </c>
      <c r="M343">
        <v>0</v>
      </c>
      <c r="N343">
        <v>0</v>
      </c>
      <c r="O343">
        <v>49</v>
      </c>
      <c r="P343">
        <v>78</v>
      </c>
      <c r="Q343">
        <v>0</v>
      </c>
      <c r="R343">
        <v>37</v>
      </c>
      <c r="S343">
        <v>77</v>
      </c>
      <c r="T343">
        <v>19</v>
      </c>
      <c r="U343">
        <v>0</v>
      </c>
      <c r="V343">
        <v>20</v>
      </c>
      <c r="W343">
        <v>18</v>
      </c>
      <c r="X343">
        <v>20</v>
      </c>
      <c r="Y343">
        <v>78</v>
      </c>
      <c r="Z343">
        <v>20</v>
      </c>
      <c r="AA343" t="s">
        <v>1541</v>
      </c>
      <c r="AB343" t="s">
        <v>389</v>
      </c>
      <c r="AC343" t="s">
        <v>450</v>
      </c>
      <c r="AD343" t="s">
        <v>451</v>
      </c>
    </row>
    <row r="344" spans="1:30" x14ac:dyDescent="0.25">
      <c r="A344" t="s">
        <v>1446</v>
      </c>
      <c r="B344">
        <v>44774</v>
      </c>
      <c r="C344">
        <v>44775</v>
      </c>
      <c r="D344" t="s">
        <v>464</v>
      </c>
      <c r="E344">
        <v>3240</v>
      </c>
      <c r="F344">
        <v>110</v>
      </c>
      <c r="G344">
        <v>0</v>
      </c>
      <c r="H344">
        <v>40</v>
      </c>
      <c r="I344">
        <v>0</v>
      </c>
      <c r="J344">
        <v>78</v>
      </c>
      <c r="K344">
        <v>1</v>
      </c>
      <c r="L344">
        <v>0</v>
      </c>
      <c r="M344">
        <v>0</v>
      </c>
      <c r="N344">
        <v>46</v>
      </c>
      <c r="O344">
        <v>1</v>
      </c>
      <c r="P344">
        <v>41</v>
      </c>
      <c r="Q344">
        <v>0</v>
      </c>
      <c r="R344">
        <v>12</v>
      </c>
      <c r="S344">
        <v>41</v>
      </c>
      <c r="T344">
        <v>46</v>
      </c>
      <c r="U344">
        <v>0</v>
      </c>
      <c r="V344">
        <v>46</v>
      </c>
      <c r="W344">
        <v>41</v>
      </c>
      <c r="X344">
        <v>46</v>
      </c>
      <c r="Y344">
        <v>41</v>
      </c>
      <c r="Z344">
        <v>47</v>
      </c>
      <c r="AA344" t="s">
        <v>465</v>
      </c>
      <c r="AB344" t="s">
        <v>389</v>
      </c>
      <c r="AC344" t="s">
        <v>450</v>
      </c>
      <c r="AD344" t="s">
        <v>451</v>
      </c>
    </row>
    <row r="345" spans="1:30" x14ac:dyDescent="0.25">
      <c r="A345" t="s">
        <v>1446</v>
      </c>
      <c r="B345">
        <v>44774</v>
      </c>
      <c r="C345">
        <v>44775</v>
      </c>
      <c r="D345" t="s">
        <v>567</v>
      </c>
      <c r="E345">
        <v>5288</v>
      </c>
      <c r="F345">
        <v>241</v>
      </c>
      <c r="G345">
        <v>5</v>
      </c>
      <c r="H345">
        <v>80</v>
      </c>
      <c r="I345">
        <v>4</v>
      </c>
      <c r="J345">
        <v>87</v>
      </c>
      <c r="K345">
        <v>3</v>
      </c>
      <c r="L345">
        <v>0</v>
      </c>
      <c r="M345">
        <v>6</v>
      </c>
      <c r="N345">
        <v>31</v>
      </c>
      <c r="O345">
        <v>28</v>
      </c>
      <c r="P345">
        <v>81</v>
      </c>
      <c r="Q345">
        <v>0</v>
      </c>
      <c r="R345">
        <v>39</v>
      </c>
      <c r="S345">
        <v>81</v>
      </c>
      <c r="T345">
        <v>30</v>
      </c>
      <c r="U345">
        <v>0</v>
      </c>
      <c r="V345">
        <v>33</v>
      </c>
      <c r="W345">
        <v>32</v>
      </c>
      <c r="X345">
        <v>29</v>
      </c>
      <c r="Y345">
        <v>82</v>
      </c>
      <c r="Z345">
        <v>33</v>
      </c>
      <c r="AA345" t="s">
        <v>568</v>
      </c>
      <c r="AB345" t="s">
        <v>389</v>
      </c>
      <c r="AC345" t="s">
        <v>510</v>
      </c>
      <c r="AD345" t="s">
        <v>511</v>
      </c>
    </row>
    <row r="346" spans="1:30" x14ac:dyDescent="0.25">
      <c r="A346" t="s">
        <v>1446</v>
      </c>
      <c r="B346">
        <v>44774</v>
      </c>
      <c r="C346">
        <v>44775</v>
      </c>
      <c r="D346" t="s">
        <v>153</v>
      </c>
      <c r="E346">
        <v>3895</v>
      </c>
      <c r="F346">
        <v>98</v>
      </c>
      <c r="G346">
        <v>0</v>
      </c>
      <c r="H346">
        <v>9</v>
      </c>
      <c r="I346">
        <v>0</v>
      </c>
      <c r="J346">
        <v>25</v>
      </c>
      <c r="K346">
        <v>0</v>
      </c>
      <c r="L346">
        <v>1</v>
      </c>
      <c r="M346">
        <v>0</v>
      </c>
      <c r="N346">
        <v>0</v>
      </c>
      <c r="O346">
        <v>0</v>
      </c>
      <c r="P346">
        <v>16</v>
      </c>
      <c r="Q346">
        <v>0</v>
      </c>
      <c r="R346">
        <v>12</v>
      </c>
      <c r="S346">
        <v>16</v>
      </c>
      <c r="T346">
        <v>0</v>
      </c>
      <c r="U346">
        <v>0</v>
      </c>
      <c r="V346">
        <v>4</v>
      </c>
      <c r="W346">
        <v>4</v>
      </c>
      <c r="X346">
        <v>4</v>
      </c>
      <c r="Y346">
        <v>16</v>
      </c>
      <c r="Z346">
        <v>4</v>
      </c>
      <c r="AA346" t="s">
        <v>154</v>
      </c>
      <c r="AB346" t="s">
        <v>16</v>
      </c>
      <c r="AC346" t="s">
        <v>128</v>
      </c>
      <c r="AD346" t="s">
        <v>129</v>
      </c>
    </row>
    <row r="347" spans="1:30" x14ac:dyDescent="0.25">
      <c r="A347" t="s">
        <v>1446</v>
      </c>
      <c r="B347">
        <v>44774</v>
      </c>
      <c r="C347">
        <v>44775</v>
      </c>
      <c r="D347" t="s">
        <v>397</v>
      </c>
      <c r="E347">
        <v>3947</v>
      </c>
      <c r="F347">
        <v>105</v>
      </c>
      <c r="G347">
        <v>9</v>
      </c>
      <c r="H347">
        <v>12</v>
      </c>
      <c r="I347">
        <v>0</v>
      </c>
      <c r="J347">
        <v>45</v>
      </c>
      <c r="K347">
        <v>0</v>
      </c>
      <c r="L347">
        <v>3</v>
      </c>
      <c r="M347">
        <v>3</v>
      </c>
      <c r="N347">
        <v>3</v>
      </c>
      <c r="O347">
        <v>8</v>
      </c>
      <c r="P347">
        <v>12</v>
      </c>
      <c r="Q347">
        <v>2</v>
      </c>
      <c r="R347">
        <v>2</v>
      </c>
      <c r="S347">
        <v>12</v>
      </c>
      <c r="T347">
        <v>3</v>
      </c>
      <c r="U347">
        <v>0</v>
      </c>
      <c r="V347">
        <v>3</v>
      </c>
      <c r="W347">
        <v>2</v>
      </c>
      <c r="X347">
        <v>3</v>
      </c>
      <c r="Y347">
        <v>12</v>
      </c>
      <c r="Z347">
        <v>3</v>
      </c>
      <c r="AA347" t="s">
        <v>398</v>
      </c>
      <c r="AB347" t="s">
        <v>389</v>
      </c>
      <c r="AC347" t="s">
        <v>391</v>
      </c>
      <c r="AD347" t="s">
        <v>392</v>
      </c>
    </row>
    <row r="348" spans="1:30" x14ac:dyDescent="0.25">
      <c r="A348" t="s">
        <v>1446</v>
      </c>
      <c r="B348">
        <v>44774</v>
      </c>
      <c r="C348">
        <v>44775</v>
      </c>
      <c r="D348" t="s">
        <v>538</v>
      </c>
      <c r="E348">
        <v>5085</v>
      </c>
      <c r="F348">
        <v>228</v>
      </c>
      <c r="G348">
        <v>0</v>
      </c>
      <c r="H348">
        <v>46</v>
      </c>
      <c r="I348">
        <v>1</v>
      </c>
      <c r="J348">
        <v>59</v>
      </c>
      <c r="K348">
        <v>0</v>
      </c>
      <c r="L348">
        <v>1</v>
      </c>
      <c r="M348">
        <v>0</v>
      </c>
      <c r="N348">
        <v>28</v>
      </c>
      <c r="O348">
        <v>2</v>
      </c>
      <c r="P348">
        <v>47</v>
      </c>
      <c r="Q348">
        <v>0</v>
      </c>
      <c r="R348">
        <v>22</v>
      </c>
      <c r="S348">
        <v>47</v>
      </c>
      <c r="T348">
        <v>28</v>
      </c>
      <c r="U348">
        <v>0</v>
      </c>
      <c r="V348">
        <v>28</v>
      </c>
      <c r="W348">
        <v>28</v>
      </c>
      <c r="X348">
        <v>22</v>
      </c>
      <c r="Y348">
        <v>47</v>
      </c>
      <c r="Z348">
        <v>28</v>
      </c>
      <c r="AA348" t="s">
        <v>539</v>
      </c>
      <c r="AB348" t="s">
        <v>389</v>
      </c>
      <c r="AC348" t="s">
        <v>510</v>
      </c>
      <c r="AD348" t="s">
        <v>511</v>
      </c>
    </row>
    <row r="349" spans="1:30" x14ac:dyDescent="0.25">
      <c r="A349" t="s">
        <v>1446</v>
      </c>
      <c r="B349">
        <v>44774</v>
      </c>
      <c r="C349">
        <v>44775</v>
      </c>
      <c r="D349" t="s">
        <v>427</v>
      </c>
      <c r="E349">
        <v>3487</v>
      </c>
      <c r="F349">
        <v>133</v>
      </c>
      <c r="G349">
        <v>1</v>
      </c>
      <c r="H349">
        <v>31</v>
      </c>
      <c r="I349">
        <v>0</v>
      </c>
      <c r="J349">
        <v>52</v>
      </c>
      <c r="K349">
        <v>0</v>
      </c>
      <c r="L349">
        <v>0</v>
      </c>
      <c r="M349">
        <v>0</v>
      </c>
      <c r="N349">
        <v>0</v>
      </c>
      <c r="O349">
        <v>16</v>
      </c>
      <c r="P349">
        <v>31</v>
      </c>
      <c r="Q349">
        <v>0</v>
      </c>
      <c r="R349">
        <v>15</v>
      </c>
      <c r="S349">
        <v>30</v>
      </c>
      <c r="T349">
        <v>6</v>
      </c>
      <c r="U349">
        <v>0</v>
      </c>
      <c r="V349">
        <v>8</v>
      </c>
      <c r="W349">
        <v>7</v>
      </c>
      <c r="X349">
        <v>8</v>
      </c>
      <c r="Y349">
        <v>31</v>
      </c>
      <c r="Z349">
        <v>8</v>
      </c>
      <c r="AA349" t="s">
        <v>428</v>
      </c>
      <c r="AB349" t="s">
        <v>389</v>
      </c>
      <c r="AC349" t="s">
        <v>391</v>
      </c>
      <c r="AD349" t="s">
        <v>392</v>
      </c>
    </row>
    <row r="350" spans="1:30" x14ac:dyDescent="0.25">
      <c r="A350" t="s">
        <v>1446</v>
      </c>
      <c r="B350">
        <v>44774</v>
      </c>
      <c r="C350">
        <v>44775</v>
      </c>
      <c r="D350" t="s">
        <v>449</v>
      </c>
      <c r="E350">
        <v>3668</v>
      </c>
      <c r="F350">
        <v>112</v>
      </c>
      <c r="G350">
        <v>0</v>
      </c>
      <c r="H350">
        <v>12</v>
      </c>
      <c r="I350">
        <v>0</v>
      </c>
      <c r="J350">
        <v>13</v>
      </c>
      <c r="K350">
        <v>1</v>
      </c>
      <c r="L350">
        <v>0</v>
      </c>
      <c r="M350">
        <v>0</v>
      </c>
      <c r="N350">
        <v>2</v>
      </c>
      <c r="O350">
        <v>12</v>
      </c>
      <c r="P350">
        <v>13</v>
      </c>
      <c r="Q350">
        <v>0</v>
      </c>
      <c r="R350">
        <v>7</v>
      </c>
      <c r="S350">
        <v>13</v>
      </c>
      <c r="T350">
        <v>2</v>
      </c>
      <c r="U350">
        <v>0</v>
      </c>
      <c r="V350">
        <v>2</v>
      </c>
      <c r="W350">
        <v>2</v>
      </c>
      <c r="X350">
        <v>2</v>
      </c>
      <c r="Y350">
        <v>13</v>
      </c>
      <c r="Z350">
        <v>2</v>
      </c>
      <c r="AA350" t="s">
        <v>1631</v>
      </c>
      <c r="AB350" t="s">
        <v>389</v>
      </c>
      <c r="AC350" t="s">
        <v>450</v>
      </c>
      <c r="AD350" t="s">
        <v>451</v>
      </c>
    </row>
    <row r="351" spans="1:30" x14ac:dyDescent="0.25">
      <c r="A351" t="s">
        <v>1446</v>
      </c>
      <c r="B351">
        <v>44774</v>
      </c>
      <c r="C351">
        <v>44775</v>
      </c>
      <c r="D351" t="s">
        <v>900</v>
      </c>
      <c r="E351">
        <v>13467</v>
      </c>
      <c r="F351">
        <v>628</v>
      </c>
      <c r="G351">
        <v>0</v>
      </c>
      <c r="H351">
        <v>142</v>
      </c>
      <c r="I351">
        <v>0</v>
      </c>
      <c r="J351">
        <v>145</v>
      </c>
      <c r="K351">
        <v>2</v>
      </c>
      <c r="L351">
        <v>0</v>
      </c>
      <c r="M351">
        <v>0</v>
      </c>
      <c r="N351">
        <v>20</v>
      </c>
      <c r="O351">
        <v>126</v>
      </c>
      <c r="P351">
        <v>143</v>
      </c>
      <c r="Q351">
        <v>0</v>
      </c>
      <c r="R351">
        <v>73</v>
      </c>
      <c r="S351">
        <v>144</v>
      </c>
      <c r="T351">
        <v>24</v>
      </c>
      <c r="U351">
        <v>0</v>
      </c>
      <c r="V351">
        <v>24</v>
      </c>
      <c r="W351">
        <v>22</v>
      </c>
      <c r="X351">
        <v>23</v>
      </c>
      <c r="Y351">
        <v>145</v>
      </c>
      <c r="Z351">
        <v>24</v>
      </c>
      <c r="AA351" t="s">
        <v>901</v>
      </c>
      <c r="AB351" t="s">
        <v>810</v>
      </c>
      <c r="AC351" t="s">
        <v>856</v>
      </c>
      <c r="AD351" t="s">
        <v>857</v>
      </c>
    </row>
    <row r="352" spans="1:30" x14ac:dyDescent="0.25">
      <c r="A352" t="s">
        <v>1446</v>
      </c>
      <c r="B352">
        <v>44774</v>
      </c>
      <c r="C352">
        <v>44775</v>
      </c>
      <c r="D352" t="s">
        <v>843</v>
      </c>
      <c r="E352">
        <v>11123</v>
      </c>
      <c r="F352">
        <v>350</v>
      </c>
      <c r="G352">
        <v>0</v>
      </c>
      <c r="H352">
        <v>40</v>
      </c>
      <c r="I352">
        <v>0</v>
      </c>
      <c r="J352">
        <v>47</v>
      </c>
      <c r="K352">
        <v>0</v>
      </c>
      <c r="L352">
        <v>0</v>
      </c>
      <c r="M352">
        <v>0</v>
      </c>
      <c r="N352">
        <v>0</v>
      </c>
      <c r="O352">
        <v>34</v>
      </c>
      <c r="P352">
        <v>40</v>
      </c>
      <c r="Q352">
        <v>0</v>
      </c>
      <c r="R352">
        <v>22</v>
      </c>
      <c r="S352">
        <v>41</v>
      </c>
      <c r="T352">
        <v>2</v>
      </c>
      <c r="U352">
        <v>0</v>
      </c>
      <c r="V352">
        <v>2</v>
      </c>
      <c r="W352">
        <v>12</v>
      </c>
      <c r="X352">
        <v>10</v>
      </c>
      <c r="Y352">
        <v>42</v>
      </c>
      <c r="Z352">
        <v>15</v>
      </c>
      <c r="AA352" t="s">
        <v>844</v>
      </c>
      <c r="AB352" t="s">
        <v>810</v>
      </c>
      <c r="AC352" t="s">
        <v>812</v>
      </c>
      <c r="AD352" t="s">
        <v>813</v>
      </c>
    </row>
    <row r="353" spans="1:30" x14ac:dyDescent="0.25">
      <c r="A353" t="s">
        <v>1446</v>
      </c>
      <c r="B353">
        <v>44774</v>
      </c>
      <c r="C353">
        <v>44775</v>
      </c>
      <c r="D353" t="s">
        <v>179</v>
      </c>
      <c r="E353">
        <v>7346</v>
      </c>
      <c r="F353">
        <v>320</v>
      </c>
      <c r="G353">
        <v>39</v>
      </c>
      <c r="H353">
        <v>50</v>
      </c>
      <c r="I353">
        <v>0</v>
      </c>
      <c r="J353">
        <v>108</v>
      </c>
      <c r="K353">
        <v>1</v>
      </c>
      <c r="L353">
        <v>2</v>
      </c>
      <c r="M353">
        <v>3</v>
      </c>
      <c r="N353">
        <v>3</v>
      </c>
      <c r="O353">
        <v>41</v>
      </c>
      <c r="P353">
        <v>48</v>
      </c>
      <c r="Q353">
        <v>40</v>
      </c>
      <c r="R353">
        <v>50</v>
      </c>
      <c r="S353">
        <v>49</v>
      </c>
      <c r="T353">
        <v>6</v>
      </c>
      <c r="U353">
        <v>3</v>
      </c>
      <c r="V353">
        <v>6</v>
      </c>
      <c r="W353">
        <v>6</v>
      </c>
      <c r="X353">
        <v>6</v>
      </c>
      <c r="Y353">
        <v>52</v>
      </c>
      <c r="Z353">
        <v>6</v>
      </c>
      <c r="AA353" t="s">
        <v>180</v>
      </c>
      <c r="AB353" t="s">
        <v>16</v>
      </c>
      <c r="AC353" t="s">
        <v>169</v>
      </c>
      <c r="AD353" t="s">
        <v>1540</v>
      </c>
    </row>
    <row r="354" spans="1:30" x14ac:dyDescent="0.25">
      <c r="A354" t="s">
        <v>1446</v>
      </c>
      <c r="B354">
        <v>44774</v>
      </c>
      <c r="C354">
        <v>44775</v>
      </c>
      <c r="D354" t="s">
        <v>61</v>
      </c>
      <c r="E354">
        <v>4877</v>
      </c>
      <c r="F354">
        <v>199</v>
      </c>
      <c r="G354">
        <v>0</v>
      </c>
      <c r="H354">
        <v>29</v>
      </c>
      <c r="I354">
        <v>1</v>
      </c>
      <c r="J354">
        <v>116</v>
      </c>
      <c r="K354">
        <v>1</v>
      </c>
      <c r="L354">
        <v>0</v>
      </c>
      <c r="M354">
        <v>1</v>
      </c>
      <c r="N354">
        <v>5</v>
      </c>
      <c r="O354">
        <v>24</v>
      </c>
      <c r="P354">
        <v>28</v>
      </c>
      <c r="Q354">
        <v>0</v>
      </c>
      <c r="R354">
        <v>20</v>
      </c>
      <c r="S354">
        <v>29</v>
      </c>
      <c r="T354">
        <v>17</v>
      </c>
      <c r="U354">
        <v>0</v>
      </c>
      <c r="V354">
        <v>22</v>
      </c>
      <c r="W354">
        <v>21</v>
      </c>
      <c r="X354">
        <v>22</v>
      </c>
      <c r="Y354">
        <v>29</v>
      </c>
      <c r="Z354">
        <v>22</v>
      </c>
      <c r="AA354" t="s">
        <v>62</v>
      </c>
      <c r="AB354" t="s">
        <v>16</v>
      </c>
      <c r="AC354" t="s">
        <v>41</v>
      </c>
      <c r="AD354" t="s">
        <v>42</v>
      </c>
    </row>
    <row r="355" spans="1:30" x14ac:dyDescent="0.25">
      <c r="A355" t="s">
        <v>1446</v>
      </c>
      <c r="B355">
        <v>44774</v>
      </c>
      <c r="C355">
        <v>44775</v>
      </c>
      <c r="D355" t="s">
        <v>63</v>
      </c>
      <c r="E355">
        <v>5359</v>
      </c>
      <c r="F355">
        <v>151</v>
      </c>
      <c r="G355">
        <v>3</v>
      </c>
      <c r="H355">
        <v>11</v>
      </c>
      <c r="I355">
        <v>0</v>
      </c>
      <c r="J355">
        <v>68</v>
      </c>
      <c r="K355">
        <v>0</v>
      </c>
      <c r="L355">
        <v>2</v>
      </c>
      <c r="M355">
        <v>1</v>
      </c>
      <c r="N355">
        <v>5</v>
      </c>
      <c r="O355">
        <v>3</v>
      </c>
      <c r="P355">
        <v>11</v>
      </c>
      <c r="Q355">
        <v>1</v>
      </c>
      <c r="R355">
        <v>5</v>
      </c>
      <c r="S355">
        <v>11</v>
      </c>
      <c r="T355">
        <v>5</v>
      </c>
      <c r="U355">
        <v>2</v>
      </c>
      <c r="V355">
        <v>6</v>
      </c>
      <c r="W355">
        <v>6</v>
      </c>
      <c r="X355">
        <v>6</v>
      </c>
      <c r="Y355">
        <v>12</v>
      </c>
      <c r="Z355">
        <v>6</v>
      </c>
      <c r="AA355" t="s">
        <v>64</v>
      </c>
      <c r="AB355" t="s">
        <v>16</v>
      </c>
      <c r="AC355" t="s">
        <v>41</v>
      </c>
      <c r="AD355" t="s">
        <v>42</v>
      </c>
    </row>
    <row r="356" spans="1:30" x14ac:dyDescent="0.25">
      <c r="A356" t="s">
        <v>1446</v>
      </c>
      <c r="B356">
        <v>44774</v>
      </c>
      <c r="C356">
        <v>44775</v>
      </c>
      <c r="D356" t="s">
        <v>878</v>
      </c>
      <c r="E356">
        <v>6790</v>
      </c>
      <c r="F356">
        <v>219</v>
      </c>
      <c r="G356">
        <v>3</v>
      </c>
      <c r="H356">
        <v>70</v>
      </c>
      <c r="I356">
        <v>0</v>
      </c>
      <c r="J356">
        <v>56</v>
      </c>
      <c r="K356">
        <v>1</v>
      </c>
      <c r="L356">
        <v>0</v>
      </c>
      <c r="M356">
        <v>0</v>
      </c>
      <c r="N356">
        <v>2</v>
      </c>
      <c r="O356">
        <v>55</v>
      </c>
      <c r="P356">
        <v>71</v>
      </c>
      <c r="Q356">
        <v>0</v>
      </c>
      <c r="R356">
        <v>40</v>
      </c>
      <c r="S356">
        <v>72</v>
      </c>
      <c r="T356">
        <v>2</v>
      </c>
      <c r="U356">
        <v>0</v>
      </c>
      <c r="V356">
        <v>3</v>
      </c>
      <c r="W356">
        <v>3</v>
      </c>
      <c r="X356">
        <v>3</v>
      </c>
      <c r="Y356">
        <v>72</v>
      </c>
      <c r="Z356">
        <v>3</v>
      </c>
      <c r="AA356" t="s">
        <v>879</v>
      </c>
      <c r="AB356" t="s">
        <v>810</v>
      </c>
      <c r="AC356" t="s">
        <v>856</v>
      </c>
      <c r="AD356" t="s">
        <v>857</v>
      </c>
    </row>
    <row r="357" spans="1:30" x14ac:dyDescent="0.25">
      <c r="A357" t="s">
        <v>1446</v>
      </c>
      <c r="B357">
        <v>44774</v>
      </c>
      <c r="C357">
        <v>44775</v>
      </c>
      <c r="D357" t="s">
        <v>964</v>
      </c>
      <c r="E357">
        <v>4508</v>
      </c>
      <c r="F357">
        <v>200</v>
      </c>
      <c r="G357">
        <v>1</v>
      </c>
      <c r="H357">
        <v>52</v>
      </c>
      <c r="I357">
        <v>0</v>
      </c>
      <c r="J357">
        <v>56</v>
      </c>
      <c r="K357">
        <v>0</v>
      </c>
      <c r="L357">
        <v>2</v>
      </c>
      <c r="M357">
        <v>3</v>
      </c>
      <c r="N357">
        <v>13</v>
      </c>
      <c r="O357">
        <v>16</v>
      </c>
      <c r="P357">
        <v>51</v>
      </c>
      <c r="Q357">
        <v>0</v>
      </c>
      <c r="R357">
        <v>30</v>
      </c>
      <c r="S357">
        <v>52</v>
      </c>
      <c r="T357">
        <v>18</v>
      </c>
      <c r="U357">
        <v>0</v>
      </c>
      <c r="V357">
        <v>19</v>
      </c>
      <c r="W357">
        <v>19</v>
      </c>
      <c r="X357">
        <v>18</v>
      </c>
      <c r="Y357">
        <v>52</v>
      </c>
      <c r="Z357">
        <v>19</v>
      </c>
      <c r="AA357" t="s">
        <v>965</v>
      </c>
      <c r="AB357" t="s">
        <v>810</v>
      </c>
      <c r="AC357" t="s">
        <v>953</v>
      </c>
      <c r="AD357" t="s">
        <v>954</v>
      </c>
    </row>
    <row r="358" spans="1:30" x14ac:dyDescent="0.25">
      <c r="A358" t="s">
        <v>1446</v>
      </c>
      <c r="B358">
        <v>44774</v>
      </c>
      <c r="C358">
        <v>44775</v>
      </c>
      <c r="D358" t="s">
        <v>926</v>
      </c>
      <c r="E358">
        <v>7978</v>
      </c>
      <c r="F358">
        <v>364</v>
      </c>
      <c r="G358">
        <v>5</v>
      </c>
      <c r="H358">
        <v>75</v>
      </c>
      <c r="I358">
        <v>5</v>
      </c>
      <c r="J358">
        <v>60</v>
      </c>
      <c r="K358">
        <v>3</v>
      </c>
      <c r="L358">
        <v>1</v>
      </c>
      <c r="M358">
        <v>2</v>
      </c>
      <c r="N358">
        <v>6</v>
      </c>
      <c r="O358">
        <v>15</v>
      </c>
      <c r="P358">
        <v>132</v>
      </c>
      <c r="Q358">
        <v>1</v>
      </c>
      <c r="R358">
        <v>80</v>
      </c>
      <c r="S358">
        <v>135</v>
      </c>
      <c r="T358">
        <v>15</v>
      </c>
      <c r="U358">
        <v>0</v>
      </c>
      <c r="V358">
        <v>16</v>
      </c>
      <c r="W358">
        <v>15</v>
      </c>
      <c r="X358">
        <v>15</v>
      </c>
      <c r="Y358">
        <v>135</v>
      </c>
      <c r="Z358">
        <v>16</v>
      </c>
      <c r="AA358" t="s">
        <v>927</v>
      </c>
      <c r="AB358" t="s">
        <v>810</v>
      </c>
      <c r="AC358" t="s">
        <v>904</v>
      </c>
      <c r="AD358" t="s">
        <v>905</v>
      </c>
    </row>
    <row r="359" spans="1:30" x14ac:dyDescent="0.25">
      <c r="A359" t="s">
        <v>1446</v>
      </c>
      <c r="B359">
        <v>44774</v>
      </c>
      <c r="C359">
        <v>44775</v>
      </c>
      <c r="D359" t="s">
        <v>838</v>
      </c>
      <c r="E359">
        <v>5287</v>
      </c>
      <c r="F359">
        <v>249</v>
      </c>
      <c r="G359">
        <v>1</v>
      </c>
      <c r="H359">
        <v>55</v>
      </c>
      <c r="I359">
        <v>0</v>
      </c>
      <c r="J359">
        <v>28</v>
      </c>
      <c r="K359">
        <v>0</v>
      </c>
      <c r="L359">
        <v>0</v>
      </c>
      <c r="M359">
        <v>0</v>
      </c>
      <c r="N359">
        <v>1</v>
      </c>
      <c r="O359">
        <v>44</v>
      </c>
      <c r="P359">
        <v>56</v>
      </c>
      <c r="Q359">
        <v>1</v>
      </c>
      <c r="R359">
        <v>36</v>
      </c>
      <c r="S359">
        <v>56</v>
      </c>
      <c r="T359">
        <v>8</v>
      </c>
      <c r="U359">
        <v>0</v>
      </c>
      <c r="V359">
        <v>8</v>
      </c>
      <c r="W359">
        <v>8</v>
      </c>
      <c r="X359">
        <v>8</v>
      </c>
      <c r="Y359">
        <v>56</v>
      </c>
      <c r="Z359">
        <v>8</v>
      </c>
      <c r="AA359" t="s">
        <v>839</v>
      </c>
      <c r="AB359" t="s">
        <v>810</v>
      </c>
      <c r="AC359" t="s">
        <v>812</v>
      </c>
      <c r="AD359" t="s">
        <v>813</v>
      </c>
    </row>
    <row r="360" spans="1:30" x14ac:dyDescent="0.25">
      <c r="A360" t="s">
        <v>1446</v>
      </c>
      <c r="B360">
        <v>44774</v>
      </c>
      <c r="C360">
        <v>44775</v>
      </c>
      <c r="D360" t="s">
        <v>823</v>
      </c>
      <c r="E360">
        <v>5309</v>
      </c>
      <c r="F360">
        <v>209</v>
      </c>
      <c r="G360">
        <v>0</v>
      </c>
      <c r="H360">
        <v>40</v>
      </c>
      <c r="I360">
        <v>1</v>
      </c>
      <c r="J360">
        <v>28</v>
      </c>
      <c r="K360">
        <v>5</v>
      </c>
      <c r="L360">
        <v>0</v>
      </c>
      <c r="M360">
        <v>0</v>
      </c>
      <c r="N360">
        <v>10</v>
      </c>
      <c r="O360">
        <v>26</v>
      </c>
      <c r="P360">
        <v>40</v>
      </c>
      <c r="Q360">
        <v>0</v>
      </c>
      <c r="R360">
        <v>18</v>
      </c>
      <c r="S360">
        <v>40</v>
      </c>
      <c r="T360">
        <v>10</v>
      </c>
      <c r="U360">
        <v>0</v>
      </c>
      <c r="V360">
        <v>12</v>
      </c>
      <c r="W360">
        <v>11</v>
      </c>
      <c r="X360">
        <v>10</v>
      </c>
      <c r="Y360">
        <v>40</v>
      </c>
      <c r="Z360">
        <v>12</v>
      </c>
      <c r="AA360" t="s">
        <v>824</v>
      </c>
      <c r="AB360" t="s">
        <v>810</v>
      </c>
      <c r="AC360" t="s">
        <v>812</v>
      </c>
      <c r="AD360" t="s">
        <v>813</v>
      </c>
    </row>
    <row r="361" spans="1:30" x14ac:dyDescent="0.25">
      <c r="A361" t="s">
        <v>1446</v>
      </c>
      <c r="B361">
        <v>44774</v>
      </c>
      <c r="C361">
        <v>44775</v>
      </c>
      <c r="D361" t="s">
        <v>849</v>
      </c>
      <c r="E361">
        <v>3859</v>
      </c>
      <c r="F361">
        <v>176</v>
      </c>
      <c r="G361">
        <v>4</v>
      </c>
      <c r="H361">
        <v>13</v>
      </c>
      <c r="I361">
        <v>1</v>
      </c>
      <c r="J361">
        <v>17</v>
      </c>
      <c r="K361">
        <v>0</v>
      </c>
      <c r="L361">
        <v>0</v>
      </c>
      <c r="M361">
        <v>0</v>
      </c>
      <c r="N361">
        <v>0</v>
      </c>
      <c r="O361">
        <v>8</v>
      </c>
      <c r="P361">
        <v>9</v>
      </c>
      <c r="Q361">
        <v>0</v>
      </c>
      <c r="R361">
        <v>10</v>
      </c>
      <c r="S361">
        <v>15</v>
      </c>
      <c r="T361">
        <v>0</v>
      </c>
      <c r="U361">
        <v>0</v>
      </c>
      <c r="V361">
        <v>1</v>
      </c>
      <c r="W361">
        <v>0</v>
      </c>
      <c r="X361">
        <v>1</v>
      </c>
      <c r="Y361">
        <v>15</v>
      </c>
      <c r="Z361">
        <v>1</v>
      </c>
      <c r="AA361" t="s">
        <v>850</v>
      </c>
      <c r="AB361" t="s">
        <v>810</v>
      </c>
      <c r="AC361" t="s">
        <v>812</v>
      </c>
      <c r="AD361" t="s">
        <v>813</v>
      </c>
    </row>
    <row r="362" spans="1:30" x14ac:dyDescent="0.25">
      <c r="A362" t="s">
        <v>1446</v>
      </c>
      <c r="B362">
        <v>44774</v>
      </c>
      <c r="C362">
        <v>44775</v>
      </c>
      <c r="D362" t="s">
        <v>475</v>
      </c>
      <c r="E362">
        <v>4852</v>
      </c>
      <c r="F362">
        <v>188</v>
      </c>
      <c r="G362">
        <v>0</v>
      </c>
      <c r="H362">
        <v>44</v>
      </c>
      <c r="I362">
        <v>0</v>
      </c>
      <c r="J362">
        <v>62</v>
      </c>
      <c r="K362">
        <v>1</v>
      </c>
      <c r="L362">
        <v>0</v>
      </c>
      <c r="M362">
        <v>0</v>
      </c>
      <c r="N362">
        <v>3</v>
      </c>
      <c r="O362">
        <v>42</v>
      </c>
      <c r="P362">
        <v>42</v>
      </c>
      <c r="Q362">
        <v>1</v>
      </c>
      <c r="R362">
        <v>17</v>
      </c>
      <c r="S362">
        <v>45</v>
      </c>
      <c r="T362">
        <v>7</v>
      </c>
      <c r="U362">
        <v>1</v>
      </c>
      <c r="V362">
        <v>9</v>
      </c>
      <c r="W362">
        <v>8</v>
      </c>
      <c r="X362">
        <v>9</v>
      </c>
      <c r="Y362">
        <v>45</v>
      </c>
      <c r="Z362">
        <v>9</v>
      </c>
      <c r="AA362" t="s">
        <v>476</v>
      </c>
      <c r="AB362" t="s">
        <v>389</v>
      </c>
      <c r="AC362" t="s">
        <v>450</v>
      </c>
      <c r="AD362" t="s">
        <v>451</v>
      </c>
    </row>
    <row r="363" spans="1:30" x14ac:dyDescent="0.25">
      <c r="A363" t="s">
        <v>1446</v>
      </c>
      <c r="B363">
        <v>44774</v>
      </c>
      <c r="C363">
        <v>44775</v>
      </c>
      <c r="D363" t="s">
        <v>163</v>
      </c>
      <c r="E363">
        <v>4284</v>
      </c>
      <c r="F363">
        <v>172</v>
      </c>
      <c r="G363">
        <v>0</v>
      </c>
      <c r="H363">
        <v>40</v>
      </c>
      <c r="I363">
        <v>0</v>
      </c>
      <c r="J363">
        <v>42</v>
      </c>
      <c r="K363">
        <v>0</v>
      </c>
      <c r="L363">
        <v>0</v>
      </c>
      <c r="M363">
        <v>0</v>
      </c>
      <c r="N363">
        <v>1</v>
      </c>
      <c r="O363">
        <v>7</v>
      </c>
      <c r="P363">
        <v>41</v>
      </c>
      <c r="Q363">
        <v>2</v>
      </c>
      <c r="R363">
        <v>17</v>
      </c>
      <c r="S363">
        <v>39</v>
      </c>
      <c r="T363">
        <v>4</v>
      </c>
      <c r="U363">
        <v>1</v>
      </c>
      <c r="V363">
        <v>6</v>
      </c>
      <c r="W363">
        <v>6</v>
      </c>
      <c r="X363">
        <v>6</v>
      </c>
      <c r="Y363">
        <v>41</v>
      </c>
      <c r="Z363">
        <v>6</v>
      </c>
      <c r="AA363" t="s">
        <v>1710</v>
      </c>
      <c r="AB363" t="s">
        <v>16</v>
      </c>
      <c r="AC363" t="s">
        <v>128</v>
      </c>
      <c r="AD363" t="s">
        <v>129</v>
      </c>
    </row>
    <row r="364" spans="1:30" x14ac:dyDescent="0.25">
      <c r="A364" t="s">
        <v>1446</v>
      </c>
      <c r="B364">
        <v>44774</v>
      </c>
      <c r="C364">
        <v>44775</v>
      </c>
      <c r="D364" t="s">
        <v>1019</v>
      </c>
      <c r="E364">
        <v>26299</v>
      </c>
      <c r="F364">
        <v>582</v>
      </c>
      <c r="G364">
        <v>1</v>
      </c>
      <c r="H364">
        <v>112</v>
      </c>
      <c r="I364">
        <v>0</v>
      </c>
      <c r="J364">
        <v>88</v>
      </c>
      <c r="K364">
        <v>0</v>
      </c>
      <c r="L364">
        <v>0</v>
      </c>
      <c r="M364">
        <v>0</v>
      </c>
      <c r="N364">
        <v>0</v>
      </c>
      <c r="O364">
        <v>102</v>
      </c>
      <c r="P364">
        <v>115</v>
      </c>
      <c r="Q364">
        <v>9</v>
      </c>
      <c r="R364">
        <v>41</v>
      </c>
      <c r="S364">
        <v>118</v>
      </c>
      <c r="T364">
        <v>1</v>
      </c>
      <c r="U364">
        <v>0</v>
      </c>
      <c r="V364">
        <v>2</v>
      </c>
      <c r="W364">
        <v>2</v>
      </c>
      <c r="X364">
        <v>1</v>
      </c>
      <c r="Y364">
        <v>118</v>
      </c>
      <c r="Z364">
        <v>2</v>
      </c>
      <c r="AA364" t="s">
        <v>1020</v>
      </c>
      <c r="AB364" t="s">
        <v>810</v>
      </c>
      <c r="AC364" t="s">
        <v>1009</v>
      </c>
      <c r="AD364" t="s">
        <v>1010</v>
      </c>
    </row>
    <row r="365" spans="1:30" x14ac:dyDescent="0.25">
      <c r="A365" t="s">
        <v>1446</v>
      </c>
      <c r="B365">
        <v>44774</v>
      </c>
      <c r="C365">
        <v>44775</v>
      </c>
      <c r="D365" t="s">
        <v>34</v>
      </c>
      <c r="E365">
        <v>21316</v>
      </c>
      <c r="F365">
        <v>428</v>
      </c>
      <c r="G365">
        <v>3</v>
      </c>
      <c r="H365">
        <v>169</v>
      </c>
      <c r="I365">
        <v>1</v>
      </c>
      <c r="J365">
        <v>93</v>
      </c>
      <c r="K365">
        <v>2</v>
      </c>
      <c r="L365">
        <v>3</v>
      </c>
      <c r="M365">
        <v>0</v>
      </c>
      <c r="N365">
        <v>9</v>
      </c>
      <c r="O365">
        <v>134</v>
      </c>
      <c r="P365">
        <v>172</v>
      </c>
      <c r="Q365">
        <v>0</v>
      </c>
      <c r="R365">
        <v>80</v>
      </c>
      <c r="S365">
        <v>176</v>
      </c>
      <c r="T365">
        <v>19</v>
      </c>
      <c r="U365">
        <v>0</v>
      </c>
      <c r="V365">
        <v>19</v>
      </c>
      <c r="W365">
        <v>20</v>
      </c>
      <c r="X365">
        <v>22</v>
      </c>
      <c r="Y365">
        <v>176</v>
      </c>
      <c r="Z365">
        <v>22</v>
      </c>
      <c r="AA365" t="s">
        <v>35</v>
      </c>
      <c r="AB365" t="s">
        <v>16</v>
      </c>
      <c r="AC365" t="s">
        <v>18</v>
      </c>
      <c r="AD365" t="s">
        <v>19</v>
      </c>
    </row>
    <row r="366" spans="1:30" x14ac:dyDescent="0.25">
      <c r="A366" t="s">
        <v>1446</v>
      </c>
      <c r="B366">
        <v>44774</v>
      </c>
      <c r="C366">
        <v>44775</v>
      </c>
      <c r="D366" t="s">
        <v>828</v>
      </c>
      <c r="E366">
        <v>6619</v>
      </c>
      <c r="F366">
        <v>345</v>
      </c>
      <c r="G366">
        <v>0</v>
      </c>
      <c r="H366">
        <v>106</v>
      </c>
      <c r="I366">
        <v>1</v>
      </c>
      <c r="J366">
        <v>27</v>
      </c>
      <c r="K366">
        <v>0</v>
      </c>
      <c r="L366">
        <v>0</v>
      </c>
      <c r="M366">
        <v>0</v>
      </c>
      <c r="N366">
        <v>2</v>
      </c>
      <c r="O366">
        <v>43</v>
      </c>
      <c r="P366">
        <v>106</v>
      </c>
      <c r="Q366">
        <v>0</v>
      </c>
      <c r="R366">
        <v>56</v>
      </c>
      <c r="S366">
        <v>107</v>
      </c>
      <c r="T366">
        <v>19</v>
      </c>
      <c r="U366">
        <v>0</v>
      </c>
      <c r="V366">
        <v>19</v>
      </c>
      <c r="W366">
        <v>17</v>
      </c>
      <c r="X366">
        <v>19</v>
      </c>
      <c r="Y366">
        <v>107</v>
      </c>
      <c r="Z366">
        <v>19</v>
      </c>
      <c r="AA366" t="s">
        <v>829</v>
      </c>
      <c r="AB366" t="s">
        <v>810</v>
      </c>
      <c r="AC366" t="s">
        <v>812</v>
      </c>
      <c r="AD366" t="s">
        <v>813</v>
      </c>
    </row>
    <row r="367" spans="1:30" x14ac:dyDescent="0.25">
      <c r="A367" t="s">
        <v>1446</v>
      </c>
      <c r="B367">
        <v>44774</v>
      </c>
      <c r="C367">
        <v>44775</v>
      </c>
      <c r="D367" t="s">
        <v>84</v>
      </c>
      <c r="E367">
        <v>2337</v>
      </c>
      <c r="F367">
        <v>43</v>
      </c>
      <c r="G367">
        <v>1</v>
      </c>
      <c r="H367">
        <v>5</v>
      </c>
      <c r="I367">
        <v>0</v>
      </c>
      <c r="J367">
        <v>7</v>
      </c>
      <c r="K367">
        <v>0</v>
      </c>
      <c r="L367">
        <v>0</v>
      </c>
      <c r="M367">
        <v>0</v>
      </c>
      <c r="N367">
        <v>0</v>
      </c>
      <c r="O367">
        <v>1</v>
      </c>
      <c r="P367">
        <v>6</v>
      </c>
      <c r="Q367">
        <v>0</v>
      </c>
      <c r="R367">
        <v>0</v>
      </c>
      <c r="S367">
        <v>6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6</v>
      </c>
      <c r="Z367">
        <v>0</v>
      </c>
      <c r="AA367" t="s">
        <v>85</v>
      </c>
      <c r="AB367" t="s">
        <v>16</v>
      </c>
      <c r="AC367" t="s">
        <v>70</v>
      </c>
      <c r="AD367" t="s">
        <v>1709</v>
      </c>
    </row>
    <row r="368" spans="1:30" x14ac:dyDescent="0.25">
      <c r="A368" t="s">
        <v>1446</v>
      </c>
      <c r="B368">
        <v>44774</v>
      </c>
      <c r="C368">
        <v>44775</v>
      </c>
      <c r="D368" t="s">
        <v>29</v>
      </c>
      <c r="E368">
        <v>7031</v>
      </c>
      <c r="F368">
        <v>220</v>
      </c>
      <c r="G368">
        <v>6</v>
      </c>
      <c r="H368">
        <v>96</v>
      </c>
      <c r="I368">
        <v>2</v>
      </c>
      <c r="J368">
        <v>64</v>
      </c>
      <c r="K368">
        <v>0</v>
      </c>
      <c r="L368">
        <v>2</v>
      </c>
      <c r="M368">
        <v>2</v>
      </c>
      <c r="N368">
        <v>7</v>
      </c>
      <c r="O368">
        <v>31</v>
      </c>
      <c r="P368">
        <v>95</v>
      </c>
      <c r="Q368">
        <v>0</v>
      </c>
      <c r="R368">
        <v>34</v>
      </c>
      <c r="S368">
        <v>97</v>
      </c>
      <c r="T368">
        <v>8</v>
      </c>
      <c r="U368">
        <v>0</v>
      </c>
      <c r="V368">
        <v>15</v>
      </c>
      <c r="W368">
        <v>12</v>
      </c>
      <c r="X368">
        <v>14</v>
      </c>
      <c r="Y368">
        <v>98</v>
      </c>
      <c r="Z368">
        <v>15</v>
      </c>
      <c r="AA368" t="s">
        <v>30</v>
      </c>
      <c r="AB368" t="s">
        <v>16</v>
      </c>
      <c r="AC368" t="s">
        <v>18</v>
      </c>
      <c r="AD368" t="s">
        <v>19</v>
      </c>
    </row>
    <row r="369" spans="1:30" x14ac:dyDescent="0.25">
      <c r="A369" t="s">
        <v>1446</v>
      </c>
      <c r="B369">
        <v>44774</v>
      </c>
      <c r="C369">
        <v>44775</v>
      </c>
      <c r="D369" t="s">
        <v>1021</v>
      </c>
      <c r="E369">
        <v>10750</v>
      </c>
      <c r="F369">
        <v>415</v>
      </c>
      <c r="G369">
        <v>56</v>
      </c>
      <c r="H369">
        <v>98</v>
      </c>
      <c r="I369">
        <v>0</v>
      </c>
      <c r="J369">
        <v>54</v>
      </c>
      <c r="K369">
        <v>0</v>
      </c>
      <c r="L369">
        <v>1</v>
      </c>
      <c r="M369">
        <v>4</v>
      </c>
      <c r="N369">
        <v>4</v>
      </c>
      <c r="O369">
        <v>71</v>
      </c>
      <c r="P369">
        <v>99</v>
      </c>
      <c r="Q369">
        <v>0</v>
      </c>
      <c r="R369">
        <v>61</v>
      </c>
      <c r="S369">
        <v>99</v>
      </c>
      <c r="T369">
        <v>9</v>
      </c>
      <c r="U369">
        <v>0</v>
      </c>
      <c r="V369">
        <v>13</v>
      </c>
      <c r="W369">
        <v>11</v>
      </c>
      <c r="X369">
        <v>13</v>
      </c>
      <c r="Y369">
        <v>99</v>
      </c>
      <c r="Z369">
        <v>13</v>
      </c>
      <c r="AA369" t="s">
        <v>1022</v>
      </c>
      <c r="AB369" t="s">
        <v>810</v>
      </c>
      <c r="AC369" t="s">
        <v>1009</v>
      </c>
      <c r="AD369" t="s">
        <v>1010</v>
      </c>
    </row>
    <row r="370" spans="1:30" x14ac:dyDescent="0.25">
      <c r="A370" t="s">
        <v>1446</v>
      </c>
      <c r="B370">
        <v>44774</v>
      </c>
      <c r="C370">
        <v>44775</v>
      </c>
      <c r="D370" t="s">
        <v>888</v>
      </c>
      <c r="E370">
        <v>3557</v>
      </c>
      <c r="F370">
        <v>106</v>
      </c>
      <c r="G370">
        <v>0</v>
      </c>
      <c r="H370">
        <v>8</v>
      </c>
      <c r="I370">
        <v>0</v>
      </c>
      <c r="J370">
        <v>26</v>
      </c>
      <c r="K370">
        <v>0</v>
      </c>
      <c r="L370">
        <v>0</v>
      </c>
      <c r="M370">
        <v>0</v>
      </c>
      <c r="N370">
        <v>0</v>
      </c>
      <c r="O370">
        <v>1</v>
      </c>
      <c r="P370">
        <v>7</v>
      </c>
      <c r="Q370">
        <v>0</v>
      </c>
      <c r="R370">
        <v>2</v>
      </c>
      <c r="S370">
        <v>8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8</v>
      </c>
      <c r="Z370">
        <v>0</v>
      </c>
      <c r="AA370" t="s">
        <v>889</v>
      </c>
      <c r="AB370" t="s">
        <v>810</v>
      </c>
      <c r="AC370" t="s">
        <v>1447</v>
      </c>
      <c r="AD370" t="s">
        <v>1448</v>
      </c>
    </row>
    <row r="371" spans="1:30" x14ac:dyDescent="0.25">
      <c r="A371" t="s">
        <v>1446</v>
      </c>
      <c r="B371">
        <v>44774</v>
      </c>
      <c r="C371">
        <v>44775</v>
      </c>
      <c r="D371" t="s">
        <v>915</v>
      </c>
      <c r="E371">
        <v>7722</v>
      </c>
      <c r="F371">
        <v>208</v>
      </c>
      <c r="G371">
        <v>7</v>
      </c>
      <c r="H371">
        <v>42</v>
      </c>
      <c r="I371">
        <v>2</v>
      </c>
      <c r="J371">
        <v>41</v>
      </c>
      <c r="K371">
        <v>1</v>
      </c>
      <c r="L371">
        <v>4</v>
      </c>
      <c r="M371">
        <v>0</v>
      </c>
      <c r="N371">
        <v>9</v>
      </c>
      <c r="O371">
        <v>36</v>
      </c>
      <c r="P371">
        <v>42</v>
      </c>
      <c r="Q371">
        <v>0</v>
      </c>
      <c r="R371">
        <v>34</v>
      </c>
      <c r="S371">
        <v>41</v>
      </c>
      <c r="T371">
        <v>10</v>
      </c>
      <c r="U371">
        <v>0</v>
      </c>
      <c r="V371">
        <v>10</v>
      </c>
      <c r="W371">
        <v>10</v>
      </c>
      <c r="X371">
        <v>10</v>
      </c>
      <c r="Y371">
        <v>43</v>
      </c>
      <c r="Z371">
        <v>10</v>
      </c>
      <c r="AA371" t="s">
        <v>916</v>
      </c>
      <c r="AB371" t="s">
        <v>810</v>
      </c>
      <c r="AC371" t="s">
        <v>904</v>
      </c>
      <c r="AD371" t="s">
        <v>905</v>
      </c>
    </row>
    <row r="372" spans="1:30" x14ac:dyDescent="0.25">
      <c r="A372" t="s">
        <v>1446</v>
      </c>
      <c r="B372">
        <v>44774</v>
      </c>
      <c r="C372">
        <v>44775</v>
      </c>
      <c r="D372" t="s">
        <v>866</v>
      </c>
      <c r="E372">
        <v>3449</v>
      </c>
      <c r="F372">
        <v>147</v>
      </c>
      <c r="G372">
        <v>0</v>
      </c>
      <c r="H372">
        <v>18</v>
      </c>
      <c r="I372">
        <v>0</v>
      </c>
      <c r="J372">
        <v>22</v>
      </c>
      <c r="K372">
        <v>1</v>
      </c>
      <c r="L372">
        <v>0</v>
      </c>
      <c r="M372">
        <v>0</v>
      </c>
      <c r="N372">
        <v>2</v>
      </c>
      <c r="O372">
        <v>14</v>
      </c>
      <c r="P372">
        <v>20</v>
      </c>
      <c r="Q372">
        <v>0</v>
      </c>
      <c r="R372">
        <v>6</v>
      </c>
      <c r="S372">
        <v>20</v>
      </c>
      <c r="T372">
        <v>3</v>
      </c>
      <c r="U372">
        <v>0</v>
      </c>
      <c r="V372">
        <v>3</v>
      </c>
      <c r="W372">
        <v>3</v>
      </c>
      <c r="X372">
        <v>3</v>
      </c>
      <c r="Y372">
        <v>21</v>
      </c>
      <c r="Z372">
        <v>3</v>
      </c>
      <c r="AA372" t="s">
        <v>867</v>
      </c>
      <c r="AB372" t="s">
        <v>810</v>
      </c>
      <c r="AC372" t="s">
        <v>856</v>
      </c>
      <c r="AD372" t="s">
        <v>857</v>
      </c>
    </row>
    <row r="373" spans="1:30" x14ac:dyDescent="0.25">
      <c r="A373" t="s">
        <v>1446</v>
      </c>
      <c r="B373">
        <v>44774</v>
      </c>
      <c r="C373">
        <v>44775</v>
      </c>
      <c r="D373" t="s">
        <v>970</v>
      </c>
      <c r="E373">
        <v>7973</v>
      </c>
      <c r="F373">
        <v>308</v>
      </c>
      <c r="G373">
        <v>0</v>
      </c>
      <c r="H373">
        <v>16</v>
      </c>
      <c r="I373">
        <v>0</v>
      </c>
      <c r="J373">
        <v>75</v>
      </c>
      <c r="K373">
        <v>0</v>
      </c>
      <c r="L373">
        <v>1</v>
      </c>
      <c r="M373">
        <v>0</v>
      </c>
      <c r="N373">
        <v>4</v>
      </c>
      <c r="O373">
        <v>6</v>
      </c>
      <c r="P373">
        <v>19</v>
      </c>
      <c r="Q373">
        <v>0</v>
      </c>
      <c r="R373">
        <v>9</v>
      </c>
      <c r="S373">
        <v>21</v>
      </c>
      <c r="T373">
        <v>16</v>
      </c>
      <c r="U373">
        <v>0</v>
      </c>
      <c r="V373">
        <v>17</v>
      </c>
      <c r="W373">
        <v>16</v>
      </c>
      <c r="X373">
        <v>16</v>
      </c>
      <c r="Y373">
        <v>22</v>
      </c>
      <c r="Z373">
        <v>17</v>
      </c>
      <c r="AA373" t="s">
        <v>971</v>
      </c>
      <c r="AB373" t="s">
        <v>810</v>
      </c>
      <c r="AC373" t="s">
        <v>953</v>
      </c>
      <c r="AD373" t="s">
        <v>954</v>
      </c>
    </row>
    <row r="374" spans="1:30" x14ac:dyDescent="0.25">
      <c r="A374" t="s">
        <v>1446</v>
      </c>
      <c r="B374">
        <v>44774</v>
      </c>
      <c r="C374">
        <v>44775</v>
      </c>
      <c r="D374" t="s">
        <v>854</v>
      </c>
      <c r="E374">
        <v>6355</v>
      </c>
      <c r="F374">
        <v>231</v>
      </c>
      <c r="G374">
        <v>19</v>
      </c>
      <c r="H374">
        <v>81</v>
      </c>
      <c r="I374">
        <v>0</v>
      </c>
      <c r="J374">
        <v>30</v>
      </c>
      <c r="K374">
        <v>1</v>
      </c>
      <c r="L374">
        <v>0</v>
      </c>
      <c r="M374">
        <v>6</v>
      </c>
      <c r="N374">
        <v>14</v>
      </c>
      <c r="O374">
        <v>66</v>
      </c>
      <c r="P374">
        <v>81</v>
      </c>
      <c r="Q374">
        <v>0</v>
      </c>
      <c r="R374">
        <v>40</v>
      </c>
      <c r="S374">
        <v>81</v>
      </c>
      <c r="T374">
        <v>14</v>
      </c>
      <c r="U374">
        <v>0</v>
      </c>
      <c r="V374">
        <v>14</v>
      </c>
      <c r="W374">
        <v>12</v>
      </c>
      <c r="X374">
        <v>13</v>
      </c>
      <c r="Y374">
        <v>81</v>
      </c>
      <c r="Z374">
        <v>14</v>
      </c>
      <c r="AA374" t="s">
        <v>855</v>
      </c>
      <c r="AB374" t="s">
        <v>810</v>
      </c>
      <c r="AC374" t="s">
        <v>856</v>
      </c>
      <c r="AD374" t="s">
        <v>857</v>
      </c>
    </row>
    <row r="375" spans="1:30" x14ac:dyDescent="0.25">
      <c r="A375" t="s">
        <v>1446</v>
      </c>
      <c r="B375">
        <v>44774</v>
      </c>
      <c r="C375">
        <v>44775</v>
      </c>
      <c r="D375" t="s">
        <v>861</v>
      </c>
      <c r="E375">
        <v>6669</v>
      </c>
      <c r="F375">
        <v>272</v>
      </c>
      <c r="G375">
        <v>1</v>
      </c>
      <c r="H375">
        <v>32</v>
      </c>
      <c r="I375">
        <v>0</v>
      </c>
      <c r="J375">
        <v>39</v>
      </c>
      <c r="K375">
        <v>1</v>
      </c>
      <c r="L375">
        <v>0</v>
      </c>
      <c r="M375">
        <v>0</v>
      </c>
      <c r="N375">
        <v>6</v>
      </c>
      <c r="O375">
        <v>29</v>
      </c>
      <c r="P375">
        <v>35</v>
      </c>
      <c r="Q375">
        <v>0</v>
      </c>
      <c r="R375">
        <v>20</v>
      </c>
      <c r="S375">
        <v>36</v>
      </c>
      <c r="T375">
        <v>6</v>
      </c>
      <c r="U375">
        <v>0</v>
      </c>
      <c r="V375">
        <v>7</v>
      </c>
      <c r="W375">
        <v>7</v>
      </c>
      <c r="X375">
        <v>7</v>
      </c>
      <c r="Y375">
        <v>36</v>
      </c>
      <c r="Z375">
        <v>7</v>
      </c>
      <c r="AA375" t="s">
        <v>862</v>
      </c>
      <c r="AB375" t="s">
        <v>810</v>
      </c>
      <c r="AC375" t="s">
        <v>856</v>
      </c>
      <c r="AD375" t="s">
        <v>857</v>
      </c>
    </row>
    <row r="376" spans="1:30" x14ac:dyDescent="0.25">
      <c r="A376" t="s">
        <v>1446</v>
      </c>
      <c r="B376">
        <v>44774</v>
      </c>
      <c r="C376">
        <v>44775</v>
      </c>
      <c r="D376" t="s">
        <v>872</v>
      </c>
      <c r="E376">
        <v>3128</v>
      </c>
      <c r="F376">
        <v>125</v>
      </c>
      <c r="G376">
        <v>0</v>
      </c>
      <c r="H376">
        <v>14</v>
      </c>
      <c r="I376">
        <v>0</v>
      </c>
      <c r="J376">
        <v>18</v>
      </c>
      <c r="K376">
        <v>1</v>
      </c>
      <c r="L376">
        <v>0</v>
      </c>
      <c r="M376">
        <v>0</v>
      </c>
      <c r="N376">
        <v>8</v>
      </c>
      <c r="O376">
        <v>13</v>
      </c>
      <c r="P376">
        <v>18</v>
      </c>
      <c r="Q376">
        <v>0</v>
      </c>
      <c r="R376">
        <v>7</v>
      </c>
      <c r="S376">
        <v>18</v>
      </c>
      <c r="T376">
        <v>8</v>
      </c>
      <c r="U376">
        <v>0</v>
      </c>
      <c r="V376">
        <v>9</v>
      </c>
      <c r="W376">
        <v>7</v>
      </c>
      <c r="X376">
        <v>9</v>
      </c>
      <c r="Y376">
        <v>18</v>
      </c>
      <c r="Z376">
        <v>9</v>
      </c>
      <c r="AA376" t="s">
        <v>873</v>
      </c>
      <c r="AB376" t="s">
        <v>810</v>
      </c>
      <c r="AC376" t="s">
        <v>856</v>
      </c>
      <c r="AD376" t="s">
        <v>857</v>
      </c>
    </row>
    <row r="377" spans="1:30" x14ac:dyDescent="0.25">
      <c r="A377" t="s">
        <v>1446</v>
      </c>
      <c r="B377">
        <v>44774</v>
      </c>
      <c r="C377">
        <v>44775</v>
      </c>
      <c r="D377" t="s">
        <v>808</v>
      </c>
      <c r="E377">
        <v>6980</v>
      </c>
      <c r="F377">
        <v>345</v>
      </c>
      <c r="G377">
        <v>2</v>
      </c>
      <c r="H377">
        <v>87</v>
      </c>
      <c r="I377">
        <v>0</v>
      </c>
      <c r="J377">
        <v>38</v>
      </c>
      <c r="K377">
        <v>3</v>
      </c>
      <c r="L377">
        <v>0</v>
      </c>
      <c r="M377">
        <v>3</v>
      </c>
      <c r="N377">
        <v>4</v>
      </c>
      <c r="O377">
        <v>84</v>
      </c>
      <c r="P377">
        <v>101</v>
      </c>
      <c r="Q377">
        <v>0</v>
      </c>
      <c r="R377">
        <v>58</v>
      </c>
      <c r="S377">
        <v>103</v>
      </c>
      <c r="T377">
        <v>6</v>
      </c>
      <c r="U377">
        <v>0</v>
      </c>
      <c r="V377">
        <v>6</v>
      </c>
      <c r="W377">
        <v>6</v>
      </c>
      <c r="X377">
        <v>6</v>
      </c>
      <c r="Y377">
        <v>103</v>
      </c>
      <c r="Z377">
        <v>6</v>
      </c>
      <c r="AA377" t="s">
        <v>809</v>
      </c>
      <c r="AB377" t="s">
        <v>810</v>
      </c>
      <c r="AC377" t="s">
        <v>812</v>
      </c>
      <c r="AD377" t="s">
        <v>813</v>
      </c>
    </row>
    <row r="378" spans="1:30" x14ac:dyDescent="0.25">
      <c r="A378" t="s">
        <v>1446</v>
      </c>
      <c r="B378">
        <v>44774</v>
      </c>
      <c r="C378">
        <v>44775</v>
      </c>
      <c r="D378" t="s">
        <v>989</v>
      </c>
      <c r="E378">
        <v>5362</v>
      </c>
      <c r="F378">
        <v>212</v>
      </c>
      <c r="G378">
        <v>0</v>
      </c>
      <c r="H378">
        <v>20</v>
      </c>
      <c r="I378">
        <v>1</v>
      </c>
      <c r="J378">
        <v>27</v>
      </c>
      <c r="K378">
        <v>1</v>
      </c>
      <c r="L378">
        <v>0</v>
      </c>
      <c r="M378">
        <v>0</v>
      </c>
      <c r="N378">
        <v>8</v>
      </c>
      <c r="O378">
        <v>6</v>
      </c>
      <c r="P378">
        <v>22</v>
      </c>
      <c r="Q378">
        <v>0</v>
      </c>
      <c r="R378">
        <v>13</v>
      </c>
      <c r="S378">
        <v>22</v>
      </c>
      <c r="T378">
        <v>10</v>
      </c>
      <c r="U378">
        <v>0</v>
      </c>
      <c r="V378">
        <v>10</v>
      </c>
      <c r="W378">
        <v>10</v>
      </c>
      <c r="X378">
        <v>10</v>
      </c>
      <c r="Y378">
        <v>22</v>
      </c>
      <c r="Z378">
        <v>10</v>
      </c>
      <c r="AA378" t="s">
        <v>990</v>
      </c>
      <c r="AB378" t="s">
        <v>810</v>
      </c>
      <c r="AC378" t="s">
        <v>953</v>
      </c>
      <c r="AD378" t="s">
        <v>954</v>
      </c>
    </row>
    <row r="379" spans="1:30" x14ac:dyDescent="0.25">
      <c r="A379" t="s">
        <v>1446</v>
      </c>
      <c r="B379">
        <v>44774</v>
      </c>
      <c r="C379">
        <v>44775</v>
      </c>
      <c r="D379" t="s">
        <v>991</v>
      </c>
      <c r="E379">
        <v>10918</v>
      </c>
      <c r="F379">
        <v>677</v>
      </c>
      <c r="G379">
        <v>3</v>
      </c>
      <c r="H379">
        <v>256</v>
      </c>
      <c r="I379">
        <v>1</v>
      </c>
      <c r="J379">
        <v>101</v>
      </c>
      <c r="K379">
        <v>4</v>
      </c>
      <c r="L379">
        <v>10</v>
      </c>
      <c r="M379">
        <v>4</v>
      </c>
      <c r="N379">
        <v>63</v>
      </c>
      <c r="O379">
        <v>188</v>
      </c>
      <c r="P379">
        <v>256</v>
      </c>
      <c r="Q379">
        <v>0</v>
      </c>
      <c r="R379">
        <v>130</v>
      </c>
      <c r="S379">
        <v>254</v>
      </c>
      <c r="T379">
        <v>69</v>
      </c>
      <c r="U379">
        <v>2</v>
      </c>
      <c r="V379">
        <v>71</v>
      </c>
      <c r="W379">
        <v>68</v>
      </c>
      <c r="X379">
        <v>65</v>
      </c>
      <c r="Y379">
        <v>256</v>
      </c>
      <c r="Z379">
        <v>71</v>
      </c>
      <c r="AA379" t="s">
        <v>992</v>
      </c>
      <c r="AB379" t="s">
        <v>810</v>
      </c>
      <c r="AC379" t="s">
        <v>953</v>
      </c>
      <c r="AD379" t="s">
        <v>954</v>
      </c>
    </row>
    <row r="380" spans="1:30" x14ac:dyDescent="0.25">
      <c r="A380" t="s">
        <v>1446</v>
      </c>
      <c r="B380">
        <v>44774</v>
      </c>
      <c r="C380">
        <v>44775</v>
      </c>
      <c r="D380" t="s">
        <v>921</v>
      </c>
      <c r="E380">
        <v>5049</v>
      </c>
      <c r="F380">
        <v>245</v>
      </c>
      <c r="G380">
        <v>1</v>
      </c>
      <c r="H380">
        <v>21</v>
      </c>
      <c r="I380">
        <v>0</v>
      </c>
      <c r="J380">
        <v>31</v>
      </c>
      <c r="K380">
        <v>0</v>
      </c>
      <c r="L380">
        <v>0</v>
      </c>
      <c r="M380">
        <v>0</v>
      </c>
      <c r="N380">
        <v>0</v>
      </c>
      <c r="O380">
        <v>7</v>
      </c>
      <c r="P380">
        <v>23</v>
      </c>
      <c r="Q380">
        <v>0</v>
      </c>
      <c r="R380">
        <v>12</v>
      </c>
      <c r="S380">
        <v>23</v>
      </c>
      <c r="T380">
        <v>1</v>
      </c>
      <c r="U380">
        <v>0</v>
      </c>
      <c r="V380">
        <v>1</v>
      </c>
      <c r="W380">
        <v>1</v>
      </c>
      <c r="X380">
        <v>1</v>
      </c>
      <c r="Y380">
        <v>23</v>
      </c>
      <c r="Z380">
        <v>1</v>
      </c>
      <c r="AA380" t="s">
        <v>922</v>
      </c>
      <c r="AB380" t="s">
        <v>810</v>
      </c>
      <c r="AC380" t="s">
        <v>904</v>
      </c>
      <c r="AD380" t="s">
        <v>905</v>
      </c>
    </row>
    <row r="381" spans="1:30" x14ac:dyDescent="0.25">
      <c r="A381" t="s">
        <v>1446</v>
      </c>
      <c r="B381">
        <v>44774</v>
      </c>
      <c r="C381">
        <v>44775</v>
      </c>
      <c r="D381" t="s">
        <v>976</v>
      </c>
      <c r="E381">
        <v>7921</v>
      </c>
      <c r="F381">
        <v>340</v>
      </c>
      <c r="G381">
        <v>0</v>
      </c>
      <c r="H381">
        <v>80</v>
      </c>
      <c r="I381">
        <v>0</v>
      </c>
      <c r="J381">
        <v>62</v>
      </c>
      <c r="K381">
        <v>3</v>
      </c>
      <c r="L381">
        <v>2</v>
      </c>
      <c r="M381">
        <v>0</v>
      </c>
      <c r="N381">
        <v>7</v>
      </c>
      <c r="O381">
        <v>4</v>
      </c>
      <c r="P381">
        <v>80</v>
      </c>
      <c r="Q381">
        <v>0</v>
      </c>
      <c r="R381">
        <v>29</v>
      </c>
      <c r="S381">
        <v>77</v>
      </c>
      <c r="T381">
        <v>10</v>
      </c>
      <c r="U381">
        <v>0</v>
      </c>
      <c r="V381">
        <v>10</v>
      </c>
      <c r="W381">
        <v>10</v>
      </c>
      <c r="X381">
        <v>8</v>
      </c>
      <c r="Y381">
        <v>80</v>
      </c>
      <c r="Z381">
        <v>10</v>
      </c>
      <c r="AA381" t="s">
        <v>977</v>
      </c>
      <c r="AB381" t="s">
        <v>810</v>
      </c>
      <c r="AC381" t="s">
        <v>953</v>
      </c>
      <c r="AD381" t="s">
        <v>954</v>
      </c>
    </row>
    <row r="382" spans="1:30" x14ac:dyDescent="0.25">
      <c r="A382" t="s">
        <v>1446</v>
      </c>
      <c r="B382">
        <v>44774</v>
      </c>
      <c r="C382">
        <v>44775</v>
      </c>
      <c r="D382" t="s">
        <v>936</v>
      </c>
      <c r="E382">
        <v>4871</v>
      </c>
      <c r="F382">
        <v>195</v>
      </c>
      <c r="G382">
        <v>0</v>
      </c>
      <c r="H382">
        <v>73</v>
      </c>
      <c r="I382">
        <v>0</v>
      </c>
      <c r="J382">
        <v>21</v>
      </c>
      <c r="K382">
        <v>0</v>
      </c>
      <c r="L382">
        <v>1</v>
      </c>
      <c r="M382">
        <v>0</v>
      </c>
      <c r="N382">
        <v>2</v>
      </c>
      <c r="O382">
        <v>31</v>
      </c>
      <c r="P382">
        <v>74</v>
      </c>
      <c r="Q382">
        <v>0</v>
      </c>
      <c r="R382">
        <v>32</v>
      </c>
      <c r="S382">
        <v>69</v>
      </c>
      <c r="T382">
        <v>0</v>
      </c>
      <c r="U382">
        <v>0</v>
      </c>
      <c r="V382">
        <v>4</v>
      </c>
      <c r="W382">
        <v>4</v>
      </c>
      <c r="X382">
        <v>3</v>
      </c>
      <c r="Y382">
        <v>74</v>
      </c>
      <c r="Z382">
        <v>4</v>
      </c>
      <c r="AA382" t="s">
        <v>937</v>
      </c>
      <c r="AB382" t="s">
        <v>810</v>
      </c>
      <c r="AC382" t="s">
        <v>904</v>
      </c>
      <c r="AD382" t="s">
        <v>905</v>
      </c>
    </row>
    <row r="383" spans="1:30" x14ac:dyDescent="0.25">
      <c r="A383" t="s">
        <v>1446</v>
      </c>
      <c r="B383">
        <v>44774</v>
      </c>
      <c r="C383">
        <v>44775</v>
      </c>
      <c r="D383" t="s">
        <v>89</v>
      </c>
      <c r="E383">
        <v>11348</v>
      </c>
      <c r="F383">
        <v>502</v>
      </c>
      <c r="G383">
        <v>12</v>
      </c>
      <c r="H383">
        <v>70</v>
      </c>
      <c r="I383">
        <v>1</v>
      </c>
      <c r="J383">
        <v>75</v>
      </c>
      <c r="K383">
        <v>1</v>
      </c>
      <c r="L383">
        <v>1</v>
      </c>
      <c r="M383">
        <v>1</v>
      </c>
      <c r="N383">
        <v>3</v>
      </c>
      <c r="O383">
        <v>41</v>
      </c>
      <c r="P383">
        <v>70</v>
      </c>
      <c r="Q383">
        <v>0</v>
      </c>
      <c r="R383">
        <v>40</v>
      </c>
      <c r="S383">
        <v>75</v>
      </c>
      <c r="T383">
        <v>8</v>
      </c>
      <c r="U383">
        <v>0</v>
      </c>
      <c r="V383">
        <v>13</v>
      </c>
      <c r="W383">
        <v>12</v>
      </c>
      <c r="X383">
        <v>13</v>
      </c>
      <c r="Y383">
        <v>76</v>
      </c>
      <c r="Z383">
        <v>13</v>
      </c>
      <c r="AA383" t="s">
        <v>90</v>
      </c>
      <c r="AB383" t="s">
        <v>16</v>
      </c>
      <c r="AC383" t="s">
        <v>91</v>
      </c>
      <c r="AD383" t="s">
        <v>92</v>
      </c>
    </row>
    <row r="384" spans="1:30" x14ac:dyDescent="0.25">
      <c r="A384" t="s">
        <v>1446</v>
      </c>
      <c r="B384">
        <v>44774</v>
      </c>
      <c r="C384">
        <v>44775</v>
      </c>
      <c r="D384" t="s">
        <v>402</v>
      </c>
      <c r="E384">
        <v>6538</v>
      </c>
      <c r="F384">
        <v>326</v>
      </c>
      <c r="G384">
        <v>4</v>
      </c>
      <c r="H384">
        <v>54</v>
      </c>
      <c r="I384">
        <v>0</v>
      </c>
      <c r="J384">
        <v>98</v>
      </c>
      <c r="K384">
        <v>2</v>
      </c>
      <c r="L384">
        <v>2</v>
      </c>
      <c r="M384">
        <v>6</v>
      </c>
      <c r="N384">
        <v>15</v>
      </c>
      <c r="O384">
        <v>44</v>
      </c>
      <c r="P384">
        <v>57</v>
      </c>
      <c r="Q384">
        <v>5</v>
      </c>
      <c r="R384">
        <v>28</v>
      </c>
      <c r="S384">
        <v>59</v>
      </c>
      <c r="T384">
        <v>29</v>
      </c>
      <c r="U384">
        <v>0</v>
      </c>
      <c r="V384">
        <v>40</v>
      </c>
      <c r="W384">
        <v>42</v>
      </c>
      <c r="X384">
        <v>41</v>
      </c>
      <c r="Y384">
        <v>59</v>
      </c>
      <c r="Z384">
        <v>42</v>
      </c>
      <c r="AA384" t="s">
        <v>403</v>
      </c>
      <c r="AB384" t="s">
        <v>389</v>
      </c>
      <c r="AC384" t="s">
        <v>391</v>
      </c>
      <c r="AD384" t="s">
        <v>392</v>
      </c>
    </row>
    <row r="385" spans="1:30" x14ac:dyDescent="0.25">
      <c r="A385" t="s">
        <v>1446</v>
      </c>
      <c r="B385">
        <v>44774</v>
      </c>
      <c r="C385">
        <v>44775</v>
      </c>
      <c r="D385" t="s">
        <v>439</v>
      </c>
      <c r="E385">
        <v>9913</v>
      </c>
      <c r="F385">
        <v>463</v>
      </c>
      <c r="G385">
        <v>0</v>
      </c>
      <c r="H385">
        <v>139</v>
      </c>
      <c r="I385">
        <v>0</v>
      </c>
      <c r="J385">
        <v>117</v>
      </c>
      <c r="K385">
        <v>0</v>
      </c>
      <c r="L385">
        <v>1</v>
      </c>
      <c r="M385">
        <v>0</v>
      </c>
      <c r="N385">
        <v>20</v>
      </c>
      <c r="O385">
        <v>6</v>
      </c>
      <c r="P385">
        <v>144</v>
      </c>
      <c r="Q385">
        <v>0</v>
      </c>
      <c r="R385">
        <v>98</v>
      </c>
      <c r="S385">
        <v>143</v>
      </c>
      <c r="T385">
        <v>18</v>
      </c>
      <c r="U385">
        <v>0</v>
      </c>
      <c r="V385">
        <v>22</v>
      </c>
      <c r="W385">
        <v>24</v>
      </c>
      <c r="X385">
        <v>22</v>
      </c>
      <c r="Y385">
        <v>144</v>
      </c>
      <c r="Z385">
        <v>24</v>
      </c>
      <c r="AA385" t="s">
        <v>440</v>
      </c>
      <c r="AB385" t="s">
        <v>389</v>
      </c>
      <c r="AC385" t="s">
        <v>434</v>
      </c>
      <c r="AD385" t="s">
        <v>435</v>
      </c>
    </row>
    <row r="386" spans="1:30" x14ac:dyDescent="0.25">
      <c r="A386" t="s">
        <v>1446</v>
      </c>
      <c r="B386">
        <v>44774</v>
      </c>
      <c r="C386">
        <v>44775</v>
      </c>
      <c r="D386" t="s">
        <v>46</v>
      </c>
      <c r="E386">
        <v>5130</v>
      </c>
      <c r="F386">
        <v>214</v>
      </c>
      <c r="G386">
        <v>0</v>
      </c>
      <c r="H386">
        <v>74</v>
      </c>
      <c r="I386">
        <v>0</v>
      </c>
      <c r="J386">
        <v>100</v>
      </c>
      <c r="K386">
        <v>16</v>
      </c>
      <c r="L386">
        <v>0</v>
      </c>
      <c r="M386">
        <v>0</v>
      </c>
      <c r="N386">
        <v>2</v>
      </c>
      <c r="O386">
        <v>67</v>
      </c>
      <c r="P386">
        <v>74</v>
      </c>
      <c r="Q386">
        <v>0</v>
      </c>
      <c r="R386">
        <v>47</v>
      </c>
      <c r="S386">
        <v>75</v>
      </c>
      <c r="T386">
        <v>42</v>
      </c>
      <c r="U386">
        <v>0</v>
      </c>
      <c r="V386">
        <v>35</v>
      </c>
      <c r="W386">
        <v>42</v>
      </c>
      <c r="X386">
        <v>42</v>
      </c>
      <c r="Y386">
        <v>75</v>
      </c>
      <c r="Z386">
        <v>42</v>
      </c>
      <c r="AA386" t="s">
        <v>47</v>
      </c>
      <c r="AB386" t="s">
        <v>16</v>
      </c>
      <c r="AC386" t="s">
        <v>41</v>
      </c>
      <c r="AD386" t="s">
        <v>42</v>
      </c>
    </row>
    <row r="387" spans="1:30" x14ac:dyDescent="0.25">
      <c r="A387" t="s">
        <v>1446</v>
      </c>
      <c r="B387">
        <v>44774</v>
      </c>
      <c r="C387">
        <v>44775</v>
      </c>
      <c r="D387" t="s">
        <v>473</v>
      </c>
      <c r="E387">
        <v>6869</v>
      </c>
      <c r="F387">
        <v>307</v>
      </c>
      <c r="G387">
        <v>3</v>
      </c>
      <c r="H387">
        <v>70</v>
      </c>
      <c r="I387">
        <v>1</v>
      </c>
      <c r="J387">
        <v>135</v>
      </c>
      <c r="K387">
        <v>4</v>
      </c>
      <c r="L387">
        <v>5</v>
      </c>
      <c r="M387">
        <v>6</v>
      </c>
      <c r="N387">
        <v>13</v>
      </c>
      <c r="O387">
        <v>10</v>
      </c>
      <c r="P387">
        <v>71</v>
      </c>
      <c r="Q387">
        <v>0</v>
      </c>
      <c r="R387">
        <v>25</v>
      </c>
      <c r="S387">
        <v>71</v>
      </c>
      <c r="T387">
        <v>10</v>
      </c>
      <c r="U387">
        <v>1</v>
      </c>
      <c r="V387">
        <v>30</v>
      </c>
      <c r="W387">
        <v>31</v>
      </c>
      <c r="X387">
        <v>26</v>
      </c>
      <c r="Y387">
        <v>71</v>
      </c>
      <c r="Z387">
        <v>31</v>
      </c>
      <c r="AA387" t="s">
        <v>474</v>
      </c>
      <c r="AB387" t="s">
        <v>389</v>
      </c>
      <c r="AC387" t="s">
        <v>450</v>
      </c>
      <c r="AD387" t="s">
        <v>451</v>
      </c>
    </row>
    <row r="388" spans="1:30" x14ac:dyDescent="0.25">
      <c r="A388" t="s">
        <v>1446</v>
      </c>
      <c r="B388">
        <v>44774</v>
      </c>
      <c r="C388">
        <v>44775</v>
      </c>
      <c r="D388" t="s">
        <v>51</v>
      </c>
      <c r="E388">
        <v>8677</v>
      </c>
      <c r="F388">
        <v>396</v>
      </c>
      <c r="G388">
        <v>5</v>
      </c>
      <c r="H388">
        <v>100</v>
      </c>
      <c r="I388">
        <v>2</v>
      </c>
      <c r="J388">
        <v>206</v>
      </c>
      <c r="K388">
        <v>19</v>
      </c>
      <c r="L388">
        <v>19</v>
      </c>
      <c r="M388">
        <v>11</v>
      </c>
      <c r="N388">
        <v>30</v>
      </c>
      <c r="O388">
        <v>76</v>
      </c>
      <c r="P388">
        <v>100</v>
      </c>
      <c r="Q388">
        <v>0</v>
      </c>
      <c r="R388">
        <v>71</v>
      </c>
      <c r="S388">
        <v>100</v>
      </c>
      <c r="T388">
        <v>56</v>
      </c>
      <c r="U388">
        <v>0</v>
      </c>
      <c r="V388">
        <v>57</v>
      </c>
      <c r="W388">
        <v>55</v>
      </c>
      <c r="X388">
        <v>57</v>
      </c>
      <c r="Y388">
        <v>100</v>
      </c>
      <c r="Z388">
        <v>57</v>
      </c>
      <c r="AA388" t="s">
        <v>52</v>
      </c>
      <c r="AB388" t="s">
        <v>16</v>
      </c>
      <c r="AC388" t="s">
        <v>41</v>
      </c>
      <c r="AD388" t="s">
        <v>42</v>
      </c>
    </row>
    <row r="389" spans="1:30" x14ac:dyDescent="0.25">
      <c r="A389" t="s">
        <v>1446</v>
      </c>
      <c r="B389">
        <v>44774</v>
      </c>
      <c r="C389">
        <v>44775</v>
      </c>
      <c r="D389" t="s">
        <v>543</v>
      </c>
      <c r="E389">
        <v>12406</v>
      </c>
      <c r="F389">
        <v>569</v>
      </c>
      <c r="G389">
        <v>0</v>
      </c>
      <c r="H389">
        <v>140</v>
      </c>
      <c r="I389">
        <v>1</v>
      </c>
      <c r="J389">
        <v>232</v>
      </c>
      <c r="K389">
        <v>0</v>
      </c>
      <c r="L389">
        <v>0</v>
      </c>
      <c r="M389">
        <v>0</v>
      </c>
      <c r="N389">
        <v>6</v>
      </c>
      <c r="O389">
        <v>35</v>
      </c>
      <c r="P389">
        <v>142</v>
      </c>
      <c r="Q389">
        <v>0</v>
      </c>
      <c r="R389">
        <v>80</v>
      </c>
      <c r="S389">
        <v>143</v>
      </c>
      <c r="T389">
        <v>9</v>
      </c>
      <c r="U389">
        <v>0</v>
      </c>
      <c r="V389">
        <v>79</v>
      </c>
      <c r="W389">
        <v>74</v>
      </c>
      <c r="X389">
        <v>75</v>
      </c>
      <c r="Y389">
        <v>144</v>
      </c>
      <c r="Z389">
        <v>79</v>
      </c>
      <c r="AA389" t="s">
        <v>544</v>
      </c>
      <c r="AB389" t="s">
        <v>389</v>
      </c>
      <c r="AC389" t="s">
        <v>510</v>
      </c>
      <c r="AD389" t="s">
        <v>511</v>
      </c>
    </row>
    <row r="390" spans="1:30" x14ac:dyDescent="0.25">
      <c r="A390" t="s">
        <v>1446</v>
      </c>
      <c r="B390">
        <v>44774</v>
      </c>
      <c r="C390">
        <v>44775</v>
      </c>
      <c r="D390" t="s">
        <v>534</v>
      </c>
      <c r="E390">
        <v>9636</v>
      </c>
      <c r="F390">
        <v>367</v>
      </c>
      <c r="G390">
        <v>20</v>
      </c>
      <c r="H390">
        <v>37</v>
      </c>
      <c r="I390">
        <v>0</v>
      </c>
      <c r="J390">
        <v>157</v>
      </c>
      <c r="K390">
        <v>11</v>
      </c>
      <c r="L390">
        <v>12</v>
      </c>
      <c r="M390">
        <v>15</v>
      </c>
      <c r="N390">
        <v>27</v>
      </c>
      <c r="O390">
        <v>28</v>
      </c>
      <c r="P390">
        <v>39</v>
      </c>
      <c r="Q390">
        <v>0</v>
      </c>
      <c r="R390">
        <v>19</v>
      </c>
      <c r="S390">
        <v>40</v>
      </c>
      <c r="T390">
        <v>42</v>
      </c>
      <c r="U390">
        <v>0</v>
      </c>
      <c r="V390">
        <v>48</v>
      </c>
      <c r="W390">
        <v>44</v>
      </c>
      <c r="X390">
        <v>45</v>
      </c>
      <c r="Y390">
        <v>41</v>
      </c>
      <c r="Z390">
        <v>49</v>
      </c>
      <c r="AA390" t="s">
        <v>1543</v>
      </c>
      <c r="AB390" t="s">
        <v>389</v>
      </c>
      <c r="AC390" t="s">
        <v>510</v>
      </c>
      <c r="AD390" t="s">
        <v>511</v>
      </c>
    </row>
    <row r="391" spans="1:30" x14ac:dyDescent="0.25">
      <c r="A391" t="s">
        <v>1446</v>
      </c>
      <c r="B391">
        <v>44774</v>
      </c>
      <c r="C391">
        <v>44775</v>
      </c>
      <c r="D391" t="s">
        <v>492</v>
      </c>
      <c r="E391">
        <v>14044</v>
      </c>
      <c r="F391">
        <v>636</v>
      </c>
      <c r="G391">
        <v>12</v>
      </c>
      <c r="H391">
        <v>134</v>
      </c>
      <c r="I391">
        <v>0</v>
      </c>
      <c r="J391">
        <v>276</v>
      </c>
      <c r="K391">
        <v>0</v>
      </c>
      <c r="L391">
        <v>1</v>
      </c>
      <c r="M391">
        <v>6</v>
      </c>
      <c r="N391">
        <v>60</v>
      </c>
      <c r="O391">
        <v>126</v>
      </c>
      <c r="P391">
        <v>136</v>
      </c>
      <c r="Q391">
        <v>9</v>
      </c>
      <c r="R391">
        <v>105</v>
      </c>
      <c r="S391">
        <v>140</v>
      </c>
      <c r="T391">
        <v>79</v>
      </c>
      <c r="U391">
        <v>3</v>
      </c>
      <c r="V391">
        <v>100</v>
      </c>
      <c r="W391">
        <v>94</v>
      </c>
      <c r="X391">
        <v>99</v>
      </c>
      <c r="Y391">
        <v>140</v>
      </c>
      <c r="Z391">
        <v>101</v>
      </c>
      <c r="AA391" t="s">
        <v>493</v>
      </c>
      <c r="AB391" t="s">
        <v>389</v>
      </c>
      <c r="AC391" t="s">
        <v>450</v>
      </c>
      <c r="AD391" t="s">
        <v>451</v>
      </c>
    </row>
    <row r="392" spans="1:30" x14ac:dyDescent="0.25">
      <c r="A392" t="s">
        <v>1446</v>
      </c>
      <c r="B392">
        <v>44774</v>
      </c>
      <c r="C392">
        <v>44775</v>
      </c>
      <c r="D392" t="s">
        <v>419</v>
      </c>
      <c r="E392">
        <v>4407</v>
      </c>
      <c r="F392">
        <v>204</v>
      </c>
      <c r="G392">
        <v>66</v>
      </c>
      <c r="H392">
        <v>79</v>
      </c>
      <c r="I392">
        <v>0</v>
      </c>
      <c r="J392">
        <v>76</v>
      </c>
      <c r="K392">
        <v>11</v>
      </c>
      <c r="L392">
        <v>18</v>
      </c>
      <c r="M392">
        <v>31</v>
      </c>
      <c r="N392">
        <v>30</v>
      </c>
      <c r="O392">
        <v>73</v>
      </c>
      <c r="P392">
        <v>79</v>
      </c>
      <c r="Q392">
        <v>4</v>
      </c>
      <c r="R392">
        <v>50</v>
      </c>
      <c r="S392">
        <v>80</v>
      </c>
      <c r="T392">
        <v>32</v>
      </c>
      <c r="U392">
        <v>0</v>
      </c>
      <c r="V392">
        <v>31</v>
      </c>
      <c r="W392">
        <v>32</v>
      </c>
      <c r="X392">
        <v>32</v>
      </c>
      <c r="Y392">
        <v>80</v>
      </c>
      <c r="Z392">
        <v>32</v>
      </c>
      <c r="AA392" t="s">
        <v>420</v>
      </c>
      <c r="AB392" t="s">
        <v>389</v>
      </c>
      <c r="AC392" t="s">
        <v>391</v>
      </c>
      <c r="AD392" t="s">
        <v>392</v>
      </c>
    </row>
    <row r="393" spans="1:30" x14ac:dyDescent="0.25">
      <c r="A393" t="s">
        <v>1446</v>
      </c>
      <c r="B393">
        <v>44774</v>
      </c>
      <c r="C393">
        <v>44775</v>
      </c>
      <c r="D393" t="s">
        <v>421</v>
      </c>
      <c r="E393">
        <v>3414</v>
      </c>
      <c r="F393">
        <v>123</v>
      </c>
      <c r="G393">
        <v>1</v>
      </c>
      <c r="H393">
        <v>52</v>
      </c>
      <c r="I393">
        <v>0</v>
      </c>
      <c r="J393">
        <v>57</v>
      </c>
      <c r="K393">
        <v>4</v>
      </c>
      <c r="L393">
        <v>0</v>
      </c>
      <c r="M393">
        <v>0</v>
      </c>
      <c r="N393">
        <v>1</v>
      </c>
      <c r="O393">
        <v>25</v>
      </c>
      <c r="P393">
        <v>56</v>
      </c>
      <c r="Q393">
        <v>0</v>
      </c>
      <c r="R393">
        <v>29</v>
      </c>
      <c r="S393">
        <v>56</v>
      </c>
      <c r="T393">
        <v>18</v>
      </c>
      <c r="U393">
        <v>0</v>
      </c>
      <c r="V393">
        <v>27</v>
      </c>
      <c r="W393">
        <v>27</v>
      </c>
      <c r="X393">
        <v>27</v>
      </c>
      <c r="Y393">
        <v>56</v>
      </c>
      <c r="Z393">
        <v>27</v>
      </c>
      <c r="AA393" t="s">
        <v>422</v>
      </c>
      <c r="AB393" t="s">
        <v>389</v>
      </c>
      <c r="AC393" t="s">
        <v>391</v>
      </c>
      <c r="AD393" t="s">
        <v>392</v>
      </c>
    </row>
    <row r="394" spans="1:30" x14ac:dyDescent="0.25">
      <c r="A394" t="s">
        <v>1446</v>
      </c>
      <c r="B394">
        <v>44774</v>
      </c>
      <c r="C394">
        <v>44775</v>
      </c>
      <c r="D394" t="s">
        <v>133</v>
      </c>
      <c r="E394">
        <v>5740</v>
      </c>
      <c r="F394">
        <v>197</v>
      </c>
      <c r="G394">
        <v>20</v>
      </c>
      <c r="H394">
        <v>62</v>
      </c>
      <c r="I394">
        <v>0</v>
      </c>
      <c r="J394">
        <v>98</v>
      </c>
      <c r="K394">
        <v>0</v>
      </c>
      <c r="L394">
        <v>0</v>
      </c>
      <c r="M394">
        <v>19</v>
      </c>
      <c r="N394">
        <v>41</v>
      </c>
      <c r="O394">
        <v>51</v>
      </c>
      <c r="P394">
        <v>67</v>
      </c>
      <c r="Q394">
        <v>2</v>
      </c>
      <c r="R394">
        <v>40</v>
      </c>
      <c r="S394">
        <v>68</v>
      </c>
      <c r="T394">
        <v>54</v>
      </c>
      <c r="U394">
        <v>0</v>
      </c>
      <c r="V394">
        <v>57</v>
      </c>
      <c r="W394">
        <v>56</v>
      </c>
      <c r="X394">
        <v>57</v>
      </c>
      <c r="Y394">
        <v>68</v>
      </c>
      <c r="Z394">
        <v>59</v>
      </c>
      <c r="AA394" t="s">
        <v>134</v>
      </c>
      <c r="AB394" t="s">
        <v>16</v>
      </c>
      <c r="AC394" t="s">
        <v>128</v>
      </c>
      <c r="AD394" t="s">
        <v>129</v>
      </c>
    </row>
    <row r="395" spans="1:30" x14ac:dyDescent="0.25">
      <c r="A395" t="s">
        <v>1446</v>
      </c>
      <c r="B395">
        <v>44774</v>
      </c>
      <c r="C395">
        <v>44775</v>
      </c>
      <c r="D395" t="s">
        <v>96</v>
      </c>
      <c r="E395">
        <v>2167</v>
      </c>
      <c r="F395">
        <v>73</v>
      </c>
      <c r="G395">
        <v>2</v>
      </c>
      <c r="H395">
        <v>11</v>
      </c>
      <c r="I395">
        <v>0</v>
      </c>
      <c r="J395">
        <v>30</v>
      </c>
      <c r="K395">
        <v>0</v>
      </c>
      <c r="L395">
        <v>0</v>
      </c>
      <c r="M395">
        <v>0</v>
      </c>
      <c r="N395">
        <v>0</v>
      </c>
      <c r="O395">
        <v>14</v>
      </c>
      <c r="P395">
        <v>14</v>
      </c>
      <c r="Q395">
        <v>0</v>
      </c>
      <c r="R395">
        <v>14</v>
      </c>
      <c r="S395">
        <v>15</v>
      </c>
      <c r="T395">
        <v>2</v>
      </c>
      <c r="U395">
        <v>0</v>
      </c>
      <c r="V395">
        <v>3</v>
      </c>
      <c r="W395">
        <v>3</v>
      </c>
      <c r="X395">
        <v>1</v>
      </c>
      <c r="Y395">
        <v>16</v>
      </c>
      <c r="Z395">
        <v>3</v>
      </c>
      <c r="AA395" t="s">
        <v>97</v>
      </c>
      <c r="AB395" t="s">
        <v>16</v>
      </c>
      <c r="AC395" t="s">
        <v>128</v>
      </c>
      <c r="AD395" t="s">
        <v>129</v>
      </c>
    </row>
    <row r="396" spans="1:30" x14ac:dyDescent="0.25">
      <c r="A396" t="s">
        <v>1446</v>
      </c>
      <c r="B396">
        <v>44774</v>
      </c>
      <c r="C396">
        <v>44775</v>
      </c>
      <c r="D396" t="s">
        <v>471</v>
      </c>
      <c r="E396">
        <v>7250</v>
      </c>
      <c r="F396">
        <v>350</v>
      </c>
      <c r="G396">
        <v>50</v>
      </c>
      <c r="H396">
        <v>112</v>
      </c>
      <c r="I396">
        <v>0</v>
      </c>
      <c r="J396">
        <v>169</v>
      </c>
      <c r="K396">
        <v>0</v>
      </c>
      <c r="L396">
        <v>4</v>
      </c>
      <c r="M396">
        <v>14</v>
      </c>
      <c r="N396">
        <v>46</v>
      </c>
      <c r="O396">
        <v>55</v>
      </c>
      <c r="P396">
        <v>114</v>
      </c>
      <c r="Q396">
        <v>0</v>
      </c>
      <c r="R396">
        <v>72</v>
      </c>
      <c r="S396">
        <v>113</v>
      </c>
      <c r="T396">
        <v>52</v>
      </c>
      <c r="U396">
        <v>0</v>
      </c>
      <c r="V396">
        <v>53</v>
      </c>
      <c r="W396">
        <v>52</v>
      </c>
      <c r="X396">
        <v>53</v>
      </c>
      <c r="Y396">
        <v>114</v>
      </c>
      <c r="Z396">
        <v>55</v>
      </c>
      <c r="AA396" t="s">
        <v>472</v>
      </c>
      <c r="AB396" t="s">
        <v>389</v>
      </c>
      <c r="AC396" t="s">
        <v>450</v>
      </c>
      <c r="AD396" t="s">
        <v>451</v>
      </c>
    </row>
    <row r="397" spans="1:30" x14ac:dyDescent="0.25">
      <c r="A397" t="s">
        <v>1446</v>
      </c>
      <c r="B397">
        <v>44774</v>
      </c>
      <c r="C397">
        <v>44775</v>
      </c>
      <c r="D397" t="s">
        <v>39</v>
      </c>
      <c r="E397">
        <v>5899</v>
      </c>
      <c r="F397">
        <v>258</v>
      </c>
      <c r="G397">
        <v>16</v>
      </c>
      <c r="H397">
        <v>27</v>
      </c>
      <c r="I397">
        <v>3</v>
      </c>
      <c r="J397">
        <v>75</v>
      </c>
      <c r="K397">
        <v>5</v>
      </c>
      <c r="L397">
        <v>2</v>
      </c>
      <c r="M397">
        <v>10</v>
      </c>
      <c r="N397">
        <v>9</v>
      </c>
      <c r="O397">
        <v>28</v>
      </c>
      <c r="P397">
        <v>26</v>
      </c>
      <c r="Q397">
        <v>0</v>
      </c>
      <c r="R397">
        <v>10</v>
      </c>
      <c r="S397">
        <v>28</v>
      </c>
      <c r="T397">
        <v>10</v>
      </c>
      <c r="U397">
        <v>0</v>
      </c>
      <c r="V397">
        <v>10</v>
      </c>
      <c r="W397">
        <v>10</v>
      </c>
      <c r="X397">
        <v>10</v>
      </c>
      <c r="Y397">
        <v>28</v>
      </c>
      <c r="Z397">
        <v>10</v>
      </c>
      <c r="AA397" t="s">
        <v>40</v>
      </c>
      <c r="AB397" t="s">
        <v>16</v>
      </c>
      <c r="AC397" t="s">
        <v>41</v>
      </c>
      <c r="AD397" t="s">
        <v>42</v>
      </c>
    </row>
    <row r="398" spans="1:30" x14ac:dyDescent="0.25">
      <c r="A398" t="s">
        <v>1446</v>
      </c>
      <c r="B398">
        <v>44774</v>
      </c>
      <c r="C398">
        <v>44775</v>
      </c>
      <c r="D398" t="s">
        <v>24</v>
      </c>
      <c r="E398">
        <v>6362</v>
      </c>
      <c r="F398">
        <v>207</v>
      </c>
      <c r="G398">
        <v>14</v>
      </c>
      <c r="H398">
        <v>41</v>
      </c>
      <c r="I398">
        <v>12</v>
      </c>
      <c r="J398">
        <v>119</v>
      </c>
      <c r="K398">
        <v>3</v>
      </c>
      <c r="L398">
        <v>4</v>
      </c>
      <c r="M398">
        <v>14</v>
      </c>
      <c r="N398">
        <v>15</v>
      </c>
      <c r="O398">
        <v>28</v>
      </c>
      <c r="P398">
        <v>44</v>
      </c>
      <c r="Q398">
        <v>0</v>
      </c>
      <c r="R398">
        <v>29</v>
      </c>
      <c r="S398">
        <v>47</v>
      </c>
      <c r="T398">
        <v>17</v>
      </c>
      <c r="U398">
        <v>1</v>
      </c>
      <c r="V398">
        <v>20</v>
      </c>
      <c r="W398">
        <v>20</v>
      </c>
      <c r="X398">
        <v>16</v>
      </c>
      <c r="Y398">
        <v>48</v>
      </c>
      <c r="Z398">
        <v>20</v>
      </c>
      <c r="AA398" t="s">
        <v>25</v>
      </c>
      <c r="AB398" t="s">
        <v>16</v>
      </c>
      <c r="AC398" t="s">
        <v>18</v>
      </c>
      <c r="AD398" t="s">
        <v>19</v>
      </c>
    </row>
    <row r="399" spans="1:30" x14ac:dyDescent="0.25">
      <c r="A399" t="s">
        <v>1446</v>
      </c>
      <c r="B399">
        <v>44774</v>
      </c>
      <c r="C399">
        <v>44775</v>
      </c>
      <c r="D399" t="s">
        <v>573</v>
      </c>
      <c r="E399">
        <v>12408</v>
      </c>
      <c r="F399">
        <v>600</v>
      </c>
      <c r="G399">
        <v>14</v>
      </c>
      <c r="H399">
        <v>156</v>
      </c>
      <c r="I399">
        <v>1</v>
      </c>
      <c r="J399">
        <v>180</v>
      </c>
      <c r="K399">
        <v>8</v>
      </c>
      <c r="L399">
        <v>29</v>
      </c>
      <c r="M399">
        <v>11</v>
      </c>
      <c r="N399">
        <v>3</v>
      </c>
      <c r="O399">
        <v>121</v>
      </c>
      <c r="P399">
        <v>151</v>
      </c>
      <c r="Q399">
        <v>0</v>
      </c>
      <c r="R399">
        <v>86</v>
      </c>
      <c r="S399">
        <v>153</v>
      </c>
      <c r="T399">
        <v>31</v>
      </c>
      <c r="U399">
        <v>0</v>
      </c>
      <c r="V399">
        <v>38</v>
      </c>
      <c r="W399">
        <v>38</v>
      </c>
      <c r="X399">
        <v>38</v>
      </c>
      <c r="Y399">
        <v>156</v>
      </c>
      <c r="Z399">
        <v>38</v>
      </c>
      <c r="AA399" t="s">
        <v>574</v>
      </c>
      <c r="AB399" t="s">
        <v>389</v>
      </c>
      <c r="AC399" t="s">
        <v>510</v>
      </c>
      <c r="AD399" t="s">
        <v>511</v>
      </c>
    </row>
    <row r="400" spans="1:30" x14ac:dyDescent="0.25">
      <c r="A400" t="s">
        <v>1446</v>
      </c>
      <c r="B400">
        <v>44774</v>
      </c>
      <c r="C400">
        <v>44775</v>
      </c>
      <c r="D400" t="s">
        <v>488</v>
      </c>
      <c r="E400">
        <v>8651</v>
      </c>
      <c r="F400">
        <v>311</v>
      </c>
      <c r="G400">
        <v>0</v>
      </c>
      <c r="H400">
        <v>51</v>
      </c>
      <c r="I400">
        <v>16</v>
      </c>
      <c r="J400">
        <v>63</v>
      </c>
      <c r="K400">
        <v>1</v>
      </c>
      <c r="L400">
        <v>1</v>
      </c>
      <c r="M400">
        <v>0</v>
      </c>
      <c r="N400">
        <v>2</v>
      </c>
      <c r="O400">
        <v>28</v>
      </c>
      <c r="P400">
        <v>54</v>
      </c>
      <c r="Q400">
        <v>0</v>
      </c>
      <c r="R400">
        <v>21</v>
      </c>
      <c r="S400">
        <v>54</v>
      </c>
      <c r="T400">
        <v>1</v>
      </c>
      <c r="U400">
        <v>1</v>
      </c>
      <c r="V400">
        <v>2</v>
      </c>
      <c r="W400">
        <v>4</v>
      </c>
      <c r="X400">
        <v>4</v>
      </c>
      <c r="Y400">
        <v>54</v>
      </c>
      <c r="Z400">
        <v>4</v>
      </c>
      <c r="AA400" t="s">
        <v>1542</v>
      </c>
      <c r="AB400" t="s">
        <v>389</v>
      </c>
      <c r="AC400" t="s">
        <v>450</v>
      </c>
      <c r="AD400" t="s">
        <v>451</v>
      </c>
    </row>
    <row r="401" spans="1:30" x14ac:dyDescent="0.25">
      <c r="A401" t="s">
        <v>1446</v>
      </c>
      <c r="B401">
        <v>44774</v>
      </c>
      <c r="C401">
        <v>44775</v>
      </c>
      <c r="D401" t="s">
        <v>14</v>
      </c>
      <c r="E401">
        <v>6072</v>
      </c>
      <c r="F401">
        <v>192</v>
      </c>
      <c r="G401">
        <v>87</v>
      </c>
      <c r="H401">
        <v>111</v>
      </c>
      <c r="I401">
        <v>0</v>
      </c>
      <c r="J401">
        <v>67</v>
      </c>
      <c r="K401">
        <v>18</v>
      </c>
      <c r="L401">
        <v>8</v>
      </c>
      <c r="M401">
        <v>35</v>
      </c>
      <c r="N401">
        <v>28</v>
      </c>
      <c r="O401">
        <v>96</v>
      </c>
      <c r="P401">
        <v>111</v>
      </c>
      <c r="Q401">
        <v>0</v>
      </c>
      <c r="R401">
        <v>49</v>
      </c>
      <c r="S401">
        <v>123</v>
      </c>
      <c r="T401">
        <v>35</v>
      </c>
      <c r="U401">
        <v>0</v>
      </c>
      <c r="V401">
        <v>35</v>
      </c>
      <c r="W401">
        <v>33</v>
      </c>
      <c r="X401">
        <v>35</v>
      </c>
      <c r="Y401">
        <v>127</v>
      </c>
      <c r="Z401">
        <v>35</v>
      </c>
      <c r="AA401" t="s">
        <v>15</v>
      </c>
      <c r="AB401" t="s">
        <v>16</v>
      </c>
      <c r="AC401" t="s">
        <v>91</v>
      </c>
      <c r="AD401" t="s">
        <v>92</v>
      </c>
    </row>
    <row r="402" spans="1:30" x14ac:dyDescent="0.25">
      <c r="A402" t="s">
        <v>1446</v>
      </c>
      <c r="B402">
        <v>44774</v>
      </c>
      <c r="C402">
        <v>44775</v>
      </c>
      <c r="D402" t="s">
        <v>522</v>
      </c>
      <c r="E402">
        <v>6618</v>
      </c>
      <c r="F402">
        <v>319</v>
      </c>
      <c r="G402">
        <v>20</v>
      </c>
      <c r="H402">
        <v>89</v>
      </c>
      <c r="I402">
        <v>1</v>
      </c>
      <c r="J402">
        <v>79</v>
      </c>
      <c r="K402">
        <v>8</v>
      </c>
      <c r="L402">
        <v>17</v>
      </c>
      <c r="M402">
        <v>20</v>
      </c>
      <c r="N402">
        <v>22</v>
      </c>
      <c r="O402">
        <v>50</v>
      </c>
      <c r="P402">
        <v>93</v>
      </c>
      <c r="Q402">
        <v>0</v>
      </c>
      <c r="R402">
        <v>63</v>
      </c>
      <c r="S402">
        <v>93</v>
      </c>
      <c r="T402">
        <v>39</v>
      </c>
      <c r="U402">
        <v>0</v>
      </c>
      <c r="V402">
        <v>40</v>
      </c>
      <c r="W402">
        <v>40</v>
      </c>
      <c r="X402">
        <v>37</v>
      </c>
      <c r="Y402">
        <v>94</v>
      </c>
      <c r="Z402">
        <v>40</v>
      </c>
      <c r="AA402" t="s">
        <v>523</v>
      </c>
      <c r="AB402" t="s">
        <v>389</v>
      </c>
      <c r="AC402" t="s">
        <v>510</v>
      </c>
      <c r="AD402" t="s">
        <v>511</v>
      </c>
    </row>
    <row r="403" spans="1:30" x14ac:dyDescent="0.25">
      <c r="A403" t="s">
        <v>1446</v>
      </c>
      <c r="B403">
        <v>44774</v>
      </c>
      <c r="C403">
        <v>44775</v>
      </c>
      <c r="D403" t="s">
        <v>477</v>
      </c>
      <c r="E403">
        <v>11230</v>
      </c>
      <c r="F403">
        <v>509</v>
      </c>
      <c r="G403">
        <v>0</v>
      </c>
      <c r="H403">
        <v>53</v>
      </c>
      <c r="I403">
        <v>0</v>
      </c>
      <c r="J403">
        <v>173</v>
      </c>
      <c r="K403">
        <v>1</v>
      </c>
      <c r="L403">
        <v>0</v>
      </c>
      <c r="M403">
        <v>0</v>
      </c>
      <c r="N403">
        <v>3</v>
      </c>
      <c r="O403">
        <v>49</v>
      </c>
      <c r="P403">
        <v>58</v>
      </c>
      <c r="Q403">
        <v>0</v>
      </c>
      <c r="R403">
        <v>36</v>
      </c>
      <c r="S403">
        <v>58</v>
      </c>
      <c r="T403">
        <v>25</v>
      </c>
      <c r="U403">
        <v>0</v>
      </c>
      <c r="V403">
        <v>24</v>
      </c>
      <c r="W403">
        <v>26</v>
      </c>
      <c r="X403">
        <v>25</v>
      </c>
      <c r="Y403">
        <v>58</v>
      </c>
      <c r="Z403">
        <v>26</v>
      </c>
      <c r="AA403" t="s">
        <v>478</v>
      </c>
      <c r="AB403" t="s">
        <v>389</v>
      </c>
      <c r="AC403" t="s">
        <v>450</v>
      </c>
      <c r="AD403" t="s">
        <v>451</v>
      </c>
    </row>
    <row r="404" spans="1:30" x14ac:dyDescent="0.25">
      <c r="A404" t="s">
        <v>1446</v>
      </c>
      <c r="B404">
        <v>44774</v>
      </c>
      <c r="C404">
        <v>44775</v>
      </c>
      <c r="D404" t="s">
        <v>387</v>
      </c>
      <c r="E404">
        <v>10243</v>
      </c>
      <c r="F404">
        <v>468</v>
      </c>
      <c r="G404">
        <v>0</v>
      </c>
      <c r="H404">
        <v>46</v>
      </c>
      <c r="I404">
        <v>1</v>
      </c>
      <c r="J404">
        <v>188</v>
      </c>
      <c r="K404">
        <v>2</v>
      </c>
      <c r="L404">
        <v>0</v>
      </c>
      <c r="M404">
        <v>1</v>
      </c>
      <c r="N404">
        <v>11</v>
      </c>
      <c r="O404">
        <v>32</v>
      </c>
      <c r="P404">
        <v>49</v>
      </c>
      <c r="Q404">
        <v>0</v>
      </c>
      <c r="R404">
        <v>27</v>
      </c>
      <c r="S404">
        <v>50</v>
      </c>
      <c r="T404">
        <v>23</v>
      </c>
      <c r="U404">
        <v>0</v>
      </c>
      <c r="V404">
        <v>26</v>
      </c>
      <c r="W404">
        <v>26</v>
      </c>
      <c r="X404">
        <v>27</v>
      </c>
      <c r="Y404">
        <v>50</v>
      </c>
      <c r="Z404">
        <v>28</v>
      </c>
      <c r="AA404" t="s">
        <v>388</v>
      </c>
      <c r="AB404" t="s">
        <v>389</v>
      </c>
      <c r="AC404" t="s">
        <v>391</v>
      </c>
      <c r="AD404" t="s">
        <v>392</v>
      </c>
    </row>
    <row r="405" spans="1:30" x14ac:dyDescent="0.25">
      <c r="A405" t="s">
        <v>1446</v>
      </c>
      <c r="B405">
        <v>44774</v>
      </c>
      <c r="C405">
        <v>44775</v>
      </c>
      <c r="D405" t="s">
        <v>126</v>
      </c>
      <c r="E405">
        <v>3891</v>
      </c>
      <c r="F405">
        <v>129</v>
      </c>
      <c r="G405">
        <v>40</v>
      </c>
      <c r="H405">
        <v>42</v>
      </c>
      <c r="I405">
        <v>0</v>
      </c>
      <c r="J405">
        <v>112</v>
      </c>
      <c r="K405">
        <v>2</v>
      </c>
      <c r="L405">
        <v>1</v>
      </c>
      <c r="M405">
        <v>22</v>
      </c>
      <c r="N405">
        <v>17</v>
      </c>
      <c r="O405">
        <v>35</v>
      </c>
      <c r="P405">
        <v>42</v>
      </c>
      <c r="Q405">
        <v>0</v>
      </c>
      <c r="R405">
        <v>24</v>
      </c>
      <c r="S405">
        <v>41</v>
      </c>
      <c r="T405">
        <v>23</v>
      </c>
      <c r="U405">
        <v>2</v>
      </c>
      <c r="V405">
        <v>23</v>
      </c>
      <c r="W405">
        <v>18</v>
      </c>
      <c r="X405">
        <v>23</v>
      </c>
      <c r="Y405">
        <v>43</v>
      </c>
      <c r="Z405">
        <v>23</v>
      </c>
      <c r="AA405" t="s">
        <v>127</v>
      </c>
      <c r="AB405" t="s">
        <v>16</v>
      </c>
      <c r="AC405" t="s">
        <v>128</v>
      </c>
      <c r="AD405" t="s">
        <v>129</v>
      </c>
    </row>
    <row r="406" spans="1:30" x14ac:dyDescent="0.25">
      <c r="A406" t="s">
        <v>1446</v>
      </c>
      <c r="B406">
        <v>44774</v>
      </c>
      <c r="C406">
        <v>44775</v>
      </c>
      <c r="D406" t="s">
        <v>432</v>
      </c>
      <c r="E406">
        <v>17298</v>
      </c>
      <c r="F406">
        <v>651</v>
      </c>
      <c r="G406">
        <v>1</v>
      </c>
      <c r="H406">
        <v>181</v>
      </c>
      <c r="I406">
        <v>1</v>
      </c>
      <c r="J406">
        <v>197</v>
      </c>
      <c r="K406">
        <v>4</v>
      </c>
      <c r="L406">
        <v>12</v>
      </c>
      <c r="M406">
        <v>4</v>
      </c>
      <c r="N406">
        <v>31</v>
      </c>
      <c r="O406">
        <v>61</v>
      </c>
      <c r="P406">
        <v>194</v>
      </c>
      <c r="Q406">
        <v>3</v>
      </c>
      <c r="R406">
        <v>79</v>
      </c>
      <c r="S406">
        <v>197</v>
      </c>
      <c r="T406">
        <v>48</v>
      </c>
      <c r="U406">
        <v>7</v>
      </c>
      <c r="V406">
        <v>47</v>
      </c>
      <c r="W406">
        <v>39</v>
      </c>
      <c r="X406">
        <v>48</v>
      </c>
      <c r="Y406">
        <v>197</v>
      </c>
      <c r="Z406">
        <v>48</v>
      </c>
      <c r="AA406" t="s">
        <v>433</v>
      </c>
      <c r="AB406" t="s">
        <v>389</v>
      </c>
      <c r="AC406" t="s">
        <v>434</v>
      </c>
      <c r="AD406" t="s">
        <v>435</v>
      </c>
    </row>
    <row r="407" spans="1:30" x14ac:dyDescent="0.25">
      <c r="A407" t="s">
        <v>1446</v>
      </c>
      <c r="B407">
        <v>44774</v>
      </c>
      <c r="C407">
        <v>44775</v>
      </c>
      <c r="D407" t="s">
        <v>528</v>
      </c>
      <c r="E407">
        <v>13978</v>
      </c>
      <c r="F407">
        <v>637</v>
      </c>
      <c r="G407">
        <v>10</v>
      </c>
      <c r="H407">
        <v>133</v>
      </c>
      <c r="I407">
        <v>0</v>
      </c>
      <c r="J407">
        <v>273</v>
      </c>
      <c r="K407">
        <v>10</v>
      </c>
      <c r="L407">
        <v>9</v>
      </c>
      <c r="M407">
        <v>39</v>
      </c>
      <c r="N407">
        <v>101</v>
      </c>
      <c r="O407">
        <v>115</v>
      </c>
      <c r="P407">
        <v>132</v>
      </c>
      <c r="Q407">
        <v>0</v>
      </c>
      <c r="R407">
        <v>92</v>
      </c>
      <c r="S407">
        <v>133</v>
      </c>
      <c r="T407">
        <v>102</v>
      </c>
      <c r="U407">
        <v>1</v>
      </c>
      <c r="V407">
        <v>102</v>
      </c>
      <c r="W407">
        <v>100</v>
      </c>
      <c r="X407">
        <v>98</v>
      </c>
      <c r="Y407">
        <v>133</v>
      </c>
      <c r="Z407">
        <v>102</v>
      </c>
      <c r="AA407" t="s">
        <v>529</v>
      </c>
      <c r="AB407" t="s">
        <v>389</v>
      </c>
      <c r="AC407" t="s">
        <v>510</v>
      </c>
      <c r="AD407" t="s">
        <v>511</v>
      </c>
    </row>
    <row r="408" spans="1:30" x14ac:dyDescent="0.25">
      <c r="A408" t="s">
        <v>1446</v>
      </c>
      <c r="B408">
        <v>44774</v>
      </c>
      <c r="C408">
        <v>44775</v>
      </c>
      <c r="D408" t="s">
        <v>444</v>
      </c>
      <c r="E408">
        <v>20315</v>
      </c>
      <c r="F408">
        <v>867</v>
      </c>
      <c r="G408">
        <v>34</v>
      </c>
      <c r="H408">
        <v>248</v>
      </c>
      <c r="I408">
        <v>1</v>
      </c>
      <c r="J408">
        <v>281</v>
      </c>
      <c r="K408">
        <v>21</v>
      </c>
      <c r="L408">
        <v>22</v>
      </c>
      <c r="M408">
        <v>13</v>
      </c>
      <c r="N408">
        <v>100</v>
      </c>
      <c r="O408">
        <v>187</v>
      </c>
      <c r="P408">
        <v>253</v>
      </c>
      <c r="Q408">
        <v>0</v>
      </c>
      <c r="R408">
        <v>149</v>
      </c>
      <c r="S408">
        <v>258</v>
      </c>
      <c r="T408">
        <v>105</v>
      </c>
      <c r="U408">
        <v>0</v>
      </c>
      <c r="V408">
        <v>104</v>
      </c>
      <c r="W408">
        <v>102</v>
      </c>
      <c r="X408">
        <v>102</v>
      </c>
      <c r="Y408">
        <v>260</v>
      </c>
      <c r="Z408">
        <v>106</v>
      </c>
      <c r="AA408" t="s">
        <v>445</v>
      </c>
      <c r="AB408" t="s">
        <v>389</v>
      </c>
      <c r="AC408" t="s">
        <v>434</v>
      </c>
      <c r="AD408" t="s">
        <v>435</v>
      </c>
    </row>
    <row r="409" spans="1:30" x14ac:dyDescent="0.25">
      <c r="A409" t="s">
        <v>1446</v>
      </c>
      <c r="B409">
        <v>44774</v>
      </c>
      <c r="C409">
        <v>44775</v>
      </c>
      <c r="D409" t="s">
        <v>453</v>
      </c>
      <c r="E409">
        <v>8097</v>
      </c>
      <c r="F409">
        <v>370</v>
      </c>
      <c r="G409">
        <v>0</v>
      </c>
      <c r="H409">
        <v>25</v>
      </c>
      <c r="I409">
        <v>0</v>
      </c>
      <c r="J409">
        <v>275</v>
      </c>
      <c r="K409">
        <v>0</v>
      </c>
      <c r="L409">
        <v>1</v>
      </c>
      <c r="M409">
        <v>0</v>
      </c>
      <c r="N409">
        <v>1</v>
      </c>
      <c r="O409">
        <v>3</v>
      </c>
      <c r="P409">
        <v>28</v>
      </c>
      <c r="Q409">
        <v>0</v>
      </c>
      <c r="R409">
        <v>10</v>
      </c>
      <c r="S409">
        <v>29</v>
      </c>
      <c r="T409">
        <v>18</v>
      </c>
      <c r="U409">
        <v>1</v>
      </c>
      <c r="V409">
        <v>29</v>
      </c>
      <c r="W409">
        <v>25</v>
      </c>
      <c r="X409">
        <v>25</v>
      </c>
      <c r="Y409">
        <v>31</v>
      </c>
      <c r="Z409">
        <v>29</v>
      </c>
      <c r="AA409" t="s">
        <v>454</v>
      </c>
      <c r="AB409" t="s">
        <v>389</v>
      </c>
      <c r="AC409" t="s">
        <v>450</v>
      </c>
      <c r="AD409" t="s">
        <v>451</v>
      </c>
    </row>
    <row r="410" spans="1:30" x14ac:dyDescent="0.25">
      <c r="A410" t="s">
        <v>1446</v>
      </c>
      <c r="B410">
        <v>44774</v>
      </c>
      <c r="C410">
        <v>44775</v>
      </c>
      <c r="D410" t="s">
        <v>68</v>
      </c>
      <c r="E410">
        <v>5018</v>
      </c>
      <c r="F410">
        <v>135</v>
      </c>
      <c r="G410">
        <v>15</v>
      </c>
      <c r="H410">
        <v>21</v>
      </c>
      <c r="I410">
        <v>3</v>
      </c>
      <c r="J410">
        <v>34</v>
      </c>
      <c r="K410">
        <v>0</v>
      </c>
      <c r="L410">
        <v>0</v>
      </c>
      <c r="M410">
        <v>2</v>
      </c>
      <c r="N410">
        <v>0</v>
      </c>
      <c r="O410">
        <v>26</v>
      </c>
      <c r="P410">
        <v>27</v>
      </c>
      <c r="Q410">
        <v>1</v>
      </c>
      <c r="R410">
        <v>6</v>
      </c>
      <c r="S410">
        <v>26</v>
      </c>
      <c r="T410">
        <v>2</v>
      </c>
      <c r="U410">
        <v>0</v>
      </c>
      <c r="V410">
        <v>1</v>
      </c>
      <c r="W410">
        <v>2</v>
      </c>
      <c r="X410">
        <v>2</v>
      </c>
      <c r="Y410">
        <v>27</v>
      </c>
      <c r="Z410">
        <v>2</v>
      </c>
      <c r="AA410" t="s">
        <v>69</v>
      </c>
      <c r="AB410" t="s">
        <v>16</v>
      </c>
      <c r="AC410" t="s">
        <v>70</v>
      </c>
      <c r="AD410" t="s">
        <v>1709</v>
      </c>
    </row>
    <row r="411" spans="1:30" x14ac:dyDescent="0.25">
      <c r="A411" t="s">
        <v>1446</v>
      </c>
      <c r="B411">
        <v>44774</v>
      </c>
      <c r="C411">
        <v>44775</v>
      </c>
      <c r="D411" t="s">
        <v>553</v>
      </c>
      <c r="E411">
        <v>5694</v>
      </c>
      <c r="F411">
        <v>199</v>
      </c>
      <c r="G411">
        <v>0</v>
      </c>
      <c r="H411">
        <v>27</v>
      </c>
      <c r="I411">
        <v>0</v>
      </c>
      <c r="J411">
        <v>84</v>
      </c>
      <c r="K411">
        <v>1</v>
      </c>
      <c r="L411">
        <v>0</v>
      </c>
      <c r="M411">
        <v>0</v>
      </c>
      <c r="N411">
        <v>6</v>
      </c>
      <c r="O411">
        <v>14</v>
      </c>
      <c r="P411">
        <v>29</v>
      </c>
      <c r="Q411">
        <v>0</v>
      </c>
      <c r="R411">
        <v>15</v>
      </c>
      <c r="S411">
        <v>30</v>
      </c>
      <c r="T411">
        <v>15</v>
      </c>
      <c r="U411">
        <v>0</v>
      </c>
      <c r="V411">
        <v>23</v>
      </c>
      <c r="W411">
        <v>22</v>
      </c>
      <c r="X411">
        <v>21</v>
      </c>
      <c r="Y411">
        <v>31</v>
      </c>
      <c r="Z411">
        <v>23</v>
      </c>
      <c r="AA411" t="s">
        <v>1545</v>
      </c>
      <c r="AB411" t="s">
        <v>389</v>
      </c>
      <c r="AC411" t="s">
        <v>510</v>
      </c>
      <c r="AD411" t="s">
        <v>511</v>
      </c>
    </row>
    <row r="412" spans="1:30" x14ac:dyDescent="0.25">
      <c r="A412" t="s">
        <v>1446</v>
      </c>
      <c r="B412">
        <v>44774</v>
      </c>
      <c r="C412">
        <v>44775</v>
      </c>
      <c r="D412" t="s">
        <v>498</v>
      </c>
      <c r="E412">
        <v>7058</v>
      </c>
      <c r="F412">
        <v>346</v>
      </c>
      <c r="G412">
        <v>0</v>
      </c>
      <c r="H412">
        <v>51</v>
      </c>
      <c r="I412">
        <v>7</v>
      </c>
      <c r="J412">
        <v>154</v>
      </c>
      <c r="K412">
        <v>1</v>
      </c>
      <c r="L412">
        <v>0</v>
      </c>
      <c r="M412">
        <v>0</v>
      </c>
      <c r="N412">
        <v>0</v>
      </c>
      <c r="O412">
        <v>8</v>
      </c>
      <c r="P412">
        <v>50</v>
      </c>
      <c r="Q412">
        <v>0</v>
      </c>
      <c r="R412">
        <v>24</v>
      </c>
      <c r="S412">
        <v>50</v>
      </c>
      <c r="T412">
        <v>15</v>
      </c>
      <c r="U412">
        <v>0</v>
      </c>
      <c r="V412">
        <v>17</v>
      </c>
      <c r="W412">
        <v>17</v>
      </c>
      <c r="X412">
        <v>19</v>
      </c>
      <c r="Y412">
        <v>52</v>
      </c>
      <c r="Z412">
        <v>19</v>
      </c>
      <c r="AA412" t="s">
        <v>499</v>
      </c>
      <c r="AB412" t="s">
        <v>389</v>
      </c>
      <c r="AC412" t="s">
        <v>450</v>
      </c>
      <c r="AD412" t="s">
        <v>451</v>
      </c>
    </row>
    <row r="413" spans="1:30" x14ac:dyDescent="0.25">
      <c r="A413" t="s">
        <v>1446</v>
      </c>
      <c r="B413">
        <v>44774</v>
      </c>
      <c r="C413">
        <v>44775</v>
      </c>
      <c r="D413" t="s">
        <v>58</v>
      </c>
      <c r="E413">
        <v>5792</v>
      </c>
      <c r="F413">
        <v>136</v>
      </c>
      <c r="G413">
        <v>0</v>
      </c>
      <c r="H413">
        <v>17</v>
      </c>
      <c r="I413">
        <v>0</v>
      </c>
      <c r="J413">
        <v>73</v>
      </c>
      <c r="K413">
        <v>0</v>
      </c>
      <c r="L413">
        <v>0</v>
      </c>
      <c r="M413">
        <v>0</v>
      </c>
      <c r="N413">
        <v>0</v>
      </c>
      <c r="O413">
        <v>3</v>
      </c>
      <c r="P413">
        <v>16</v>
      </c>
      <c r="Q413">
        <v>0</v>
      </c>
      <c r="R413">
        <v>8</v>
      </c>
      <c r="S413">
        <v>17</v>
      </c>
      <c r="T413">
        <v>11</v>
      </c>
      <c r="U413">
        <v>0</v>
      </c>
      <c r="V413">
        <v>19</v>
      </c>
      <c r="W413">
        <v>16</v>
      </c>
      <c r="X413">
        <v>19</v>
      </c>
      <c r="Y413">
        <v>17</v>
      </c>
      <c r="Z413">
        <v>20</v>
      </c>
      <c r="AA413" t="s">
        <v>59</v>
      </c>
      <c r="AB413" t="s">
        <v>16</v>
      </c>
      <c r="AC413" t="s">
        <v>41</v>
      </c>
      <c r="AD413" t="s">
        <v>42</v>
      </c>
    </row>
    <row r="414" spans="1:30" x14ac:dyDescent="0.25">
      <c r="A414" t="s">
        <v>1446</v>
      </c>
      <c r="B414">
        <v>44774</v>
      </c>
      <c r="C414">
        <v>44775</v>
      </c>
      <c r="D414" t="s">
        <v>56</v>
      </c>
      <c r="E414">
        <v>4578</v>
      </c>
      <c r="F414">
        <v>182</v>
      </c>
      <c r="G414">
        <v>22</v>
      </c>
      <c r="H414">
        <v>40</v>
      </c>
      <c r="I414">
        <v>4</v>
      </c>
      <c r="J414">
        <v>71</v>
      </c>
      <c r="K414">
        <v>4</v>
      </c>
      <c r="L414">
        <v>13</v>
      </c>
      <c r="M414">
        <v>30</v>
      </c>
      <c r="N414">
        <v>27</v>
      </c>
      <c r="O414">
        <v>32</v>
      </c>
      <c r="P414">
        <v>44</v>
      </c>
      <c r="Q414">
        <v>2</v>
      </c>
      <c r="R414">
        <v>35</v>
      </c>
      <c r="S414">
        <v>46</v>
      </c>
      <c r="T414">
        <v>33</v>
      </c>
      <c r="U414">
        <v>2</v>
      </c>
      <c r="V414">
        <v>34</v>
      </c>
      <c r="W414">
        <v>33</v>
      </c>
      <c r="X414">
        <v>31</v>
      </c>
      <c r="Y414">
        <v>46</v>
      </c>
      <c r="Z414">
        <v>34</v>
      </c>
      <c r="AA414" t="s">
        <v>1717</v>
      </c>
      <c r="AB414" t="s">
        <v>16</v>
      </c>
      <c r="AC414" t="s">
        <v>41</v>
      </c>
      <c r="AD414" t="s">
        <v>42</v>
      </c>
    </row>
    <row r="415" spans="1:30" x14ac:dyDescent="0.25">
      <c r="A415" t="s">
        <v>1446</v>
      </c>
      <c r="B415">
        <v>44774</v>
      </c>
      <c r="C415">
        <v>44775</v>
      </c>
      <c r="D415" t="s">
        <v>583</v>
      </c>
      <c r="E415">
        <v>3925</v>
      </c>
      <c r="F415">
        <v>192</v>
      </c>
      <c r="G415">
        <v>1</v>
      </c>
      <c r="H415">
        <v>102</v>
      </c>
      <c r="I415">
        <v>0</v>
      </c>
      <c r="J415">
        <v>64</v>
      </c>
      <c r="K415">
        <v>19</v>
      </c>
      <c r="L415">
        <v>11</v>
      </c>
      <c r="M415">
        <v>29</v>
      </c>
      <c r="N415">
        <v>34</v>
      </c>
      <c r="O415">
        <v>3</v>
      </c>
      <c r="P415">
        <v>103</v>
      </c>
      <c r="Q415">
        <v>0</v>
      </c>
      <c r="R415">
        <v>47</v>
      </c>
      <c r="S415">
        <v>104</v>
      </c>
      <c r="T415">
        <v>44</v>
      </c>
      <c r="U415">
        <v>1</v>
      </c>
      <c r="V415">
        <v>50</v>
      </c>
      <c r="W415">
        <v>49</v>
      </c>
      <c r="X415">
        <v>50</v>
      </c>
      <c r="Y415">
        <v>104</v>
      </c>
      <c r="Z415">
        <v>50</v>
      </c>
      <c r="AA415" t="s">
        <v>584</v>
      </c>
      <c r="AB415" t="s">
        <v>389</v>
      </c>
      <c r="AC415" t="s">
        <v>510</v>
      </c>
      <c r="AD415" t="s">
        <v>511</v>
      </c>
    </row>
    <row r="416" spans="1:30" x14ac:dyDescent="0.25">
      <c r="A416" t="s">
        <v>1446</v>
      </c>
      <c r="B416">
        <v>44774</v>
      </c>
      <c r="C416">
        <v>44775</v>
      </c>
      <c r="D416" t="s">
        <v>79</v>
      </c>
      <c r="E416">
        <v>7604</v>
      </c>
      <c r="F416">
        <v>277</v>
      </c>
      <c r="G416">
        <v>0</v>
      </c>
      <c r="H416">
        <v>103</v>
      </c>
      <c r="I416">
        <v>0</v>
      </c>
      <c r="J416">
        <v>46</v>
      </c>
      <c r="K416">
        <v>1</v>
      </c>
      <c r="L416">
        <v>1</v>
      </c>
      <c r="M416">
        <v>0</v>
      </c>
      <c r="N416">
        <v>1</v>
      </c>
      <c r="O416">
        <v>34</v>
      </c>
      <c r="P416">
        <v>104</v>
      </c>
      <c r="Q416">
        <v>0</v>
      </c>
      <c r="R416">
        <v>53</v>
      </c>
      <c r="S416">
        <v>107</v>
      </c>
      <c r="T416">
        <v>14</v>
      </c>
      <c r="U416">
        <v>0</v>
      </c>
      <c r="V416">
        <v>16</v>
      </c>
      <c r="W416">
        <v>16</v>
      </c>
      <c r="X416">
        <v>16</v>
      </c>
      <c r="Y416">
        <v>107</v>
      </c>
      <c r="Z416">
        <v>16</v>
      </c>
      <c r="AA416" t="s">
        <v>80</v>
      </c>
      <c r="AB416" t="s">
        <v>16</v>
      </c>
      <c r="AC416" t="s">
        <v>70</v>
      </c>
      <c r="AD416" t="s">
        <v>1709</v>
      </c>
    </row>
    <row r="417" spans="1:30" x14ac:dyDescent="0.25">
      <c r="A417" t="s">
        <v>1446</v>
      </c>
      <c r="B417">
        <v>44774</v>
      </c>
      <c r="C417">
        <v>44775</v>
      </c>
      <c r="D417" t="s">
        <v>408</v>
      </c>
      <c r="E417">
        <v>6826</v>
      </c>
      <c r="F417">
        <v>242</v>
      </c>
      <c r="G417">
        <v>7</v>
      </c>
      <c r="H417">
        <v>63</v>
      </c>
      <c r="I417">
        <v>0</v>
      </c>
      <c r="J417">
        <v>83</v>
      </c>
      <c r="K417">
        <v>3</v>
      </c>
      <c r="L417">
        <v>1</v>
      </c>
      <c r="M417">
        <v>5</v>
      </c>
      <c r="N417">
        <v>23</v>
      </c>
      <c r="O417">
        <v>24</v>
      </c>
      <c r="P417">
        <v>61</v>
      </c>
      <c r="Q417">
        <v>1</v>
      </c>
      <c r="R417">
        <v>38</v>
      </c>
      <c r="S417">
        <v>63</v>
      </c>
      <c r="T417">
        <v>27</v>
      </c>
      <c r="U417">
        <v>1</v>
      </c>
      <c r="V417">
        <v>28</v>
      </c>
      <c r="W417">
        <v>28</v>
      </c>
      <c r="X417">
        <v>21</v>
      </c>
      <c r="Y417">
        <v>65</v>
      </c>
      <c r="Z417">
        <v>28</v>
      </c>
      <c r="AA417" t="s">
        <v>409</v>
      </c>
      <c r="AB417" t="s">
        <v>389</v>
      </c>
      <c r="AC417" t="s">
        <v>391</v>
      </c>
      <c r="AD417" t="s">
        <v>392</v>
      </c>
    </row>
    <row r="418" spans="1:30" x14ac:dyDescent="0.25">
      <c r="A418" t="s">
        <v>1446</v>
      </c>
      <c r="B418">
        <v>44774</v>
      </c>
      <c r="C418">
        <v>44775</v>
      </c>
      <c r="D418" t="s">
        <v>557</v>
      </c>
      <c r="E418">
        <v>4498</v>
      </c>
      <c r="F418">
        <v>231</v>
      </c>
      <c r="G418">
        <v>1</v>
      </c>
      <c r="H418">
        <v>56</v>
      </c>
      <c r="I418">
        <v>0</v>
      </c>
      <c r="J418">
        <v>102</v>
      </c>
      <c r="K418">
        <v>2</v>
      </c>
      <c r="L418">
        <v>3</v>
      </c>
      <c r="M418">
        <v>1</v>
      </c>
      <c r="N418">
        <v>8</v>
      </c>
      <c r="O418">
        <v>25</v>
      </c>
      <c r="P418">
        <v>62</v>
      </c>
      <c r="Q418">
        <v>0</v>
      </c>
      <c r="R418">
        <v>42</v>
      </c>
      <c r="S418">
        <v>64</v>
      </c>
      <c r="T418">
        <v>16</v>
      </c>
      <c r="U418">
        <v>0</v>
      </c>
      <c r="V418">
        <v>25</v>
      </c>
      <c r="W418">
        <v>25</v>
      </c>
      <c r="X418">
        <v>24</v>
      </c>
      <c r="Y418">
        <v>64</v>
      </c>
      <c r="Z418">
        <v>25</v>
      </c>
      <c r="AA418" t="s">
        <v>558</v>
      </c>
      <c r="AB418" t="s">
        <v>389</v>
      </c>
      <c r="AC418" t="s">
        <v>510</v>
      </c>
      <c r="AD418" t="s">
        <v>511</v>
      </c>
    </row>
    <row r="419" spans="1:30" x14ac:dyDescent="0.25">
      <c r="A419" t="s">
        <v>1446</v>
      </c>
      <c r="B419">
        <v>44774</v>
      </c>
      <c r="C419">
        <v>44775</v>
      </c>
      <c r="D419" t="s">
        <v>116</v>
      </c>
      <c r="E419">
        <v>9296</v>
      </c>
      <c r="F419">
        <v>298</v>
      </c>
      <c r="G419">
        <v>2</v>
      </c>
      <c r="H419">
        <v>85</v>
      </c>
      <c r="I419">
        <v>2</v>
      </c>
      <c r="J419">
        <v>74</v>
      </c>
      <c r="K419">
        <v>7</v>
      </c>
      <c r="L419">
        <v>3</v>
      </c>
      <c r="M419">
        <v>0</v>
      </c>
      <c r="N419">
        <v>17</v>
      </c>
      <c r="O419">
        <v>64</v>
      </c>
      <c r="P419">
        <v>86</v>
      </c>
      <c r="Q419">
        <v>0</v>
      </c>
      <c r="R419">
        <v>33</v>
      </c>
      <c r="S419">
        <v>88</v>
      </c>
      <c r="T419">
        <v>22</v>
      </c>
      <c r="U419">
        <v>0</v>
      </c>
      <c r="V419">
        <v>26</v>
      </c>
      <c r="W419">
        <v>26</v>
      </c>
      <c r="X419">
        <v>24</v>
      </c>
      <c r="Y419">
        <v>88</v>
      </c>
      <c r="Z419">
        <v>26</v>
      </c>
      <c r="AA419" t="s">
        <v>117</v>
      </c>
      <c r="AB419" t="s">
        <v>16</v>
      </c>
      <c r="AC419" t="s">
        <v>91</v>
      </c>
      <c r="AD419" t="s">
        <v>92</v>
      </c>
    </row>
    <row r="420" spans="1:30" x14ac:dyDescent="0.25">
      <c r="A420" t="s">
        <v>1446</v>
      </c>
      <c r="B420">
        <v>44774</v>
      </c>
      <c r="C420">
        <v>44775</v>
      </c>
      <c r="D420" t="s">
        <v>174</v>
      </c>
      <c r="E420">
        <v>20861</v>
      </c>
      <c r="F420">
        <v>887</v>
      </c>
      <c r="G420">
        <v>2</v>
      </c>
      <c r="H420">
        <v>151</v>
      </c>
      <c r="I420">
        <v>3</v>
      </c>
      <c r="J420">
        <v>439</v>
      </c>
      <c r="K420">
        <v>28</v>
      </c>
      <c r="L420">
        <v>9</v>
      </c>
      <c r="M420">
        <v>2</v>
      </c>
      <c r="N420">
        <v>17</v>
      </c>
      <c r="O420">
        <v>110</v>
      </c>
      <c r="P420">
        <v>163</v>
      </c>
      <c r="Q420">
        <v>1</v>
      </c>
      <c r="R420">
        <v>106</v>
      </c>
      <c r="S420">
        <v>173</v>
      </c>
      <c r="T420">
        <v>156</v>
      </c>
      <c r="U420">
        <v>2</v>
      </c>
      <c r="V420">
        <v>163</v>
      </c>
      <c r="W420">
        <v>153</v>
      </c>
      <c r="X420">
        <v>159</v>
      </c>
      <c r="Y420">
        <v>175</v>
      </c>
      <c r="Z420">
        <v>164</v>
      </c>
      <c r="AA420" t="s">
        <v>175</v>
      </c>
      <c r="AB420" t="s">
        <v>16</v>
      </c>
      <c r="AC420" t="s">
        <v>169</v>
      </c>
      <c r="AD420" t="s">
        <v>1540</v>
      </c>
    </row>
    <row r="421" spans="1:30" x14ac:dyDescent="0.25">
      <c r="A421" t="s">
        <v>1446</v>
      </c>
      <c r="B421">
        <v>44774</v>
      </c>
      <c r="C421">
        <v>44775</v>
      </c>
      <c r="D421" t="s">
        <v>148</v>
      </c>
      <c r="E421">
        <v>6981</v>
      </c>
      <c r="F421">
        <v>304</v>
      </c>
      <c r="G421">
        <v>2</v>
      </c>
      <c r="H421">
        <v>40</v>
      </c>
      <c r="I421">
        <v>0</v>
      </c>
      <c r="J421">
        <v>140</v>
      </c>
      <c r="K421">
        <v>3</v>
      </c>
      <c r="L421">
        <v>0</v>
      </c>
      <c r="M421">
        <v>2</v>
      </c>
      <c r="N421">
        <v>7</v>
      </c>
      <c r="O421">
        <v>31</v>
      </c>
      <c r="P421">
        <v>40</v>
      </c>
      <c r="Q421">
        <v>5</v>
      </c>
      <c r="R421">
        <v>25</v>
      </c>
      <c r="S421">
        <v>42</v>
      </c>
      <c r="T421">
        <v>9</v>
      </c>
      <c r="U421">
        <v>0</v>
      </c>
      <c r="V421">
        <v>10</v>
      </c>
      <c r="W421">
        <v>10</v>
      </c>
      <c r="X421">
        <v>9</v>
      </c>
      <c r="Y421">
        <v>43</v>
      </c>
      <c r="Z421">
        <v>10</v>
      </c>
      <c r="AA421" t="s">
        <v>149</v>
      </c>
      <c r="AB421" t="s">
        <v>16</v>
      </c>
      <c r="AC421" t="s">
        <v>128</v>
      </c>
      <c r="AD421" t="s">
        <v>129</v>
      </c>
    </row>
    <row r="422" spans="1:30" x14ac:dyDescent="0.25">
      <c r="A422" t="s">
        <v>1446</v>
      </c>
      <c r="B422">
        <v>44774</v>
      </c>
      <c r="C422">
        <v>44775</v>
      </c>
      <c r="D422" t="s">
        <v>111</v>
      </c>
      <c r="E422">
        <v>4998</v>
      </c>
      <c r="F422">
        <v>148</v>
      </c>
      <c r="G422">
        <v>14</v>
      </c>
      <c r="H422">
        <v>25</v>
      </c>
      <c r="I422">
        <v>0</v>
      </c>
      <c r="J422">
        <v>33</v>
      </c>
      <c r="K422">
        <v>1</v>
      </c>
      <c r="L422">
        <v>1</v>
      </c>
      <c r="M422">
        <v>4</v>
      </c>
      <c r="N422">
        <v>7</v>
      </c>
      <c r="O422">
        <v>18</v>
      </c>
      <c r="P422">
        <v>20</v>
      </c>
      <c r="Q422">
        <v>1</v>
      </c>
      <c r="R422">
        <v>18</v>
      </c>
      <c r="S422">
        <v>25</v>
      </c>
      <c r="T422">
        <v>4</v>
      </c>
      <c r="U422">
        <v>0</v>
      </c>
      <c r="V422">
        <v>7</v>
      </c>
      <c r="W422">
        <v>7</v>
      </c>
      <c r="X422">
        <v>7</v>
      </c>
      <c r="Y422">
        <v>25</v>
      </c>
      <c r="Z422">
        <v>7</v>
      </c>
      <c r="AA422" t="s">
        <v>112</v>
      </c>
      <c r="AB422" t="s">
        <v>16</v>
      </c>
      <c r="AC422" t="s">
        <v>91</v>
      </c>
      <c r="AD422" t="s">
        <v>92</v>
      </c>
    </row>
    <row r="423" spans="1:30" x14ac:dyDescent="0.25">
      <c r="A423" t="s">
        <v>1446</v>
      </c>
      <c r="B423">
        <v>44774</v>
      </c>
      <c r="C423">
        <v>44775</v>
      </c>
      <c r="D423" t="s">
        <v>459</v>
      </c>
      <c r="E423">
        <v>3582</v>
      </c>
      <c r="F423">
        <v>131</v>
      </c>
      <c r="G423">
        <v>0</v>
      </c>
      <c r="H423">
        <v>27</v>
      </c>
      <c r="I423">
        <v>0</v>
      </c>
      <c r="J423">
        <v>69</v>
      </c>
      <c r="K423">
        <v>0</v>
      </c>
      <c r="L423">
        <v>0</v>
      </c>
      <c r="M423">
        <v>2</v>
      </c>
      <c r="N423">
        <v>10</v>
      </c>
      <c r="O423">
        <v>20</v>
      </c>
      <c r="P423">
        <v>27</v>
      </c>
      <c r="Q423">
        <v>0</v>
      </c>
      <c r="R423">
        <v>15</v>
      </c>
      <c r="S423">
        <v>26</v>
      </c>
      <c r="T423">
        <v>24</v>
      </c>
      <c r="U423">
        <v>0</v>
      </c>
      <c r="V423">
        <v>34</v>
      </c>
      <c r="W423">
        <v>31</v>
      </c>
      <c r="X423">
        <v>33</v>
      </c>
      <c r="Y423">
        <v>27</v>
      </c>
      <c r="Z423">
        <v>34</v>
      </c>
      <c r="AA423" t="s">
        <v>460</v>
      </c>
      <c r="AB423" t="s">
        <v>389</v>
      </c>
      <c r="AC423" t="s">
        <v>450</v>
      </c>
      <c r="AD423" t="s">
        <v>451</v>
      </c>
    </row>
    <row r="424" spans="1:30" x14ac:dyDescent="0.25">
      <c r="A424" t="s">
        <v>1446</v>
      </c>
      <c r="B424">
        <v>44774</v>
      </c>
      <c r="C424">
        <v>44775</v>
      </c>
      <c r="D424" t="s">
        <v>549</v>
      </c>
      <c r="E424">
        <v>3463</v>
      </c>
      <c r="F424">
        <v>110</v>
      </c>
      <c r="G424">
        <v>1</v>
      </c>
      <c r="H424">
        <v>11</v>
      </c>
      <c r="I424">
        <v>0</v>
      </c>
      <c r="J424">
        <v>73</v>
      </c>
      <c r="K424">
        <v>3</v>
      </c>
      <c r="L424">
        <v>5</v>
      </c>
      <c r="M424">
        <v>0</v>
      </c>
      <c r="N424">
        <v>14</v>
      </c>
      <c r="O424">
        <v>8</v>
      </c>
      <c r="P424">
        <v>11</v>
      </c>
      <c r="Q424">
        <v>0</v>
      </c>
      <c r="R424">
        <v>9</v>
      </c>
      <c r="S424">
        <v>11</v>
      </c>
      <c r="T424">
        <v>14</v>
      </c>
      <c r="U424">
        <v>0</v>
      </c>
      <c r="V424">
        <v>14</v>
      </c>
      <c r="W424">
        <v>14</v>
      </c>
      <c r="X424">
        <v>14</v>
      </c>
      <c r="Y424">
        <v>11</v>
      </c>
      <c r="Z424">
        <v>14</v>
      </c>
      <c r="AA424" t="s">
        <v>1544</v>
      </c>
      <c r="AB424" t="s">
        <v>389</v>
      </c>
      <c r="AC424" t="s">
        <v>510</v>
      </c>
      <c r="AD424" t="s">
        <v>511</v>
      </c>
    </row>
    <row r="425" spans="1:30" x14ac:dyDescent="0.25">
      <c r="A425" t="s">
        <v>1446</v>
      </c>
      <c r="B425">
        <v>44774</v>
      </c>
      <c r="C425">
        <v>44775</v>
      </c>
      <c r="D425" t="s">
        <v>75</v>
      </c>
      <c r="E425">
        <v>19556</v>
      </c>
      <c r="F425">
        <v>629</v>
      </c>
      <c r="G425">
        <v>4</v>
      </c>
      <c r="H425">
        <v>100</v>
      </c>
      <c r="I425">
        <v>4</v>
      </c>
      <c r="J425">
        <v>187</v>
      </c>
      <c r="K425">
        <v>30</v>
      </c>
      <c r="L425">
        <v>7</v>
      </c>
      <c r="M425">
        <v>2</v>
      </c>
      <c r="N425">
        <v>35</v>
      </c>
      <c r="O425">
        <v>36</v>
      </c>
      <c r="P425">
        <v>108</v>
      </c>
      <c r="Q425">
        <v>5</v>
      </c>
      <c r="R425">
        <v>51</v>
      </c>
      <c r="S425">
        <v>110</v>
      </c>
      <c r="T425">
        <v>52</v>
      </c>
      <c r="U425">
        <v>4</v>
      </c>
      <c r="V425">
        <v>49</v>
      </c>
      <c r="W425">
        <v>53</v>
      </c>
      <c r="X425">
        <v>51</v>
      </c>
      <c r="Y425">
        <v>110</v>
      </c>
      <c r="Z425">
        <v>53</v>
      </c>
      <c r="AA425" t="s">
        <v>1429</v>
      </c>
      <c r="AB425" t="s">
        <v>16</v>
      </c>
      <c r="AC425" t="s">
        <v>70</v>
      </c>
      <c r="AD425" t="s">
        <v>1709</v>
      </c>
    </row>
    <row r="426" spans="1:30" x14ac:dyDescent="0.25">
      <c r="A426" t="s">
        <v>1446</v>
      </c>
      <c r="B426">
        <v>44774</v>
      </c>
      <c r="C426">
        <v>44775</v>
      </c>
      <c r="D426" t="s">
        <v>483</v>
      </c>
      <c r="E426">
        <v>3451</v>
      </c>
      <c r="F426">
        <v>137</v>
      </c>
      <c r="G426">
        <v>0</v>
      </c>
      <c r="H426">
        <v>16</v>
      </c>
      <c r="I426">
        <v>0</v>
      </c>
      <c r="J426">
        <v>53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16</v>
      </c>
      <c r="Q426">
        <v>0</v>
      </c>
      <c r="R426">
        <v>5</v>
      </c>
      <c r="S426">
        <v>15</v>
      </c>
      <c r="T426">
        <v>0</v>
      </c>
      <c r="U426">
        <v>0</v>
      </c>
      <c r="V426">
        <v>2</v>
      </c>
      <c r="W426">
        <v>3</v>
      </c>
      <c r="X426">
        <v>3</v>
      </c>
      <c r="Y426">
        <v>16</v>
      </c>
      <c r="Z426">
        <v>3</v>
      </c>
      <c r="AA426" t="s">
        <v>484</v>
      </c>
      <c r="AB426" t="s">
        <v>389</v>
      </c>
      <c r="AC426" t="s">
        <v>450</v>
      </c>
      <c r="AD426" t="s">
        <v>451</v>
      </c>
    </row>
    <row r="427" spans="1:30" x14ac:dyDescent="0.25">
      <c r="A427" t="s">
        <v>1446</v>
      </c>
      <c r="B427">
        <v>44774</v>
      </c>
      <c r="C427">
        <v>44775</v>
      </c>
      <c r="D427" t="s">
        <v>143</v>
      </c>
      <c r="E427">
        <v>9675</v>
      </c>
      <c r="F427">
        <v>386</v>
      </c>
      <c r="G427">
        <v>0</v>
      </c>
      <c r="H427">
        <v>23</v>
      </c>
      <c r="I427">
        <v>1</v>
      </c>
      <c r="J427">
        <v>158</v>
      </c>
      <c r="K427">
        <v>2</v>
      </c>
      <c r="L427">
        <v>1</v>
      </c>
      <c r="M427">
        <v>0</v>
      </c>
      <c r="N427">
        <v>4</v>
      </c>
      <c r="O427">
        <v>16</v>
      </c>
      <c r="P427">
        <v>26</v>
      </c>
      <c r="Q427">
        <v>0</v>
      </c>
      <c r="R427">
        <v>13</v>
      </c>
      <c r="S427">
        <v>27</v>
      </c>
      <c r="T427">
        <v>7</v>
      </c>
      <c r="U427">
        <v>0</v>
      </c>
      <c r="V427">
        <v>11</v>
      </c>
      <c r="W427">
        <v>8</v>
      </c>
      <c r="X427">
        <v>12</v>
      </c>
      <c r="Y427">
        <v>28</v>
      </c>
      <c r="Z427">
        <v>12</v>
      </c>
      <c r="AA427" t="s">
        <v>144</v>
      </c>
      <c r="AB427" t="s">
        <v>16</v>
      </c>
      <c r="AC427" t="s">
        <v>128</v>
      </c>
      <c r="AD427" t="s">
        <v>129</v>
      </c>
    </row>
    <row r="428" spans="1:30" x14ac:dyDescent="0.25">
      <c r="A428" t="s">
        <v>1446</v>
      </c>
      <c r="B428">
        <v>44774</v>
      </c>
      <c r="C428">
        <v>44775</v>
      </c>
      <c r="D428" t="s">
        <v>138</v>
      </c>
      <c r="E428">
        <v>5416</v>
      </c>
      <c r="F428">
        <v>199</v>
      </c>
      <c r="G428">
        <v>18</v>
      </c>
      <c r="H428">
        <v>68</v>
      </c>
      <c r="I428">
        <v>1</v>
      </c>
      <c r="J428">
        <v>79</v>
      </c>
      <c r="K428">
        <v>2</v>
      </c>
      <c r="L428">
        <v>2</v>
      </c>
      <c r="M428">
        <v>9</v>
      </c>
      <c r="N428">
        <v>7</v>
      </c>
      <c r="O428">
        <v>18</v>
      </c>
      <c r="P428">
        <v>65</v>
      </c>
      <c r="Q428">
        <v>13</v>
      </c>
      <c r="R428">
        <v>35</v>
      </c>
      <c r="S428">
        <v>69</v>
      </c>
      <c r="T428">
        <v>13</v>
      </c>
      <c r="U428">
        <v>4</v>
      </c>
      <c r="V428">
        <v>19</v>
      </c>
      <c r="W428">
        <v>20</v>
      </c>
      <c r="X428">
        <v>22</v>
      </c>
      <c r="Y428">
        <v>69</v>
      </c>
      <c r="Z428">
        <v>23</v>
      </c>
      <c r="AA428" t="s">
        <v>139</v>
      </c>
      <c r="AB428" t="s">
        <v>16</v>
      </c>
      <c r="AC428" t="s">
        <v>128</v>
      </c>
      <c r="AD428" t="s">
        <v>129</v>
      </c>
    </row>
    <row r="429" spans="1:30" x14ac:dyDescent="0.25">
      <c r="A429" t="s">
        <v>1446</v>
      </c>
      <c r="B429">
        <v>44774</v>
      </c>
      <c r="C429">
        <v>44775</v>
      </c>
      <c r="D429" t="s">
        <v>414</v>
      </c>
      <c r="E429">
        <v>4011</v>
      </c>
      <c r="F429">
        <v>117</v>
      </c>
      <c r="G429">
        <v>0</v>
      </c>
      <c r="H429">
        <v>31</v>
      </c>
      <c r="I429">
        <v>0</v>
      </c>
      <c r="J429">
        <v>48</v>
      </c>
      <c r="K429">
        <v>1</v>
      </c>
      <c r="L429">
        <v>0</v>
      </c>
      <c r="M429">
        <v>0</v>
      </c>
      <c r="N429">
        <v>3</v>
      </c>
      <c r="O429">
        <v>23</v>
      </c>
      <c r="P429">
        <v>32</v>
      </c>
      <c r="Q429">
        <v>0</v>
      </c>
      <c r="R429">
        <v>8</v>
      </c>
      <c r="S429">
        <v>36</v>
      </c>
      <c r="T429">
        <v>19</v>
      </c>
      <c r="U429">
        <v>0</v>
      </c>
      <c r="V429">
        <v>23</v>
      </c>
      <c r="W429">
        <v>21</v>
      </c>
      <c r="X429">
        <v>20</v>
      </c>
      <c r="Y429">
        <v>36</v>
      </c>
      <c r="Z429">
        <v>23</v>
      </c>
      <c r="AA429" t="s">
        <v>415</v>
      </c>
      <c r="AB429" t="s">
        <v>389</v>
      </c>
      <c r="AC429" t="s">
        <v>391</v>
      </c>
      <c r="AD429" t="s">
        <v>392</v>
      </c>
    </row>
    <row r="430" spans="1:30" x14ac:dyDescent="0.25">
      <c r="A430" t="s">
        <v>1446</v>
      </c>
      <c r="B430">
        <v>44774</v>
      </c>
      <c r="C430">
        <v>44775</v>
      </c>
      <c r="D430" t="s">
        <v>101</v>
      </c>
      <c r="E430">
        <v>3175</v>
      </c>
      <c r="F430">
        <v>92</v>
      </c>
      <c r="G430">
        <v>4</v>
      </c>
      <c r="H430">
        <v>16</v>
      </c>
      <c r="I430">
        <v>0</v>
      </c>
      <c r="J430">
        <v>35</v>
      </c>
      <c r="K430">
        <v>0</v>
      </c>
      <c r="L430">
        <v>0</v>
      </c>
      <c r="M430">
        <v>0</v>
      </c>
      <c r="N430">
        <v>1</v>
      </c>
      <c r="O430">
        <v>8</v>
      </c>
      <c r="P430">
        <v>16</v>
      </c>
      <c r="Q430">
        <v>3</v>
      </c>
      <c r="R430">
        <v>8</v>
      </c>
      <c r="S430">
        <v>16</v>
      </c>
      <c r="T430">
        <v>1</v>
      </c>
      <c r="U430">
        <v>0</v>
      </c>
      <c r="V430">
        <v>3</v>
      </c>
      <c r="W430">
        <v>3</v>
      </c>
      <c r="X430">
        <v>2</v>
      </c>
      <c r="Y430">
        <v>16</v>
      </c>
      <c r="Z430">
        <v>3</v>
      </c>
      <c r="AA430" t="s">
        <v>102</v>
      </c>
      <c r="AB430" t="s">
        <v>16</v>
      </c>
      <c r="AC430" t="s">
        <v>91</v>
      </c>
      <c r="AD430" t="s">
        <v>92</v>
      </c>
    </row>
    <row r="431" spans="1:30" x14ac:dyDescent="0.25">
      <c r="A431" t="s">
        <v>1446</v>
      </c>
      <c r="B431">
        <v>44774</v>
      </c>
      <c r="C431">
        <v>44775</v>
      </c>
      <c r="D431" t="s">
        <v>578</v>
      </c>
      <c r="E431">
        <v>3351</v>
      </c>
      <c r="F431">
        <v>162</v>
      </c>
      <c r="G431">
        <v>0</v>
      </c>
      <c r="H431">
        <v>3</v>
      </c>
      <c r="I431">
        <v>0</v>
      </c>
      <c r="J431">
        <v>50</v>
      </c>
      <c r="K431">
        <v>0</v>
      </c>
      <c r="L431">
        <v>0</v>
      </c>
      <c r="M431">
        <v>0</v>
      </c>
      <c r="N431">
        <v>0</v>
      </c>
      <c r="O431">
        <v>1</v>
      </c>
      <c r="P431">
        <v>9</v>
      </c>
      <c r="Q431">
        <v>1</v>
      </c>
      <c r="R431">
        <v>2</v>
      </c>
      <c r="S431">
        <v>9</v>
      </c>
      <c r="T431">
        <v>0</v>
      </c>
      <c r="U431">
        <v>0</v>
      </c>
      <c r="V431">
        <v>3</v>
      </c>
      <c r="W431">
        <v>3</v>
      </c>
      <c r="X431">
        <v>3</v>
      </c>
      <c r="Y431">
        <v>9</v>
      </c>
      <c r="Z431">
        <v>3</v>
      </c>
      <c r="AA431" t="s">
        <v>579</v>
      </c>
      <c r="AB431" t="s">
        <v>389</v>
      </c>
      <c r="AC431" t="s">
        <v>510</v>
      </c>
      <c r="AD431" t="s">
        <v>511</v>
      </c>
    </row>
    <row r="432" spans="1:30" x14ac:dyDescent="0.25">
      <c r="A432" t="s">
        <v>1446</v>
      </c>
      <c r="B432">
        <v>44774</v>
      </c>
      <c r="C432">
        <v>44775</v>
      </c>
      <c r="D432" t="s">
        <v>517</v>
      </c>
      <c r="E432">
        <v>4547</v>
      </c>
      <c r="F432">
        <v>205</v>
      </c>
      <c r="G432">
        <v>0</v>
      </c>
      <c r="H432">
        <v>8</v>
      </c>
      <c r="I432">
        <v>0</v>
      </c>
      <c r="J432">
        <v>105</v>
      </c>
      <c r="K432">
        <v>0</v>
      </c>
      <c r="L432">
        <v>0</v>
      </c>
      <c r="M432">
        <v>0</v>
      </c>
      <c r="N432">
        <v>1</v>
      </c>
      <c r="O432">
        <v>0</v>
      </c>
      <c r="P432">
        <v>20</v>
      </c>
      <c r="Q432">
        <v>0</v>
      </c>
      <c r="R432">
        <v>7</v>
      </c>
      <c r="S432">
        <v>21</v>
      </c>
      <c r="T432">
        <v>4</v>
      </c>
      <c r="U432">
        <v>0</v>
      </c>
      <c r="V432">
        <v>17</v>
      </c>
      <c r="W432">
        <v>17</v>
      </c>
      <c r="X432">
        <v>17</v>
      </c>
      <c r="Y432">
        <v>21</v>
      </c>
      <c r="Z432">
        <v>17</v>
      </c>
      <c r="AA432" t="s">
        <v>518</v>
      </c>
      <c r="AB432" t="s">
        <v>389</v>
      </c>
      <c r="AC432" t="s">
        <v>510</v>
      </c>
      <c r="AD432" t="s">
        <v>511</v>
      </c>
    </row>
    <row r="433" spans="1:30" x14ac:dyDescent="0.25">
      <c r="A433" t="s">
        <v>1446</v>
      </c>
      <c r="B433">
        <v>44774</v>
      </c>
      <c r="C433">
        <v>44775</v>
      </c>
      <c r="D433" t="s">
        <v>503</v>
      </c>
      <c r="E433">
        <v>2913</v>
      </c>
      <c r="F433">
        <v>116</v>
      </c>
      <c r="G433">
        <v>33</v>
      </c>
      <c r="H433">
        <v>40</v>
      </c>
      <c r="I433">
        <v>0</v>
      </c>
      <c r="J433">
        <v>48</v>
      </c>
      <c r="K433">
        <v>3</v>
      </c>
      <c r="L433">
        <v>1</v>
      </c>
      <c r="M433">
        <v>20</v>
      </c>
      <c r="N433">
        <v>22</v>
      </c>
      <c r="O433">
        <v>31</v>
      </c>
      <c r="P433">
        <v>39</v>
      </c>
      <c r="Q433">
        <v>0</v>
      </c>
      <c r="R433">
        <v>29</v>
      </c>
      <c r="S433">
        <v>40</v>
      </c>
      <c r="T433">
        <v>22</v>
      </c>
      <c r="U433">
        <v>1</v>
      </c>
      <c r="V433">
        <v>23</v>
      </c>
      <c r="W433">
        <v>20</v>
      </c>
      <c r="X433">
        <v>23</v>
      </c>
      <c r="Y433">
        <v>41</v>
      </c>
      <c r="Z433">
        <v>23</v>
      </c>
      <c r="AA433" t="s">
        <v>504</v>
      </c>
      <c r="AB433" t="s">
        <v>389</v>
      </c>
      <c r="AC433" t="s">
        <v>450</v>
      </c>
      <c r="AD433" t="s">
        <v>451</v>
      </c>
    </row>
    <row r="434" spans="1:30" x14ac:dyDescent="0.25">
      <c r="A434" t="s">
        <v>1446</v>
      </c>
      <c r="B434">
        <v>44774</v>
      </c>
      <c r="C434">
        <v>44775</v>
      </c>
      <c r="D434" t="s">
        <v>106</v>
      </c>
      <c r="E434">
        <v>5973</v>
      </c>
      <c r="F434">
        <v>218</v>
      </c>
      <c r="G434">
        <v>14</v>
      </c>
      <c r="H434">
        <v>55</v>
      </c>
      <c r="I434">
        <v>0</v>
      </c>
      <c r="J434">
        <v>81</v>
      </c>
      <c r="K434">
        <v>2</v>
      </c>
      <c r="L434">
        <v>1</v>
      </c>
      <c r="M434">
        <v>2</v>
      </c>
      <c r="N434">
        <v>3</v>
      </c>
      <c r="O434">
        <v>5</v>
      </c>
      <c r="P434">
        <v>54</v>
      </c>
      <c r="Q434">
        <v>0</v>
      </c>
      <c r="R434">
        <v>17</v>
      </c>
      <c r="S434">
        <v>55</v>
      </c>
      <c r="T434">
        <v>13</v>
      </c>
      <c r="U434">
        <v>0</v>
      </c>
      <c r="V434">
        <v>15</v>
      </c>
      <c r="W434">
        <v>12</v>
      </c>
      <c r="X434">
        <v>15</v>
      </c>
      <c r="Y434">
        <v>55</v>
      </c>
      <c r="Z434">
        <v>15</v>
      </c>
      <c r="AA434" t="s">
        <v>107</v>
      </c>
      <c r="AB434" t="s">
        <v>16</v>
      </c>
      <c r="AC434" t="s">
        <v>91</v>
      </c>
      <c r="AD434" t="s">
        <v>92</v>
      </c>
    </row>
    <row r="435" spans="1:30" x14ac:dyDescent="0.25">
      <c r="A435" t="s">
        <v>1446</v>
      </c>
      <c r="B435">
        <v>44774</v>
      </c>
      <c r="C435">
        <v>44775</v>
      </c>
      <c r="D435" t="s">
        <v>515</v>
      </c>
      <c r="E435">
        <v>9452</v>
      </c>
      <c r="F435">
        <v>400</v>
      </c>
      <c r="G435">
        <v>0</v>
      </c>
      <c r="H435">
        <v>75</v>
      </c>
      <c r="I435">
        <v>0</v>
      </c>
      <c r="J435">
        <v>106</v>
      </c>
      <c r="K435">
        <v>4</v>
      </c>
      <c r="L435">
        <v>4</v>
      </c>
      <c r="M435">
        <v>0</v>
      </c>
      <c r="N435">
        <v>4</v>
      </c>
      <c r="O435">
        <v>30</v>
      </c>
      <c r="P435">
        <v>78</v>
      </c>
      <c r="Q435">
        <v>0</v>
      </c>
      <c r="R435">
        <v>50</v>
      </c>
      <c r="S435">
        <v>79</v>
      </c>
      <c r="T435">
        <v>4</v>
      </c>
      <c r="U435">
        <v>0</v>
      </c>
      <c r="V435">
        <v>27</v>
      </c>
      <c r="W435">
        <v>27</v>
      </c>
      <c r="X435">
        <v>24</v>
      </c>
      <c r="Y435">
        <v>82</v>
      </c>
      <c r="Z435">
        <v>27</v>
      </c>
      <c r="AA435" t="s">
        <v>516</v>
      </c>
      <c r="AB435" t="s">
        <v>389</v>
      </c>
      <c r="AC435" t="s">
        <v>510</v>
      </c>
      <c r="AD435" t="s">
        <v>511</v>
      </c>
    </row>
    <row r="436" spans="1:30" x14ac:dyDescent="0.25">
      <c r="A436" t="s">
        <v>1446</v>
      </c>
      <c r="B436">
        <v>44774</v>
      </c>
      <c r="C436">
        <v>44775</v>
      </c>
      <c r="D436" t="s">
        <v>167</v>
      </c>
      <c r="E436">
        <v>5407</v>
      </c>
      <c r="F436">
        <v>136</v>
      </c>
      <c r="G436">
        <v>0</v>
      </c>
      <c r="H436">
        <v>23</v>
      </c>
      <c r="I436">
        <v>0</v>
      </c>
      <c r="J436">
        <v>61</v>
      </c>
      <c r="K436">
        <v>2</v>
      </c>
      <c r="L436">
        <v>1</v>
      </c>
      <c r="M436">
        <v>0</v>
      </c>
      <c r="N436">
        <v>10</v>
      </c>
      <c r="O436">
        <v>4</v>
      </c>
      <c r="P436">
        <v>23</v>
      </c>
      <c r="Q436">
        <v>1</v>
      </c>
      <c r="R436">
        <v>32</v>
      </c>
      <c r="S436">
        <v>58</v>
      </c>
      <c r="T436">
        <v>17</v>
      </c>
      <c r="U436">
        <v>0</v>
      </c>
      <c r="V436">
        <v>18</v>
      </c>
      <c r="W436">
        <v>29</v>
      </c>
      <c r="X436">
        <v>19</v>
      </c>
      <c r="Y436">
        <v>72</v>
      </c>
      <c r="Z436">
        <v>32</v>
      </c>
      <c r="AA436" t="s">
        <v>168</v>
      </c>
      <c r="AB436" t="s">
        <v>16</v>
      </c>
      <c r="AC436" t="s">
        <v>169</v>
      </c>
      <c r="AD436" t="s">
        <v>1540</v>
      </c>
    </row>
    <row r="437" spans="1:30" x14ac:dyDescent="0.25">
      <c r="A437" t="s">
        <v>1446</v>
      </c>
      <c r="B437">
        <v>44774</v>
      </c>
      <c r="C437">
        <v>44775</v>
      </c>
      <c r="D437" t="s">
        <v>562</v>
      </c>
      <c r="E437">
        <v>5193</v>
      </c>
      <c r="F437">
        <v>214</v>
      </c>
      <c r="G437">
        <v>10</v>
      </c>
      <c r="H437">
        <v>61</v>
      </c>
      <c r="I437">
        <v>0</v>
      </c>
      <c r="J437">
        <v>76</v>
      </c>
      <c r="K437">
        <v>16</v>
      </c>
      <c r="L437">
        <v>2</v>
      </c>
      <c r="M437">
        <v>10</v>
      </c>
      <c r="N437">
        <v>38</v>
      </c>
      <c r="O437">
        <v>9</v>
      </c>
      <c r="P437">
        <v>66</v>
      </c>
      <c r="Q437">
        <v>2</v>
      </c>
      <c r="R437">
        <v>50</v>
      </c>
      <c r="S437">
        <v>68</v>
      </c>
      <c r="T437">
        <v>41</v>
      </c>
      <c r="U437">
        <v>0</v>
      </c>
      <c r="V437">
        <v>43</v>
      </c>
      <c r="W437">
        <v>43</v>
      </c>
      <c r="X437">
        <v>40</v>
      </c>
      <c r="Y437">
        <v>68</v>
      </c>
      <c r="Z437">
        <v>43</v>
      </c>
      <c r="AA437" t="s">
        <v>1516</v>
      </c>
      <c r="AB437" t="s">
        <v>389</v>
      </c>
      <c r="AC437" t="s">
        <v>510</v>
      </c>
      <c r="AD437" t="s">
        <v>511</v>
      </c>
    </row>
    <row r="438" spans="1:30" x14ac:dyDescent="0.25">
      <c r="A438" t="s">
        <v>1446</v>
      </c>
      <c r="B438">
        <v>44805</v>
      </c>
      <c r="C438">
        <v>44806</v>
      </c>
      <c r="D438" t="s">
        <v>941</v>
      </c>
      <c r="E438">
        <v>10630</v>
      </c>
      <c r="F438">
        <v>372</v>
      </c>
      <c r="G438">
        <v>2</v>
      </c>
      <c r="H438">
        <v>114</v>
      </c>
      <c r="I438">
        <v>18</v>
      </c>
      <c r="J438">
        <v>51</v>
      </c>
      <c r="K438">
        <v>3</v>
      </c>
      <c r="L438">
        <v>8</v>
      </c>
      <c r="M438">
        <v>1</v>
      </c>
      <c r="N438">
        <v>17</v>
      </c>
      <c r="O438">
        <v>87</v>
      </c>
      <c r="P438">
        <v>128</v>
      </c>
      <c r="Q438">
        <v>0</v>
      </c>
      <c r="R438">
        <v>63</v>
      </c>
      <c r="S438">
        <v>129</v>
      </c>
      <c r="T438">
        <v>18</v>
      </c>
      <c r="U438">
        <v>0</v>
      </c>
      <c r="V438">
        <v>18</v>
      </c>
      <c r="W438">
        <v>18</v>
      </c>
      <c r="X438">
        <v>18</v>
      </c>
      <c r="Y438">
        <v>129</v>
      </c>
      <c r="Z438">
        <v>18</v>
      </c>
      <c r="AA438" t="s">
        <v>942</v>
      </c>
      <c r="AB438" t="s">
        <v>810</v>
      </c>
      <c r="AC438" t="s">
        <v>904</v>
      </c>
      <c r="AD438" t="s">
        <v>905</v>
      </c>
    </row>
    <row r="439" spans="1:30" x14ac:dyDescent="0.25">
      <c r="A439" t="s">
        <v>1446</v>
      </c>
      <c r="B439">
        <v>44805</v>
      </c>
      <c r="C439">
        <v>44806</v>
      </c>
      <c r="D439" t="s">
        <v>959</v>
      </c>
      <c r="E439">
        <v>9635</v>
      </c>
      <c r="F439">
        <v>409</v>
      </c>
      <c r="G439">
        <v>0</v>
      </c>
      <c r="H439">
        <v>35</v>
      </c>
      <c r="I439">
        <v>0</v>
      </c>
      <c r="J439">
        <v>110</v>
      </c>
      <c r="K439">
        <v>0</v>
      </c>
      <c r="L439">
        <v>0</v>
      </c>
      <c r="M439">
        <v>0</v>
      </c>
      <c r="N439">
        <v>1</v>
      </c>
      <c r="O439">
        <v>14</v>
      </c>
      <c r="P439">
        <v>61</v>
      </c>
      <c r="Q439">
        <v>1</v>
      </c>
      <c r="R439">
        <v>21</v>
      </c>
      <c r="S439">
        <v>62</v>
      </c>
      <c r="T439">
        <v>3</v>
      </c>
      <c r="U439">
        <v>0</v>
      </c>
      <c r="V439">
        <v>17</v>
      </c>
      <c r="W439">
        <v>9</v>
      </c>
      <c r="X439">
        <v>17</v>
      </c>
      <c r="Y439">
        <v>63</v>
      </c>
      <c r="Z439">
        <v>17</v>
      </c>
      <c r="AA439" t="s">
        <v>960</v>
      </c>
      <c r="AB439" t="s">
        <v>810</v>
      </c>
      <c r="AC439" t="s">
        <v>953</v>
      </c>
      <c r="AD439" t="s">
        <v>954</v>
      </c>
    </row>
    <row r="440" spans="1:30" x14ac:dyDescent="0.25">
      <c r="A440" t="s">
        <v>1446</v>
      </c>
      <c r="B440">
        <v>44805</v>
      </c>
      <c r="C440">
        <v>44806</v>
      </c>
      <c r="D440" t="s">
        <v>931</v>
      </c>
      <c r="E440">
        <v>5876</v>
      </c>
      <c r="F440">
        <v>202</v>
      </c>
      <c r="G440">
        <v>3</v>
      </c>
      <c r="H440">
        <v>67</v>
      </c>
      <c r="I440">
        <v>4</v>
      </c>
      <c r="J440">
        <v>47</v>
      </c>
      <c r="K440">
        <v>0</v>
      </c>
      <c r="L440">
        <v>0</v>
      </c>
      <c r="M440">
        <v>0</v>
      </c>
      <c r="N440">
        <v>0</v>
      </c>
      <c r="O440">
        <v>44</v>
      </c>
      <c r="P440">
        <v>72</v>
      </c>
      <c r="Q440">
        <v>0</v>
      </c>
      <c r="R440">
        <v>43</v>
      </c>
      <c r="S440">
        <v>71</v>
      </c>
      <c r="T440">
        <v>8</v>
      </c>
      <c r="U440">
        <v>1</v>
      </c>
      <c r="V440">
        <v>14</v>
      </c>
      <c r="W440">
        <v>14</v>
      </c>
      <c r="X440">
        <v>13</v>
      </c>
      <c r="Y440">
        <v>72</v>
      </c>
      <c r="Z440">
        <v>14</v>
      </c>
      <c r="AA440" t="s">
        <v>932</v>
      </c>
      <c r="AB440" t="s">
        <v>810</v>
      </c>
      <c r="AC440" t="s">
        <v>904</v>
      </c>
      <c r="AD440" t="s">
        <v>905</v>
      </c>
    </row>
    <row r="441" spans="1:30" x14ac:dyDescent="0.25">
      <c r="A441" t="s">
        <v>1446</v>
      </c>
      <c r="B441">
        <v>44805</v>
      </c>
      <c r="C441">
        <v>44806</v>
      </c>
      <c r="D441" t="s">
        <v>979</v>
      </c>
      <c r="E441">
        <v>5840</v>
      </c>
      <c r="F441">
        <v>266</v>
      </c>
      <c r="G441">
        <v>43</v>
      </c>
      <c r="H441">
        <v>74</v>
      </c>
      <c r="I441">
        <v>1</v>
      </c>
      <c r="J441">
        <v>43</v>
      </c>
      <c r="K441">
        <v>0</v>
      </c>
      <c r="L441">
        <v>0</v>
      </c>
      <c r="M441">
        <v>1</v>
      </c>
      <c r="N441">
        <v>7</v>
      </c>
      <c r="O441">
        <v>46</v>
      </c>
      <c r="P441">
        <v>74</v>
      </c>
      <c r="Q441">
        <v>41</v>
      </c>
      <c r="R441">
        <v>50</v>
      </c>
      <c r="S441">
        <v>74</v>
      </c>
      <c r="T441">
        <v>7</v>
      </c>
      <c r="U441">
        <v>0</v>
      </c>
      <c r="V441">
        <v>7</v>
      </c>
      <c r="W441">
        <v>7</v>
      </c>
      <c r="X441">
        <v>6</v>
      </c>
      <c r="Y441">
        <v>74</v>
      </c>
      <c r="Z441">
        <v>7</v>
      </c>
      <c r="AA441" t="s">
        <v>980</v>
      </c>
      <c r="AB441" t="s">
        <v>810</v>
      </c>
      <c r="AC441" t="s">
        <v>953</v>
      </c>
      <c r="AD441" t="s">
        <v>954</v>
      </c>
    </row>
    <row r="442" spans="1:30" x14ac:dyDescent="0.25">
      <c r="A442" t="s">
        <v>1446</v>
      </c>
      <c r="B442">
        <v>44805</v>
      </c>
      <c r="C442">
        <v>44806</v>
      </c>
      <c r="D442" t="s">
        <v>1007</v>
      </c>
      <c r="E442">
        <v>14488</v>
      </c>
      <c r="F442">
        <v>553</v>
      </c>
      <c r="G442">
        <v>0</v>
      </c>
      <c r="H442">
        <v>237</v>
      </c>
      <c r="I442">
        <v>1</v>
      </c>
      <c r="J442">
        <v>154</v>
      </c>
      <c r="K442">
        <v>6</v>
      </c>
      <c r="L442">
        <v>11</v>
      </c>
      <c r="M442">
        <v>1</v>
      </c>
      <c r="N442">
        <v>21</v>
      </c>
      <c r="O442">
        <v>109</v>
      </c>
      <c r="P442">
        <v>237</v>
      </c>
      <c r="Q442">
        <v>10</v>
      </c>
      <c r="R442">
        <v>84</v>
      </c>
      <c r="S442">
        <v>242</v>
      </c>
      <c r="T442">
        <v>30</v>
      </c>
      <c r="U442">
        <v>14</v>
      </c>
      <c r="V442">
        <v>24</v>
      </c>
      <c r="W442">
        <v>31</v>
      </c>
      <c r="X442">
        <v>30</v>
      </c>
      <c r="Y442">
        <v>243</v>
      </c>
      <c r="Z442">
        <v>31</v>
      </c>
      <c r="AA442" t="s">
        <v>1008</v>
      </c>
      <c r="AB442" t="s">
        <v>810</v>
      </c>
      <c r="AC442" t="s">
        <v>1009</v>
      </c>
      <c r="AD442" t="s">
        <v>1010</v>
      </c>
    </row>
    <row r="443" spans="1:30" x14ac:dyDescent="0.25">
      <c r="A443" t="s">
        <v>1446</v>
      </c>
      <c r="B443">
        <v>44805</v>
      </c>
      <c r="C443">
        <v>44806</v>
      </c>
      <c r="D443" t="s">
        <v>951</v>
      </c>
      <c r="E443">
        <v>9678</v>
      </c>
      <c r="F443">
        <v>444</v>
      </c>
      <c r="G443">
        <v>0</v>
      </c>
      <c r="H443">
        <v>70</v>
      </c>
      <c r="I443">
        <v>1</v>
      </c>
      <c r="J443">
        <v>86</v>
      </c>
      <c r="K443">
        <v>3</v>
      </c>
      <c r="L443">
        <v>0</v>
      </c>
      <c r="M443">
        <v>1</v>
      </c>
      <c r="N443">
        <v>13</v>
      </c>
      <c r="O443">
        <v>7</v>
      </c>
      <c r="P443">
        <v>69</v>
      </c>
      <c r="Q443">
        <v>0</v>
      </c>
      <c r="R443">
        <v>36</v>
      </c>
      <c r="S443">
        <v>93</v>
      </c>
      <c r="T443">
        <v>22</v>
      </c>
      <c r="U443">
        <v>0</v>
      </c>
      <c r="V443">
        <v>31</v>
      </c>
      <c r="W443">
        <v>31</v>
      </c>
      <c r="X443">
        <v>31</v>
      </c>
      <c r="Y443">
        <v>99</v>
      </c>
      <c r="Z443">
        <v>32</v>
      </c>
      <c r="AA443" t="s">
        <v>952</v>
      </c>
      <c r="AB443" t="s">
        <v>810</v>
      </c>
      <c r="AC443" t="s">
        <v>953</v>
      </c>
      <c r="AD443" t="s">
        <v>954</v>
      </c>
    </row>
    <row r="444" spans="1:30" x14ac:dyDescent="0.25">
      <c r="A444" t="s">
        <v>1446</v>
      </c>
      <c r="B444">
        <v>44805</v>
      </c>
      <c r="C444">
        <v>44806</v>
      </c>
      <c r="D444" t="s">
        <v>158</v>
      </c>
      <c r="E444">
        <v>5593</v>
      </c>
      <c r="F444">
        <v>140</v>
      </c>
      <c r="G444">
        <v>0</v>
      </c>
      <c r="H444">
        <v>17</v>
      </c>
      <c r="I444">
        <v>0</v>
      </c>
      <c r="J444">
        <v>54</v>
      </c>
      <c r="K444">
        <v>1</v>
      </c>
      <c r="L444">
        <v>0</v>
      </c>
      <c r="M444">
        <v>0</v>
      </c>
      <c r="N444">
        <v>0</v>
      </c>
      <c r="O444">
        <v>0</v>
      </c>
      <c r="P444">
        <v>17</v>
      </c>
      <c r="Q444">
        <v>0</v>
      </c>
      <c r="R444">
        <v>6</v>
      </c>
      <c r="S444">
        <v>16</v>
      </c>
      <c r="T444">
        <v>1</v>
      </c>
      <c r="U444">
        <v>0</v>
      </c>
      <c r="V444">
        <v>12</v>
      </c>
      <c r="W444">
        <v>10</v>
      </c>
      <c r="X444">
        <v>11</v>
      </c>
      <c r="Y444">
        <v>17</v>
      </c>
      <c r="Z444">
        <v>12</v>
      </c>
      <c r="AA444" t="s">
        <v>159</v>
      </c>
      <c r="AB444" t="s">
        <v>16</v>
      </c>
      <c r="AC444" t="s">
        <v>128</v>
      </c>
      <c r="AD444" t="s">
        <v>129</v>
      </c>
    </row>
    <row r="445" spans="1:30" x14ac:dyDescent="0.25">
      <c r="A445" t="s">
        <v>1446</v>
      </c>
      <c r="B445">
        <v>44805</v>
      </c>
      <c r="C445">
        <v>44806</v>
      </c>
      <c r="D445" t="s">
        <v>984</v>
      </c>
      <c r="E445">
        <v>4879</v>
      </c>
      <c r="F445">
        <v>233</v>
      </c>
      <c r="G445">
        <v>0</v>
      </c>
      <c r="H445">
        <v>98</v>
      </c>
      <c r="I445">
        <v>0</v>
      </c>
      <c r="J445">
        <v>42</v>
      </c>
      <c r="K445">
        <v>4</v>
      </c>
      <c r="L445">
        <v>3</v>
      </c>
      <c r="M445">
        <v>0</v>
      </c>
      <c r="N445">
        <v>20</v>
      </c>
      <c r="O445">
        <v>61</v>
      </c>
      <c r="P445">
        <v>98</v>
      </c>
      <c r="Q445">
        <v>0</v>
      </c>
      <c r="R445">
        <v>61</v>
      </c>
      <c r="S445">
        <v>98</v>
      </c>
      <c r="T445">
        <v>21</v>
      </c>
      <c r="U445">
        <v>0</v>
      </c>
      <c r="V445">
        <v>22</v>
      </c>
      <c r="W445">
        <v>22</v>
      </c>
      <c r="X445">
        <v>22</v>
      </c>
      <c r="Y445">
        <v>98</v>
      </c>
      <c r="Z445">
        <v>22</v>
      </c>
      <c r="AA445" t="s">
        <v>985</v>
      </c>
      <c r="AB445" t="s">
        <v>810</v>
      </c>
      <c r="AC445" t="s">
        <v>953</v>
      </c>
      <c r="AD445" t="s">
        <v>954</v>
      </c>
    </row>
    <row r="446" spans="1:30" x14ac:dyDescent="0.25">
      <c r="A446" t="s">
        <v>1446</v>
      </c>
      <c r="B446">
        <v>44805</v>
      </c>
      <c r="C446">
        <v>44806</v>
      </c>
      <c r="D446" t="s">
        <v>970</v>
      </c>
      <c r="E446">
        <v>7943</v>
      </c>
      <c r="F446">
        <v>311</v>
      </c>
      <c r="G446">
        <v>0</v>
      </c>
      <c r="H446">
        <v>32</v>
      </c>
      <c r="I446">
        <v>1</v>
      </c>
      <c r="J446">
        <v>72</v>
      </c>
      <c r="K446">
        <v>5</v>
      </c>
      <c r="L446">
        <v>1</v>
      </c>
      <c r="M446">
        <v>1</v>
      </c>
      <c r="N446">
        <v>16</v>
      </c>
      <c r="O446">
        <v>6</v>
      </c>
      <c r="P446">
        <v>39</v>
      </c>
      <c r="Q446">
        <v>0</v>
      </c>
      <c r="R446">
        <v>22</v>
      </c>
      <c r="S446">
        <v>42</v>
      </c>
      <c r="T446">
        <v>26</v>
      </c>
      <c r="U446">
        <v>0</v>
      </c>
      <c r="V446">
        <v>28</v>
      </c>
      <c r="W446">
        <v>27</v>
      </c>
      <c r="X446">
        <v>27</v>
      </c>
      <c r="Y446">
        <v>43</v>
      </c>
      <c r="Z446">
        <v>29</v>
      </c>
      <c r="AA446" t="s">
        <v>971</v>
      </c>
      <c r="AB446" t="s">
        <v>810</v>
      </c>
      <c r="AC446" t="s">
        <v>953</v>
      </c>
      <c r="AD446" t="s">
        <v>954</v>
      </c>
    </row>
    <row r="447" spans="1:30" x14ac:dyDescent="0.25">
      <c r="A447" t="s">
        <v>1446</v>
      </c>
      <c r="B447">
        <v>44805</v>
      </c>
      <c r="C447">
        <v>44806</v>
      </c>
      <c r="D447" t="s">
        <v>854</v>
      </c>
      <c r="E447">
        <v>6355</v>
      </c>
      <c r="F447">
        <v>238</v>
      </c>
      <c r="G447">
        <v>24</v>
      </c>
      <c r="H447">
        <v>107</v>
      </c>
      <c r="I447">
        <v>0</v>
      </c>
      <c r="J447">
        <v>30</v>
      </c>
      <c r="K447">
        <v>1</v>
      </c>
      <c r="L447">
        <v>0</v>
      </c>
      <c r="M447">
        <v>6</v>
      </c>
      <c r="N447">
        <v>14</v>
      </c>
      <c r="O447">
        <v>89</v>
      </c>
      <c r="P447">
        <v>108</v>
      </c>
      <c r="Q447">
        <v>0</v>
      </c>
      <c r="R447">
        <v>51</v>
      </c>
      <c r="S447">
        <v>108</v>
      </c>
      <c r="T447">
        <v>14</v>
      </c>
      <c r="U447">
        <v>0</v>
      </c>
      <c r="V447">
        <v>14</v>
      </c>
      <c r="W447">
        <v>12</v>
      </c>
      <c r="X447">
        <v>14</v>
      </c>
      <c r="Y447">
        <v>108</v>
      </c>
      <c r="Z447">
        <v>14</v>
      </c>
      <c r="AA447" t="s">
        <v>855</v>
      </c>
      <c r="AB447" t="s">
        <v>810</v>
      </c>
      <c r="AC447" t="s">
        <v>856</v>
      </c>
      <c r="AD447" t="s">
        <v>857</v>
      </c>
    </row>
    <row r="448" spans="1:30" x14ac:dyDescent="0.25">
      <c r="A448" t="s">
        <v>1446</v>
      </c>
      <c r="B448">
        <v>44805</v>
      </c>
      <c r="C448">
        <v>44806</v>
      </c>
      <c r="D448" t="s">
        <v>833</v>
      </c>
      <c r="E448">
        <v>6320</v>
      </c>
      <c r="F448">
        <v>210</v>
      </c>
      <c r="G448">
        <v>50</v>
      </c>
      <c r="H448">
        <v>59</v>
      </c>
      <c r="I448">
        <v>0</v>
      </c>
      <c r="J448">
        <v>20</v>
      </c>
      <c r="K448">
        <v>0</v>
      </c>
      <c r="L448">
        <v>0</v>
      </c>
      <c r="M448">
        <v>1</v>
      </c>
      <c r="N448">
        <v>1</v>
      </c>
      <c r="O448">
        <v>49</v>
      </c>
      <c r="P448">
        <v>57</v>
      </c>
      <c r="Q448">
        <v>0</v>
      </c>
      <c r="R448">
        <v>40</v>
      </c>
      <c r="S448">
        <v>59</v>
      </c>
      <c r="T448">
        <v>2</v>
      </c>
      <c r="U448">
        <v>0</v>
      </c>
      <c r="V448">
        <v>5</v>
      </c>
      <c r="W448">
        <v>5</v>
      </c>
      <c r="X448">
        <v>5</v>
      </c>
      <c r="Y448">
        <v>59</v>
      </c>
      <c r="Z448">
        <v>5</v>
      </c>
      <c r="AA448" t="s">
        <v>834</v>
      </c>
      <c r="AB448" t="s">
        <v>810</v>
      </c>
      <c r="AC448" t="s">
        <v>812</v>
      </c>
      <c r="AD448" t="s">
        <v>813</v>
      </c>
    </row>
    <row r="449" spans="1:30" x14ac:dyDescent="0.25">
      <c r="A449" t="s">
        <v>1446</v>
      </c>
      <c r="B449">
        <v>44805</v>
      </c>
      <c r="C449">
        <v>44806</v>
      </c>
      <c r="D449" t="s">
        <v>894</v>
      </c>
      <c r="E449">
        <v>6605</v>
      </c>
      <c r="F449">
        <v>277</v>
      </c>
      <c r="G449">
        <v>1</v>
      </c>
      <c r="H449">
        <v>94</v>
      </c>
      <c r="I449">
        <v>1</v>
      </c>
      <c r="J449">
        <v>91</v>
      </c>
      <c r="K449">
        <v>17</v>
      </c>
      <c r="L449">
        <v>1</v>
      </c>
      <c r="M449">
        <v>1</v>
      </c>
      <c r="N449">
        <v>26</v>
      </c>
      <c r="O449">
        <v>89</v>
      </c>
      <c r="P449">
        <v>97</v>
      </c>
      <c r="Q449">
        <v>1</v>
      </c>
      <c r="R449">
        <v>41</v>
      </c>
      <c r="S449">
        <v>98</v>
      </c>
      <c r="T449">
        <v>29</v>
      </c>
      <c r="U449">
        <v>0</v>
      </c>
      <c r="V449">
        <v>30</v>
      </c>
      <c r="W449">
        <v>23</v>
      </c>
      <c r="X449">
        <v>31</v>
      </c>
      <c r="Y449">
        <v>99</v>
      </c>
      <c r="Z449">
        <v>31</v>
      </c>
      <c r="AA449" t="s">
        <v>895</v>
      </c>
      <c r="AB449" t="s">
        <v>810</v>
      </c>
      <c r="AC449" t="s">
        <v>856</v>
      </c>
      <c r="AD449" t="s">
        <v>857</v>
      </c>
    </row>
    <row r="450" spans="1:30" x14ac:dyDescent="0.25">
      <c r="A450" t="s">
        <v>1446</v>
      </c>
      <c r="B450">
        <v>44805</v>
      </c>
      <c r="C450">
        <v>44806</v>
      </c>
      <c r="D450" t="s">
        <v>910</v>
      </c>
      <c r="E450">
        <v>15712</v>
      </c>
      <c r="F450">
        <v>572</v>
      </c>
      <c r="G450">
        <v>23</v>
      </c>
      <c r="H450">
        <v>177</v>
      </c>
      <c r="I450">
        <v>0</v>
      </c>
      <c r="J450">
        <v>71</v>
      </c>
      <c r="K450">
        <v>1</v>
      </c>
      <c r="L450">
        <v>0</v>
      </c>
      <c r="M450">
        <v>5</v>
      </c>
      <c r="N450">
        <v>2</v>
      </c>
      <c r="O450">
        <v>2</v>
      </c>
      <c r="P450">
        <v>184</v>
      </c>
      <c r="Q450">
        <v>11</v>
      </c>
      <c r="R450">
        <v>108</v>
      </c>
      <c r="S450">
        <v>191</v>
      </c>
      <c r="T450">
        <v>6</v>
      </c>
      <c r="U450">
        <v>2</v>
      </c>
      <c r="V450">
        <v>37</v>
      </c>
      <c r="W450">
        <v>35</v>
      </c>
      <c r="X450">
        <v>37</v>
      </c>
      <c r="Y450">
        <v>192</v>
      </c>
      <c r="Z450">
        <v>37</v>
      </c>
      <c r="AA450" t="s">
        <v>911</v>
      </c>
      <c r="AB450" t="s">
        <v>810</v>
      </c>
      <c r="AC450" t="s">
        <v>1447</v>
      </c>
      <c r="AD450" t="s">
        <v>1448</v>
      </c>
    </row>
    <row r="451" spans="1:30" x14ac:dyDescent="0.25">
      <c r="A451" t="s">
        <v>1446</v>
      </c>
      <c r="B451">
        <v>44805</v>
      </c>
      <c r="C451">
        <v>44806</v>
      </c>
      <c r="D451" t="s">
        <v>1002</v>
      </c>
      <c r="E451">
        <v>9625</v>
      </c>
      <c r="F451">
        <v>468</v>
      </c>
      <c r="G451">
        <v>1</v>
      </c>
      <c r="H451">
        <v>213</v>
      </c>
      <c r="I451">
        <v>1</v>
      </c>
      <c r="J451">
        <v>122</v>
      </c>
      <c r="K451">
        <v>0</v>
      </c>
      <c r="L451">
        <v>23</v>
      </c>
      <c r="M451">
        <v>0</v>
      </c>
      <c r="N451">
        <v>43</v>
      </c>
      <c r="O451">
        <v>155</v>
      </c>
      <c r="P451">
        <v>214</v>
      </c>
      <c r="Q451">
        <v>0</v>
      </c>
      <c r="R451">
        <v>125</v>
      </c>
      <c r="S451">
        <v>212</v>
      </c>
      <c r="T451">
        <v>53</v>
      </c>
      <c r="U451">
        <v>0</v>
      </c>
      <c r="V451">
        <v>53</v>
      </c>
      <c r="W451">
        <v>56</v>
      </c>
      <c r="X451">
        <v>54</v>
      </c>
      <c r="Y451">
        <v>214</v>
      </c>
      <c r="Z451">
        <v>56</v>
      </c>
      <c r="AA451" t="s">
        <v>1003</v>
      </c>
      <c r="AB451" t="s">
        <v>810</v>
      </c>
      <c r="AC451" t="s">
        <v>953</v>
      </c>
      <c r="AD451" t="s">
        <v>954</v>
      </c>
    </row>
    <row r="452" spans="1:30" x14ac:dyDescent="0.25">
      <c r="A452" t="s">
        <v>1446</v>
      </c>
      <c r="B452">
        <v>44805</v>
      </c>
      <c r="C452">
        <v>44806</v>
      </c>
      <c r="D452" t="s">
        <v>567</v>
      </c>
      <c r="E452">
        <v>5302</v>
      </c>
      <c r="F452">
        <v>235</v>
      </c>
      <c r="G452">
        <v>8</v>
      </c>
      <c r="H452">
        <v>122</v>
      </c>
      <c r="I452">
        <v>4</v>
      </c>
      <c r="J452">
        <v>86</v>
      </c>
      <c r="K452">
        <v>7</v>
      </c>
      <c r="L452">
        <v>2</v>
      </c>
      <c r="M452">
        <v>10</v>
      </c>
      <c r="N452">
        <v>39</v>
      </c>
      <c r="O452">
        <v>31</v>
      </c>
      <c r="P452">
        <v>121</v>
      </c>
      <c r="Q452">
        <v>1</v>
      </c>
      <c r="R452">
        <v>49</v>
      </c>
      <c r="S452">
        <v>123</v>
      </c>
      <c r="T452">
        <v>38</v>
      </c>
      <c r="U452">
        <v>0</v>
      </c>
      <c r="V452">
        <v>43</v>
      </c>
      <c r="W452">
        <v>42</v>
      </c>
      <c r="X452">
        <v>39</v>
      </c>
      <c r="Y452">
        <v>123</v>
      </c>
      <c r="Z452">
        <v>43</v>
      </c>
      <c r="AA452" t="s">
        <v>568</v>
      </c>
      <c r="AB452" t="s">
        <v>389</v>
      </c>
      <c r="AC452" t="s">
        <v>510</v>
      </c>
      <c r="AD452" t="s">
        <v>511</v>
      </c>
    </row>
    <row r="453" spans="1:30" x14ac:dyDescent="0.25">
      <c r="A453" t="s">
        <v>1446</v>
      </c>
      <c r="B453">
        <v>44805</v>
      </c>
      <c r="C453">
        <v>44806</v>
      </c>
      <c r="D453" t="s">
        <v>427</v>
      </c>
      <c r="E453">
        <v>3491</v>
      </c>
      <c r="F453">
        <v>133</v>
      </c>
      <c r="G453">
        <v>1</v>
      </c>
      <c r="H453">
        <v>44</v>
      </c>
      <c r="I453">
        <v>0</v>
      </c>
      <c r="J453">
        <v>50</v>
      </c>
      <c r="K453">
        <v>0</v>
      </c>
      <c r="L453">
        <v>0</v>
      </c>
      <c r="M453">
        <v>0</v>
      </c>
      <c r="N453">
        <v>1</v>
      </c>
      <c r="O453">
        <v>21</v>
      </c>
      <c r="P453">
        <v>44</v>
      </c>
      <c r="Q453">
        <v>0</v>
      </c>
      <c r="R453">
        <v>21</v>
      </c>
      <c r="S453">
        <v>43</v>
      </c>
      <c r="T453">
        <v>14</v>
      </c>
      <c r="U453">
        <v>0</v>
      </c>
      <c r="V453">
        <v>14</v>
      </c>
      <c r="W453">
        <v>15</v>
      </c>
      <c r="X453">
        <v>17</v>
      </c>
      <c r="Y453">
        <v>44</v>
      </c>
      <c r="Z453">
        <v>17</v>
      </c>
      <c r="AA453" t="s">
        <v>428</v>
      </c>
      <c r="AB453" t="s">
        <v>389</v>
      </c>
      <c r="AC453" t="s">
        <v>391</v>
      </c>
      <c r="AD453" t="s">
        <v>392</v>
      </c>
    </row>
    <row r="454" spans="1:30" x14ac:dyDescent="0.25">
      <c r="A454" t="s">
        <v>1446</v>
      </c>
      <c r="B454">
        <v>44805</v>
      </c>
      <c r="C454">
        <v>44806</v>
      </c>
      <c r="D454" t="s">
        <v>179</v>
      </c>
      <c r="E454">
        <v>7358</v>
      </c>
      <c r="F454">
        <v>318</v>
      </c>
      <c r="G454">
        <v>43</v>
      </c>
      <c r="H454">
        <v>57</v>
      </c>
      <c r="I454">
        <v>0</v>
      </c>
      <c r="J454">
        <v>106</v>
      </c>
      <c r="K454">
        <v>2</v>
      </c>
      <c r="L454">
        <v>6</v>
      </c>
      <c r="M454">
        <v>5</v>
      </c>
      <c r="N454">
        <v>7</v>
      </c>
      <c r="O454">
        <v>46</v>
      </c>
      <c r="P454">
        <v>55</v>
      </c>
      <c r="Q454">
        <v>45</v>
      </c>
      <c r="R454">
        <v>58</v>
      </c>
      <c r="S454">
        <v>57</v>
      </c>
      <c r="T454">
        <v>12</v>
      </c>
      <c r="U454">
        <v>7</v>
      </c>
      <c r="V454">
        <v>12</v>
      </c>
      <c r="W454">
        <v>12</v>
      </c>
      <c r="X454">
        <v>12</v>
      </c>
      <c r="Y454">
        <v>60</v>
      </c>
      <c r="Z454">
        <v>12</v>
      </c>
      <c r="AA454" t="s">
        <v>180</v>
      </c>
      <c r="AB454" t="s">
        <v>16</v>
      </c>
      <c r="AC454" t="s">
        <v>169</v>
      </c>
      <c r="AD454" t="s">
        <v>1540</v>
      </c>
    </row>
    <row r="455" spans="1:30" x14ac:dyDescent="0.25">
      <c r="A455" t="s">
        <v>1446</v>
      </c>
      <c r="B455">
        <v>44805</v>
      </c>
      <c r="C455">
        <v>44806</v>
      </c>
      <c r="D455" t="s">
        <v>538</v>
      </c>
      <c r="E455">
        <v>5119</v>
      </c>
      <c r="F455">
        <v>227</v>
      </c>
      <c r="G455">
        <v>0</v>
      </c>
      <c r="H455">
        <v>74</v>
      </c>
      <c r="I455">
        <v>1</v>
      </c>
      <c r="J455">
        <v>59</v>
      </c>
      <c r="K455">
        <v>0</v>
      </c>
      <c r="L455">
        <v>1</v>
      </c>
      <c r="M455">
        <v>0</v>
      </c>
      <c r="N455">
        <v>30</v>
      </c>
      <c r="O455">
        <v>8</v>
      </c>
      <c r="P455">
        <v>73</v>
      </c>
      <c r="Q455">
        <v>1</v>
      </c>
      <c r="R455">
        <v>39</v>
      </c>
      <c r="S455">
        <v>73</v>
      </c>
      <c r="T455">
        <v>31</v>
      </c>
      <c r="U455">
        <v>0</v>
      </c>
      <c r="V455">
        <v>31</v>
      </c>
      <c r="W455">
        <v>31</v>
      </c>
      <c r="X455">
        <v>25</v>
      </c>
      <c r="Y455">
        <v>75</v>
      </c>
      <c r="Z455">
        <v>31</v>
      </c>
      <c r="AA455" t="s">
        <v>539</v>
      </c>
      <c r="AB455" t="s">
        <v>389</v>
      </c>
      <c r="AC455" t="s">
        <v>510</v>
      </c>
      <c r="AD455" t="s">
        <v>511</v>
      </c>
    </row>
    <row r="456" spans="1:30" x14ac:dyDescent="0.25">
      <c r="A456" t="s">
        <v>1446</v>
      </c>
      <c r="B456">
        <v>44805</v>
      </c>
      <c r="C456">
        <v>44806</v>
      </c>
      <c r="D456" t="s">
        <v>467</v>
      </c>
      <c r="E456">
        <v>3412</v>
      </c>
      <c r="F456">
        <v>154</v>
      </c>
      <c r="G456">
        <v>0</v>
      </c>
      <c r="H456">
        <v>84</v>
      </c>
      <c r="I456">
        <v>0</v>
      </c>
      <c r="J456">
        <v>47</v>
      </c>
      <c r="K456">
        <v>0</v>
      </c>
      <c r="L456">
        <v>0</v>
      </c>
      <c r="M456">
        <v>0</v>
      </c>
      <c r="N456">
        <v>0</v>
      </c>
      <c r="O456">
        <v>58</v>
      </c>
      <c r="P456">
        <v>86</v>
      </c>
      <c r="Q456">
        <v>0</v>
      </c>
      <c r="R456">
        <v>41</v>
      </c>
      <c r="S456">
        <v>85</v>
      </c>
      <c r="T456">
        <v>22</v>
      </c>
      <c r="U456">
        <v>0</v>
      </c>
      <c r="V456">
        <v>23</v>
      </c>
      <c r="W456">
        <v>21</v>
      </c>
      <c r="X456">
        <v>23</v>
      </c>
      <c r="Y456">
        <v>86</v>
      </c>
      <c r="Z456">
        <v>23</v>
      </c>
      <c r="AA456" t="s">
        <v>1541</v>
      </c>
      <c r="AB456" t="s">
        <v>389</v>
      </c>
      <c r="AC456" t="s">
        <v>450</v>
      </c>
      <c r="AD456" t="s">
        <v>451</v>
      </c>
    </row>
    <row r="457" spans="1:30" x14ac:dyDescent="0.25">
      <c r="A457" t="s">
        <v>1446</v>
      </c>
      <c r="B457">
        <v>44805</v>
      </c>
      <c r="C457">
        <v>44806</v>
      </c>
      <c r="D457" t="s">
        <v>464</v>
      </c>
      <c r="E457">
        <v>3220</v>
      </c>
      <c r="F457">
        <v>109</v>
      </c>
      <c r="G457">
        <v>0</v>
      </c>
      <c r="H457">
        <v>49</v>
      </c>
      <c r="I457">
        <v>0</v>
      </c>
      <c r="J457">
        <v>81</v>
      </c>
      <c r="K457">
        <v>1</v>
      </c>
      <c r="L457">
        <v>0</v>
      </c>
      <c r="M457">
        <v>0</v>
      </c>
      <c r="N457">
        <v>54</v>
      </c>
      <c r="O457">
        <v>2</v>
      </c>
      <c r="P457">
        <v>50</v>
      </c>
      <c r="Q457">
        <v>0</v>
      </c>
      <c r="R457">
        <v>16</v>
      </c>
      <c r="S457">
        <v>50</v>
      </c>
      <c r="T457">
        <v>55</v>
      </c>
      <c r="U457">
        <v>1</v>
      </c>
      <c r="V457">
        <v>54</v>
      </c>
      <c r="W457">
        <v>49</v>
      </c>
      <c r="X457">
        <v>52</v>
      </c>
      <c r="Y457">
        <v>50</v>
      </c>
      <c r="Z457">
        <v>55</v>
      </c>
      <c r="AA457" t="s">
        <v>465</v>
      </c>
      <c r="AB457" t="s">
        <v>389</v>
      </c>
      <c r="AC457" t="s">
        <v>450</v>
      </c>
      <c r="AD457" t="s">
        <v>451</v>
      </c>
    </row>
    <row r="458" spans="1:30" x14ac:dyDescent="0.25">
      <c r="A458" t="s">
        <v>1446</v>
      </c>
      <c r="B458">
        <v>44805</v>
      </c>
      <c r="C458">
        <v>44806</v>
      </c>
      <c r="D458" t="s">
        <v>61</v>
      </c>
      <c r="E458">
        <v>4875</v>
      </c>
      <c r="F458">
        <v>192</v>
      </c>
      <c r="G458">
        <v>0</v>
      </c>
      <c r="H458">
        <v>53</v>
      </c>
      <c r="I458">
        <v>2</v>
      </c>
      <c r="J458">
        <v>114</v>
      </c>
      <c r="K458">
        <v>1</v>
      </c>
      <c r="L458">
        <v>0</v>
      </c>
      <c r="M458">
        <v>1</v>
      </c>
      <c r="N458">
        <v>5</v>
      </c>
      <c r="O458">
        <v>48</v>
      </c>
      <c r="P458">
        <v>53</v>
      </c>
      <c r="Q458">
        <v>0</v>
      </c>
      <c r="R458">
        <v>37</v>
      </c>
      <c r="S458">
        <v>54</v>
      </c>
      <c r="T458">
        <v>19</v>
      </c>
      <c r="U458">
        <v>0</v>
      </c>
      <c r="V458">
        <v>27</v>
      </c>
      <c r="W458">
        <v>25</v>
      </c>
      <c r="X458">
        <v>27</v>
      </c>
      <c r="Y458">
        <v>54</v>
      </c>
      <c r="Z458">
        <v>27</v>
      </c>
      <c r="AA458" t="s">
        <v>62</v>
      </c>
      <c r="AB458" t="s">
        <v>16</v>
      </c>
      <c r="AC458" t="s">
        <v>41</v>
      </c>
      <c r="AD458" t="s">
        <v>42</v>
      </c>
    </row>
    <row r="459" spans="1:30" x14ac:dyDescent="0.25">
      <c r="A459" t="s">
        <v>1446</v>
      </c>
      <c r="B459">
        <v>44805</v>
      </c>
      <c r="C459">
        <v>44806</v>
      </c>
      <c r="D459" t="s">
        <v>843</v>
      </c>
      <c r="E459">
        <v>11209</v>
      </c>
      <c r="F459">
        <v>348</v>
      </c>
      <c r="G459">
        <v>0</v>
      </c>
      <c r="H459">
        <v>52</v>
      </c>
      <c r="I459">
        <v>0</v>
      </c>
      <c r="J459">
        <v>45</v>
      </c>
      <c r="K459">
        <v>1</v>
      </c>
      <c r="L459">
        <v>0</v>
      </c>
      <c r="M459">
        <v>0</v>
      </c>
      <c r="N459">
        <v>0</v>
      </c>
      <c r="O459">
        <v>40</v>
      </c>
      <c r="P459">
        <v>51</v>
      </c>
      <c r="Q459">
        <v>0</v>
      </c>
      <c r="R459">
        <v>28</v>
      </c>
      <c r="S459">
        <v>52</v>
      </c>
      <c r="T459">
        <v>13</v>
      </c>
      <c r="U459">
        <v>0</v>
      </c>
      <c r="V459">
        <v>13</v>
      </c>
      <c r="W459">
        <v>12</v>
      </c>
      <c r="X459">
        <v>12</v>
      </c>
      <c r="Y459">
        <v>53</v>
      </c>
      <c r="Z459">
        <v>14</v>
      </c>
      <c r="AA459" t="s">
        <v>844</v>
      </c>
      <c r="AB459" t="s">
        <v>810</v>
      </c>
      <c r="AC459" t="s">
        <v>812</v>
      </c>
      <c r="AD459" t="s">
        <v>813</v>
      </c>
    </row>
    <row r="460" spans="1:30" x14ac:dyDescent="0.25">
      <c r="A460" t="s">
        <v>1446</v>
      </c>
      <c r="B460">
        <v>44805</v>
      </c>
      <c r="C460">
        <v>44806</v>
      </c>
      <c r="D460" t="s">
        <v>902</v>
      </c>
      <c r="E460">
        <v>7686</v>
      </c>
      <c r="F460">
        <v>325</v>
      </c>
      <c r="G460">
        <v>0</v>
      </c>
      <c r="H460">
        <v>71</v>
      </c>
      <c r="I460">
        <v>0</v>
      </c>
      <c r="J460">
        <v>47</v>
      </c>
      <c r="K460">
        <v>0</v>
      </c>
      <c r="L460">
        <v>0</v>
      </c>
      <c r="M460">
        <v>0</v>
      </c>
      <c r="N460">
        <v>0</v>
      </c>
      <c r="O460">
        <v>49</v>
      </c>
      <c r="P460">
        <v>129</v>
      </c>
      <c r="Q460">
        <v>0</v>
      </c>
      <c r="R460">
        <v>83</v>
      </c>
      <c r="S460">
        <v>128</v>
      </c>
      <c r="T460">
        <v>6</v>
      </c>
      <c r="U460">
        <v>0</v>
      </c>
      <c r="V460">
        <v>12</v>
      </c>
      <c r="W460">
        <v>10</v>
      </c>
      <c r="X460">
        <v>11</v>
      </c>
      <c r="Y460">
        <v>130</v>
      </c>
      <c r="Z460">
        <v>12</v>
      </c>
      <c r="AA460" t="s">
        <v>903</v>
      </c>
      <c r="AB460" t="s">
        <v>810</v>
      </c>
      <c r="AC460" t="s">
        <v>904</v>
      </c>
      <c r="AD460" t="s">
        <v>905</v>
      </c>
    </row>
    <row r="461" spans="1:30" x14ac:dyDescent="0.25">
      <c r="A461" t="s">
        <v>1446</v>
      </c>
      <c r="B461">
        <v>44805</v>
      </c>
      <c r="C461">
        <v>44806</v>
      </c>
      <c r="D461" t="s">
        <v>883</v>
      </c>
      <c r="E461">
        <v>15324</v>
      </c>
      <c r="F461">
        <v>535</v>
      </c>
      <c r="G461">
        <v>6</v>
      </c>
      <c r="H461">
        <v>286</v>
      </c>
      <c r="I461">
        <v>0</v>
      </c>
      <c r="J461">
        <v>125</v>
      </c>
      <c r="K461">
        <v>0</v>
      </c>
      <c r="L461">
        <v>1</v>
      </c>
      <c r="M461">
        <v>0</v>
      </c>
      <c r="N461">
        <v>3</v>
      </c>
      <c r="O461">
        <v>18</v>
      </c>
      <c r="P461">
        <v>292</v>
      </c>
      <c r="Q461">
        <v>0</v>
      </c>
      <c r="R461">
        <v>102</v>
      </c>
      <c r="S461">
        <v>296</v>
      </c>
      <c r="T461">
        <v>9</v>
      </c>
      <c r="U461">
        <v>0</v>
      </c>
      <c r="V461">
        <v>9</v>
      </c>
      <c r="W461">
        <v>8</v>
      </c>
      <c r="X461">
        <v>10</v>
      </c>
      <c r="Y461">
        <v>296</v>
      </c>
      <c r="Z461">
        <v>10</v>
      </c>
      <c r="AA461" t="s">
        <v>884</v>
      </c>
      <c r="AB461" t="s">
        <v>810</v>
      </c>
      <c r="AC461" t="s">
        <v>1447</v>
      </c>
      <c r="AD461" t="s">
        <v>1448</v>
      </c>
    </row>
    <row r="462" spans="1:30" x14ac:dyDescent="0.25">
      <c r="A462" t="s">
        <v>1446</v>
      </c>
      <c r="B462">
        <v>44805</v>
      </c>
      <c r="C462">
        <v>44806</v>
      </c>
      <c r="D462" t="s">
        <v>63</v>
      </c>
      <c r="E462">
        <v>5391</v>
      </c>
      <c r="F462">
        <v>149</v>
      </c>
      <c r="G462">
        <v>4</v>
      </c>
      <c r="H462">
        <v>14</v>
      </c>
      <c r="I462">
        <v>0</v>
      </c>
      <c r="J462">
        <v>68</v>
      </c>
      <c r="K462">
        <v>1</v>
      </c>
      <c r="L462">
        <v>2</v>
      </c>
      <c r="M462">
        <v>1</v>
      </c>
      <c r="N462">
        <v>7</v>
      </c>
      <c r="O462">
        <v>4</v>
      </c>
      <c r="P462">
        <v>14</v>
      </c>
      <c r="Q462">
        <v>1</v>
      </c>
      <c r="R462">
        <v>6</v>
      </c>
      <c r="S462">
        <v>14</v>
      </c>
      <c r="T462">
        <v>7</v>
      </c>
      <c r="U462">
        <v>2</v>
      </c>
      <c r="V462">
        <v>8</v>
      </c>
      <c r="W462">
        <v>8</v>
      </c>
      <c r="X462">
        <v>8</v>
      </c>
      <c r="Y462">
        <v>15</v>
      </c>
      <c r="Z462">
        <v>8</v>
      </c>
      <c r="AA462" t="s">
        <v>64</v>
      </c>
      <c r="AB462" t="s">
        <v>16</v>
      </c>
      <c r="AC462" t="s">
        <v>41</v>
      </c>
      <c r="AD462" t="s">
        <v>42</v>
      </c>
    </row>
    <row r="463" spans="1:30" x14ac:dyDescent="0.25">
      <c r="A463" t="s">
        <v>1446</v>
      </c>
      <c r="B463">
        <v>44805</v>
      </c>
      <c r="C463">
        <v>44806</v>
      </c>
      <c r="D463" t="s">
        <v>449</v>
      </c>
      <c r="E463">
        <v>3689</v>
      </c>
      <c r="F463">
        <v>112</v>
      </c>
      <c r="G463">
        <v>0</v>
      </c>
      <c r="H463">
        <v>16</v>
      </c>
      <c r="I463">
        <v>0</v>
      </c>
      <c r="J463">
        <v>13</v>
      </c>
      <c r="K463">
        <v>1</v>
      </c>
      <c r="L463">
        <v>0</v>
      </c>
      <c r="M463">
        <v>0</v>
      </c>
      <c r="N463">
        <v>2</v>
      </c>
      <c r="O463">
        <v>15</v>
      </c>
      <c r="P463">
        <v>17</v>
      </c>
      <c r="Q463">
        <v>0</v>
      </c>
      <c r="R463">
        <v>7</v>
      </c>
      <c r="S463">
        <v>17</v>
      </c>
      <c r="T463">
        <v>3</v>
      </c>
      <c r="U463">
        <v>0</v>
      </c>
      <c r="V463">
        <v>3</v>
      </c>
      <c r="W463">
        <v>3</v>
      </c>
      <c r="X463">
        <v>3</v>
      </c>
      <c r="Y463">
        <v>17</v>
      </c>
      <c r="Z463">
        <v>3</v>
      </c>
      <c r="AA463" t="s">
        <v>1631</v>
      </c>
      <c r="AB463" t="s">
        <v>389</v>
      </c>
      <c r="AC463" t="s">
        <v>450</v>
      </c>
      <c r="AD463" t="s">
        <v>451</v>
      </c>
    </row>
    <row r="464" spans="1:30" x14ac:dyDescent="0.25">
      <c r="A464" t="s">
        <v>1446</v>
      </c>
      <c r="B464">
        <v>44805</v>
      </c>
      <c r="C464">
        <v>44806</v>
      </c>
      <c r="D464" t="s">
        <v>900</v>
      </c>
      <c r="E464">
        <v>13494</v>
      </c>
      <c r="F464">
        <v>633</v>
      </c>
      <c r="G464">
        <v>0</v>
      </c>
      <c r="H464">
        <v>174</v>
      </c>
      <c r="I464">
        <v>0</v>
      </c>
      <c r="J464">
        <v>142</v>
      </c>
      <c r="K464">
        <v>2</v>
      </c>
      <c r="L464">
        <v>0</v>
      </c>
      <c r="M464">
        <v>0</v>
      </c>
      <c r="N464">
        <v>27</v>
      </c>
      <c r="O464">
        <v>154</v>
      </c>
      <c r="P464">
        <v>176</v>
      </c>
      <c r="Q464">
        <v>0</v>
      </c>
      <c r="R464">
        <v>93</v>
      </c>
      <c r="S464">
        <v>180</v>
      </c>
      <c r="T464">
        <v>30</v>
      </c>
      <c r="U464">
        <v>0</v>
      </c>
      <c r="V464">
        <v>31</v>
      </c>
      <c r="W464">
        <v>29</v>
      </c>
      <c r="X464">
        <v>29</v>
      </c>
      <c r="Y464">
        <v>180</v>
      </c>
      <c r="Z464">
        <v>31</v>
      </c>
      <c r="AA464" t="s">
        <v>901</v>
      </c>
      <c r="AB464" t="s">
        <v>810</v>
      </c>
      <c r="AC464" t="s">
        <v>856</v>
      </c>
      <c r="AD464" t="s">
        <v>857</v>
      </c>
    </row>
    <row r="465" spans="1:30" x14ac:dyDescent="0.25">
      <c r="A465" t="s">
        <v>1446</v>
      </c>
      <c r="B465">
        <v>44805</v>
      </c>
      <c r="C465">
        <v>44806</v>
      </c>
      <c r="D465" t="s">
        <v>926</v>
      </c>
      <c r="E465">
        <v>8055</v>
      </c>
      <c r="F465">
        <v>361</v>
      </c>
      <c r="G465">
        <v>5</v>
      </c>
      <c r="H465">
        <v>83</v>
      </c>
      <c r="I465">
        <v>8</v>
      </c>
      <c r="J465">
        <v>61</v>
      </c>
      <c r="K465">
        <v>5</v>
      </c>
      <c r="L465">
        <v>3</v>
      </c>
      <c r="M465">
        <v>3</v>
      </c>
      <c r="N465">
        <v>9</v>
      </c>
      <c r="O465">
        <v>18</v>
      </c>
      <c r="P465">
        <v>161</v>
      </c>
      <c r="Q465">
        <v>1</v>
      </c>
      <c r="R465">
        <v>98</v>
      </c>
      <c r="S465">
        <v>165</v>
      </c>
      <c r="T465">
        <v>22</v>
      </c>
      <c r="U465">
        <v>1</v>
      </c>
      <c r="V465">
        <v>24</v>
      </c>
      <c r="W465">
        <v>23</v>
      </c>
      <c r="X465">
        <v>23</v>
      </c>
      <c r="Y465">
        <v>165</v>
      </c>
      <c r="Z465">
        <v>24</v>
      </c>
      <c r="AA465" t="s">
        <v>927</v>
      </c>
      <c r="AB465" t="s">
        <v>810</v>
      </c>
      <c r="AC465" t="s">
        <v>904</v>
      </c>
      <c r="AD465" t="s">
        <v>905</v>
      </c>
    </row>
    <row r="466" spans="1:30" x14ac:dyDescent="0.25">
      <c r="A466" t="s">
        <v>1446</v>
      </c>
      <c r="B466">
        <v>44805</v>
      </c>
      <c r="C466">
        <v>44806</v>
      </c>
      <c r="D466" t="s">
        <v>475</v>
      </c>
      <c r="E466">
        <v>4850</v>
      </c>
      <c r="F466">
        <v>190</v>
      </c>
      <c r="G466">
        <v>0</v>
      </c>
      <c r="H466">
        <v>54</v>
      </c>
      <c r="I466">
        <v>0</v>
      </c>
      <c r="J466">
        <v>62</v>
      </c>
      <c r="K466">
        <v>1</v>
      </c>
      <c r="L466">
        <v>0</v>
      </c>
      <c r="M466">
        <v>0</v>
      </c>
      <c r="N466">
        <v>3</v>
      </c>
      <c r="O466">
        <v>51</v>
      </c>
      <c r="P466">
        <v>52</v>
      </c>
      <c r="Q466">
        <v>1</v>
      </c>
      <c r="R466">
        <v>24</v>
      </c>
      <c r="S466">
        <v>55</v>
      </c>
      <c r="T466">
        <v>21</v>
      </c>
      <c r="U466">
        <v>1</v>
      </c>
      <c r="V466">
        <v>23</v>
      </c>
      <c r="W466">
        <v>31</v>
      </c>
      <c r="X466">
        <v>30</v>
      </c>
      <c r="Y466">
        <v>55</v>
      </c>
      <c r="Z466">
        <v>37</v>
      </c>
      <c r="AA466" t="s">
        <v>476</v>
      </c>
      <c r="AB466" t="s">
        <v>389</v>
      </c>
      <c r="AC466" t="s">
        <v>450</v>
      </c>
      <c r="AD466" t="s">
        <v>451</v>
      </c>
    </row>
    <row r="467" spans="1:30" x14ac:dyDescent="0.25">
      <c r="A467" t="s">
        <v>1446</v>
      </c>
      <c r="B467">
        <v>44805</v>
      </c>
      <c r="C467">
        <v>44806</v>
      </c>
      <c r="D467" t="s">
        <v>828</v>
      </c>
      <c r="E467">
        <v>6618</v>
      </c>
      <c r="F467">
        <v>350</v>
      </c>
      <c r="G467">
        <v>0</v>
      </c>
      <c r="H467">
        <v>118</v>
      </c>
      <c r="I467">
        <v>1</v>
      </c>
      <c r="J467">
        <v>27</v>
      </c>
      <c r="K467">
        <v>0</v>
      </c>
      <c r="L467">
        <v>0</v>
      </c>
      <c r="M467">
        <v>0</v>
      </c>
      <c r="N467">
        <v>2</v>
      </c>
      <c r="O467">
        <v>50</v>
      </c>
      <c r="P467">
        <v>119</v>
      </c>
      <c r="Q467">
        <v>0</v>
      </c>
      <c r="R467">
        <v>62</v>
      </c>
      <c r="S467">
        <v>120</v>
      </c>
      <c r="T467">
        <v>19</v>
      </c>
      <c r="U467">
        <v>0</v>
      </c>
      <c r="V467">
        <v>19</v>
      </c>
      <c r="W467">
        <v>17</v>
      </c>
      <c r="X467">
        <v>19</v>
      </c>
      <c r="Y467">
        <v>120</v>
      </c>
      <c r="Z467">
        <v>19</v>
      </c>
      <c r="AA467" t="s">
        <v>829</v>
      </c>
      <c r="AB467" t="s">
        <v>810</v>
      </c>
      <c r="AC467" t="s">
        <v>812</v>
      </c>
      <c r="AD467" t="s">
        <v>813</v>
      </c>
    </row>
    <row r="468" spans="1:30" x14ac:dyDescent="0.25">
      <c r="A468" t="s">
        <v>1446</v>
      </c>
      <c r="B468">
        <v>44805</v>
      </c>
      <c r="C468">
        <v>44806</v>
      </c>
      <c r="D468" t="s">
        <v>849</v>
      </c>
      <c r="E468">
        <v>3872</v>
      </c>
      <c r="F468">
        <v>180</v>
      </c>
      <c r="G468">
        <v>5</v>
      </c>
      <c r="H468">
        <v>14</v>
      </c>
      <c r="I468">
        <v>1</v>
      </c>
      <c r="J468">
        <v>17</v>
      </c>
      <c r="K468">
        <v>0</v>
      </c>
      <c r="L468">
        <v>0</v>
      </c>
      <c r="M468">
        <v>0</v>
      </c>
      <c r="N468">
        <v>0</v>
      </c>
      <c r="O468">
        <v>9</v>
      </c>
      <c r="P468">
        <v>10</v>
      </c>
      <c r="Q468">
        <v>0</v>
      </c>
      <c r="R468">
        <v>10</v>
      </c>
      <c r="S468">
        <v>16</v>
      </c>
      <c r="T468">
        <v>0</v>
      </c>
      <c r="U468">
        <v>0</v>
      </c>
      <c r="V468">
        <v>1</v>
      </c>
      <c r="W468">
        <v>0</v>
      </c>
      <c r="X468">
        <v>1</v>
      </c>
      <c r="Y468">
        <v>16</v>
      </c>
      <c r="Z468">
        <v>1</v>
      </c>
      <c r="AA468" t="s">
        <v>850</v>
      </c>
      <c r="AB468" t="s">
        <v>810</v>
      </c>
      <c r="AC468" t="s">
        <v>812</v>
      </c>
      <c r="AD468" t="s">
        <v>813</v>
      </c>
    </row>
    <row r="469" spans="1:30" x14ac:dyDescent="0.25">
      <c r="A469" t="s">
        <v>1446</v>
      </c>
      <c r="B469">
        <v>44805</v>
      </c>
      <c r="C469">
        <v>44806</v>
      </c>
      <c r="D469" t="s">
        <v>878</v>
      </c>
      <c r="E469">
        <v>6798</v>
      </c>
      <c r="F469">
        <v>220</v>
      </c>
      <c r="G469">
        <v>3</v>
      </c>
      <c r="H469">
        <v>103</v>
      </c>
      <c r="I469">
        <v>0</v>
      </c>
      <c r="J469">
        <v>55</v>
      </c>
      <c r="K469">
        <v>1</v>
      </c>
      <c r="L469">
        <v>0</v>
      </c>
      <c r="M469">
        <v>0</v>
      </c>
      <c r="N469">
        <v>2</v>
      </c>
      <c r="O469">
        <v>87</v>
      </c>
      <c r="P469">
        <v>103</v>
      </c>
      <c r="Q469">
        <v>0</v>
      </c>
      <c r="R469">
        <v>56</v>
      </c>
      <c r="S469">
        <v>105</v>
      </c>
      <c r="T469">
        <v>2</v>
      </c>
      <c r="U469">
        <v>0</v>
      </c>
      <c r="V469">
        <v>6</v>
      </c>
      <c r="W469">
        <v>7</v>
      </c>
      <c r="X469">
        <v>7</v>
      </c>
      <c r="Y469">
        <v>105</v>
      </c>
      <c r="Z469">
        <v>7</v>
      </c>
      <c r="AA469" t="s">
        <v>879</v>
      </c>
      <c r="AB469" t="s">
        <v>810</v>
      </c>
      <c r="AC469" t="s">
        <v>856</v>
      </c>
      <c r="AD469" t="s">
        <v>857</v>
      </c>
    </row>
    <row r="470" spans="1:30" x14ac:dyDescent="0.25">
      <c r="A470" t="s">
        <v>1446</v>
      </c>
      <c r="B470">
        <v>44805</v>
      </c>
      <c r="C470">
        <v>44806</v>
      </c>
      <c r="D470" t="s">
        <v>964</v>
      </c>
      <c r="E470">
        <v>4548</v>
      </c>
      <c r="F470">
        <v>201</v>
      </c>
      <c r="G470">
        <v>1</v>
      </c>
      <c r="H470">
        <v>68</v>
      </c>
      <c r="I470">
        <v>0</v>
      </c>
      <c r="J470">
        <v>57</v>
      </c>
      <c r="K470">
        <v>0</v>
      </c>
      <c r="L470">
        <v>2</v>
      </c>
      <c r="M470">
        <v>3</v>
      </c>
      <c r="N470">
        <v>18</v>
      </c>
      <c r="O470">
        <v>20</v>
      </c>
      <c r="P470">
        <v>67</v>
      </c>
      <c r="Q470">
        <v>0</v>
      </c>
      <c r="R470">
        <v>41</v>
      </c>
      <c r="S470">
        <v>68</v>
      </c>
      <c r="T470">
        <v>26</v>
      </c>
      <c r="U470">
        <v>0</v>
      </c>
      <c r="V470">
        <v>26</v>
      </c>
      <c r="W470">
        <v>26</v>
      </c>
      <c r="X470">
        <v>25</v>
      </c>
      <c r="Y470">
        <v>69</v>
      </c>
      <c r="Z470">
        <v>27</v>
      </c>
      <c r="AA470" t="s">
        <v>965</v>
      </c>
      <c r="AB470" t="s">
        <v>810</v>
      </c>
      <c r="AC470" t="s">
        <v>953</v>
      </c>
      <c r="AD470" t="s">
        <v>954</v>
      </c>
    </row>
    <row r="471" spans="1:30" x14ac:dyDescent="0.25">
      <c r="A471" t="s">
        <v>1446</v>
      </c>
      <c r="B471">
        <v>44805</v>
      </c>
      <c r="C471">
        <v>44806</v>
      </c>
      <c r="D471" t="s">
        <v>84</v>
      </c>
      <c r="E471">
        <v>2337</v>
      </c>
      <c r="F471">
        <v>42</v>
      </c>
      <c r="G471">
        <v>1</v>
      </c>
      <c r="H471">
        <v>7</v>
      </c>
      <c r="I471">
        <v>0</v>
      </c>
      <c r="J471">
        <v>7</v>
      </c>
      <c r="K471">
        <v>0</v>
      </c>
      <c r="L471">
        <v>0</v>
      </c>
      <c r="M471">
        <v>0</v>
      </c>
      <c r="N471">
        <v>0</v>
      </c>
      <c r="O471">
        <v>1</v>
      </c>
      <c r="P471">
        <v>8</v>
      </c>
      <c r="Q471">
        <v>0</v>
      </c>
      <c r="R471">
        <v>1</v>
      </c>
      <c r="S471">
        <v>8</v>
      </c>
      <c r="T471">
        <v>0</v>
      </c>
      <c r="U471">
        <v>0</v>
      </c>
      <c r="V471">
        <v>1</v>
      </c>
      <c r="W471">
        <v>1</v>
      </c>
      <c r="X471">
        <v>1</v>
      </c>
      <c r="Y471">
        <v>8</v>
      </c>
      <c r="Z471">
        <v>1</v>
      </c>
      <c r="AA471" t="s">
        <v>85</v>
      </c>
      <c r="AB471" t="s">
        <v>16</v>
      </c>
      <c r="AC471" t="s">
        <v>70</v>
      </c>
      <c r="AD471" t="s">
        <v>1709</v>
      </c>
    </row>
    <row r="472" spans="1:30" x14ac:dyDescent="0.25">
      <c r="A472" t="s">
        <v>1446</v>
      </c>
      <c r="B472">
        <v>44805</v>
      </c>
      <c r="C472">
        <v>44806</v>
      </c>
      <c r="D472" t="s">
        <v>488</v>
      </c>
      <c r="E472">
        <v>8644</v>
      </c>
      <c r="F472">
        <v>310</v>
      </c>
      <c r="G472">
        <v>0</v>
      </c>
      <c r="H472">
        <v>72</v>
      </c>
      <c r="I472">
        <v>24</v>
      </c>
      <c r="J472">
        <v>63</v>
      </c>
      <c r="K472">
        <v>1</v>
      </c>
      <c r="L472">
        <v>1</v>
      </c>
      <c r="M472">
        <v>0</v>
      </c>
      <c r="N472">
        <v>2</v>
      </c>
      <c r="O472">
        <v>45</v>
      </c>
      <c r="P472">
        <v>79</v>
      </c>
      <c r="Q472">
        <v>0</v>
      </c>
      <c r="R472">
        <v>33</v>
      </c>
      <c r="S472">
        <v>78</v>
      </c>
      <c r="T472">
        <v>1</v>
      </c>
      <c r="U472">
        <v>1</v>
      </c>
      <c r="V472">
        <v>3</v>
      </c>
      <c r="W472">
        <v>5</v>
      </c>
      <c r="X472">
        <v>6</v>
      </c>
      <c r="Y472">
        <v>79</v>
      </c>
      <c r="Z472">
        <v>6</v>
      </c>
      <c r="AA472" t="s">
        <v>1542</v>
      </c>
      <c r="AB472" t="s">
        <v>389</v>
      </c>
      <c r="AC472" t="s">
        <v>450</v>
      </c>
      <c r="AD472" t="s">
        <v>451</v>
      </c>
    </row>
    <row r="473" spans="1:30" x14ac:dyDescent="0.25">
      <c r="A473" t="s">
        <v>1446</v>
      </c>
      <c r="B473">
        <v>44805</v>
      </c>
      <c r="C473">
        <v>44806</v>
      </c>
      <c r="D473" t="s">
        <v>1019</v>
      </c>
      <c r="E473">
        <v>26664</v>
      </c>
      <c r="F473">
        <v>621</v>
      </c>
      <c r="G473">
        <v>3</v>
      </c>
      <c r="H473">
        <v>157</v>
      </c>
      <c r="I473">
        <v>0</v>
      </c>
      <c r="J473">
        <v>89</v>
      </c>
      <c r="K473">
        <v>2</v>
      </c>
      <c r="L473">
        <v>0</v>
      </c>
      <c r="M473">
        <v>0</v>
      </c>
      <c r="N473">
        <v>1</v>
      </c>
      <c r="O473">
        <v>135</v>
      </c>
      <c r="P473">
        <v>161</v>
      </c>
      <c r="Q473">
        <v>9</v>
      </c>
      <c r="R473">
        <v>60</v>
      </c>
      <c r="S473">
        <v>163</v>
      </c>
      <c r="T473">
        <v>4</v>
      </c>
      <c r="U473">
        <v>0</v>
      </c>
      <c r="V473">
        <v>6</v>
      </c>
      <c r="W473">
        <v>5</v>
      </c>
      <c r="X473">
        <v>4</v>
      </c>
      <c r="Y473">
        <v>163</v>
      </c>
      <c r="Z473">
        <v>6</v>
      </c>
      <c r="AA473" t="s">
        <v>1020</v>
      </c>
      <c r="AB473" t="s">
        <v>810</v>
      </c>
      <c r="AC473" t="s">
        <v>1009</v>
      </c>
      <c r="AD473" t="s">
        <v>1010</v>
      </c>
    </row>
    <row r="474" spans="1:30" x14ac:dyDescent="0.25">
      <c r="A474" t="s">
        <v>1446</v>
      </c>
      <c r="B474">
        <v>44805</v>
      </c>
      <c r="C474">
        <v>44806</v>
      </c>
      <c r="D474" t="s">
        <v>39</v>
      </c>
      <c r="E474">
        <v>5930</v>
      </c>
      <c r="F474">
        <v>254</v>
      </c>
      <c r="G474">
        <v>16</v>
      </c>
      <c r="H474">
        <v>31</v>
      </c>
      <c r="I474">
        <v>3</v>
      </c>
      <c r="J474">
        <v>74</v>
      </c>
      <c r="K474">
        <v>5</v>
      </c>
      <c r="L474">
        <v>2</v>
      </c>
      <c r="M474">
        <v>11</v>
      </c>
      <c r="N474">
        <v>10</v>
      </c>
      <c r="O474">
        <v>32</v>
      </c>
      <c r="P474">
        <v>30</v>
      </c>
      <c r="Q474">
        <v>0</v>
      </c>
      <c r="R474">
        <v>13</v>
      </c>
      <c r="S474">
        <v>32</v>
      </c>
      <c r="T474">
        <v>11</v>
      </c>
      <c r="U474">
        <v>0</v>
      </c>
      <c r="V474">
        <v>11</v>
      </c>
      <c r="W474">
        <v>11</v>
      </c>
      <c r="X474">
        <v>11</v>
      </c>
      <c r="Y474">
        <v>32</v>
      </c>
      <c r="Z474">
        <v>11</v>
      </c>
      <c r="AA474" t="s">
        <v>40</v>
      </c>
      <c r="AB474" t="s">
        <v>16</v>
      </c>
      <c r="AC474" t="s">
        <v>41</v>
      </c>
      <c r="AD474" t="s">
        <v>42</v>
      </c>
    </row>
    <row r="475" spans="1:30" x14ac:dyDescent="0.25">
      <c r="A475" t="s">
        <v>1446</v>
      </c>
      <c r="B475">
        <v>44805</v>
      </c>
      <c r="C475">
        <v>44806</v>
      </c>
      <c r="D475" t="s">
        <v>29</v>
      </c>
      <c r="E475">
        <v>7082</v>
      </c>
      <c r="F475">
        <v>221</v>
      </c>
      <c r="G475">
        <v>8</v>
      </c>
      <c r="H475">
        <v>114</v>
      </c>
      <c r="I475">
        <v>2</v>
      </c>
      <c r="J475">
        <v>65</v>
      </c>
      <c r="K475">
        <v>0</v>
      </c>
      <c r="L475">
        <v>2</v>
      </c>
      <c r="M475">
        <v>3</v>
      </c>
      <c r="N475">
        <v>10</v>
      </c>
      <c r="O475">
        <v>35</v>
      </c>
      <c r="P475">
        <v>113</v>
      </c>
      <c r="Q475">
        <v>0</v>
      </c>
      <c r="R475">
        <v>42</v>
      </c>
      <c r="S475">
        <v>115</v>
      </c>
      <c r="T475">
        <v>10</v>
      </c>
      <c r="U475">
        <v>0</v>
      </c>
      <c r="V475">
        <v>20</v>
      </c>
      <c r="W475">
        <v>16</v>
      </c>
      <c r="X475">
        <v>19</v>
      </c>
      <c r="Y475">
        <v>116</v>
      </c>
      <c r="Z475">
        <v>20</v>
      </c>
      <c r="AA475" t="s">
        <v>30</v>
      </c>
      <c r="AB475" t="s">
        <v>16</v>
      </c>
      <c r="AC475" t="s">
        <v>18</v>
      </c>
      <c r="AD475" t="s">
        <v>19</v>
      </c>
    </row>
    <row r="476" spans="1:30" x14ac:dyDescent="0.25">
      <c r="A476" t="s">
        <v>1446</v>
      </c>
      <c r="B476">
        <v>44805</v>
      </c>
      <c r="C476">
        <v>44806</v>
      </c>
      <c r="D476" t="s">
        <v>163</v>
      </c>
      <c r="E476">
        <v>4311</v>
      </c>
      <c r="F476">
        <v>171</v>
      </c>
      <c r="G476">
        <v>0</v>
      </c>
      <c r="H476">
        <v>49</v>
      </c>
      <c r="I476">
        <v>0</v>
      </c>
      <c r="J476">
        <v>42</v>
      </c>
      <c r="K476">
        <v>0</v>
      </c>
      <c r="L476">
        <v>0</v>
      </c>
      <c r="M476">
        <v>0</v>
      </c>
      <c r="N476">
        <v>1</v>
      </c>
      <c r="O476">
        <v>9</v>
      </c>
      <c r="P476">
        <v>51</v>
      </c>
      <c r="Q476">
        <v>2</v>
      </c>
      <c r="R476">
        <v>26</v>
      </c>
      <c r="S476">
        <v>50</v>
      </c>
      <c r="T476">
        <v>5</v>
      </c>
      <c r="U476">
        <v>1</v>
      </c>
      <c r="V476">
        <v>7</v>
      </c>
      <c r="W476">
        <v>7</v>
      </c>
      <c r="X476">
        <v>7</v>
      </c>
      <c r="Y476">
        <v>51</v>
      </c>
      <c r="Z476">
        <v>7</v>
      </c>
      <c r="AA476" t="s">
        <v>1710</v>
      </c>
      <c r="AB476" t="s">
        <v>16</v>
      </c>
      <c r="AC476" t="s">
        <v>128</v>
      </c>
      <c r="AD476" t="s">
        <v>129</v>
      </c>
    </row>
    <row r="477" spans="1:30" x14ac:dyDescent="0.25">
      <c r="A477" t="s">
        <v>1446</v>
      </c>
      <c r="B477">
        <v>44805</v>
      </c>
      <c r="C477">
        <v>44806</v>
      </c>
      <c r="D477" t="s">
        <v>34</v>
      </c>
      <c r="E477">
        <v>21337</v>
      </c>
      <c r="F477">
        <v>426</v>
      </c>
      <c r="G477">
        <v>3</v>
      </c>
      <c r="H477">
        <v>204</v>
      </c>
      <c r="I477">
        <v>2</v>
      </c>
      <c r="J477">
        <v>91</v>
      </c>
      <c r="K477">
        <v>2</v>
      </c>
      <c r="L477">
        <v>5</v>
      </c>
      <c r="M477">
        <v>0</v>
      </c>
      <c r="N477">
        <v>23</v>
      </c>
      <c r="O477">
        <v>158</v>
      </c>
      <c r="P477">
        <v>210</v>
      </c>
      <c r="Q477">
        <v>0</v>
      </c>
      <c r="R477">
        <v>100</v>
      </c>
      <c r="S477">
        <v>216</v>
      </c>
      <c r="T477">
        <v>58</v>
      </c>
      <c r="U477">
        <v>0</v>
      </c>
      <c r="V477">
        <v>60</v>
      </c>
      <c r="W477">
        <v>61</v>
      </c>
      <c r="X477">
        <v>64</v>
      </c>
      <c r="Y477">
        <v>217</v>
      </c>
      <c r="Z477">
        <v>66</v>
      </c>
      <c r="AA477" t="s">
        <v>35</v>
      </c>
      <c r="AB477" t="s">
        <v>16</v>
      </c>
      <c r="AC477" t="s">
        <v>18</v>
      </c>
      <c r="AD477" t="s">
        <v>19</v>
      </c>
    </row>
    <row r="478" spans="1:30" x14ac:dyDescent="0.25">
      <c r="A478" t="s">
        <v>1446</v>
      </c>
      <c r="B478">
        <v>44805</v>
      </c>
      <c r="C478">
        <v>44806</v>
      </c>
      <c r="D478" t="s">
        <v>823</v>
      </c>
      <c r="E478">
        <v>5274</v>
      </c>
      <c r="F478">
        <v>208</v>
      </c>
      <c r="G478">
        <v>0</v>
      </c>
      <c r="H478">
        <v>61</v>
      </c>
      <c r="I478">
        <v>1</v>
      </c>
      <c r="J478">
        <v>26</v>
      </c>
      <c r="K478">
        <v>7</v>
      </c>
      <c r="L478">
        <v>0</v>
      </c>
      <c r="M478">
        <v>0</v>
      </c>
      <c r="N478">
        <v>18</v>
      </c>
      <c r="O478">
        <v>37</v>
      </c>
      <c r="P478">
        <v>60</v>
      </c>
      <c r="Q478">
        <v>0</v>
      </c>
      <c r="R478">
        <v>33</v>
      </c>
      <c r="S478">
        <v>61</v>
      </c>
      <c r="T478">
        <v>18</v>
      </c>
      <c r="U478">
        <v>0</v>
      </c>
      <c r="V478">
        <v>21</v>
      </c>
      <c r="W478">
        <v>16</v>
      </c>
      <c r="X478">
        <v>19</v>
      </c>
      <c r="Y478">
        <v>61</v>
      </c>
      <c r="Z478">
        <v>21</v>
      </c>
      <c r="AA478" t="s">
        <v>824</v>
      </c>
      <c r="AB478" t="s">
        <v>810</v>
      </c>
      <c r="AC478" t="s">
        <v>812</v>
      </c>
      <c r="AD478" t="s">
        <v>813</v>
      </c>
    </row>
    <row r="479" spans="1:30" x14ac:dyDescent="0.25">
      <c r="A479" t="s">
        <v>1446</v>
      </c>
      <c r="B479">
        <v>44805</v>
      </c>
      <c r="C479">
        <v>44806</v>
      </c>
      <c r="D479" t="s">
        <v>866</v>
      </c>
      <c r="E479">
        <v>3400</v>
      </c>
      <c r="F479">
        <v>144</v>
      </c>
      <c r="G479">
        <v>0</v>
      </c>
      <c r="H479">
        <v>21</v>
      </c>
      <c r="I479">
        <v>0</v>
      </c>
      <c r="J479">
        <v>21</v>
      </c>
      <c r="K479">
        <v>1</v>
      </c>
      <c r="L479">
        <v>0</v>
      </c>
      <c r="M479">
        <v>0</v>
      </c>
      <c r="N479">
        <v>3</v>
      </c>
      <c r="O479">
        <v>17</v>
      </c>
      <c r="P479">
        <v>24</v>
      </c>
      <c r="Q479">
        <v>0</v>
      </c>
      <c r="R479">
        <v>7</v>
      </c>
      <c r="S479">
        <v>24</v>
      </c>
      <c r="T479">
        <v>4</v>
      </c>
      <c r="U479">
        <v>0</v>
      </c>
      <c r="V479">
        <v>4</v>
      </c>
      <c r="W479">
        <v>4</v>
      </c>
      <c r="X479">
        <v>4</v>
      </c>
      <c r="Y479">
        <v>25</v>
      </c>
      <c r="Z479">
        <v>4</v>
      </c>
      <c r="AA479" t="s">
        <v>867</v>
      </c>
      <c r="AB479" t="s">
        <v>810</v>
      </c>
      <c r="AC479" t="s">
        <v>856</v>
      </c>
      <c r="AD479" t="s">
        <v>857</v>
      </c>
    </row>
    <row r="480" spans="1:30" x14ac:dyDescent="0.25">
      <c r="A480" t="s">
        <v>1446</v>
      </c>
      <c r="B480">
        <v>44805</v>
      </c>
      <c r="C480">
        <v>44806</v>
      </c>
      <c r="D480" t="s">
        <v>872</v>
      </c>
      <c r="E480">
        <v>3130</v>
      </c>
      <c r="F480">
        <v>125</v>
      </c>
      <c r="G480">
        <v>0</v>
      </c>
      <c r="H480">
        <v>19</v>
      </c>
      <c r="I480">
        <v>0</v>
      </c>
      <c r="J480">
        <v>18</v>
      </c>
      <c r="K480">
        <v>1</v>
      </c>
      <c r="L480">
        <v>0</v>
      </c>
      <c r="M480">
        <v>0</v>
      </c>
      <c r="N480">
        <v>9</v>
      </c>
      <c r="O480">
        <v>17</v>
      </c>
      <c r="P480">
        <v>24</v>
      </c>
      <c r="Q480">
        <v>1</v>
      </c>
      <c r="R480">
        <v>12</v>
      </c>
      <c r="S480">
        <v>24</v>
      </c>
      <c r="T480">
        <v>9</v>
      </c>
      <c r="U480">
        <v>0</v>
      </c>
      <c r="V480">
        <v>10</v>
      </c>
      <c r="W480">
        <v>8</v>
      </c>
      <c r="X480">
        <v>10</v>
      </c>
      <c r="Y480">
        <v>24</v>
      </c>
      <c r="Z480">
        <v>10</v>
      </c>
      <c r="AA480" t="s">
        <v>873</v>
      </c>
      <c r="AB480" t="s">
        <v>810</v>
      </c>
      <c r="AC480" t="s">
        <v>856</v>
      </c>
      <c r="AD480" t="s">
        <v>857</v>
      </c>
    </row>
    <row r="481" spans="1:30" x14ac:dyDescent="0.25">
      <c r="A481" t="s">
        <v>1446</v>
      </c>
      <c r="B481">
        <v>44805</v>
      </c>
      <c r="C481">
        <v>44806</v>
      </c>
      <c r="D481" t="s">
        <v>921</v>
      </c>
      <c r="E481">
        <v>5043</v>
      </c>
      <c r="F481">
        <v>244</v>
      </c>
      <c r="G481">
        <v>1</v>
      </c>
      <c r="H481">
        <v>46</v>
      </c>
      <c r="I481">
        <v>0</v>
      </c>
      <c r="J481">
        <v>30</v>
      </c>
      <c r="K481">
        <v>0</v>
      </c>
      <c r="L481">
        <v>0</v>
      </c>
      <c r="M481">
        <v>0</v>
      </c>
      <c r="N481">
        <v>0</v>
      </c>
      <c r="O481">
        <v>29</v>
      </c>
      <c r="P481">
        <v>48</v>
      </c>
      <c r="Q481">
        <v>0</v>
      </c>
      <c r="R481">
        <v>28</v>
      </c>
      <c r="S481">
        <v>48</v>
      </c>
      <c r="T481">
        <v>2</v>
      </c>
      <c r="U481">
        <v>0</v>
      </c>
      <c r="V481">
        <v>2</v>
      </c>
      <c r="W481">
        <v>2</v>
      </c>
      <c r="X481">
        <v>2</v>
      </c>
      <c r="Y481">
        <v>48</v>
      </c>
      <c r="Z481">
        <v>2</v>
      </c>
      <c r="AA481" t="s">
        <v>922</v>
      </c>
      <c r="AB481" t="s">
        <v>810</v>
      </c>
      <c r="AC481" t="s">
        <v>904</v>
      </c>
      <c r="AD481" t="s">
        <v>905</v>
      </c>
    </row>
    <row r="482" spans="1:30" x14ac:dyDescent="0.25">
      <c r="A482" t="s">
        <v>1446</v>
      </c>
      <c r="B482">
        <v>44805</v>
      </c>
      <c r="C482">
        <v>44806</v>
      </c>
      <c r="D482" t="s">
        <v>861</v>
      </c>
      <c r="E482">
        <v>6695</v>
      </c>
      <c r="F482">
        <v>273</v>
      </c>
      <c r="G482">
        <v>1</v>
      </c>
      <c r="H482">
        <v>43</v>
      </c>
      <c r="I482">
        <v>0</v>
      </c>
      <c r="J482">
        <v>39</v>
      </c>
      <c r="K482">
        <v>1</v>
      </c>
      <c r="L482">
        <v>0</v>
      </c>
      <c r="M482">
        <v>0</v>
      </c>
      <c r="N482">
        <v>7</v>
      </c>
      <c r="O482">
        <v>39</v>
      </c>
      <c r="P482">
        <v>46</v>
      </c>
      <c r="Q482">
        <v>0</v>
      </c>
      <c r="R482">
        <v>27</v>
      </c>
      <c r="S482">
        <v>47</v>
      </c>
      <c r="T482">
        <v>7</v>
      </c>
      <c r="U482">
        <v>0</v>
      </c>
      <c r="V482">
        <v>8</v>
      </c>
      <c r="W482">
        <v>8</v>
      </c>
      <c r="X482">
        <v>8</v>
      </c>
      <c r="Y482">
        <v>47</v>
      </c>
      <c r="Z482">
        <v>8</v>
      </c>
      <c r="AA482" t="s">
        <v>862</v>
      </c>
      <c r="AB482" t="s">
        <v>810</v>
      </c>
      <c r="AC482" t="s">
        <v>856</v>
      </c>
      <c r="AD482" t="s">
        <v>857</v>
      </c>
    </row>
    <row r="483" spans="1:30" x14ac:dyDescent="0.25">
      <c r="A483" t="s">
        <v>1446</v>
      </c>
      <c r="B483">
        <v>44805</v>
      </c>
      <c r="C483">
        <v>44806</v>
      </c>
      <c r="D483" t="s">
        <v>888</v>
      </c>
      <c r="E483">
        <v>3569</v>
      </c>
      <c r="F483">
        <v>110</v>
      </c>
      <c r="G483">
        <v>0</v>
      </c>
      <c r="H483">
        <v>13</v>
      </c>
      <c r="I483">
        <v>0</v>
      </c>
      <c r="J483">
        <v>26</v>
      </c>
      <c r="K483">
        <v>0</v>
      </c>
      <c r="L483">
        <v>0</v>
      </c>
      <c r="M483">
        <v>0</v>
      </c>
      <c r="N483">
        <v>0</v>
      </c>
      <c r="O483">
        <v>2</v>
      </c>
      <c r="P483">
        <v>11</v>
      </c>
      <c r="Q483">
        <v>0</v>
      </c>
      <c r="R483">
        <v>6</v>
      </c>
      <c r="S483">
        <v>13</v>
      </c>
      <c r="T483">
        <v>1</v>
      </c>
      <c r="U483">
        <v>0</v>
      </c>
      <c r="V483">
        <v>1</v>
      </c>
      <c r="W483">
        <v>1</v>
      </c>
      <c r="X483">
        <v>1</v>
      </c>
      <c r="Y483">
        <v>14</v>
      </c>
      <c r="Z483">
        <v>1</v>
      </c>
      <c r="AA483" t="s">
        <v>889</v>
      </c>
      <c r="AB483" t="s">
        <v>810</v>
      </c>
      <c r="AC483" t="s">
        <v>1447</v>
      </c>
      <c r="AD483" t="s">
        <v>1448</v>
      </c>
    </row>
    <row r="484" spans="1:30" x14ac:dyDescent="0.25">
      <c r="A484" t="s">
        <v>1446</v>
      </c>
      <c r="B484">
        <v>44805</v>
      </c>
      <c r="C484">
        <v>44806</v>
      </c>
      <c r="D484" t="s">
        <v>915</v>
      </c>
      <c r="E484">
        <v>7703</v>
      </c>
      <c r="F484">
        <v>206</v>
      </c>
      <c r="G484">
        <v>9</v>
      </c>
      <c r="H484">
        <v>70</v>
      </c>
      <c r="I484">
        <v>2</v>
      </c>
      <c r="J484">
        <v>41</v>
      </c>
      <c r="K484">
        <v>2</v>
      </c>
      <c r="L484">
        <v>7</v>
      </c>
      <c r="M484">
        <v>0</v>
      </c>
      <c r="N484">
        <v>12</v>
      </c>
      <c r="O484">
        <v>59</v>
      </c>
      <c r="P484">
        <v>68</v>
      </c>
      <c r="Q484">
        <v>0</v>
      </c>
      <c r="R484">
        <v>49</v>
      </c>
      <c r="S484">
        <v>68</v>
      </c>
      <c r="T484">
        <v>15</v>
      </c>
      <c r="U484">
        <v>0</v>
      </c>
      <c r="V484">
        <v>15</v>
      </c>
      <c r="W484">
        <v>15</v>
      </c>
      <c r="X484">
        <v>15</v>
      </c>
      <c r="Y484">
        <v>70</v>
      </c>
      <c r="Z484">
        <v>15</v>
      </c>
      <c r="AA484" t="s">
        <v>916</v>
      </c>
      <c r="AB484" t="s">
        <v>810</v>
      </c>
      <c r="AC484" t="s">
        <v>904</v>
      </c>
      <c r="AD484" t="s">
        <v>905</v>
      </c>
    </row>
    <row r="485" spans="1:30" x14ac:dyDescent="0.25">
      <c r="A485" t="s">
        <v>1446</v>
      </c>
      <c r="B485">
        <v>44805</v>
      </c>
      <c r="C485">
        <v>44806</v>
      </c>
      <c r="D485" t="s">
        <v>976</v>
      </c>
      <c r="E485">
        <v>7925</v>
      </c>
      <c r="F485">
        <v>348</v>
      </c>
      <c r="G485">
        <v>0</v>
      </c>
      <c r="H485">
        <v>103</v>
      </c>
      <c r="I485">
        <v>0</v>
      </c>
      <c r="J485">
        <v>63</v>
      </c>
      <c r="K485">
        <v>6</v>
      </c>
      <c r="L485">
        <v>6</v>
      </c>
      <c r="M485">
        <v>0</v>
      </c>
      <c r="N485">
        <v>13</v>
      </c>
      <c r="O485">
        <v>5</v>
      </c>
      <c r="P485">
        <v>102</v>
      </c>
      <c r="Q485">
        <v>0</v>
      </c>
      <c r="R485">
        <v>40</v>
      </c>
      <c r="S485">
        <v>99</v>
      </c>
      <c r="T485">
        <v>18</v>
      </c>
      <c r="U485">
        <v>0</v>
      </c>
      <c r="V485">
        <v>18</v>
      </c>
      <c r="W485">
        <v>18</v>
      </c>
      <c r="X485">
        <v>16</v>
      </c>
      <c r="Y485">
        <v>103</v>
      </c>
      <c r="Z485">
        <v>18</v>
      </c>
      <c r="AA485" t="s">
        <v>977</v>
      </c>
      <c r="AB485" t="s">
        <v>810</v>
      </c>
      <c r="AC485" t="s">
        <v>953</v>
      </c>
      <c r="AD485" t="s">
        <v>954</v>
      </c>
    </row>
    <row r="486" spans="1:30" x14ac:dyDescent="0.25">
      <c r="A486" t="s">
        <v>1446</v>
      </c>
      <c r="B486">
        <v>44805</v>
      </c>
      <c r="C486">
        <v>44806</v>
      </c>
      <c r="D486" t="s">
        <v>991</v>
      </c>
      <c r="E486">
        <v>10915</v>
      </c>
      <c r="F486">
        <v>662</v>
      </c>
      <c r="G486">
        <v>3</v>
      </c>
      <c r="H486">
        <v>327</v>
      </c>
      <c r="I486">
        <v>2</v>
      </c>
      <c r="J486">
        <v>99</v>
      </c>
      <c r="K486">
        <v>4</v>
      </c>
      <c r="L486">
        <v>10</v>
      </c>
      <c r="M486">
        <v>4</v>
      </c>
      <c r="N486">
        <v>63</v>
      </c>
      <c r="O486">
        <v>240</v>
      </c>
      <c r="P486">
        <v>327</v>
      </c>
      <c r="Q486">
        <v>0</v>
      </c>
      <c r="R486">
        <v>158</v>
      </c>
      <c r="S486">
        <v>322</v>
      </c>
      <c r="T486">
        <v>69</v>
      </c>
      <c r="U486">
        <v>2</v>
      </c>
      <c r="V486">
        <v>71</v>
      </c>
      <c r="W486">
        <v>68</v>
      </c>
      <c r="X486">
        <v>65</v>
      </c>
      <c r="Y486">
        <v>327</v>
      </c>
      <c r="Z486">
        <v>71</v>
      </c>
      <c r="AA486" t="s">
        <v>992</v>
      </c>
      <c r="AB486" t="s">
        <v>810</v>
      </c>
      <c r="AC486" t="s">
        <v>953</v>
      </c>
      <c r="AD486" t="s">
        <v>954</v>
      </c>
    </row>
    <row r="487" spans="1:30" x14ac:dyDescent="0.25">
      <c r="A487" t="s">
        <v>1446</v>
      </c>
      <c r="B487">
        <v>44805</v>
      </c>
      <c r="C487">
        <v>44806</v>
      </c>
      <c r="D487" t="s">
        <v>1021</v>
      </c>
      <c r="E487">
        <v>10782</v>
      </c>
      <c r="F487">
        <v>415</v>
      </c>
      <c r="G487">
        <v>58</v>
      </c>
      <c r="H487">
        <v>105</v>
      </c>
      <c r="I487">
        <v>0</v>
      </c>
      <c r="J487">
        <v>55</v>
      </c>
      <c r="K487">
        <v>0</v>
      </c>
      <c r="L487">
        <v>1</v>
      </c>
      <c r="M487">
        <v>6</v>
      </c>
      <c r="N487">
        <v>6</v>
      </c>
      <c r="O487">
        <v>78</v>
      </c>
      <c r="P487">
        <v>106</v>
      </c>
      <c r="Q487">
        <v>0</v>
      </c>
      <c r="R487">
        <v>67</v>
      </c>
      <c r="S487">
        <v>106</v>
      </c>
      <c r="T487">
        <v>11</v>
      </c>
      <c r="U487">
        <v>0</v>
      </c>
      <c r="V487">
        <v>15</v>
      </c>
      <c r="W487">
        <v>13</v>
      </c>
      <c r="X487">
        <v>15</v>
      </c>
      <c r="Y487">
        <v>106</v>
      </c>
      <c r="Z487">
        <v>15</v>
      </c>
      <c r="AA487" t="s">
        <v>1022</v>
      </c>
      <c r="AB487" t="s">
        <v>810</v>
      </c>
      <c r="AC487" t="s">
        <v>1009</v>
      </c>
      <c r="AD487" t="s">
        <v>1010</v>
      </c>
    </row>
    <row r="488" spans="1:30" x14ac:dyDescent="0.25">
      <c r="A488" t="s">
        <v>1446</v>
      </c>
      <c r="B488">
        <v>44805</v>
      </c>
      <c r="C488">
        <v>44806</v>
      </c>
      <c r="D488" t="s">
        <v>838</v>
      </c>
      <c r="E488">
        <v>5308</v>
      </c>
      <c r="F488">
        <v>250</v>
      </c>
      <c r="G488">
        <v>1</v>
      </c>
      <c r="H488">
        <v>84</v>
      </c>
      <c r="I488">
        <v>0</v>
      </c>
      <c r="J488">
        <v>29</v>
      </c>
      <c r="K488">
        <v>0</v>
      </c>
      <c r="L488">
        <v>0</v>
      </c>
      <c r="M488">
        <v>0</v>
      </c>
      <c r="N488">
        <v>1</v>
      </c>
      <c r="O488">
        <v>69</v>
      </c>
      <c r="P488">
        <v>85</v>
      </c>
      <c r="Q488">
        <v>1</v>
      </c>
      <c r="R488">
        <v>55</v>
      </c>
      <c r="S488">
        <v>85</v>
      </c>
      <c r="T488">
        <v>12</v>
      </c>
      <c r="U488">
        <v>0</v>
      </c>
      <c r="V488">
        <v>13</v>
      </c>
      <c r="W488">
        <v>13</v>
      </c>
      <c r="X488">
        <v>13</v>
      </c>
      <c r="Y488">
        <v>85</v>
      </c>
      <c r="Z488">
        <v>13</v>
      </c>
      <c r="AA488" t="s">
        <v>839</v>
      </c>
      <c r="AB488" t="s">
        <v>810</v>
      </c>
      <c r="AC488" t="s">
        <v>812</v>
      </c>
      <c r="AD488" t="s">
        <v>813</v>
      </c>
    </row>
    <row r="489" spans="1:30" x14ac:dyDescent="0.25">
      <c r="A489" t="s">
        <v>1446</v>
      </c>
      <c r="B489">
        <v>44805</v>
      </c>
      <c r="C489">
        <v>44806</v>
      </c>
      <c r="D489" t="s">
        <v>936</v>
      </c>
      <c r="E489">
        <v>4911</v>
      </c>
      <c r="F489">
        <v>195</v>
      </c>
      <c r="G489">
        <v>0</v>
      </c>
      <c r="H489">
        <v>114</v>
      </c>
      <c r="I489">
        <v>0</v>
      </c>
      <c r="J489">
        <v>21</v>
      </c>
      <c r="K489">
        <v>0</v>
      </c>
      <c r="L489">
        <v>1</v>
      </c>
      <c r="M489">
        <v>0</v>
      </c>
      <c r="N489">
        <v>2</v>
      </c>
      <c r="O489">
        <v>48</v>
      </c>
      <c r="P489">
        <v>115</v>
      </c>
      <c r="Q489">
        <v>0</v>
      </c>
      <c r="R489">
        <v>50</v>
      </c>
      <c r="S489">
        <v>109</v>
      </c>
      <c r="T489">
        <v>0</v>
      </c>
      <c r="U489">
        <v>0</v>
      </c>
      <c r="V489">
        <v>4</v>
      </c>
      <c r="W489">
        <v>4</v>
      </c>
      <c r="X489">
        <v>3</v>
      </c>
      <c r="Y489">
        <v>115</v>
      </c>
      <c r="Z489">
        <v>4</v>
      </c>
      <c r="AA489" t="s">
        <v>937</v>
      </c>
      <c r="AB489" t="s">
        <v>810</v>
      </c>
      <c r="AC489" t="s">
        <v>904</v>
      </c>
      <c r="AD489" t="s">
        <v>905</v>
      </c>
    </row>
    <row r="490" spans="1:30" x14ac:dyDescent="0.25">
      <c r="A490" t="s">
        <v>1446</v>
      </c>
      <c r="B490">
        <v>44805</v>
      </c>
      <c r="C490">
        <v>44806</v>
      </c>
      <c r="D490" t="s">
        <v>808</v>
      </c>
      <c r="E490">
        <v>6974</v>
      </c>
      <c r="F490">
        <v>345</v>
      </c>
      <c r="G490">
        <v>2</v>
      </c>
      <c r="H490">
        <v>95</v>
      </c>
      <c r="I490">
        <v>0</v>
      </c>
      <c r="J490">
        <v>40</v>
      </c>
      <c r="K490">
        <v>3</v>
      </c>
      <c r="L490">
        <v>0</v>
      </c>
      <c r="M490">
        <v>3</v>
      </c>
      <c r="N490">
        <v>4</v>
      </c>
      <c r="O490">
        <v>86</v>
      </c>
      <c r="P490">
        <v>115</v>
      </c>
      <c r="Q490">
        <v>0</v>
      </c>
      <c r="R490">
        <v>68</v>
      </c>
      <c r="S490">
        <v>118</v>
      </c>
      <c r="T490">
        <v>7</v>
      </c>
      <c r="U490">
        <v>0</v>
      </c>
      <c r="V490">
        <v>8</v>
      </c>
      <c r="W490">
        <v>8</v>
      </c>
      <c r="X490">
        <v>8</v>
      </c>
      <c r="Y490">
        <v>118</v>
      </c>
      <c r="Z490">
        <v>8</v>
      </c>
      <c r="AA490" t="s">
        <v>809</v>
      </c>
      <c r="AB490" t="s">
        <v>810</v>
      </c>
      <c r="AC490" t="s">
        <v>812</v>
      </c>
      <c r="AD490" t="s">
        <v>813</v>
      </c>
    </row>
    <row r="491" spans="1:30" x14ac:dyDescent="0.25">
      <c r="A491" t="s">
        <v>1446</v>
      </c>
      <c r="B491">
        <v>44805</v>
      </c>
      <c r="C491">
        <v>44806</v>
      </c>
      <c r="D491" t="s">
        <v>989</v>
      </c>
      <c r="E491">
        <v>5376</v>
      </c>
      <c r="F491">
        <v>207</v>
      </c>
      <c r="G491">
        <v>0</v>
      </c>
      <c r="H491">
        <v>37</v>
      </c>
      <c r="I491">
        <v>1</v>
      </c>
      <c r="J491">
        <v>27</v>
      </c>
      <c r="K491">
        <v>1</v>
      </c>
      <c r="L491">
        <v>0</v>
      </c>
      <c r="M491">
        <v>0</v>
      </c>
      <c r="N491">
        <v>8</v>
      </c>
      <c r="O491">
        <v>13</v>
      </c>
      <c r="P491">
        <v>39</v>
      </c>
      <c r="Q491">
        <v>0</v>
      </c>
      <c r="R491">
        <v>22</v>
      </c>
      <c r="S491">
        <v>39</v>
      </c>
      <c r="T491">
        <v>12</v>
      </c>
      <c r="U491">
        <v>0</v>
      </c>
      <c r="V491">
        <v>12</v>
      </c>
      <c r="W491">
        <v>12</v>
      </c>
      <c r="X491">
        <v>12</v>
      </c>
      <c r="Y491">
        <v>39</v>
      </c>
      <c r="Z491">
        <v>12</v>
      </c>
      <c r="AA491" t="s">
        <v>990</v>
      </c>
      <c r="AB491" t="s">
        <v>810</v>
      </c>
      <c r="AC491" t="s">
        <v>953</v>
      </c>
      <c r="AD491" t="s">
        <v>954</v>
      </c>
    </row>
    <row r="492" spans="1:30" x14ac:dyDescent="0.25">
      <c r="A492" t="s">
        <v>1446</v>
      </c>
      <c r="B492">
        <v>44805</v>
      </c>
      <c r="C492">
        <v>44806</v>
      </c>
      <c r="D492" t="s">
        <v>397</v>
      </c>
      <c r="E492">
        <v>3977</v>
      </c>
      <c r="F492">
        <v>106</v>
      </c>
      <c r="G492">
        <v>10</v>
      </c>
      <c r="H492">
        <v>14</v>
      </c>
      <c r="I492">
        <v>0</v>
      </c>
      <c r="J492">
        <v>47</v>
      </c>
      <c r="K492">
        <v>0</v>
      </c>
      <c r="L492">
        <v>4</v>
      </c>
      <c r="M492">
        <v>4</v>
      </c>
      <c r="N492">
        <v>3</v>
      </c>
      <c r="O492">
        <v>9</v>
      </c>
      <c r="P492">
        <v>14</v>
      </c>
      <c r="Q492">
        <v>2</v>
      </c>
      <c r="R492">
        <v>2</v>
      </c>
      <c r="S492">
        <v>14</v>
      </c>
      <c r="T492">
        <v>4</v>
      </c>
      <c r="U492">
        <v>0</v>
      </c>
      <c r="V492">
        <v>4</v>
      </c>
      <c r="W492">
        <v>3</v>
      </c>
      <c r="X492">
        <v>4</v>
      </c>
      <c r="Y492">
        <v>14</v>
      </c>
      <c r="Z492">
        <v>4</v>
      </c>
      <c r="AA492" t="s">
        <v>398</v>
      </c>
      <c r="AB492" t="s">
        <v>389</v>
      </c>
      <c r="AC492" t="s">
        <v>391</v>
      </c>
      <c r="AD492" t="s">
        <v>392</v>
      </c>
    </row>
    <row r="493" spans="1:30" x14ac:dyDescent="0.25">
      <c r="A493" t="s">
        <v>1446</v>
      </c>
      <c r="B493">
        <v>44805</v>
      </c>
      <c r="C493">
        <v>44806</v>
      </c>
      <c r="D493" t="s">
        <v>439</v>
      </c>
      <c r="E493">
        <v>9907</v>
      </c>
      <c r="F493">
        <v>461</v>
      </c>
      <c r="G493">
        <v>0</v>
      </c>
      <c r="H493">
        <v>227</v>
      </c>
      <c r="I493">
        <v>0</v>
      </c>
      <c r="J493">
        <v>118</v>
      </c>
      <c r="K493">
        <v>0</v>
      </c>
      <c r="L493">
        <v>1</v>
      </c>
      <c r="M493">
        <v>0</v>
      </c>
      <c r="N493">
        <v>21</v>
      </c>
      <c r="O493">
        <v>10</v>
      </c>
      <c r="P493">
        <v>231</v>
      </c>
      <c r="Q493">
        <v>4</v>
      </c>
      <c r="R493">
        <v>155</v>
      </c>
      <c r="S493">
        <v>231</v>
      </c>
      <c r="T493">
        <v>41</v>
      </c>
      <c r="U493">
        <v>0</v>
      </c>
      <c r="V493">
        <v>46</v>
      </c>
      <c r="W493">
        <v>47</v>
      </c>
      <c r="X493">
        <v>46</v>
      </c>
      <c r="Y493">
        <v>232</v>
      </c>
      <c r="Z493">
        <v>48</v>
      </c>
      <c r="AA493" t="s">
        <v>440</v>
      </c>
      <c r="AB493" t="s">
        <v>389</v>
      </c>
      <c r="AC493" t="s">
        <v>434</v>
      </c>
      <c r="AD493" t="s">
        <v>435</v>
      </c>
    </row>
    <row r="494" spans="1:30" x14ac:dyDescent="0.25">
      <c r="A494" t="s">
        <v>1446</v>
      </c>
      <c r="B494">
        <v>44805</v>
      </c>
      <c r="C494">
        <v>44806</v>
      </c>
      <c r="D494" t="s">
        <v>543</v>
      </c>
      <c r="E494">
        <v>12413</v>
      </c>
      <c r="F494">
        <v>572</v>
      </c>
      <c r="G494">
        <v>0</v>
      </c>
      <c r="H494">
        <v>192</v>
      </c>
      <c r="I494">
        <v>1</v>
      </c>
      <c r="J494">
        <v>230</v>
      </c>
      <c r="K494">
        <v>2</v>
      </c>
      <c r="L494">
        <v>2</v>
      </c>
      <c r="M494">
        <v>0</v>
      </c>
      <c r="N494">
        <v>9</v>
      </c>
      <c r="O494">
        <v>57</v>
      </c>
      <c r="P494">
        <v>193</v>
      </c>
      <c r="Q494">
        <v>0</v>
      </c>
      <c r="R494">
        <v>113</v>
      </c>
      <c r="S494">
        <v>194</v>
      </c>
      <c r="T494">
        <v>24</v>
      </c>
      <c r="U494">
        <v>0</v>
      </c>
      <c r="V494">
        <v>105</v>
      </c>
      <c r="W494">
        <v>99</v>
      </c>
      <c r="X494">
        <v>100</v>
      </c>
      <c r="Y494">
        <v>195</v>
      </c>
      <c r="Z494">
        <v>105</v>
      </c>
      <c r="AA494" t="s">
        <v>544</v>
      </c>
      <c r="AB494" t="s">
        <v>389</v>
      </c>
      <c r="AC494" t="s">
        <v>510</v>
      </c>
      <c r="AD494" t="s">
        <v>511</v>
      </c>
    </row>
    <row r="495" spans="1:30" x14ac:dyDescent="0.25">
      <c r="A495" t="s">
        <v>1446</v>
      </c>
      <c r="B495">
        <v>44805</v>
      </c>
      <c r="C495">
        <v>44806</v>
      </c>
      <c r="D495" t="s">
        <v>421</v>
      </c>
      <c r="E495">
        <v>3387</v>
      </c>
      <c r="F495">
        <v>121</v>
      </c>
      <c r="G495">
        <v>4</v>
      </c>
      <c r="H495">
        <v>66</v>
      </c>
      <c r="I495">
        <v>0</v>
      </c>
      <c r="J495">
        <v>57</v>
      </c>
      <c r="K495">
        <v>5</v>
      </c>
      <c r="L495">
        <v>0</v>
      </c>
      <c r="M495">
        <v>2</v>
      </c>
      <c r="N495">
        <v>9</v>
      </c>
      <c r="O495">
        <v>39</v>
      </c>
      <c r="P495">
        <v>71</v>
      </c>
      <c r="Q495">
        <v>0</v>
      </c>
      <c r="R495">
        <v>41</v>
      </c>
      <c r="S495">
        <v>72</v>
      </c>
      <c r="T495">
        <v>25</v>
      </c>
      <c r="U495">
        <v>0</v>
      </c>
      <c r="V495">
        <v>34</v>
      </c>
      <c r="W495">
        <v>34</v>
      </c>
      <c r="X495">
        <v>34</v>
      </c>
      <c r="Y495">
        <v>72</v>
      </c>
      <c r="Z495">
        <v>34</v>
      </c>
      <c r="AA495" t="s">
        <v>422</v>
      </c>
      <c r="AB495" t="s">
        <v>389</v>
      </c>
      <c r="AC495" t="s">
        <v>391</v>
      </c>
      <c r="AD495" t="s">
        <v>392</v>
      </c>
    </row>
    <row r="496" spans="1:30" x14ac:dyDescent="0.25">
      <c r="A496" t="s">
        <v>1446</v>
      </c>
      <c r="B496">
        <v>44805</v>
      </c>
      <c r="C496">
        <v>44806</v>
      </c>
      <c r="D496" t="s">
        <v>51</v>
      </c>
      <c r="E496">
        <v>8701</v>
      </c>
      <c r="F496">
        <v>394</v>
      </c>
      <c r="G496">
        <v>5</v>
      </c>
      <c r="H496">
        <v>113</v>
      </c>
      <c r="I496">
        <v>2</v>
      </c>
      <c r="J496">
        <v>209</v>
      </c>
      <c r="K496">
        <v>22</v>
      </c>
      <c r="L496">
        <v>20</v>
      </c>
      <c r="M496">
        <v>11</v>
      </c>
      <c r="N496">
        <v>33</v>
      </c>
      <c r="O496">
        <v>81</v>
      </c>
      <c r="P496">
        <v>114</v>
      </c>
      <c r="Q496">
        <v>0</v>
      </c>
      <c r="R496">
        <v>83</v>
      </c>
      <c r="S496">
        <v>116</v>
      </c>
      <c r="T496">
        <v>67</v>
      </c>
      <c r="U496">
        <v>0</v>
      </c>
      <c r="V496">
        <v>68</v>
      </c>
      <c r="W496">
        <v>66</v>
      </c>
      <c r="X496">
        <v>68</v>
      </c>
      <c r="Y496">
        <v>116</v>
      </c>
      <c r="Z496">
        <v>68</v>
      </c>
      <c r="AA496" t="s">
        <v>52</v>
      </c>
      <c r="AB496" t="s">
        <v>16</v>
      </c>
      <c r="AC496" t="s">
        <v>41</v>
      </c>
      <c r="AD496" t="s">
        <v>42</v>
      </c>
    </row>
    <row r="497" spans="1:30" x14ac:dyDescent="0.25">
      <c r="A497" t="s">
        <v>1446</v>
      </c>
      <c r="B497">
        <v>44805</v>
      </c>
      <c r="C497">
        <v>44806</v>
      </c>
      <c r="D497" t="s">
        <v>89</v>
      </c>
      <c r="E497">
        <v>11354</v>
      </c>
      <c r="F497">
        <v>504</v>
      </c>
      <c r="G497">
        <v>26</v>
      </c>
      <c r="H497">
        <v>169</v>
      </c>
      <c r="I497">
        <v>6</v>
      </c>
      <c r="J497">
        <v>76</v>
      </c>
      <c r="K497">
        <v>1</v>
      </c>
      <c r="L497">
        <v>1</v>
      </c>
      <c r="M497">
        <v>2</v>
      </c>
      <c r="N497">
        <v>4</v>
      </c>
      <c r="O497">
        <v>59</v>
      </c>
      <c r="P497">
        <v>178</v>
      </c>
      <c r="Q497">
        <v>2</v>
      </c>
      <c r="R497">
        <v>101</v>
      </c>
      <c r="S497">
        <v>191</v>
      </c>
      <c r="T497">
        <v>36</v>
      </c>
      <c r="U497">
        <v>0</v>
      </c>
      <c r="V497">
        <v>42</v>
      </c>
      <c r="W497">
        <v>42</v>
      </c>
      <c r="X497">
        <v>41</v>
      </c>
      <c r="Y497">
        <v>194</v>
      </c>
      <c r="Z497">
        <v>43</v>
      </c>
      <c r="AA497" t="s">
        <v>90</v>
      </c>
      <c r="AB497" t="s">
        <v>16</v>
      </c>
      <c r="AC497" t="s">
        <v>91</v>
      </c>
      <c r="AD497" t="s">
        <v>92</v>
      </c>
    </row>
    <row r="498" spans="1:30" x14ac:dyDescent="0.25">
      <c r="A498" t="s">
        <v>1446</v>
      </c>
      <c r="B498">
        <v>44805</v>
      </c>
      <c r="C498">
        <v>44806</v>
      </c>
      <c r="D498" t="s">
        <v>402</v>
      </c>
      <c r="E498">
        <v>6559</v>
      </c>
      <c r="F498">
        <v>325</v>
      </c>
      <c r="G498">
        <v>4</v>
      </c>
      <c r="H498">
        <v>96</v>
      </c>
      <c r="I498">
        <v>0</v>
      </c>
      <c r="J498">
        <v>98</v>
      </c>
      <c r="K498">
        <v>4</v>
      </c>
      <c r="L498">
        <v>2</v>
      </c>
      <c r="M498">
        <v>6</v>
      </c>
      <c r="N498">
        <v>15</v>
      </c>
      <c r="O498">
        <v>84</v>
      </c>
      <c r="P498">
        <v>104</v>
      </c>
      <c r="Q498">
        <v>5</v>
      </c>
      <c r="R498">
        <v>61</v>
      </c>
      <c r="S498">
        <v>105</v>
      </c>
      <c r="T498">
        <v>35</v>
      </c>
      <c r="U498">
        <v>0</v>
      </c>
      <c r="V498">
        <v>49</v>
      </c>
      <c r="W498">
        <v>49</v>
      </c>
      <c r="X498">
        <v>47</v>
      </c>
      <c r="Y498">
        <v>105</v>
      </c>
      <c r="Z498">
        <v>49</v>
      </c>
      <c r="AA498" t="s">
        <v>403</v>
      </c>
      <c r="AB498" t="s">
        <v>389</v>
      </c>
      <c r="AC498" t="s">
        <v>391</v>
      </c>
      <c r="AD498" t="s">
        <v>392</v>
      </c>
    </row>
    <row r="499" spans="1:30" x14ac:dyDescent="0.25">
      <c r="A499" t="s">
        <v>1446</v>
      </c>
      <c r="B499">
        <v>44805</v>
      </c>
      <c r="C499">
        <v>44806</v>
      </c>
      <c r="D499" t="s">
        <v>133</v>
      </c>
      <c r="E499">
        <v>5784</v>
      </c>
      <c r="F499">
        <v>196</v>
      </c>
      <c r="G499">
        <v>28</v>
      </c>
      <c r="H499">
        <v>79</v>
      </c>
      <c r="I499">
        <v>0</v>
      </c>
      <c r="J499">
        <v>99</v>
      </c>
      <c r="K499">
        <v>0</v>
      </c>
      <c r="L499">
        <v>0</v>
      </c>
      <c r="M499">
        <v>19</v>
      </c>
      <c r="N499">
        <v>41</v>
      </c>
      <c r="O499">
        <v>63</v>
      </c>
      <c r="P499">
        <v>83</v>
      </c>
      <c r="Q499">
        <v>2</v>
      </c>
      <c r="R499">
        <v>49</v>
      </c>
      <c r="S499">
        <v>84</v>
      </c>
      <c r="T499">
        <v>54</v>
      </c>
      <c r="U499">
        <v>0</v>
      </c>
      <c r="V499">
        <v>57</v>
      </c>
      <c r="W499">
        <v>56</v>
      </c>
      <c r="X499">
        <v>57</v>
      </c>
      <c r="Y499">
        <v>84</v>
      </c>
      <c r="Z499">
        <v>59</v>
      </c>
      <c r="AA499" t="s">
        <v>134</v>
      </c>
      <c r="AB499" t="s">
        <v>16</v>
      </c>
      <c r="AC499" t="s">
        <v>128</v>
      </c>
      <c r="AD499" t="s">
        <v>129</v>
      </c>
    </row>
    <row r="500" spans="1:30" x14ac:dyDescent="0.25">
      <c r="A500" t="s">
        <v>1446</v>
      </c>
      <c r="B500">
        <v>44805</v>
      </c>
      <c r="C500">
        <v>44806</v>
      </c>
      <c r="D500" t="s">
        <v>419</v>
      </c>
      <c r="E500">
        <v>4385</v>
      </c>
      <c r="F500">
        <v>202</v>
      </c>
      <c r="G500">
        <v>72</v>
      </c>
      <c r="H500">
        <v>87</v>
      </c>
      <c r="I500">
        <v>0</v>
      </c>
      <c r="J500">
        <v>74</v>
      </c>
      <c r="K500">
        <v>11</v>
      </c>
      <c r="L500">
        <v>19</v>
      </c>
      <c r="M500">
        <v>33</v>
      </c>
      <c r="N500">
        <v>32</v>
      </c>
      <c r="O500">
        <v>80</v>
      </c>
      <c r="P500">
        <v>88</v>
      </c>
      <c r="Q500">
        <v>4</v>
      </c>
      <c r="R500">
        <v>55</v>
      </c>
      <c r="S500">
        <v>89</v>
      </c>
      <c r="T500">
        <v>35</v>
      </c>
      <c r="U500">
        <v>0</v>
      </c>
      <c r="V500">
        <v>34</v>
      </c>
      <c r="W500">
        <v>35</v>
      </c>
      <c r="X500">
        <v>35</v>
      </c>
      <c r="Y500">
        <v>89</v>
      </c>
      <c r="Z500">
        <v>35</v>
      </c>
      <c r="AA500" t="s">
        <v>420</v>
      </c>
      <c r="AB500" t="s">
        <v>389</v>
      </c>
      <c r="AC500" t="s">
        <v>391</v>
      </c>
      <c r="AD500" t="s">
        <v>392</v>
      </c>
    </row>
    <row r="501" spans="1:30" x14ac:dyDescent="0.25">
      <c r="A501" t="s">
        <v>1446</v>
      </c>
      <c r="B501">
        <v>44805</v>
      </c>
      <c r="C501">
        <v>44806</v>
      </c>
      <c r="D501" t="s">
        <v>68</v>
      </c>
      <c r="E501">
        <v>5094</v>
      </c>
      <c r="F501">
        <v>137</v>
      </c>
      <c r="G501">
        <v>21</v>
      </c>
      <c r="H501">
        <v>27</v>
      </c>
      <c r="I501">
        <v>4</v>
      </c>
      <c r="J501">
        <v>35</v>
      </c>
      <c r="K501">
        <v>0</v>
      </c>
      <c r="L501">
        <v>0</v>
      </c>
      <c r="M501">
        <v>2</v>
      </c>
      <c r="N501">
        <v>1</v>
      </c>
      <c r="O501">
        <v>34</v>
      </c>
      <c r="P501">
        <v>35</v>
      </c>
      <c r="Q501">
        <v>4</v>
      </c>
      <c r="R501">
        <v>10</v>
      </c>
      <c r="S501">
        <v>34</v>
      </c>
      <c r="T501">
        <v>3</v>
      </c>
      <c r="U501">
        <v>0</v>
      </c>
      <c r="V501">
        <v>3</v>
      </c>
      <c r="W501">
        <v>4</v>
      </c>
      <c r="X501">
        <v>3</v>
      </c>
      <c r="Y501">
        <v>35</v>
      </c>
      <c r="Z501">
        <v>4</v>
      </c>
      <c r="AA501" t="s">
        <v>69</v>
      </c>
      <c r="AB501" t="s">
        <v>16</v>
      </c>
      <c r="AC501" t="s">
        <v>70</v>
      </c>
      <c r="AD501" t="s">
        <v>1709</v>
      </c>
    </row>
    <row r="502" spans="1:30" x14ac:dyDescent="0.25">
      <c r="A502" t="s">
        <v>1446</v>
      </c>
      <c r="B502">
        <v>44805</v>
      </c>
      <c r="C502">
        <v>44806</v>
      </c>
      <c r="D502" t="s">
        <v>138</v>
      </c>
      <c r="E502">
        <v>5349</v>
      </c>
      <c r="F502">
        <v>203</v>
      </c>
      <c r="G502">
        <v>18</v>
      </c>
      <c r="H502">
        <v>95</v>
      </c>
      <c r="I502">
        <v>1</v>
      </c>
      <c r="J502">
        <v>79</v>
      </c>
      <c r="K502">
        <v>2</v>
      </c>
      <c r="L502">
        <v>2</v>
      </c>
      <c r="M502">
        <v>9</v>
      </c>
      <c r="N502">
        <v>7</v>
      </c>
      <c r="O502">
        <v>18</v>
      </c>
      <c r="P502">
        <v>91</v>
      </c>
      <c r="Q502">
        <v>13</v>
      </c>
      <c r="R502">
        <v>50</v>
      </c>
      <c r="S502">
        <v>96</v>
      </c>
      <c r="T502">
        <v>13</v>
      </c>
      <c r="U502">
        <v>4</v>
      </c>
      <c r="V502">
        <v>25</v>
      </c>
      <c r="W502">
        <v>25</v>
      </c>
      <c r="X502">
        <v>27</v>
      </c>
      <c r="Y502">
        <v>96</v>
      </c>
      <c r="Z502">
        <v>29</v>
      </c>
      <c r="AA502" t="s">
        <v>139</v>
      </c>
      <c r="AB502" t="s">
        <v>16</v>
      </c>
      <c r="AC502" t="s">
        <v>128</v>
      </c>
      <c r="AD502" t="s">
        <v>129</v>
      </c>
    </row>
    <row r="503" spans="1:30" x14ac:dyDescent="0.25">
      <c r="A503" t="s">
        <v>1446</v>
      </c>
      <c r="B503">
        <v>44805</v>
      </c>
      <c r="C503">
        <v>44806</v>
      </c>
      <c r="D503" t="s">
        <v>96</v>
      </c>
      <c r="E503">
        <v>2157</v>
      </c>
      <c r="F503">
        <v>73</v>
      </c>
      <c r="G503">
        <v>7</v>
      </c>
      <c r="H503">
        <v>17</v>
      </c>
      <c r="I503">
        <v>0</v>
      </c>
      <c r="J503">
        <v>30</v>
      </c>
      <c r="K503">
        <v>0</v>
      </c>
      <c r="L503">
        <v>1</v>
      </c>
      <c r="M503">
        <v>4</v>
      </c>
      <c r="N503">
        <v>3</v>
      </c>
      <c r="O503">
        <v>20</v>
      </c>
      <c r="P503">
        <v>20</v>
      </c>
      <c r="Q503">
        <v>0</v>
      </c>
      <c r="R503">
        <v>20</v>
      </c>
      <c r="S503">
        <v>21</v>
      </c>
      <c r="T503">
        <v>6</v>
      </c>
      <c r="U503">
        <v>0</v>
      </c>
      <c r="V503">
        <v>6</v>
      </c>
      <c r="W503">
        <v>6</v>
      </c>
      <c r="X503">
        <v>5</v>
      </c>
      <c r="Y503">
        <v>22</v>
      </c>
      <c r="Z503">
        <v>6</v>
      </c>
      <c r="AA503" t="s">
        <v>97</v>
      </c>
      <c r="AB503" t="s">
        <v>16</v>
      </c>
      <c r="AC503" t="s">
        <v>128</v>
      </c>
      <c r="AD503" t="s">
        <v>129</v>
      </c>
    </row>
    <row r="504" spans="1:30" x14ac:dyDescent="0.25">
      <c r="A504" t="s">
        <v>1446</v>
      </c>
      <c r="B504">
        <v>44805</v>
      </c>
      <c r="C504">
        <v>44806</v>
      </c>
      <c r="D504" t="s">
        <v>534</v>
      </c>
      <c r="E504">
        <v>9632</v>
      </c>
      <c r="F504">
        <v>364</v>
      </c>
      <c r="G504">
        <v>35</v>
      </c>
      <c r="H504">
        <v>90</v>
      </c>
      <c r="I504">
        <v>0</v>
      </c>
      <c r="J504">
        <v>157</v>
      </c>
      <c r="K504">
        <v>12</v>
      </c>
      <c r="L504">
        <v>16</v>
      </c>
      <c r="M504">
        <v>18</v>
      </c>
      <c r="N504">
        <v>51</v>
      </c>
      <c r="O504">
        <v>67</v>
      </c>
      <c r="P504">
        <v>92</v>
      </c>
      <c r="Q504">
        <v>0</v>
      </c>
      <c r="R504">
        <v>39</v>
      </c>
      <c r="S504">
        <v>93</v>
      </c>
      <c r="T504">
        <v>52</v>
      </c>
      <c r="U504">
        <v>0</v>
      </c>
      <c r="V504">
        <v>57</v>
      </c>
      <c r="W504">
        <v>53</v>
      </c>
      <c r="X504">
        <v>56</v>
      </c>
      <c r="Y504">
        <v>94</v>
      </c>
      <c r="Z504">
        <v>58</v>
      </c>
      <c r="AA504" t="s">
        <v>1543</v>
      </c>
      <c r="AB504" t="s">
        <v>389</v>
      </c>
      <c r="AC504" t="s">
        <v>510</v>
      </c>
      <c r="AD504" t="s">
        <v>511</v>
      </c>
    </row>
    <row r="505" spans="1:30" x14ac:dyDescent="0.25">
      <c r="A505" t="s">
        <v>1446</v>
      </c>
      <c r="B505">
        <v>44805</v>
      </c>
      <c r="C505">
        <v>44806</v>
      </c>
      <c r="D505" t="s">
        <v>492</v>
      </c>
      <c r="E505">
        <v>14076</v>
      </c>
      <c r="F505">
        <v>631</v>
      </c>
      <c r="G505">
        <v>38</v>
      </c>
      <c r="H505">
        <v>194</v>
      </c>
      <c r="I505">
        <v>0</v>
      </c>
      <c r="J505">
        <v>272</v>
      </c>
      <c r="K505">
        <v>0</v>
      </c>
      <c r="L505">
        <v>47</v>
      </c>
      <c r="M505">
        <v>55</v>
      </c>
      <c r="N505">
        <v>109</v>
      </c>
      <c r="O505">
        <v>179</v>
      </c>
      <c r="P505">
        <v>194</v>
      </c>
      <c r="Q505">
        <v>34</v>
      </c>
      <c r="R505">
        <v>155</v>
      </c>
      <c r="S505">
        <v>194</v>
      </c>
      <c r="T505">
        <v>110</v>
      </c>
      <c r="U505">
        <v>51</v>
      </c>
      <c r="V505">
        <v>110</v>
      </c>
      <c r="W505">
        <v>109</v>
      </c>
      <c r="X505">
        <v>108</v>
      </c>
      <c r="Y505">
        <v>194</v>
      </c>
      <c r="Z505">
        <v>111</v>
      </c>
      <c r="AA505" t="s">
        <v>493</v>
      </c>
      <c r="AB505" t="s">
        <v>389</v>
      </c>
      <c r="AC505" t="s">
        <v>450</v>
      </c>
      <c r="AD505" t="s">
        <v>451</v>
      </c>
    </row>
    <row r="506" spans="1:30" x14ac:dyDescent="0.25">
      <c r="A506" t="s">
        <v>1446</v>
      </c>
      <c r="B506">
        <v>44805</v>
      </c>
      <c r="C506">
        <v>44806</v>
      </c>
      <c r="D506" t="s">
        <v>473</v>
      </c>
      <c r="E506">
        <v>6875</v>
      </c>
      <c r="F506">
        <v>305</v>
      </c>
      <c r="G506">
        <v>7</v>
      </c>
      <c r="H506">
        <v>89</v>
      </c>
      <c r="I506">
        <v>1</v>
      </c>
      <c r="J506">
        <v>137</v>
      </c>
      <c r="K506">
        <v>5</v>
      </c>
      <c r="L506">
        <v>11</v>
      </c>
      <c r="M506">
        <v>8</v>
      </c>
      <c r="N506">
        <v>45</v>
      </c>
      <c r="O506">
        <v>12</v>
      </c>
      <c r="P506">
        <v>90</v>
      </c>
      <c r="Q506">
        <v>0</v>
      </c>
      <c r="R506">
        <v>38</v>
      </c>
      <c r="S506">
        <v>89</v>
      </c>
      <c r="T506">
        <v>45</v>
      </c>
      <c r="U506">
        <v>1</v>
      </c>
      <c r="V506">
        <v>46</v>
      </c>
      <c r="W506">
        <v>45</v>
      </c>
      <c r="X506">
        <v>40</v>
      </c>
      <c r="Y506">
        <v>90</v>
      </c>
      <c r="Z506">
        <v>46</v>
      </c>
      <c r="AA506" t="s">
        <v>474</v>
      </c>
      <c r="AB506" t="s">
        <v>389</v>
      </c>
      <c r="AC506" t="s">
        <v>450</v>
      </c>
      <c r="AD506" t="s">
        <v>451</v>
      </c>
    </row>
    <row r="507" spans="1:30" x14ac:dyDescent="0.25">
      <c r="A507" t="s">
        <v>1446</v>
      </c>
      <c r="B507">
        <v>44805</v>
      </c>
      <c r="C507">
        <v>44806</v>
      </c>
      <c r="D507" t="s">
        <v>573</v>
      </c>
      <c r="E507">
        <v>12418</v>
      </c>
      <c r="F507">
        <v>606</v>
      </c>
      <c r="G507">
        <v>16</v>
      </c>
      <c r="H507">
        <v>188</v>
      </c>
      <c r="I507">
        <v>1</v>
      </c>
      <c r="J507">
        <v>185</v>
      </c>
      <c r="K507">
        <v>8</v>
      </c>
      <c r="L507">
        <v>33</v>
      </c>
      <c r="M507">
        <v>12</v>
      </c>
      <c r="N507">
        <v>3</v>
      </c>
      <c r="O507">
        <v>148</v>
      </c>
      <c r="P507">
        <v>183</v>
      </c>
      <c r="Q507">
        <v>0</v>
      </c>
      <c r="R507">
        <v>102</v>
      </c>
      <c r="S507">
        <v>184</v>
      </c>
      <c r="T507">
        <v>35</v>
      </c>
      <c r="U507">
        <v>0</v>
      </c>
      <c r="V507">
        <v>42</v>
      </c>
      <c r="W507">
        <v>42</v>
      </c>
      <c r="X507">
        <v>40</v>
      </c>
      <c r="Y507">
        <v>188</v>
      </c>
      <c r="Z507">
        <v>42</v>
      </c>
      <c r="AA507" t="s">
        <v>574</v>
      </c>
      <c r="AB507" t="s">
        <v>389</v>
      </c>
      <c r="AC507" t="s">
        <v>510</v>
      </c>
      <c r="AD507" t="s">
        <v>511</v>
      </c>
    </row>
    <row r="508" spans="1:30" x14ac:dyDescent="0.25">
      <c r="A508" t="s">
        <v>1446</v>
      </c>
      <c r="B508">
        <v>44805</v>
      </c>
      <c r="C508">
        <v>44806</v>
      </c>
      <c r="D508" t="s">
        <v>477</v>
      </c>
      <c r="E508">
        <v>11240</v>
      </c>
      <c r="F508">
        <v>512</v>
      </c>
      <c r="G508">
        <v>0</v>
      </c>
      <c r="H508">
        <v>97</v>
      </c>
      <c r="I508">
        <v>0</v>
      </c>
      <c r="J508">
        <v>174</v>
      </c>
      <c r="K508">
        <v>1</v>
      </c>
      <c r="L508">
        <v>0</v>
      </c>
      <c r="M508">
        <v>0</v>
      </c>
      <c r="N508">
        <v>10</v>
      </c>
      <c r="O508">
        <v>92</v>
      </c>
      <c r="P508">
        <v>106</v>
      </c>
      <c r="Q508">
        <v>2</v>
      </c>
      <c r="R508">
        <v>66</v>
      </c>
      <c r="S508">
        <v>106</v>
      </c>
      <c r="T508">
        <v>60</v>
      </c>
      <c r="U508">
        <v>0</v>
      </c>
      <c r="V508">
        <v>59</v>
      </c>
      <c r="W508">
        <v>60</v>
      </c>
      <c r="X508">
        <v>59</v>
      </c>
      <c r="Y508">
        <v>106</v>
      </c>
      <c r="Z508">
        <v>61</v>
      </c>
      <c r="AA508" t="s">
        <v>478</v>
      </c>
      <c r="AB508" t="s">
        <v>389</v>
      </c>
      <c r="AC508" t="s">
        <v>450</v>
      </c>
      <c r="AD508" t="s">
        <v>451</v>
      </c>
    </row>
    <row r="509" spans="1:30" x14ac:dyDescent="0.25">
      <c r="A509" t="s">
        <v>1446</v>
      </c>
      <c r="B509">
        <v>44805</v>
      </c>
      <c r="C509">
        <v>44806</v>
      </c>
      <c r="D509" t="s">
        <v>528</v>
      </c>
      <c r="E509">
        <v>13950</v>
      </c>
      <c r="F509">
        <v>637</v>
      </c>
      <c r="G509">
        <v>10</v>
      </c>
      <c r="H509">
        <v>163</v>
      </c>
      <c r="I509">
        <v>0</v>
      </c>
      <c r="J509">
        <v>272</v>
      </c>
      <c r="K509">
        <v>13</v>
      </c>
      <c r="L509">
        <v>12</v>
      </c>
      <c r="M509">
        <v>39</v>
      </c>
      <c r="N509">
        <v>121</v>
      </c>
      <c r="O509">
        <v>141</v>
      </c>
      <c r="P509">
        <v>163</v>
      </c>
      <c r="Q509">
        <v>1</v>
      </c>
      <c r="R509">
        <v>115</v>
      </c>
      <c r="S509">
        <v>164</v>
      </c>
      <c r="T509">
        <v>123</v>
      </c>
      <c r="U509">
        <v>1</v>
      </c>
      <c r="V509">
        <v>123</v>
      </c>
      <c r="W509">
        <v>120</v>
      </c>
      <c r="X509">
        <v>118</v>
      </c>
      <c r="Y509">
        <v>164</v>
      </c>
      <c r="Z509">
        <v>123</v>
      </c>
      <c r="AA509" t="s">
        <v>529</v>
      </c>
      <c r="AB509" t="s">
        <v>389</v>
      </c>
      <c r="AC509" t="s">
        <v>510</v>
      </c>
      <c r="AD509" t="s">
        <v>511</v>
      </c>
    </row>
    <row r="510" spans="1:30" x14ac:dyDescent="0.25">
      <c r="A510" t="s">
        <v>1446</v>
      </c>
      <c r="B510">
        <v>44805</v>
      </c>
      <c r="C510">
        <v>44806</v>
      </c>
      <c r="D510" t="s">
        <v>24</v>
      </c>
      <c r="E510">
        <v>6402</v>
      </c>
      <c r="F510">
        <v>209</v>
      </c>
      <c r="G510">
        <v>13</v>
      </c>
      <c r="H510">
        <v>50</v>
      </c>
      <c r="I510">
        <v>13</v>
      </c>
      <c r="J510">
        <v>118</v>
      </c>
      <c r="K510">
        <v>2</v>
      </c>
      <c r="L510">
        <v>7</v>
      </c>
      <c r="M510">
        <v>16</v>
      </c>
      <c r="N510">
        <v>19</v>
      </c>
      <c r="O510">
        <v>32</v>
      </c>
      <c r="P510">
        <v>52</v>
      </c>
      <c r="Q510">
        <v>0</v>
      </c>
      <c r="R510">
        <v>34</v>
      </c>
      <c r="S510">
        <v>56</v>
      </c>
      <c r="T510">
        <v>20</v>
      </c>
      <c r="U510">
        <v>1</v>
      </c>
      <c r="V510">
        <v>29</v>
      </c>
      <c r="W510">
        <v>28</v>
      </c>
      <c r="X510">
        <v>25</v>
      </c>
      <c r="Y510">
        <v>57</v>
      </c>
      <c r="Z510">
        <v>29</v>
      </c>
      <c r="AA510" t="s">
        <v>25</v>
      </c>
      <c r="AB510" t="s">
        <v>16</v>
      </c>
      <c r="AC510" t="s">
        <v>18</v>
      </c>
      <c r="AD510" t="s">
        <v>19</v>
      </c>
    </row>
    <row r="511" spans="1:30" x14ac:dyDescent="0.25">
      <c r="A511" t="s">
        <v>1446</v>
      </c>
      <c r="B511">
        <v>44805</v>
      </c>
      <c r="C511">
        <v>44806</v>
      </c>
      <c r="D511" t="s">
        <v>522</v>
      </c>
      <c r="E511">
        <v>6624</v>
      </c>
      <c r="F511">
        <v>319</v>
      </c>
      <c r="G511">
        <v>47</v>
      </c>
      <c r="H511">
        <v>128</v>
      </c>
      <c r="I511">
        <v>1</v>
      </c>
      <c r="J511">
        <v>78</v>
      </c>
      <c r="K511">
        <v>9</v>
      </c>
      <c r="L511">
        <v>19</v>
      </c>
      <c r="M511">
        <v>23</v>
      </c>
      <c r="N511">
        <v>25</v>
      </c>
      <c r="O511">
        <v>84</v>
      </c>
      <c r="P511">
        <v>133</v>
      </c>
      <c r="Q511">
        <v>0</v>
      </c>
      <c r="R511">
        <v>83</v>
      </c>
      <c r="S511">
        <v>133</v>
      </c>
      <c r="T511">
        <v>42</v>
      </c>
      <c r="U511">
        <v>0</v>
      </c>
      <c r="V511">
        <v>42</v>
      </c>
      <c r="W511">
        <v>42</v>
      </c>
      <c r="X511">
        <v>39</v>
      </c>
      <c r="Y511">
        <v>134</v>
      </c>
      <c r="Z511">
        <v>42</v>
      </c>
      <c r="AA511" t="s">
        <v>523</v>
      </c>
      <c r="AB511" t="s">
        <v>389</v>
      </c>
      <c r="AC511" t="s">
        <v>510</v>
      </c>
      <c r="AD511" t="s">
        <v>511</v>
      </c>
    </row>
    <row r="512" spans="1:30" x14ac:dyDescent="0.25">
      <c r="A512" t="s">
        <v>1446</v>
      </c>
      <c r="B512">
        <v>44805</v>
      </c>
      <c r="C512">
        <v>44806</v>
      </c>
      <c r="D512" t="s">
        <v>14</v>
      </c>
      <c r="E512">
        <v>6043</v>
      </c>
      <c r="F512">
        <v>191</v>
      </c>
      <c r="G512">
        <v>97</v>
      </c>
      <c r="H512">
        <v>121</v>
      </c>
      <c r="I512">
        <v>0</v>
      </c>
      <c r="J512">
        <v>68</v>
      </c>
      <c r="K512">
        <v>25</v>
      </c>
      <c r="L512">
        <v>9</v>
      </c>
      <c r="M512">
        <v>46</v>
      </c>
      <c r="N512">
        <v>33</v>
      </c>
      <c r="O512">
        <v>105</v>
      </c>
      <c r="P512">
        <v>121</v>
      </c>
      <c r="Q512">
        <v>0</v>
      </c>
      <c r="R512">
        <v>51</v>
      </c>
      <c r="S512">
        <v>132</v>
      </c>
      <c r="T512">
        <v>46</v>
      </c>
      <c r="U512">
        <v>0</v>
      </c>
      <c r="V512">
        <v>46</v>
      </c>
      <c r="W512">
        <v>43</v>
      </c>
      <c r="X512">
        <v>47</v>
      </c>
      <c r="Y512">
        <v>135</v>
      </c>
      <c r="Z512">
        <v>47</v>
      </c>
      <c r="AA512" t="s">
        <v>15</v>
      </c>
      <c r="AB512" t="s">
        <v>16</v>
      </c>
      <c r="AC512" t="s">
        <v>91</v>
      </c>
      <c r="AD512" t="s">
        <v>92</v>
      </c>
    </row>
    <row r="513" spans="1:30" x14ac:dyDescent="0.25">
      <c r="A513" t="s">
        <v>1446</v>
      </c>
      <c r="B513">
        <v>44805</v>
      </c>
      <c r="C513">
        <v>44806</v>
      </c>
      <c r="D513" t="s">
        <v>444</v>
      </c>
      <c r="E513">
        <v>20325</v>
      </c>
      <c r="F513">
        <v>861</v>
      </c>
      <c r="G513">
        <v>35</v>
      </c>
      <c r="H513">
        <v>287</v>
      </c>
      <c r="I513">
        <v>1</v>
      </c>
      <c r="J513">
        <v>282</v>
      </c>
      <c r="K513">
        <v>25</v>
      </c>
      <c r="L513">
        <v>29</v>
      </c>
      <c r="M513">
        <v>15</v>
      </c>
      <c r="N513">
        <v>118</v>
      </c>
      <c r="O513">
        <v>219</v>
      </c>
      <c r="P513">
        <v>293</v>
      </c>
      <c r="Q513">
        <v>0</v>
      </c>
      <c r="R513">
        <v>174</v>
      </c>
      <c r="S513">
        <v>297</v>
      </c>
      <c r="T513">
        <v>125</v>
      </c>
      <c r="U513">
        <v>0</v>
      </c>
      <c r="V513">
        <v>124</v>
      </c>
      <c r="W513">
        <v>121</v>
      </c>
      <c r="X513">
        <v>122</v>
      </c>
      <c r="Y513">
        <v>299</v>
      </c>
      <c r="Z513">
        <v>126</v>
      </c>
      <c r="AA513" t="s">
        <v>445</v>
      </c>
      <c r="AB513" t="s">
        <v>389</v>
      </c>
      <c r="AC513" t="s">
        <v>434</v>
      </c>
      <c r="AD513" t="s">
        <v>435</v>
      </c>
    </row>
    <row r="514" spans="1:30" x14ac:dyDescent="0.25">
      <c r="A514" t="s">
        <v>1446</v>
      </c>
      <c r="B514">
        <v>44805</v>
      </c>
      <c r="C514">
        <v>44806</v>
      </c>
      <c r="D514" t="s">
        <v>432</v>
      </c>
      <c r="E514">
        <v>17322</v>
      </c>
      <c r="F514">
        <v>651</v>
      </c>
      <c r="G514">
        <v>1</v>
      </c>
      <c r="H514">
        <v>219</v>
      </c>
      <c r="I514">
        <v>1</v>
      </c>
      <c r="J514">
        <v>200</v>
      </c>
      <c r="K514">
        <v>8</v>
      </c>
      <c r="L514">
        <v>18</v>
      </c>
      <c r="M514">
        <v>8</v>
      </c>
      <c r="N514">
        <v>46</v>
      </c>
      <c r="O514">
        <v>75</v>
      </c>
      <c r="P514">
        <v>234</v>
      </c>
      <c r="Q514">
        <v>3</v>
      </c>
      <c r="R514">
        <v>95</v>
      </c>
      <c r="S514">
        <v>237</v>
      </c>
      <c r="T514">
        <v>65</v>
      </c>
      <c r="U514">
        <v>13</v>
      </c>
      <c r="V514">
        <v>64</v>
      </c>
      <c r="W514">
        <v>54</v>
      </c>
      <c r="X514">
        <v>65</v>
      </c>
      <c r="Y514">
        <v>237</v>
      </c>
      <c r="Z514">
        <v>65</v>
      </c>
      <c r="AA514" t="s">
        <v>433</v>
      </c>
      <c r="AB514" t="s">
        <v>389</v>
      </c>
      <c r="AC514" t="s">
        <v>434</v>
      </c>
      <c r="AD514" t="s">
        <v>435</v>
      </c>
    </row>
    <row r="515" spans="1:30" x14ac:dyDescent="0.25">
      <c r="A515" t="s">
        <v>1446</v>
      </c>
      <c r="B515">
        <v>44805</v>
      </c>
      <c r="C515">
        <v>44806</v>
      </c>
      <c r="D515" t="s">
        <v>471</v>
      </c>
      <c r="E515">
        <v>7246</v>
      </c>
      <c r="F515">
        <v>354</v>
      </c>
      <c r="G515">
        <v>84</v>
      </c>
      <c r="H515">
        <v>152</v>
      </c>
      <c r="I515">
        <v>0</v>
      </c>
      <c r="J515">
        <v>173</v>
      </c>
      <c r="K515">
        <v>0</v>
      </c>
      <c r="L515">
        <v>24</v>
      </c>
      <c r="M515">
        <v>35</v>
      </c>
      <c r="N515">
        <v>60</v>
      </c>
      <c r="O515">
        <v>81</v>
      </c>
      <c r="P515">
        <v>152</v>
      </c>
      <c r="Q515">
        <v>0</v>
      </c>
      <c r="R515">
        <v>97</v>
      </c>
      <c r="S515">
        <v>152</v>
      </c>
      <c r="T515">
        <v>73</v>
      </c>
      <c r="U515">
        <v>0</v>
      </c>
      <c r="V515">
        <v>74</v>
      </c>
      <c r="W515">
        <v>70</v>
      </c>
      <c r="X515">
        <v>73</v>
      </c>
      <c r="Y515">
        <v>153</v>
      </c>
      <c r="Z515">
        <v>76</v>
      </c>
      <c r="AA515" t="s">
        <v>472</v>
      </c>
      <c r="AB515" t="s">
        <v>389</v>
      </c>
      <c r="AC515" t="s">
        <v>450</v>
      </c>
      <c r="AD515" t="s">
        <v>451</v>
      </c>
    </row>
    <row r="516" spans="1:30" x14ac:dyDescent="0.25">
      <c r="A516" t="s">
        <v>1446</v>
      </c>
      <c r="B516">
        <v>44805</v>
      </c>
      <c r="C516">
        <v>44806</v>
      </c>
      <c r="D516" t="s">
        <v>46</v>
      </c>
      <c r="E516">
        <v>5106</v>
      </c>
      <c r="F516">
        <v>216</v>
      </c>
      <c r="G516">
        <v>0</v>
      </c>
      <c r="H516">
        <v>103</v>
      </c>
      <c r="I516">
        <v>0</v>
      </c>
      <c r="J516">
        <v>101</v>
      </c>
      <c r="K516">
        <v>20</v>
      </c>
      <c r="L516">
        <v>0</v>
      </c>
      <c r="M516">
        <v>0</v>
      </c>
      <c r="N516">
        <v>2</v>
      </c>
      <c r="O516">
        <v>96</v>
      </c>
      <c r="P516">
        <v>103</v>
      </c>
      <c r="Q516">
        <v>0</v>
      </c>
      <c r="R516">
        <v>62</v>
      </c>
      <c r="S516">
        <v>103</v>
      </c>
      <c r="T516">
        <v>56</v>
      </c>
      <c r="U516">
        <v>0</v>
      </c>
      <c r="V516">
        <v>52</v>
      </c>
      <c r="W516">
        <v>56</v>
      </c>
      <c r="X516">
        <v>54</v>
      </c>
      <c r="Y516">
        <v>103</v>
      </c>
      <c r="Z516">
        <v>56</v>
      </c>
      <c r="AA516" t="s">
        <v>47</v>
      </c>
      <c r="AB516" t="s">
        <v>16</v>
      </c>
      <c r="AC516" t="s">
        <v>41</v>
      </c>
      <c r="AD516" t="s">
        <v>42</v>
      </c>
    </row>
    <row r="517" spans="1:30" x14ac:dyDescent="0.25">
      <c r="A517" t="s">
        <v>1446</v>
      </c>
      <c r="B517">
        <v>44805</v>
      </c>
      <c r="C517">
        <v>44806</v>
      </c>
      <c r="D517" t="s">
        <v>453</v>
      </c>
      <c r="E517">
        <v>8128</v>
      </c>
      <c r="F517">
        <v>370</v>
      </c>
      <c r="G517">
        <v>0</v>
      </c>
      <c r="H517">
        <v>45</v>
      </c>
      <c r="I517">
        <v>0</v>
      </c>
      <c r="J517">
        <v>274</v>
      </c>
      <c r="K517">
        <v>0</v>
      </c>
      <c r="L517">
        <v>1</v>
      </c>
      <c r="M517">
        <v>0</v>
      </c>
      <c r="N517">
        <v>1</v>
      </c>
      <c r="O517">
        <v>8</v>
      </c>
      <c r="P517">
        <v>50</v>
      </c>
      <c r="Q517">
        <v>0</v>
      </c>
      <c r="R517">
        <v>21</v>
      </c>
      <c r="S517">
        <v>50</v>
      </c>
      <c r="T517">
        <v>27</v>
      </c>
      <c r="U517">
        <v>1</v>
      </c>
      <c r="V517">
        <v>38</v>
      </c>
      <c r="W517">
        <v>34</v>
      </c>
      <c r="X517">
        <v>35</v>
      </c>
      <c r="Y517">
        <v>54</v>
      </c>
      <c r="Z517">
        <v>38</v>
      </c>
      <c r="AA517" t="s">
        <v>454</v>
      </c>
      <c r="AB517" t="s">
        <v>389</v>
      </c>
      <c r="AC517" t="s">
        <v>450</v>
      </c>
      <c r="AD517" t="s">
        <v>451</v>
      </c>
    </row>
    <row r="518" spans="1:30" x14ac:dyDescent="0.25">
      <c r="A518" t="s">
        <v>1446</v>
      </c>
      <c r="B518">
        <v>44805</v>
      </c>
      <c r="C518">
        <v>44806</v>
      </c>
      <c r="D518" t="s">
        <v>387</v>
      </c>
      <c r="E518">
        <v>10243</v>
      </c>
      <c r="F518">
        <v>467</v>
      </c>
      <c r="G518">
        <v>0</v>
      </c>
      <c r="H518">
        <v>60</v>
      </c>
      <c r="I518">
        <v>1</v>
      </c>
      <c r="J518">
        <v>186</v>
      </c>
      <c r="K518">
        <v>2</v>
      </c>
      <c r="L518">
        <v>0</v>
      </c>
      <c r="M518">
        <v>1</v>
      </c>
      <c r="N518">
        <v>14</v>
      </c>
      <c r="O518">
        <v>38</v>
      </c>
      <c r="P518">
        <v>60</v>
      </c>
      <c r="Q518">
        <v>0</v>
      </c>
      <c r="R518">
        <v>34</v>
      </c>
      <c r="S518">
        <v>63</v>
      </c>
      <c r="T518">
        <v>29</v>
      </c>
      <c r="U518">
        <v>0</v>
      </c>
      <c r="V518">
        <v>33</v>
      </c>
      <c r="W518">
        <v>33</v>
      </c>
      <c r="X518">
        <v>34</v>
      </c>
      <c r="Y518">
        <v>63</v>
      </c>
      <c r="Z518">
        <v>35</v>
      </c>
      <c r="AA518" t="s">
        <v>388</v>
      </c>
      <c r="AB518" t="s">
        <v>389</v>
      </c>
      <c r="AC518" t="s">
        <v>391</v>
      </c>
      <c r="AD518" t="s">
        <v>392</v>
      </c>
    </row>
    <row r="519" spans="1:30" x14ac:dyDescent="0.25">
      <c r="A519" t="s">
        <v>1446</v>
      </c>
      <c r="B519">
        <v>44805</v>
      </c>
      <c r="C519">
        <v>44806</v>
      </c>
      <c r="D519" t="s">
        <v>126</v>
      </c>
      <c r="E519">
        <v>3876</v>
      </c>
      <c r="F519">
        <v>129</v>
      </c>
      <c r="G519">
        <v>59</v>
      </c>
      <c r="H519">
        <v>63</v>
      </c>
      <c r="I519">
        <v>1</v>
      </c>
      <c r="J519">
        <v>112</v>
      </c>
      <c r="K519">
        <v>2</v>
      </c>
      <c r="L519">
        <v>1</v>
      </c>
      <c r="M519">
        <v>66</v>
      </c>
      <c r="N519">
        <v>59</v>
      </c>
      <c r="O519">
        <v>45</v>
      </c>
      <c r="P519">
        <v>61</v>
      </c>
      <c r="Q519">
        <v>0</v>
      </c>
      <c r="R519">
        <v>40</v>
      </c>
      <c r="S519">
        <v>59</v>
      </c>
      <c r="T519">
        <v>67</v>
      </c>
      <c r="U519">
        <v>2</v>
      </c>
      <c r="V519">
        <v>65</v>
      </c>
      <c r="W519">
        <v>59</v>
      </c>
      <c r="X519">
        <v>45</v>
      </c>
      <c r="Y519">
        <v>64</v>
      </c>
      <c r="Z519">
        <v>67</v>
      </c>
      <c r="AA519" t="s">
        <v>127</v>
      </c>
      <c r="AB519" t="s">
        <v>16</v>
      </c>
      <c r="AC519" t="s">
        <v>128</v>
      </c>
      <c r="AD519" t="s">
        <v>129</v>
      </c>
    </row>
    <row r="520" spans="1:30" x14ac:dyDescent="0.25">
      <c r="A520" t="s">
        <v>1446</v>
      </c>
      <c r="B520">
        <v>44805</v>
      </c>
      <c r="C520">
        <v>44806</v>
      </c>
      <c r="D520" t="s">
        <v>498</v>
      </c>
      <c r="E520">
        <v>7051</v>
      </c>
      <c r="F520">
        <v>346</v>
      </c>
      <c r="G520">
        <v>0</v>
      </c>
      <c r="H520">
        <v>69</v>
      </c>
      <c r="I520">
        <v>9</v>
      </c>
      <c r="J520">
        <v>154</v>
      </c>
      <c r="K520">
        <v>1</v>
      </c>
      <c r="L520">
        <v>0</v>
      </c>
      <c r="M520">
        <v>0</v>
      </c>
      <c r="N520">
        <v>0</v>
      </c>
      <c r="O520">
        <v>9</v>
      </c>
      <c r="P520">
        <v>68</v>
      </c>
      <c r="Q520">
        <v>0</v>
      </c>
      <c r="R520">
        <v>34</v>
      </c>
      <c r="S520">
        <v>69</v>
      </c>
      <c r="T520">
        <v>24</v>
      </c>
      <c r="U520">
        <v>0</v>
      </c>
      <c r="V520">
        <v>24</v>
      </c>
      <c r="W520">
        <v>24</v>
      </c>
      <c r="X520">
        <v>26</v>
      </c>
      <c r="Y520">
        <v>71</v>
      </c>
      <c r="Z520">
        <v>26</v>
      </c>
      <c r="AA520" t="s">
        <v>499</v>
      </c>
      <c r="AB520" t="s">
        <v>389</v>
      </c>
      <c r="AC520" t="s">
        <v>450</v>
      </c>
      <c r="AD520" t="s">
        <v>451</v>
      </c>
    </row>
    <row r="521" spans="1:30" x14ac:dyDescent="0.25">
      <c r="A521" t="s">
        <v>1446</v>
      </c>
      <c r="B521">
        <v>44805</v>
      </c>
      <c r="C521">
        <v>44806</v>
      </c>
      <c r="D521" t="s">
        <v>58</v>
      </c>
      <c r="E521">
        <v>5822</v>
      </c>
      <c r="F521">
        <v>132</v>
      </c>
      <c r="G521">
        <v>0</v>
      </c>
      <c r="H521">
        <v>20</v>
      </c>
      <c r="I521">
        <v>0</v>
      </c>
      <c r="J521">
        <v>73</v>
      </c>
      <c r="K521">
        <v>0</v>
      </c>
      <c r="L521">
        <v>0</v>
      </c>
      <c r="M521">
        <v>0</v>
      </c>
      <c r="N521">
        <v>0</v>
      </c>
      <c r="O521">
        <v>5</v>
      </c>
      <c r="P521">
        <v>19</v>
      </c>
      <c r="Q521">
        <v>0</v>
      </c>
      <c r="R521">
        <v>9</v>
      </c>
      <c r="S521">
        <v>20</v>
      </c>
      <c r="T521">
        <v>11</v>
      </c>
      <c r="U521">
        <v>0</v>
      </c>
      <c r="V521">
        <v>19</v>
      </c>
      <c r="W521">
        <v>16</v>
      </c>
      <c r="X521">
        <v>19</v>
      </c>
      <c r="Y521">
        <v>20</v>
      </c>
      <c r="Z521">
        <v>20</v>
      </c>
      <c r="AA521" t="s">
        <v>59</v>
      </c>
      <c r="AB521" t="s">
        <v>16</v>
      </c>
      <c r="AC521" t="s">
        <v>41</v>
      </c>
      <c r="AD521" t="s">
        <v>42</v>
      </c>
    </row>
    <row r="522" spans="1:30" x14ac:dyDescent="0.25">
      <c r="A522" t="s">
        <v>1446</v>
      </c>
      <c r="B522">
        <v>44805</v>
      </c>
      <c r="C522">
        <v>44806</v>
      </c>
      <c r="D522" t="s">
        <v>408</v>
      </c>
      <c r="E522">
        <v>6875</v>
      </c>
      <c r="F522">
        <v>249</v>
      </c>
      <c r="G522">
        <v>10</v>
      </c>
      <c r="H522">
        <v>88</v>
      </c>
      <c r="I522">
        <v>0</v>
      </c>
      <c r="J522">
        <v>85</v>
      </c>
      <c r="K522">
        <v>3</v>
      </c>
      <c r="L522">
        <v>2</v>
      </c>
      <c r="M522">
        <v>7</v>
      </c>
      <c r="N522">
        <v>25</v>
      </c>
      <c r="O522">
        <v>34</v>
      </c>
      <c r="P522">
        <v>84</v>
      </c>
      <c r="Q522">
        <v>1</v>
      </c>
      <c r="R522">
        <v>46</v>
      </c>
      <c r="S522">
        <v>86</v>
      </c>
      <c r="T522">
        <v>30</v>
      </c>
      <c r="U522">
        <v>1</v>
      </c>
      <c r="V522">
        <v>31</v>
      </c>
      <c r="W522">
        <v>31</v>
      </c>
      <c r="X522">
        <v>24</v>
      </c>
      <c r="Y522">
        <v>89</v>
      </c>
      <c r="Z522">
        <v>31</v>
      </c>
      <c r="AA522" t="s">
        <v>409</v>
      </c>
      <c r="AB522" t="s">
        <v>389</v>
      </c>
      <c r="AC522" t="s">
        <v>391</v>
      </c>
      <c r="AD522" t="s">
        <v>392</v>
      </c>
    </row>
    <row r="523" spans="1:30" x14ac:dyDescent="0.25">
      <c r="A523" t="s">
        <v>1446</v>
      </c>
      <c r="B523">
        <v>44805</v>
      </c>
      <c r="C523">
        <v>44806</v>
      </c>
      <c r="D523" t="s">
        <v>583</v>
      </c>
      <c r="E523">
        <v>3937</v>
      </c>
      <c r="F523">
        <v>196</v>
      </c>
      <c r="G523">
        <v>1</v>
      </c>
      <c r="H523">
        <v>120</v>
      </c>
      <c r="I523">
        <v>0</v>
      </c>
      <c r="J523">
        <v>66</v>
      </c>
      <c r="K523">
        <v>19</v>
      </c>
      <c r="L523">
        <v>11</v>
      </c>
      <c r="M523">
        <v>29</v>
      </c>
      <c r="N523">
        <v>35</v>
      </c>
      <c r="O523">
        <v>3</v>
      </c>
      <c r="P523">
        <v>121</v>
      </c>
      <c r="Q523">
        <v>0</v>
      </c>
      <c r="R523">
        <v>53</v>
      </c>
      <c r="S523">
        <v>122</v>
      </c>
      <c r="T523">
        <v>46</v>
      </c>
      <c r="U523">
        <v>2</v>
      </c>
      <c r="V523">
        <v>54</v>
      </c>
      <c r="W523">
        <v>53</v>
      </c>
      <c r="X523">
        <v>54</v>
      </c>
      <c r="Y523">
        <v>122</v>
      </c>
      <c r="Z523">
        <v>54</v>
      </c>
      <c r="AA523" t="s">
        <v>584</v>
      </c>
      <c r="AB523" t="s">
        <v>389</v>
      </c>
      <c r="AC523" t="s">
        <v>510</v>
      </c>
      <c r="AD523" t="s">
        <v>511</v>
      </c>
    </row>
    <row r="524" spans="1:30" x14ac:dyDescent="0.25">
      <c r="A524" t="s">
        <v>1446</v>
      </c>
      <c r="B524">
        <v>44805</v>
      </c>
      <c r="C524">
        <v>44806</v>
      </c>
      <c r="D524" t="s">
        <v>79</v>
      </c>
      <c r="E524">
        <v>7590</v>
      </c>
      <c r="F524">
        <v>276</v>
      </c>
      <c r="G524">
        <v>0</v>
      </c>
      <c r="H524">
        <v>125</v>
      </c>
      <c r="I524">
        <v>0</v>
      </c>
      <c r="J524">
        <v>46</v>
      </c>
      <c r="K524">
        <v>1</v>
      </c>
      <c r="L524">
        <v>1</v>
      </c>
      <c r="M524">
        <v>0</v>
      </c>
      <c r="N524">
        <v>1</v>
      </c>
      <c r="O524">
        <v>38</v>
      </c>
      <c r="P524">
        <v>126</v>
      </c>
      <c r="Q524">
        <v>0</v>
      </c>
      <c r="R524">
        <v>65</v>
      </c>
      <c r="S524">
        <v>129</v>
      </c>
      <c r="T524">
        <v>17</v>
      </c>
      <c r="U524">
        <v>0</v>
      </c>
      <c r="V524">
        <v>19</v>
      </c>
      <c r="W524">
        <v>20</v>
      </c>
      <c r="X524">
        <v>19</v>
      </c>
      <c r="Y524">
        <v>129</v>
      </c>
      <c r="Z524">
        <v>20</v>
      </c>
      <c r="AA524" t="s">
        <v>80</v>
      </c>
      <c r="AB524" t="s">
        <v>16</v>
      </c>
      <c r="AC524" t="s">
        <v>70</v>
      </c>
      <c r="AD524" t="s">
        <v>1709</v>
      </c>
    </row>
    <row r="525" spans="1:30" x14ac:dyDescent="0.25">
      <c r="A525" t="s">
        <v>1446</v>
      </c>
      <c r="B525">
        <v>44805</v>
      </c>
      <c r="C525">
        <v>44806</v>
      </c>
      <c r="D525" t="s">
        <v>553</v>
      </c>
      <c r="E525">
        <v>5706</v>
      </c>
      <c r="F525">
        <v>197</v>
      </c>
      <c r="G525">
        <v>0</v>
      </c>
      <c r="H525">
        <v>29</v>
      </c>
      <c r="I525">
        <v>0</v>
      </c>
      <c r="J525">
        <v>83</v>
      </c>
      <c r="K525">
        <v>2</v>
      </c>
      <c r="L525">
        <v>0</v>
      </c>
      <c r="M525">
        <v>0</v>
      </c>
      <c r="N525">
        <v>6</v>
      </c>
      <c r="O525">
        <v>18</v>
      </c>
      <c r="P525">
        <v>32</v>
      </c>
      <c r="Q525">
        <v>0</v>
      </c>
      <c r="R525">
        <v>16</v>
      </c>
      <c r="S525">
        <v>34</v>
      </c>
      <c r="T525">
        <v>19</v>
      </c>
      <c r="U525">
        <v>0</v>
      </c>
      <c r="V525">
        <v>27</v>
      </c>
      <c r="W525">
        <v>25</v>
      </c>
      <c r="X525">
        <v>25</v>
      </c>
      <c r="Y525">
        <v>35</v>
      </c>
      <c r="Z525">
        <v>27</v>
      </c>
      <c r="AA525" t="s">
        <v>1545</v>
      </c>
      <c r="AB525" t="s">
        <v>389</v>
      </c>
      <c r="AC525" t="s">
        <v>510</v>
      </c>
      <c r="AD525" t="s">
        <v>511</v>
      </c>
    </row>
    <row r="526" spans="1:30" x14ac:dyDescent="0.25">
      <c r="A526" t="s">
        <v>1446</v>
      </c>
      <c r="B526">
        <v>44805</v>
      </c>
      <c r="C526">
        <v>44806</v>
      </c>
      <c r="D526" t="s">
        <v>148</v>
      </c>
      <c r="E526">
        <v>6979</v>
      </c>
      <c r="F526">
        <v>303</v>
      </c>
      <c r="G526">
        <v>2</v>
      </c>
      <c r="H526">
        <v>49</v>
      </c>
      <c r="I526">
        <v>0</v>
      </c>
      <c r="J526">
        <v>140</v>
      </c>
      <c r="K526">
        <v>3</v>
      </c>
      <c r="L526">
        <v>0</v>
      </c>
      <c r="M526">
        <v>2</v>
      </c>
      <c r="N526">
        <v>7</v>
      </c>
      <c r="O526">
        <v>38</v>
      </c>
      <c r="P526">
        <v>48</v>
      </c>
      <c r="Q526">
        <v>8</v>
      </c>
      <c r="R526">
        <v>33</v>
      </c>
      <c r="S526">
        <v>51</v>
      </c>
      <c r="T526">
        <v>9</v>
      </c>
      <c r="U526">
        <v>0</v>
      </c>
      <c r="V526">
        <v>11</v>
      </c>
      <c r="W526">
        <v>11</v>
      </c>
      <c r="X526">
        <v>10</v>
      </c>
      <c r="Y526">
        <v>52</v>
      </c>
      <c r="Z526">
        <v>11</v>
      </c>
      <c r="AA526" t="s">
        <v>149</v>
      </c>
      <c r="AB526" t="s">
        <v>16</v>
      </c>
      <c r="AC526" t="s">
        <v>128</v>
      </c>
      <c r="AD526" t="s">
        <v>129</v>
      </c>
    </row>
    <row r="527" spans="1:30" x14ac:dyDescent="0.25">
      <c r="A527" t="s">
        <v>1446</v>
      </c>
      <c r="B527">
        <v>44805</v>
      </c>
      <c r="C527">
        <v>44806</v>
      </c>
      <c r="D527" t="s">
        <v>116</v>
      </c>
      <c r="E527">
        <v>9329</v>
      </c>
      <c r="F527">
        <v>301</v>
      </c>
      <c r="G527">
        <v>3</v>
      </c>
      <c r="H527">
        <v>115</v>
      </c>
      <c r="I527">
        <v>2</v>
      </c>
      <c r="J527">
        <v>77</v>
      </c>
      <c r="K527">
        <v>7</v>
      </c>
      <c r="L527">
        <v>3</v>
      </c>
      <c r="M527">
        <v>0</v>
      </c>
      <c r="N527">
        <v>17</v>
      </c>
      <c r="O527">
        <v>85</v>
      </c>
      <c r="P527">
        <v>115</v>
      </c>
      <c r="Q527">
        <v>0</v>
      </c>
      <c r="R527">
        <v>49</v>
      </c>
      <c r="S527">
        <v>119</v>
      </c>
      <c r="T527">
        <v>26</v>
      </c>
      <c r="U527">
        <v>0</v>
      </c>
      <c r="V527">
        <v>30</v>
      </c>
      <c r="W527">
        <v>30</v>
      </c>
      <c r="X527">
        <v>26</v>
      </c>
      <c r="Y527">
        <v>120</v>
      </c>
      <c r="Z527">
        <v>30</v>
      </c>
      <c r="AA527" t="s">
        <v>117</v>
      </c>
      <c r="AB527" t="s">
        <v>16</v>
      </c>
      <c r="AC527" t="s">
        <v>91</v>
      </c>
      <c r="AD527" t="s">
        <v>92</v>
      </c>
    </row>
    <row r="528" spans="1:30" x14ac:dyDescent="0.25">
      <c r="A528" t="s">
        <v>1446</v>
      </c>
      <c r="B528">
        <v>44805</v>
      </c>
      <c r="C528">
        <v>44806</v>
      </c>
      <c r="D528" t="s">
        <v>174</v>
      </c>
      <c r="E528">
        <v>20814</v>
      </c>
      <c r="F528">
        <v>885</v>
      </c>
      <c r="G528">
        <v>6</v>
      </c>
      <c r="H528">
        <v>195</v>
      </c>
      <c r="I528">
        <v>3</v>
      </c>
      <c r="J528">
        <v>438</v>
      </c>
      <c r="K528">
        <v>40</v>
      </c>
      <c r="L528">
        <v>10</v>
      </c>
      <c r="M528">
        <v>7</v>
      </c>
      <c r="N528">
        <v>28</v>
      </c>
      <c r="O528">
        <v>150</v>
      </c>
      <c r="P528">
        <v>212</v>
      </c>
      <c r="Q528">
        <v>1</v>
      </c>
      <c r="R528">
        <v>125</v>
      </c>
      <c r="S528">
        <v>222</v>
      </c>
      <c r="T528">
        <v>193</v>
      </c>
      <c r="U528">
        <v>2</v>
      </c>
      <c r="V528">
        <v>202</v>
      </c>
      <c r="W528">
        <v>186</v>
      </c>
      <c r="X528">
        <v>194</v>
      </c>
      <c r="Y528">
        <v>225</v>
      </c>
      <c r="Z528">
        <v>203</v>
      </c>
      <c r="AA528" t="s">
        <v>175</v>
      </c>
      <c r="AB528" t="s">
        <v>16</v>
      </c>
      <c r="AC528" t="s">
        <v>169</v>
      </c>
      <c r="AD528" t="s">
        <v>1540</v>
      </c>
    </row>
    <row r="529" spans="1:30" x14ac:dyDescent="0.25">
      <c r="A529" t="s">
        <v>1446</v>
      </c>
      <c r="B529">
        <v>44805</v>
      </c>
      <c r="C529">
        <v>44806</v>
      </c>
      <c r="D529" t="s">
        <v>153</v>
      </c>
      <c r="E529">
        <v>3915</v>
      </c>
      <c r="F529">
        <v>99</v>
      </c>
      <c r="G529">
        <v>0</v>
      </c>
      <c r="H529">
        <v>13</v>
      </c>
      <c r="I529">
        <v>0</v>
      </c>
      <c r="J529">
        <v>24</v>
      </c>
      <c r="K529">
        <v>0</v>
      </c>
      <c r="L529">
        <v>1</v>
      </c>
      <c r="M529">
        <v>0</v>
      </c>
      <c r="N529">
        <v>6</v>
      </c>
      <c r="O529">
        <v>0</v>
      </c>
      <c r="P529">
        <v>20</v>
      </c>
      <c r="Q529">
        <v>0</v>
      </c>
      <c r="R529">
        <v>14</v>
      </c>
      <c r="S529">
        <v>20</v>
      </c>
      <c r="T529">
        <v>6</v>
      </c>
      <c r="U529">
        <v>0</v>
      </c>
      <c r="V529">
        <v>6</v>
      </c>
      <c r="W529">
        <v>6</v>
      </c>
      <c r="X529">
        <v>5</v>
      </c>
      <c r="Y529">
        <v>20</v>
      </c>
      <c r="Z529">
        <v>6</v>
      </c>
      <c r="AA529" t="s">
        <v>154</v>
      </c>
      <c r="AB529" t="s">
        <v>16</v>
      </c>
      <c r="AC529" t="s">
        <v>128</v>
      </c>
      <c r="AD529" t="s">
        <v>129</v>
      </c>
    </row>
    <row r="530" spans="1:30" x14ac:dyDescent="0.25">
      <c r="A530" t="s">
        <v>1446</v>
      </c>
      <c r="B530">
        <v>44805</v>
      </c>
      <c r="C530">
        <v>44806</v>
      </c>
      <c r="D530" t="s">
        <v>111</v>
      </c>
      <c r="E530">
        <v>4988</v>
      </c>
      <c r="F530">
        <v>149</v>
      </c>
      <c r="G530">
        <v>23</v>
      </c>
      <c r="H530">
        <v>38</v>
      </c>
      <c r="I530">
        <v>0</v>
      </c>
      <c r="J530">
        <v>33</v>
      </c>
      <c r="K530">
        <v>1</v>
      </c>
      <c r="L530">
        <v>1</v>
      </c>
      <c r="M530">
        <v>5</v>
      </c>
      <c r="N530">
        <v>8</v>
      </c>
      <c r="O530">
        <v>23</v>
      </c>
      <c r="P530">
        <v>29</v>
      </c>
      <c r="Q530">
        <v>1</v>
      </c>
      <c r="R530">
        <v>29</v>
      </c>
      <c r="S530">
        <v>39</v>
      </c>
      <c r="T530">
        <v>5</v>
      </c>
      <c r="U530">
        <v>0</v>
      </c>
      <c r="V530">
        <v>8</v>
      </c>
      <c r="W530">
        <v>9</v>
      </c>
      <c r="X530">
        <v>9</v>
      </c>
      <c r="Y530">
        <v>39</v>
      </c>
      <c r="Z530">
        <v>9</v>
      </c>
      <c r="AA530" t="s">
        <v>112</v>
      </c>
      <c r="AB530" t="s">
        <v>16</v>
      </c>
      <c r="AC530" t="s">
        <v>91</v>
      </c>
      <c r="AD530" t="s">
        <v>92</v>
      </c>
    </row>
    <row r="531" spans="1:30" x14ac:dyDescent="0.25">
      <c r="A531" t="s">
        <v>1446</v>
      </c>
      <c r="B531">
        <v>44805</v>
      </c>
      <c r="C531">
        <v>44806</v>
      </c>
      <c r="D531" t="s">
        <v>459</v>
      </c>
      <c r="E531">
        <v>3599</v>
      </c>
      <c r="F531">
        <v>133</v>
      </c>
      <c r="G531">
        <v>1</v>
      </c>
      <c r="H531">
        <v>33</v>
      </c>
      <c r="I531">
        <v>0</v>
      </c>
      <c r="J531">
        <v>70</v>
      </c>
      <c r="K531">
        <v>0</v>
      </c>
      <c r="L531">
        <v>0</v>
      </c>
      <c r="M531">
        <v>2</v>
      </c>
      <c r="N531">
        <v>12</v>
      </c>
      <c r="O531">
        <v>22</v>
      </c>
      <c r="P531">
        <v>35</v>
      </c>
      <c r="Q531">
        <v>0</v>
      </c>
      <c r="R531">
        <v>22</v>
      </c>
      <c r="S531">
        <v>34</v>
      </c>
      <c r="T531">
        <v>28</v>
      </c>
      <c r="U531">
        <v>0</v>
      </c>
      <c r="V531">
        <v>40</v>
      </c>
      <c r="W531">
        <v>37</v>
      </c>
      <c r="X531">
        <v>39</v>
      </c>
      <c r="Y531">
        <v>35</v>
      </c>
      <c r="Z531">
        <v>40</v>
      </c>
      <c r="AA531" t="s">
        <v>460</v>
      </c>
      <c r="AB531" t="s">
        <v>389</v>
      </c>
      <c r="AC531" t="s">
        <v>450</v>
      </c>
      <c r="AD531" t="s">
        <v>451</v>
      </c>
    </row>
    <row r="532" spans="1:30" x14ac:dyDescent="0.25">
      <c r="A532" t="s">
        <v>1446</v>
      </c>
      <c r="B532">
        <v>44805</v>
      </c>
      <c r="C532">
        <v>44806</v>
      </c>
      <c r="D532" t="s">
        <v>557</v>
      </c>
      <c r="E532">
        <v>4498</v>
      </c>
      <c r="F532">
        <v>229</v>
      </c>
      <c r="G532">
        <v>1</v>
      </c>
      <c r="H532">
        <v>86</v>
      </c>
      <c r="I532">
        <v>0</v>
      </c>
      <c r="J532">
        <v>100</v>
      </c>
      <c r="K532">
        <v>3</v>
      </c>
      <c r="L532">
        <v>3</v>
      </c>
      <c r="M532">
        <v>1</v>
      </c>
      <c r="N532">
        <v>8</v>
      </c>
      <c r="O532">
        <v>29</v>
      </c>
      <c r="P532">
        <v>82</v>
      </c>
      <c r="Q532">
        <v>0</v>
      </c>
      <c r="R532">
        <v>55</v>
      </c>
      <c r="S532">
        <v>86</v>
      </c>
      <c r="T532">
        <v>18</v>
      </c>
      <c r="U532">
        <v>0</v>
      </c>
      <c r="V532">
        <v>28</v>
      </c>
      <c r="W532">
        <v>28</v>
      </c>
      <c r="X532">
        <v>27</v>
      </c>
      <c r="Y532">
        <v>86</v>
      </c>
      <c r="Z532">
        <v>28</v>
      </c>
      <c r="AA532" t="s">
        <v>558</v>
      </c>
      <c r="AB532" t="s">
        <v>389</v>
      </c>
      <c r="AC532" t="s">
        <v>510</v>
      </c>
      <c r="AD532" t="s">
        <v>511</v>
      </c>
    </row>
    <row r="533" spans="1:30" x14ac:dyDescent="0.25">
      <c r="A533" t="s">
        <v>1446</v>
      </c>
      <c r="B533">
        <v>44805</v>
      </c>
      <c r="C533">
        <v>44806</v>
      </c>
      <c r="D533" t="s">
        <v>56</v>
      </c>
      <c r="E533">
        <v>4573</v>
      </c>
      <c r="F533">
        <v>185</v>
      </c>
      <c r="G533">
        <v>23</v>
      </c>
      <c r="H533">
        <v>50</v>
      </c>
      <c r="I533">
        <v>4</v>
      </c>
      <c r="J533">
        <v>72</v>
      </c>
      <c r="K533">
        <v>5</v>
      </c>
      <c r="L533">
        <v>13</v>
      </c>
      <c r="M533">
        <v>31</v>
      </c>
      <c r="N533">
        <v>28</v>
      </c>
      <c r="O533">
        <v>41</v>
      </c>
      <c r="P533">
        <v>54</v>
      </c>
      <c r="Q533">
        <v>2</v>
      </c>
      <c r="R533">
        <v>42</v>
      </c>
      <c r="S533">
        <v>56</v>
      </c>
      <c r="T533">
        <v>35</v>
      </c>
      <c r="U533">
        <v>2</v>
      </c>
      <c r="V533">
        <v>36</v>
      </c>
      <c r="W533">
        <v>35</v>
      </c>
      <c r="X533">
        <v>33</v>
      </c>
      <c r="Y533">
        <v>56</v>
      </c>
      <c r="Z533">
        <v>36</v>
      </c>
      <c r="AA533" t="s">
        <v>1717</v>
      </c>
      <c r="AB533" t="s">
        <v>16</v>
      </c>
      <c r="AC533" t="s">
        <v>41</v>
      </c>
      <c r="AD533" t="s">
        <v>42</v>
      </c>
    </row>
    <row r="534" spans="1:30" x14ac:dyDescent="0.25">
      <c r="A534" t="s">
        <v>1446</v>
      </c>
      <c r="B534">
        <v>44805</v>
      </c>
      <c r="C534">
        <v>44806</v>
      </c>
      <c r="D534" t="s">
        <v>483</v>
      </c>
      <c r="E534">
        <v>3456</v>
      </c>
      <c r="F534">
        <v>139</v>
      </c>
      <c r="G534">
        <v>0</v>
      </c>
      <c r="H534">
        <v>20</v>
      </c>
      <c r="I534">
        <v>0</v>
      </c>
      <c r="J534">
        <v>52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20</v>
      </c>
      <c r="Q534">
        <v>0</v>
      </c>
      <c r="R534">
        <v>5</v>
      </c>
      <c r="S534">
        <v>19</v>
      </c>
      <c r="T534">
        <v>0</v>
      </c>
      <c r="U534">
        <v>0</v>
      </c>
      <c r="V534">
        <v>2</v>
      </c>
      <c r="W534">
        <v>4</v>
      </c>
      <c r="X534">
        <v>4</v>
      </c>
      <c r="Y534">
        <v>20</v>
      </c>
      <c r="Z534">
        <v>4</v>
      </c>
      <c r="AA534" t="s">
        <v>484</v>
      </c>
      <c r="AB534" t="s">
        <v>389</v>
      </c>
      <c r="AC534" t="s">
        <v>450</v>
      </c>
      <c r="AD534" t="s">
        <v>451</v>
      </c>
    </row>
    <row r="535" spans="1:30" x14ac:dyDescent="0.25">
      <c r="A535" t="s">
        <v>1446</v>
      </c>
      <c r="B535">
        <v>44805</v>
      </c>
      <c r="C535">
        <v>44806</v>
      </c>
      <c r="D535" t="s">
        <v>143</v>
      </c>
      <c r="E535">
        <v>9661</v>
      </c>
      <c r="F535">
        <v>382</v>
      </c>
      <c r="G535">
        <v>1</v>
      </c>
      <c r="H535">
        <v>38</v>
      </c>
      <c r="I535">
        <v>1</v>
      </c>
      <c r="J535">
        <v>161</v>
      </c>
      <c r="K535">
        <v>9</v>
      </c>
      <c r="L535">
        <v>8</v>
      </c>
      <c r="M535">
        <v>11</v>
      </c>
      <c r="N535">
        <v>24</v>
      </c>
      <c r="O535">
        <v>29</v>
      </c>
      <c r="P535">
        <v>39</v>
      </c>
      <c r="Q535">
        <v>0</v>
      </c>
      <c r="R535">
        <v>24</v>
      </c>
      <c r="S535">
        <v>44</v>
      </c>
      <c r="T535">
        <v>35</v>
      </c>
      <c r="U535">
        <v>0</v>
      </c>
      <c r="V535">
        <v>40</v>
      </c>
      <c r="W535">
        <v>35</v>
      </c>
      <c r="X535">
        <v>39</v>
      </c>
      <c r="Y535">
        <v>45</v>
      </c>
      <c r="Z535">
        <v>41</v>
      </c>
      <c r="AA535" t="s">
        <v>144</v>
      </c>
      <c r="AB535" t="s">
        <v>16</v>
      </c>
      <c r="AC535" t="s">
        <v>128</v>
      </c>
      <c r="AD535" t="s">
        <v>129</v>
      </c>
    </row>
    <row r="536" spans="1:30" x14ac:dyDescent="0.25">
      <c r="A536" t="s">
        <v>1446</v>
      </c>
      <c r="B536">
        <v>44805</v>
      </c>
      <c r="C536">
        <v>44806</v>
      </c>
      <c r="D536" t="s">
        <v>578</v>
      </c>
      <c r="E536">
        <v>3321</v>
      </c>
      <c r="F536">
        <v>158</v>
      </c>
      <c r="G536">
        <v>0</v>
      </c>
      <c r="H536">
        <v>18</v>
      </c>
      <c r="I536">
        <v>0</v>
      </c>
      <c r="J536">
        <v>48</v>
      </c>
      <c r="K536">
        <v>0</v>
      </c>
      <c r="L536">
        <v>0</v>
      </c>
      <c r="M536">
        <v>0</v>
      </c>
      <c r="N536">
        <v>0</v>
      </c>
      <c r="O536">
        <v>7</v>
      </c>
      <c r="P536">
        <v>30</v>
      </c>
      <c r="Q536">
        <v>1</v>
      </c>
      <c r="R536">
        <v>16</v>
      </c>
      <c r="S536">
        <v>31</v>
      </c>
      <c r="T536">
        <v>0</v>
      </c>
      <c r="U536">
        <v>0</v>
      </c>
      <c r="V536">
        <v>4</v>
      </c>
      <c r="W536">
        <v>4</v>
      </c>
      <c r="X536">
        <v>4</v>
      </c>
      <c r="Y536">
        <v>31</v>
      </c>
      <c r="Z536">
        <v>4</v>
      </c>
      <c r="AA536" t="s">
        <v>579</v>
      </c>
      <c r="AB536" t="s">
        <v>389</v>
      </c>
      <c r="AC536" t="s">
        <v>510</v>
      </c>
      <c r="AD536" t="s">
        <v>511</v>
      </c>
    </row>
    <row r="537" spans="1:30" x14ac:dyDescent="0.25">
      <c r="A537" t="s">
        <v>1446</v>
      </c>
      <c r="B537">
        <v>44805</v>
      </c>
      <c r="C537">
        <v>44806</v>
      </c>
      <c r="D537" t="s">
        <v>414</v>
      </c>
      <c r="E537">
        <v>4017</v>
      </c>
      <c r="F537">
        <v>116</v>
      </c>
      <c r="G537">
        <v>0</v>
      </c>
      <c r="H537">
        <v>42</v>
      </c>
      <c r="I537">
        <v>0</v>
      </c>
      <c r="J537">
        <v>48</v>
      </c>
      <c r="K537">
        <v>1</v>
      </c>
      <c r="L537">
        <v>0</v>
      </c>
      <c r="M537">
        <v>0</v>
      </c>
      <c r="N537">
        <v>6</v>
      </c>
      <c r="O537">
        <v>33</v>
      </c>
      <c r="P537">
        <v>44</v>
      </c>
      <c r="Q537">
        <v>0</v>
      </c>
      <c r="R537">
        <v>15</v>
      </c>
      <c r="S537">
        <v>50</v>
      </c>
      <c r="T537">
        <v>22</v>
      </c>
      <c r="U537">
        <v>0</v>
      </c>
      <c r="V537">
        <v>26</v>
      </c>
      <c r="W537">
        <v>24</v>
      </c>
      <c r="X537">
        <v>23</v>
      </c>
      <c r="Y537">
        <v>50</v>
      </c>
      <c r="Z537">
        <v>26</v>
      </c>
      <c r="AA537" t="s">
        <v>415</v>
      </c>
      <c r="AB537" t="s">
        <v>389</v>
      </c>
      <c r="AC537" t="s">
        <v>391</v>
      </c>
      <c r="AD537" t="s">
        <v>392</v>
      </c>
    </row>
    <row r="538" spans="1:30" x14ac:dyDescent="0.25">
      <c r="A538" t="s">
        <v>1446</v>
      </c>
      <c r="B538">
        <v>44805</v>
      </c>
      <c r="C538">
        <v>44806</v>
      </c>
      <c r="D538" t="s">
        <v>101</v>
      </c>
      <c r="E538">
        <v>3186</v>
      </c>
      <c r="F538">
        <v>91</v>
      </c>
      <c r="G538">
        <v>6</v>
      </c>
      <c r="H538">
        <v>22</v>
      </c>
      <c r="I538">
        <v>0</v>
      </c>
      <c r="J538">
        <v>35</v>
      </c>
      <c r="K538">
        <v>0</v>
      </c>
      <c r="L538">
        <v>0</v>
      </c>
      <c r="M538">
        <v>2</v>
      </c>
      <c r="N538">
        <v>3</v>
      </c>
      <c r="O538">
        <v>11</v>
      </c>
      <c r="P538">
        <v>22</v>
      </c>
      <c r="Q538">
        <v>4</v>
      </c>
      <c r="R538">
        <v>13</v>
      </c>
      <c r="S538">
        <v>23</v>
      </c>
      <c r="T538">
        <v>4</v>
      </c>
      <c r="U538">
        <v>0</v>
      </c>
      <c r="V538">
        <v>6</v>
      </c>
      <c r="W538">
        <v>6</v>
      </c>
      <c r="X538">
        <v>5</v>
      </c>
      <c r="Y538">
        <v>23</v>
      </c>
      <c r="Z538">
        <v>6</v>
      </c>
      <c r="AA538" t="s">
        <v>102</v>
      </c>
      <c r="AB538" t="s">
        <v>16</v>
      </c>
      <c r="AC538" t="s">
        <v>91</v>
      </c>
      <c r="AD538" t="s">
        <v>92</v>
      </c>
    </row>
    <row r="539" spans="1:30" x14ac:dyDescent="0.25">
      <c r="A539" t="s">
        <v>1446</v>
      </c>
      <c r="B539">
        <v>44805</v>
      </c>
      <c r="C539">
        <v>44806</v>
      </c>
      <c r="D539" t="s">
        <v>75</v>
      </c>
      <c r="E539">
        <v>19578</v>
      </c>
      <c r="F539">
        <v>628</v>
      </c>
      <c r="G539">
        <v>5</v>
      </c>
      <c r="H539">
        <v>144</v>
      </c>
      <c r="I539">
        <v>7</v>
      </c>
      <c r="J539">
        <v>185</v>
      </c>
      <c r="K539">
        <v>42</v>
      </c>
      <c r="L539">
        <v>17</v>
      </c>
      <c r="M539">
        <v>2</v>
      </c>
      <c r="N539">
        <v>78</v>
      </c>
      <c r="O539">
        <v>41</v>
      </c>
      <c r="P539">
        <v>153</v>
      </c>
      <c r="Q539">
        <v>6</v>
      </c>
      <c r="R539">
        <v>84</v>
      </c>
      <c r="S539">
        <v>158</v>
      </c>
      <c r="T539">
        <v>79</v>
      </c>
      <c r="U539">
        <v>4</v>
      </c>
      <c r="V539">
        <v>78</v>
      </c>
      <c r="W539">
        <v>77</v>
      </c>
      <c r="X539">
        <v>78</v>
      </c>
      <c r="Y539">
        <v>158</v>
      </c>
      <c r="Z539">
        <v>80</v>
      </c>
      <c r="AA539" t="s">
        <v>1429</v>
      </c>
      <c r="AB539" t="s">
        <v>16</v>
      </c>
      <c r="AC539" t="s">
        <v>70</v>
      </c>
      <c r="AD539" t="s">
        <v>1709</v>
      </c>
    </row>
    <row r="540" spans="1:30" x14ac:dyDescent="0.25">
      <c r="A540" t="s">
        <v>1446</v>
      </c>
      <c r="B540">
        <v>44805</v>
      </c>
      <c r="C540">
        <v>44806</v>
      </c>
      <c r="D540" t="s">
        <v>515</v>
      </c>
      <c r="E540">
        <v>9538</v>
      </c>
      <c r="F540">
        <v>407</v>
      </c>
      <c r="G540">
        <v>0</v>
      </c>
      <c r="H540">
        <v>104</v>
      </c>
      <c r="I540">
        <v>0</v>
      </c>
      <c r="J540">
        <v>106</v>
      </c>
      <c r="K540">
        <v>6</v>
      </c>
      <c r="L540">
        <v>15</v>
      </c>
      <c r="M540">
        <v>0</v>
      </c>
      <c r="N540">
        <v>15</v>
      </c>
      <c r="O540">
        <v>41</v>
      </c>
      <c r="P540">
        <v>109</v>
      </c>
      <c r="Q540">
        <v>1</v>
      </c>
      <c r="R540">
        <v>69</v>
      </c>
      <c r="S540">
        <v>110</v>
      </c>
      <c r="T540">
        <v>16</v>
      </c>
      <c r="U540">
        <v>0</v>
      </c>
      <c r="V540">
        <v>48</v>
      </c>
      <c r="W540">
        <v>48</v>
      </c>
      <c r="X540">
        <v>44</v>
      </c>
      <c r="Y540">
        <v>113</v>
      </c>
      <c r="Z540">
        <v>48</v>
      </c>
      <c r="AA540" t="s">
        <v>516</v>
      </c>
      <c r="AB540" t="s">
        <v>389</v>
      </c>
      <c r="AC540" t="s">
        <v>510</v>
      </c>
      <c r="AD540" t="s">
        <v>511</v>
      </c>
    </row>
    <row r="541" spans="1:30" x14ac:dyDescent="0.25">
      <c r="A541" t="s">
        <v>1446</v>
      </c>
      <c r="B541">
        <v>44805</v>
      </c>
      <c r="C541">
        <v>44806</v>
      </c>
      <c r="D541" t="s">
        <v>503</v>
      </c>
      <c r="E541">
        <v>2906</v>
      </c>
      <c r="F541">
        <v>116</v>
      </c>
      <c r="G541">
        <v>38</v>
      </c>
      <c r="H541">
        <v>47</v>
      </c>
      <c r="I541">
        <v>0</v>
      </c>
      <c r="J541">
        <v>47</v>
      </c>
      <c r="K541">
        <v>3</v>
      </c>
      <c r="L541">
        <v>1</v>
      </c>
      <c r="M541">
        <v>20</v>
      </c>
      <c r="N541">
        <v>22</v>
      </c>
      <c r="O541">
        <v>36</v>
      </c>
      <c r="P541">
        <v>46</v>
      </c>
      <c r="Q541">
        <v>0</v>
      </c>
      <c r="R541">
        <v>34</v>
      </c>
      <c r="S541">
        <v>47</v>
      </c>
      <c r="T541">
        <v>22</v>
      </c>
      <c r="U541">
        <v>1</v>
      </c>
      <c r="V541">
        <v>23</v>
      </c>
      <c r="W541">
        <v>20</v>
      </c>
      <c r="X541">
        <v>23</v>
      </c>
      <c r="Y541">
        <v>48</v>
      </c>
      <c r="Z541">
        <v>23</v>
      </c>
      <c r="AA541" t="s">
        <v>504</v>
      </c>
      <c r="AB541" t="s">
        <v>389</v>
      </c>
      <c r="AC541" t="s">
        <v>450</v>
      </c>
      <c r="AD541" t="s">
        <v>451</v>
      </c>
    </row>
    <row r="542" spans="1:30" x14ac:dyDescent="0.25">
      <c r="A542" t="s">
        <v>1446</v>
      </c>
      <c r="B542">
        <v>44805</v>
      </c>
      <c r="C542">
        <v>44806</v>
      </c>
      <c r="D542" t="s">
        <v>106</v>
      </c>
      <c r="E542">
        <v>5999</v>
      </c>
      <c r="F542">
        <v>219</v>
      </c>
      <c r="G542">
        <v>16</v>
      </c>
      <c r="H542">
        <v>59</v>
      </c>
      <c r="I542">
        <v>0</v>
      </c>
      <c r="J542">
        <v>80</v>
      </c>
      <c r="K542">
        <v>3</v>
      </c>
      <c r="L542">
        <v>1</v>
      </c>
      <c r="M542">
        <v>3</v>
      </c>
      <c r="N542">
        <v>5</v>
      </c>
      <c r="O542">
        <v>6</v>
      </c>
      <c r="P542">
        <v>59</v>
      </c>
      <c r="Q542">
        <v>0</v>
      </c>
      <c r="R542">
        <v>20</v>
      </c>
      <c r="S542">
        <v>60</v>
      </c>
      <c r="T542">
        <v>15</v>
      </c>
      <c r="U542">
        <v>0</v>
      </c>
      <c r="V542">
        <v>17</v>
      </c>
      <c r="W542">
        <v>14</v>
      </c>
      <c r="X542">
        <v>18</v>
      </c>
      <c r="Y542">
        <v>60</v>
      </c>
      <c r="Z542">
        <v>18</v>
      </c>
      <c r="AA542" t="s">
        <v>107</v>
      </c>
      <c r="AB542" t="s">
        <v>16</v>
      </c>
      <c r="AC542" t="s">
        <v>91</v>
      </c>
      <c r="AD542" t="s">
        <v>92</v>
      </c>
    </row>
    <row r="543" spans="1:30" x14ac:dyDescent="0.25">
      <c r="A543" t="s">
        <v>1446</v>
      </c>
      <c r="B543">
        <v>44805</v>
      </c>
      <c r="C543">
        <v>44806</v>
      </c>
      <c r="D543" t="s">
        <v>549</v>
      </c>
      <c r="E543">
        <v>3530</v>
      </c>
      <c r="F543">
        <v>111</v>
      </c>
      <c r="G543">
        <v>1</v>
      </c>
      <c r="H543">
        <v>16</v>
      </c>
      <c r="I543">
        <v>0</v>
      </c>
      <c r="J543">
        <v>77</v>
      </c>
      <c r="K543">
        <v>4</v>
      </c>
      <c r="L543">
        <v>5</v>
      </c>
      <c r="M543">
        <v>0</v>
      </c>
      <c r="N543">
        <v>15</v>
      </c>
      <c r="O543">
        <v>11</v>
      </c>
      <c r="P543">
        <v>16</v>
      </c>
      <c r="Q543">
        <v>0</v>
      </c>
      <c r="R543">
        <v>12</v>
      </c>
      <c r="S543">
        <v>16</v>
      </c>
      <c r="T543">
        <v>15</v>
      </c>
      <c r="U543">
        <v>0</v>
      </c>
      <c r="V543">
        <v>15</v>
      </c>
      <c r="W543">
        <v>15</v>
      </c>
      <c r="X543">
        <v>15</v>
      </c>
      <c r="Y543">
        <v>16</v>
      </c>
      <c r="Z543">
        <v>15</v>
      </c>
      <c r="AA543" t="s">
        <v>1544</v>
      </c>
      <c r="AB543" t="s">
        <v>389</v>
      </c>
      <c r="AC543" t="s">
        <v>510</v>
      </c>
      <c r="AD543" t="s">
        <v>511</v>
      </c>
    </row>
    <row r="544" spans="1:30" x14ac:dyDescent="0.25">
      <c r="A544" t="s">
        <v>1446</v>
      </c>
      <c r="B544">
        <v>44805</v>
      </c>
      <c r="C544">
        <v>44806</v>
      </c>
      <c r="D544" t="s">
        <v>167</v>
      </c>
      <c r="E544">
        <v>5399</v>
      </c>
      <c r="F544">
        <v>138</v>
      </c>
      <c r="G544">
        <v>0</v>
      </c>
      <c r="H544">
        <v>44</v>
      </c>
      <c r="I544">
        <v>0</v>
      </c>
      <c r="J544">
        <v>62</v>
      </c>
      <c r="K544">
        <v>3</v>
      </c>
      <c r="L544">
        <v>2</v>
      </c>
      <c r="M544">
        <v>1</v>
      </c>
      <c r="N544">
        <v>14</v>
      </c>
      <c r="O544">
        <v>7</v>
      </c>
      <c r="P544">
        <v>45</v>
      </c>
      <c r="Q544">
        <v>1</v>
      </c>
      <c r="R544">
        <v>43</v>
      </c>
      <c r="S544">
        <v>77</v>
      </c>
      <c r="T544">
        <v>21</v>
      </c>
      <c r="U544">
        <v>0</v>
      </c>
      <c r="V544">
        <v>22</v>
      </c>
      <c r="W544">
        <v>30</v>
      </c>
      <c r="X544">
        <v>24</v>
      </c>
      <c r="Y544">
        <v>89</v>
      </c>
      <c r="Z544">
        <v>33</v>
      </c>
      <c r="AA544" t="s">
        <v>168</v>
      </c>
      <c r="AB544" t="s">
        <v>16</v>
      </c>
      <c r="AC544" t="s">
        <v>169</v>
      </c>
      <c r="AD544" t="s">
        <v>1540</v>
      </c>
    </row>
    <row r="545" spans="1:30" x14ac:dyDescent="0.25">
      <c r="A545" t="s">
        <v>1446</v>
      </c>
      <c r="B545">
        <v>44805</v>
      </c>
      <c r="C545">
        <v>44806</v>
      </c>
      <c r="D545" t="s">
        <v>562</v>
      </c>
      <c r="E545">
        <v>5205</v>
      </c>
      <c r="F545">
        <v>213</v>
      </c>
      <c r="G545">
        <v>10</v>
      </c>
      <c r="H545">
        <v>70</v>
      </c>
      <c r="I545">
        <v>0</v>
      </c>
      <c r="J545">
        <v>75</v>
      </c>
      <c r="K545">
        <v>17</v>
      </c>
      <c r="L545">
        <v>2</v>
      </c>
      <c r="M545">
        <v>12</v>
      </c>
      <c r="N545">
        <v>39</v>
      </c>
      <c r="O545">
        <v>10</v>
      </c>
      <c r="P545">
        <v>86</v>
      </c>
      <c r="Q545">
        <v>2</v>
      </c>
      <c r="R545">
        <v>55</v>
      </c>
      <c r="S545">
        <v>88</v>
      </c>
      <c r="T545">
        <v>45</v>
      </c>
      <c r="U545">
        <v>0</v>
      </c>
      <c r="V545">
        <v>47</v>
      </c>
      <c r="W545">
        <v>47</v>
      </c>
      <c r="X545">
        <v>44</v>
      </c>
      <c r="Y545">
        <v>88</v>
      </c>
      <c r="Z545">
        <v>47</v>
      </c>
      <c r="AA545" t="s">
        <v>1516</v>
      </c>
      <c r="AB545" t="s">
        <v>389</v>
      </c>
      <c r="AC545" t="s">
        <v>510</v>
      </c>
      <c r="AD545" t="s">
        <v>511</v>
      </c>
    </row>
    <row r="546" spans="1:30" x14ac:dyDescent="0.25">
      <c r="A546" t="s">
        <v>1446</v>
      </c>
      <c r="B546">
        <v>44805</v>
      </c>
      <c r="C546">
        <v>44806</v>
      </c>
      <c r="D546" t="s">
        <v>517</v>
      </c>
      <c r="E546">
        <v>4564</v>
      </c>
      <c r="F546">
        <v>202</v>
      </c>
      <c r="G546">
        <v>0</v>
      </c>
      <c r="H546">
        <v>10</v>
      </c>
      <c r="I546">
        <v>0</v>
      </c>
      <c r="J546">
        <v>104</v>
      </c>
      <c r="K546">
        <v>0</v>
      </c>
      <c r="L546">
        <v>0</v>
      </c>
      <c r="M546">
        <v>0</v>
      </c>
      <c r="N546">
        <v>1</v>
      </c>
      <c r="O546">
        <v>2</v>
      </c>
      <c r="P546">
        <v>34</v>
      </c>
      <c r="Q546">
        <v>0</v>
      </c>
      <c r="R546">
        <v>16</v>
      </c>
      <c r="S546">
        <v>34</v>
      </c>
      <c r="T546">
        <v>4</v>
      </c>
      <c r="U546">
        <v>0</v>
      </c>
      <c r="V546">
        <v>34</v>
      </c>
      <c r="W546">
        <v>34</v>
      </c>
      <c r="X546">
        <v>33</v>
      </c>
      <c r="Y546">
        <v>35</v>
      </c>
      <c r="Z546">
        <v>34</v>
      </c>
      <c r="AA546" t="s">
        <v>518</v>
      </c>
      <c r="AB546" t="s">
        <v>389</v>
      </c>
      <c r="AC546" t="s">
        <v>510</v>
      </c>
      <c r="AD546" t="s">
        <v>511</v>
      </c>
    </row>
    <row r="547" spans="1:30" x14ac:dyDescent="0.25">
      <c r="A547" t="s">
        <v>1446</v>
      </c>
      <c r="B547">
        <v>44835</v>
      </c>
      <c r="C547">
        <v>44837</v>
      </c>
      <c r="D547" t="s">
        <v>951</v>
      </c>
      <c r="E547">
        <v>9693</v>
      </c>
      <c r="F547">
        <v>443</v>
      </c>
      <c r="G547">
        <v>0</v>
      </c>
      <c r="H547">
        <v>82</v>
      </c>
      <c r="I547">
        <v>1</v>
      </c>
      <c r="J547">
        <v>86</v>
      </c>
      <c r="K547">
        <v>4</v>
      </c>
      <c r="L547">
        <v>0</v>
      </c>
      <c r="M547">
        <v>1</v>
      </c>
      <c r="N547">
        <v>39</v>
      </c>
      <c r="O547">
        <v>9</v>
      </c>
      <c r="P547">
        <v>81</v>
      </c>
      <c r="Q547">
        <v>29</v>
      </c>
      <c r="R547">
        <v>40</v>
      </c>
      <c r="S547">
        <v>102</v>
      </c>
      <c r="T547">
        <v>39</v>
      </c>
      <c r="U547">
        <v>12</v>
      </c>
      <c r="V547">
        <v>42</v>
      </c>
      <c r="W547">
        <v>41</v>
      </c>
      <c r="X547">
        <v>41</v>
      </c>
      <c r="Y547">
        <v>108</v>
      </c>
      <c r="Z547">
        <v>42</v>
      </c>
      <c r="AA547" t="s">
        <v>952</v>
      </c>
      <c r="AB547" t="s">
        <v>810</v>
      </c>
      <c r="AC547" t="s">
        <v>953</v>
      </c>
      <c r="AD547" t="s">
        <v>954</v>
      </c>
    </row>
    <row r="548" spans="1:30" x14ac:dyDescent="0.25">
      <c r="A548" t="s">
        <v>1446</v>
      </c>
      <c r="B548">
        <v>44835</v>
      </c>
      <c r="C548">
        <v>44837</v>
      </c>
      <c r="D548" t="s">
        <v>941</v>
      </c>
      <c r="E548">
        <v>10630</v>
      </c>
      <c r="F548">
        <v>369</v>
      </c>
      <c r="G548">
        <v>2</v>
      </c>
      <c r="H548">
        <v>159</v>
      </c>
      <c r="I548">
        <v>19</v>
      </c>
      <c r="J548">
        <v>50</v>
      </c>
      <c r="K548">
        <v>4</v>
      </c>
      <c r="L548">
        <v>8</v>
      </c>
      <c r="M548">
        <v>1</v>
      </c>
      <c r="N548">
        <v>17</v>
      </c>
      <c r="O548">
        <v>119</v>
      </c>
      <c r="P548">
        <v>172</v>
      </c>
      <c r="Q548">
        <v>49</v>
      </c>
      <c r="R548">
        <v>79</v>
      </c>
      <c r="S548">
        <v>173</v>
      </c>
      <c r="T548">
        <v>18</v>
      </c>
      <c r="U548">
        <v>11</v>
      </c>
      <c r="V548">
        <v>18</v>
      </c>
      <c r="W548">
        <v>18</v>
      </c>
      <c r="X548">
        <v>18</v>
      </c>
      <c r="Y548">
        <v>173</v>
      </c>
      <c r="Z548">
        <v>18</v>
      </c>
      <c r="AA548" t="s">
        <v>942</v>
      </c>
      <c r="AB548" t="s">
        <v>810</v>
      </c>
      <c r="AC548" t="s">
        <v>904</v>
      </c>
      <c r="AD548" t="s">
        <v>905</v>
      </c>
    </row>
    <row r="549" spans="1:30" x14ac:dyDescent="0.25">
      <c r="A549" t="s">
        <v>1446</v>
      </c>
      <c r="B549">
        <v>44835</v>
      </c>
      <c r="C549">
        <v>44837</v>
      </c>
      <c r="D549" t="s">
        <v>959</v>
      </c>
      <c r="E549">
        <v>9647</v>
      </c>
      <c r="F549">
        <v>410</v>
      </c>
      <c r="G549">
        <v>0</v>
      </c>
      <c r="H549">
        <v>36</v>
      </c>
      <c r="I549">
        <v>0</v>
      </c>
      <c r="J549">
        <v>109</v>
      </c>
      <c r="K549">
        <v>0</v>
      </c>
      <c r="L549">
        <v>0</v>
      </c>
      <c r="M549">
        <v>0</v>
      </c>
      <c r="N549">
        <v>1</v>
      </c>
      <c r="O549">
        <v>14</v>
      </c>
      <c r="P549">
        <v>66</v>
      </c>
      <c r="Q549">
        <v>13</v>
      </c>
      <c r="R549">
        <v>25</v>
      </c>
      <c r="S549">
        <v>66</v>
      </c>
      <c r="T549">
        <v>4</v>
      </c>
      <c r="U549">
        <v>7</v>
      </c>
      <c r="V549">
        <v>22</v>
      </c>
      <c r="W549">
        <v>16</v>
      </c>
      <c r="X549">
        <v>22</v>
      </c>
      <c r="Y549">
        <v>68</v>
      </c>
      <c r="Z549">
        <v>23</v>
      </c>
      <c r="AA549" t="s">
        <v>960</v>
      </c>
      <c r="AB549" t="s">
        <v>810</v>
      </c>
      <c r="AC549" t="s">
        <v>953</v>
      </c>
      <c r="AD549" t="s">
        <v>954</v>
      </c>
    </row>
    <row r="550" spans="1:30" x14ac:dyDescent="0.25">
      <c r="A550" t="s">
        <v>1446</v>
      </c>
      <c r="B550">
        <v>44835</v>
      </c>
      <c r="C550">
        <v>44837</v>
      </c>
      <c r="D550" t="s">
        <v>1002</v>
      </c>
      <c r="E550">
        <v>9595</v>
      </c>
      <c r="F550">
        <v>466</v>
      </c>
      <c r="G550">
        <v>2</v>
      </c>
      <c r="H550">
        <v>233</v>
      </c>
      <c r="I550">
        <v>1</v>
      </c>
      <c r="J550">
        <v>122</v>
      </c>
      <c r="K550">
        <v>0</v>
      </c>
      <c r="L550">
        <v>23</v>
      </c>
      <c r="M550">
        <v>0</v>
      </c>
      <c r="N550">
        <v>44</v>
      </c>
      <c r="O550">
        <v>167</v>
      </c>
      <c r="P550">
        <v>233</v>
      </c>
      <c r="Q550">
        <v>35</v>
      </c>
      <c r="R550">
        <v>135</v>
      </c>
      <c r="S550">
        <v>230</v>
      </c>
      <c r="T550">
        <v>56</v>
      </c>
      <c r="U550">
        <v>10</v>
      </c>
      <c r="V550">
        <v>58</v>
      </c>
      <c r="W550">
        <v>61</v>
      </c>
      <c r="X550">
        <v>58</v>
      </c>
      <c r="Y550">
        <v>233</v>
      </c>
      <c r="Z550">
        <v>61</v>
      </c>
      <c r="AA550" t="s">
        <v>1003</v>
      </c>
      <c r="AB550" t="s">
        <v>810</v>
      </c>
      <c r="AC550" t="s">
        <v>953</v>
      </c>
      <c r="AD550" t="s">
        <v>954</v>
      </c>
    </row>
    <row r="551" spans="1:30" x14ac:dyDescent="0.25">
      <c r="A551" t="s">
        <v>1446</v>
      </c>
      <c r="B551">
        <v>44835</v>
      </c>
      <c r="C551">
        <v>44837</v>
      </c>
      <c r="D551" t="s">
        <v>979</v>
      </c>
      <c r="E551">
        <v>5829</v>
      </c>
      <c r="F551">
        <v>261</v>
      </c>
      <c r="G551">
        <v>45</v>
      </c>
      <c r="H551">
        <v>77</v>
      </c>
      <c r="I551">
        <v>1</v>
      </c>
      <c r="J551">
        <v>42</v>
      </c>
      <c r="K551">
        <v>1</v>
      </c>
      <c r="L551">
        <v>2</v>
      </c>
      <c r="M551">
        <v>2</v>
      </c>
      <c r="N551">
        <v>10</v>
      </c>
      <c r="O551">
        <v>47</v>
      </c>
      <c r="P551">
        <v>78</v>
      </c>
      <c r="Q551">
        <v>51</v>
      </c>
      <c r="R551">
        <v>51</v>
      </c>
      <c r="S551">
        <v>78</v>
      </c>
      <c r="T551">
        <v>10</v>
      </c>
      <c r="U551">
        <v>3</v>
      </c>
      <c r="V551">
        <v>10</v>
      </c>
      <c r="W551">
        <v>10</v>
      </c>
      <c r="X551">
        <v>8</v>
      </c>
      <c r="Y551">
        <v>78</v>
      </c>
      <c r="Z551">
        <v>10</v>
      </c>
      <c r="AA551" t="s">
        <v>980</v>
      </c>
      <c r="AB551" t="s">
        <v>810</v>
      </c>
      <c r="AC551" t="s">
        <v>953</v>
      </c>
      <c r="AD551" t="s">
        <v>954</v>
      </c>
    </row>
    <row r="552" spans="1:30" x14ac:dyDescent="0.25">
      <c r="A552" t="s">
        <v>1446</v>
      </c>
      <c r="B552">
        <v>44835</v>
      </c>
      <c r="C552">
        <v>44837</v>
      </c>
      <c r="D552" t="s">
        <v>1007</v>
      </c>
      <c r="E552">
        <v>14468</v>
      </c>
      <c r="F552">
        <v>553</v>
      </c>
      <c r="G552">
        <v>0</v>
      </c>
      <c r="H552">
        <v>263</v>
      </c>
      <c r="I552">
        <v>2</v>
      </c>
      <c r="J552">
        <v>150</v>
      </c>
      <c r="K552">
        <v>8</v>
      </c>
      <c r="L552">
        <v>25</v>
      </c>
      <c r="M552">
        <v>1</v>
      </c>
      <c r="N552">
        <v>55</v>
      </c>
      <c r="O552">
        <v>121</v>
      </c>
      <c r="P552">
        <v>263</v>
      </c>
      <c r="Q552">
        <v>49</v>
      </c>
      <c r="R552">
        <v>105</v>
      </c>
      <c r="S552">
        <v>267</v>
      </c>
      <c r="T552">
        <v>60</v>
      </c>
      <c r="U552">
        <v>30</v>
      </c>
      <c r="V552">
        <v>58</v>
      </c>
      <c r="W552">
        <v>58</v>
      </c>
      <c r="X552">
        <v>61</v>
      </c>
      <c r="Y552">
        <v>268</v>
      </c>
      <c r="Z552">
        <v>61</v>
      </c>
      <c r="AA552" t="s">
        <v>1008</v>
      </c>
      <c r="AB552" t="s">
        <v>810</v>
      </c>
      <c r="AC552" t="s">
        <v>1009</v>
      </c>
      <c r="AD552" t="s">
        <v>1010</v>
      </c>
    </row>
    <row r="553" spans="1:30" x14ac:dyDescent="0.25">
      <c r="A553" t="s">
        <v>1446</v>
      </c>
      <c r="B553">
        <v>44835</v>
      </c>
      <c r="C553">
        <v>44837</v>
      </c>
      <c r="D553" t="s">
        <v>931</v>
      </c>
      <c r="E553">
        <v>5899</v>
      </c>
      <c r="F553">
        <v>205</v>
      </c>
      <c r="G553">
        <v>10</v>
      </c>
      <c r="H553">
        <v>88</v>
      </c>
      <c r="I553">
        <v>4</v>
      </c>
      <c r="J553">
        <v>47</v>
      </c>
      <c r="K553">
        <v>2</v>
      </c>
      <c r="L553">
        <v>1</v>
      </c>
      <c r="M553">
        <v>0</v>
      </c>
      <c r="N553">
        <v>3</v>
      </c>
      <c r="O553">
        <v>60</v>
      </c>
      <c r="P553">
        <v>97</v>
      </c>
      <c r="Q553">
        <v>9</v>
      </c>
      <c r="R553">
        <v>59</v>
      </c>
      <c r="S553">
        <v>95</v>
      </c>
      <c r="T553">
        <v>11</v>
      </c>
      <c r="U553">
        <v>4</v>
      </c>
      <c r="V553">
        <v>19</v>
      </c>
      <c r="W553">
        <v>20</v>
      </c>
      <c r="X553">
        <v>18</v>
      </c>
      <c r="Y553">
        <v>97</v>
      </c>
      <c r="Z553">
        <v>20</v>
      </c>
      <c r="AA553" t="s">
        <v>932</v>
      </c>
      <c r="AB553" t="s">
        <v>810</v>
      </c>
      <c r="AC553" t="s">
        <v>904</v>
      </c>
      <c r="AD553" t="s">
        <v>905</v>
      </c>
    </row>
    <row r="554" spans="1:30" x14ac:dyDescent="0.25">
      <c r="A554" t="s">
        <v>1446</v>
      </c>
      <c r="B554">
        <v>44835</v>
      </c>
      <c r="C554">
        <v>44837</v>
      </c>
      <c r="D554" t="s">
        <v>910</v>
      </c>
      <c r="E554">
        <v>15781</v>
      </c>
      <c r="F554">
        <v>577</v>
      </c>
      <c r="G554">
        <v>23</v>
      </c>
      <c r="H554">
        <v>215</v>
      </c>
      <c r="I554">
        <v>0</v>
      </c>
      <c r="J554">
        <v>73</v>
      </c>
      <c r="K554">
        <v>2</v>
      </c>
      <c r="L554">
        <v>0</v>
      </c>
      <c r="M554">
        <v>5</v>
      </c>
      <c r="N554">
        <v>37</v>
      </c>
      <c r="O554">
        <v>8</v>
      </c>
      <c r="P554">
        <v>213</v>
      </c>
      <c r="Q554">
        <v>82</v>
      </c>
      <c r="R554">
        <v>122</v>
      </c>
      <c r="S554">
        <v>220</v>
      </c>
      <c r="T554">
        <v>17</v>
      </c>
      <c r="U554">
        <v>23</v>
      </c>
      <c r="V554">
        <v>39</v>
      </c>
      <c r="W554">
        <v>38</v>
      </c>
      <c r="X554">
        <v>39</v>
      </c>
      <c r="Y554">
        <v>220</v>
      </c>
      <c r="Z554">
        <v>40</v>
      </c>
      <c r="AA554" t="s">
        <v>911</v>
      </c>
      <c r="AB554" t="s">
        <v>810</v>
      </c>
      <c r="AC554" t="s">
        <v>1447</v>
      </c>
      <c r="AD554" t="s">
        <v>1448</v>
      </c>
    </row>
    <row r="555" spans="1:30" x14ac:dyDescent="0.25">
      <c r="A555" t="s">
        <v>1446</v>
      </c>
      <c r="B555">
        <v>44835</v>
      </c>
      <c r="C555">
        <v>44837</v>
      </c>
      <c r="D555" t="s">
        <v>984</v>
      </c>
      <c r="E555">
        <v>4848</v>
      </c>
      <c r="F555">
        <v>237</v>
      </c>
      <c r="G555">
        <v>0</v>
      </c>
      <c r="H555">
        <v>106</v>
      </c>
      <c r="I555">
        <v>0</v>
      </c>
      <c r="J555">
        <v>41</v>
      </c>
      <c r="K555">
        <v>5</v>
      </c>
      <c r="L555">
        <v>3</v>
      </c>
      <c r="M555">
        <v>0</v>
      </c>
      <c r="N555">
        <v>21</v>
      </c>
      <c r="O555">
        <v>66</v>
      </c>
      <c r="P555">
        <v>108</v>
      </c>
      <c r="Q555">
        <v>48</v>
      </c>
      <c r="R555">
        <v>68</v>
      </c>
      <c r="S555">
        <v>109</v>
      </c>
      <c r="T555">
        <v>24</v>
      </c>
      <c r="U555">
        <v>14</v>
      </c>
      <c r="V555">
        <v>25</v>
      </c>
      <c r="W555">
        <v>25</v>
      </c>
      <c r="X555">
        <v>25</v>
      </c>
      <c r="Y555">
        <v>109</v>
      </c>
      <c r="Z555">
        <v>25</v>
      </c>
      <c r="AA555" t="s">
        <v>985</v>
      </c>
      <c r="AB555" t="s">
        <v>810</v>
      </c>
      <c r="AC555" t="s">
        <v>953</v>
      </c>
      <c r="AD555" t="s">
        <v>954</v>
      </c>
    </row>
    <row r="556" spans="1:30" x14ac:dyDescent="0.25">
      <c r="A556" t="s">
        <v>1446</v>
      </c>
      <c r="B556">
        <v>44835</v>
      </c>
      <c r="C556">
        <v>44837</v>
      </c>
      <c r="D556" t="s">
        <v>970</v>
      </c>
      <c r="E556">
        <v>7930</v>
      </c>
      <c r="F556">
        <v>308</v>
      </c>
      <c r="G556">
        <v>0</v>
      </c>
      <c r="H556">
        <v>38</v>
      </c>
      <c r="I556">
        <v>1</v>
      </c>
      <c r="J556">
        <v>70</v>
      </c>
      <c r="K556">
        <v>6</v>
      </c>
      <c r="L556">
        <v>1</v>
      </c>
      <c r="M556">
        <v>2</v>
      </c>
      <c r="N556">
        <v>28</v>
      </c>
      <c r="O556">
        <v>6</v>
      </c>
      <c r="P556">
        <v>47</v>
      </c>
      <c r="Q556">
        <v>3</v>
      </c>
      <c r="R556">
        <v>27</v>
      </c>
      <c r="S556">
        <v>50</v>
      </c>
      <c r="T556">
        <v>27</v>
      </c>
      <c r="U556">
        <v>2</v>
      </c>
      <c r="V556">
        <v>29</v>
      </c>
      <c r="W556">
        <v>28</v>
      </c>
      <c r="X556">
        <v>27</v>
      </c>
      <c r="Y556">
        <v>51</v>
      </c>
      <c r="Z556">
        <v>30</v>
      </c>
      <c r="AA556" t="s">
        <v>971</v>
      </c>
      <c r="AB556" t="s">
        <v>810</v>
      </c>
      <c r="AC556" t="s">
        <v>953</v>
      </c>
      <c r="AD556" t="s">
        <v>954</v>
      </c>
    </row>
    <row r="557" spans="1:30" x14ac:dyDescent="0.25">
      <c r="A557" t="s">
        <v>1446</v>
      </c>
      <c r="B557">
        <v>44835</v>
      </c>
      <c r="C557">
        <v>44837</v>
      </c>
      <c r="D557" t="s">
        <v>158</v>
      </c>
      <c r="E557">
        <v>5600</v>
      </c>
      <c r="F557">
        <v>139</v>
      </c>
      <c r="G557">
        <v>0</v>
      </c>
      <c r="H557">
        <v>26</v>
      </c>
      <c r="I557">
        <v>0</v>
      </c>
      <c r="J557">
        <v>53</v>
      </c>
      <c r="K557">
        <v>2</v>
      </c>
      <c r="L557">
        <v>0</v>
      </c>
      <c r="M557">
        <v>0</v>
      </c>
      <c r="N557">
        <v>0</v>
      </c>
      <c r="O557">
        <v>0</v>
      </c>
      <c r="P557">
        <v>26</v>
      </c>
      <c r="Q557">
        <v>6</v>
      </c>
      <c r="R557">
        <v>10</v>
      </c>
      <c r="S557">
        <v>25</v>
      </c>
      <c r="T557">
        <v>1</v>
      </c>
      <c r="U557">
        <v>3</v>
      </c>
      <c r="V557">
        <v>24</v>
      </c>
      <c r="W557">
        <v>22</v>
      </c>
      <c r="X557">
        <v>20</v>
      </c>
      <c r="Y557">
        <v>26</v>
      </c>
      <c r="Z557">
        <v>25</v>
      </c>
      <c r="AA557" t="s">
        <v>159</v>
      </c>
      <c r="AB557" t="s">
        <v>16</v>
      </c>
      <c r="AC557" t="s">
        <v>128</v>
      </c>
      <c r="AD557" t="s">
        <v>129</v>
      </c>
    </row>
    <row r="558" spans="1:30" x14ac:dyDescent="0.25">
      <c r="A558" t="s">
        <v>1446</v>
      </c>
      <c r="B558">
        <v>44835</v>
      </c>
      <c r="C558">
        <v>44837</v>
      </c>
      <c r="D558" t="s">
        <v>833</v>
      </c>
      <c r="E558">
        <v>6327</v>
      </c>
      <c r="F558">
        <v>206</v>
      </c>
      <c r="G558">
        <v>80</v>
      </c>
      <c r="H558">
        <v>89</v>
      </c>
      <c r="I558">
        <v>0</v>
      </c>
      <c r="J558">
        <v>20</v>
      </c>
      <c r="K558">
        <v>0</v>
      </c>
      <c r="L558">
        <v>0</v>
      </c>
      <c r="M558">
        <v>1</v>
      </c>
      <c r="N558">
        <v>1</v>
      </c>
      <c r="O558">
        <v>78</v>
      </c>
      <c r="P558">
        <v>88</v>
      </c>
      <c r="Q558">
        <v>49</v>
      </c>
      <c r="R558">
        <v>53</v>
      </c>
      <c r="S558">
        <v>89</v>
      </c>
      <c r="T558">
        <v>2</v>
      </c>
      <c r="U558">
        <v>3</v>
      </c>
      <c r="V558">
        <v>5</v>
      </c>
      <c r="W558">
        <v>6</v>
      </c>
      <c r="X558">
        <v>6</v>
      </c>
      <c r="Y558">
        <v>89</v>
      </c>
      <c r="Z558">
        <v>6</v>
      </c>
      <c r="AA558" t="s">
        <v>834</v>
      </c>
      <c r="AB558" t="s">
        <v>810</v>
      </c>
      <c r="AC558" t="s">
        <v>812</v>
      </c>
      <c r="AD558" t="s">
        <v>813</v>
      </c>
    </row>
    <row r="559" spans="1:30" x14ac:dyDescent="0.25">
      <c r="A559" t="s">
        <v>1446</v>
      </c>
      <c r="B559">
        <v>44835</v>
      </c>
      <c r="C559">
        <v>44837</v>
      </c>
      <c r="D559" t="s">
        <v>894</v>
      </c>
      <c r="E559">
        <v>6583</v>
      </c>
      <c r="F559">
        <v>280</v>
      </c>
      <c r="G559">
        <v>1</v>
      </c>
      <c r="H559">
        <v>105</v>
      </c>
      <c r="I559">
        <v>1</v>
      </c>
      <c r="J559">
        <v>87</v>
      </c>
      <c r="K559">
        <v>17</v>
      </c>
      <c r="L559">
        <v>1</v>
      </c>
      <c r="M559">
        <v>1</v>
      </c>
      <c r="N559">
        <v>27</v>
      </c>
      <c r="O559">
        <v>99</v>
      </c>
      <c r="P559">
        <v>108</v>
      </c>
      <c r="Q559">
        <v>5</v>
      </c>
      <c r="R559">
        <v>44</v>
      </c>
      <c r="S559">
        <v>109</v>
      </c>
      <c r="T559">
        <v>30</v>
      </c>
      <c r="U559">
        <v>2</v>
      </c>
      <c r="V559">
        <v>30</v>
      </c>
      <c r="W559">
        <v>23</v>
      </c>
      <c r="X559">
        <v>31</v>
      </c>
      <c r="Y559">
        <v>110</v>
      </c>
      <c r="Z559">
        <v>31</v>
      </c>
      <c r="AA559" t="s">
        <v>895</v>
      </c>
      <c r="AB559" t="s">
        <v>810</v>
      </c>
      <c r="AC559" t="s">
        <v>856</v>
      </c>
      <c r="AD559" t="s">
        <v>857</v>
      </c>
    </row>
    <row r="560" spans="1:30" x14ac:dyDescent="0.25">
      <c r="A560" t="s">
        <v>1446</v>
      </c>
      <c r="B560">
        <v>44835</v>
      </c>
      <c r="C560">
        <v>44837</v>
      </c>
      <c r="D560" t="s">
        <v>883</v>
      </c>
      <c r="E560">
        <v>15422</v>
      </c>
      <c r="F560">
        <v>541</v>
      </c>
      <c r="G560">
        <v>6</v>
      </c>
      <c r="H560">
        <v>301</v>
      </c>
      <c r="I560">
        <v>0</v>
      </c>
      <c r="J560">
        <v>125</v>
      </c>
      <c r="K560">
        <v>1</v>
      </c>
      <c r="L560">
        <v>1</v>
      </c>
      <c r="M560">
        <v>0</v>
      </c>
      <c r="N560">
        <v>3</v>
      </c>
      <c r="O560">
        <v>19</v>
      </c>
      <c r="P560">
        <v>312</v>
      </c>
      <c r="Q560">
        <v>65</v>
      </c>
      <c r="R560">
        <v>115</v>
      </c>
      <c r="S560">
        <v>315</v>
      </c>
      <c r="T560">
        <v>10</v>
      </c>
      <c r="U560">
        <v>4</v>
      </c>
      <c r="V560">
        <v>10</v>
      </c>
      <c r="W560">
        <v>9</v>
      </c>
      <c r="X560">
        <v>11</v>
      </c>
      <c r="Y560">
        <v>315</v>
      </c>
      <c r="Z560">
        <v>11</v>
      </c>
      <c r="AA560" t="s">
        <v>884</v>
      </c>
      <c r="AB560" t="s">
        <v>810</v>
      </c>
      <c r="AC560" t="s">
        <v>1447</v>
      </c>
      <c r="AD560" t="s">
        <v>1448</v>
      </c>
    </row>
    <row r="561" spans="1:30" x14ac:dyDescent="0.25">
      <c r="A561" t="s">
        <v>1446</v>
      </c>
      <c r="B561">
        <v>44835</v>
      </c>
      <c r="C561">
        <v>44837</v>
      </c>
      <c r="D561" t="s">
        <v>464</v>
      </c>
      <c r="E561">
        <v>3223</v>
      </c>
      <c r="F561">
        <v>110</v>
      </c>
      <c r="G561">
        <v>0</v>
      </c>
      <c r="H561">
        <v>58</v>
      </c>
      <c r="I561">
        <v>0</v>
      </c>
      <c r="J561">
        <v>82</v>
      </c>
      <c r="K561">
        <v>1</v>
      </c>
      <c r="L561">
        <v>0</v>
      </c>
      <c r="M561">
        <v>0</v>
      </c>
      <c r="N561">
        <v>55</v>
      </c>
      <c r="O561">
        <v>2</v>
      </c>
      <c r="P561">
        <v>59</v>
      </c>
      <c r="Q561">
        <v>10</v>
      </c>
      <c r="R561">
        <v>21</v>
      </c>
      <c r="S561">
        <v>59</v>
      </c>
      <c r="T561">
        <v>56</v>
      </c>
      <c r="U561">
        <v>23</v>
      </c>
      <c r="V561">
        <v>56</v>
      </c>
      <c r="W561">
        <v>50</v>
      </c>
      <c r="X561">
        <v>52</v>
      </c>
      <c r="Y561">
        <v>59</v>
      </c>
      <c r="Z561">
        <v>56</v>
      </c>
      <c r="AA561" t="s">
        <v>465</v>
      </c>
      <c r="AB561" t="s">
        <v>389</v>
      </c>
      <c r="AC561" t="s">
        <v>450</v>
      </c>
      <c r="AD561" t="s">
        <v>451</v>
      </c>
    </row>
    <row r="562" spans="1:30" x14ac:dyDescent="0.25">
      <c r="A562" t="s">
        <v>1446</v>
      </c>
      <c r="B562">
        <v>44835</v>
      </c>
      <c r="C562">
        <v>44837</v>
      </c>
      <c r="D562" t="s">
        <v>567</v>
      </c>
      <c r="E562">
        <v>5335</v>
      </c>
      <c r="F562">
        <v>237</v>
      </c>
      <c r="G562">
        <v>11</v>
      </c>
      <c r="H562">
        <v>160</v>
      </c>
      <c r="I562">
        <v>4</v>
      </c>
      <c r="J562">
        <v>86</v>
      </c>
      <c r="K562">
        <v>10</v>
      </c>
      <c r="L562">
        <v>5</v>
      </c>
      <c r="M562">
        <v>14</v>
      </c>
      <c r="N562">
        <v>44</v>
      </c>
      <c r="O562">
        <v>36</v>
      </c>
      <c r="P562">
        <v>158</v>
      </c>
      <c r="Q562">
        <v>7</v>
      </c>
      <c r="R562">
        <v>72</v>
      </c>
      <c r="S562">
        <v>161</v>
      </c>
      <c r="T562">
        <v>46</v>
      </c>
      <c r="U562">
        <v>8</v>
      </c>
      <c r="V562">
        <v>51</v>
      </c>
      <c r="W562">
        <v>50</v>
      </c>
      <c r="X562">
        <v>47</v>
      </c>
      <c r="Y562">
        <v>161</v>
      </c>
      <c r="Z562">
        <v>51</v>
      </c>
      <c r="AA562" t="s">
        <v>568</v>
      </c>
      <c r="AB562" t="s">
        <v>389</v>
      </c>
      <c r="AC562" t="s">
        <v>510</v>
      </c>
      <c r="AD562" t="s">
        <v>511</v>
      </c>
    </row>
    <row r="563" spans="1:30" x14ac:dyDescent="0.25">
      <c r="A563" t="s">
        <v>1446</v>
      </c>
      <c r="B563">
        <v>44835</v>
      </c>
      <c r="C563">
        <v>44837</v>
      </c>
      <c r="D563" t="s">
        <v>427</v>
      </c>
      <c r="E563">
        <v>3493</v>
      </c>
      <c r="F563">
        <v>132</v>
      </c>
      <c r="G563">
        <v>1</v>
      </c>
      <c r="H563">
        <v>84</v>
      </c>
      <c r="I563">
        <v>0</v>
      </c>
      <c r="J563">
        <v>50</v>
      </c>
      <c r="K563">
        <v>0</v>
      </c>
      <c r="L563">
        <v>0</v>
      </c>
      <c r="M563">
        <v>0</v>
      </c>
      <c r="N563">
        <v>2</v>
      </c>
      <c r="O563">
        <v>49</v>
      </c>
      <c r="P563">
        <v>84</v>
      </c>
      <c r="Q563">
        <v>34</v>
      </c>
      <c r="R563">
        <v>39</v>
      </c>
      <c r="S563">
        <v>83</v>
      </c>
      <c r="T563">
        <v>16</v>
      </c>
      <c r="U563">
        <v>2</v>
      </c>
      <c r="V563">
        <v>16</v>
      </c>
      <c r="W563">
        <v>17</v>
      </c>
      <c r="X563">
        <v>19</v>
      </c>
      <c r="Y563">
        <v>84</v>
      </c>
      <c r="Z563">
        <v>19</v>
      </c>
      <c r="AA563" t="s">
        <v>428</v>
      </c>
      <c r="AB563" t="s">
        <v>389</v>
      </c>
      <c r="AC563" t="s">
        <v>391</v>
      </c>
      <c r="AD563" t="s">
        <v>392</v>
      </c>
    </row>
    <row r="564" spans="1:30" x14ac:dyDescent="0.25">
      <c r="A564" t="s">
        <v>1446</v>
      </c>
      <c r="B564">
        <v>44835</v>
      </c>
      <c r="C564">
        <v>44837</v>
      </c>
      <c r="D564" t="s">
        <v>397</v>
      </c>
      <c r="E564">
        <v>3977</v>
      </c>
      <c r="F564">
        <v>111</v>
      </c>
      <c r="G564">
        <v>11</v>
      </c>
      <c r="H564">
        <v>15</v>
      </c>
      <c r="I564">
        <v>0</v>
      </c>
      <c r="J564">
        <v>47</v>
      </c>
      <c r="K564">
        <v>0</v>
      </c>
      <c r="L564">
        <v>4</v>
      </c>
      <c r="M564">
        <v>4</v>
      </c>
      <c r="N564">
        <v>3</v>
      </c>
      <c r="O564">
        <v>10</v>
      </c>
      <c r="P564">
        <v>15</v>
      </c>
      <c r="Q564">
        <v>5</v>
      </c>
      <c r="R564">
        <v>2</v>
      </c>
      <c r="S564">
        <v>17</v>
      </c>
      <c r="T564">
        <v>4</v>
      </c>
      <c r="U564">
        <v>0</v>
      </c>
      <c r="V564">
        <v>4</v>
      </c>
      <c r="W564">
        <v>3</v>
      </c>
      <c r="X564">
        <v>4</v>
      </c>
      <c r="Y564">
        <v>17</v>
      </c>
      <c r="Z564">
        <v>4</v>
      </c>
      <c r="AA564" t="s">
        <v>398</v>
      </c>
      <c r="AB564" t="s">
        <v>389</v>
      </c>
      <c r="AC564" t="s">
        <v>391</v>
      </c>
      <c r="AD564" t="s">
        <v>392</v>
      </c>
    </row>
    <row r="565" spans="1:30" x14ac:dyDescent="0.25">
      <c r="A565" t="s">
        <v>1446</v>
      </c>
      <c r="B565">
        <v>44835</v>
      </c>
      <c r="C565">
        <v>44837</v>
      </c>
      <c r="D565" t="s">
        <v>538</v>
      </c>
      <c r="E565">
        <v>5106</v>
      </c>
      <c r="F565">
        <v>226</v>
      </c>
      <c r="G565">
        <v>1</v>
      </c>
      <c r="H565">
        <v>100</v>
      </c>
      <c r="I565">
        <v>1</v>
      </c>
      <c r="J565">
        <v>59</v>
      </c>
      <c r="K565">
        <v>0</v>
      </c>
      <c r="L565">
        <v>1</v>
      </c>
      <c r="M565">
        <v>0</v>
      </c>
      <c r="N565">
        <v>30</v>
      </c>
      <c r="O565">
        <v>9</v>
      </c>
      <c r="P565">
        <v>100</v>
      </c>
      <c r="Q565">
        <v>44</v>
      </c>
      <c r="R565">
        <v>49</v>
      </c>
      <c r="S565">
        <v>98</v>
      </c>
      <c r="T565">
        <v>30</v>
      </c>
      <c r="U565">
        <v>16</v>
      </c>
      <c r="V565">
        <v>30</v>
      </c>
      <c r="W565">
        <v>30</v>
      </c>
      <c r="X565">
        <v>24</v>
      </c>
      <c r="Y565">
        <v>101</v>
      </c>
      <c r="Z565">
        <v>30</v>
      </c>
      <c r="AA565" t="s">
        <v>539</v>
      </c>
      <c r="AB565" t="s">
        <v>389</v>
      </c>
      <c r="AC565" t="s">
        <v>510</v>
      </c>
      <c r="AD565" t="s">
        <v>511</v>
      </c>
    </row>
    <row r="566" spans="1:30" x14ac:dyDescent="0.25">
      <c r="A566" t="s">
        <v>1446</v>
      </c>
      <c r="B566">
        <v>44835</v>
      </c>
      <c r="C566">
        <v>44837</v>
      </c>
      <c r="D566" t="s">
        <v>467</v>
      </c>
      <c r="E566">
        <v>3457</v>
      </c>
      <c r="F566">
        <v>156</v>
      </c>
      <c r="G566">
        <v>1</v>
      </c>
      <c r="H566">
        <v>88</v>
      </c>
      <c r="I566">
        <v>0</v>
      </c>
      <c r="J566">
        <v>48</v>
      </c>
      <c r="K566">
        <v>0</v>
      </c>
      <c r="L566">
        <v>0</v>
      </c>
      <c r="M566">
        <v>0</v>
      </c>
      <c r="N566">
        <v>3</v>
      </c>
      <c r="O566">
        <v>62</v>
      </c>
      <c r="P566">
        <v>91</v>
      </c>
      <c r="Q566">
        <v>3</v>
      </c>
      <c r="R566">
        <v>44</v>
      </c>
      <c r="S566">
        <v>90</v>
      </c>
      <c r="T566">
        <v>25</v>
      </c>
      <c r="U566">
        <v>2</v>
      </c>
      <c r="V566">
        <v>27</v>
      </c>
      <c r="W566">
        <v>25</v>
      </c>
      <c r="X566">
        <v>27</v>
      </c>
      <c r="Y566">
        <v>91</v>
      </c>
      <c r="Z566">
        <v>27</v>
      </c>
      <c r="AA566" t="s">
        <v>1541</v>
      </c>
      <c r="AB566" t="s">
        <v>389</v>
      </c>
      <c r="AC566" t="s">
        <v>450</v>
      </c>
      <c r="AD566" t="s">
        <v>451</v>
      </c>
    </row>
    <row r="567" spans="1:30" x14ac:dyDescent="0.25">
      <c r="A567" t="s">
        <v>1446</v>
      </c>
      <c r="B567">
        <v>44835</v>
      </c>
      <c r="C567">
        <v>44837</v>
      </c>
      <c r="D567" t="s">
        <v>179</v>
      </c>
      <c r="E567">
        <v>7395</v>
      </c>
      <c r="F567">
        <v>320</v>
      </c>
      <c r="G567">
        <v>44</v>
      </c>
      <c r="H567">
        <v>66</v>
      </c>
      <c r="I567">
        <v>0</v>
      </c>
      <c r="J567">
        <v>103</v>
      </c>
      <c r="K567">
        <v>3</v>
      </c>
      <c r="L567">
        <v>6</v>
      </c>
      <c r="M567">
        <v>7</v>
      </c>
      <c r="N567">
        <v>7</v>
      </c>
      <c r="O567">
        <v>51</v>
      </c>
      <c r="P567">
        <v>67</v>
      </c>
      <c r="Q567">
        <v>54</v>
      </c>
      <c r="R567">
        <v>70</v>
      </c>
      <c r="S567">
        <v>72</v>
      </c>
      <c r="T567">
        <v>15</v>
      </c>
      <c r="U567">
        <v>15</v>
      </c>
      <c r="V567">
        <v>16</v>
      </c>
      <c r="W567">
        <v>16</v>
      </c>
      <c r="X567">
        <v>16</v>
      </c>
      <c r="Y567">
        <v>74</v>
      </c>
      <c r="Z567">
        <v>16</v>
      </c>
      <c r="AA567" t="s">
        <v>180</v>
      </c>
      <c r="AB567" t="s">
        <v>16</v>
      </c>
      <c r="AC567" t="s">
        <v>169</v>
      </c>
      <c r="AD567" t="s">
        <v>1540</v>
      </c>
    </row>
    <row r="568" spans="1:30" x14ac:dyDescent="0.25">
      <c r="A568" t="s">
        <v>1446</v>
      </c>
      <c r="B568">
        <v>44835</v>
      </c>
      <c r="C568">
        <v>44837</v>
      </c>
      <c r="D568" t="s">
        <v>900</v>
      </c>
      <c r="E568">
        <v>13524</v>
      </c>
      <c r="F568">
        <v>630</v>
      </c>
      <c r="G568">
        <v>0</v>
      </c>
      <c r="H568">
        <v>186</v>
      </c>
      <c r="I568">
        <v>0</v>
      </c>
      <c r="J568">
        <v>145</v>
      </c>
      <c r="K568">
        <v>4</v>
      </c>
      <c r="L568">
        <v>0</v>
      </c>
      <c r="M568">
        <v>0</v>
      </c>
      <c r="N568">
        <v>33</v>
      </c>
      <c r="O568">
        <v>166</v>
      </c>
      <c r="P568">
        <v>191</v>
      </c>
      <c r="Q568">
        <v>6</v>
      </c>
      <c r="R568">
        <v>101</v>
      </c>
      <c r="S568">
        <v>196</v>
      </c>
      <c r="T568">
        <v>35</v>
      </c>
      <c r="U568">
        <v>1</v>
      </c>
      <c r="V568">
        <v>38</v>
      </c>
      <c r="W568">
        <v>36</v>
      </c>
      <c r="X568">
        <v>36</v>
      </c>
      <c r="Y568">
        <v>196</v>
      </c>
      <c r="Z568">
        <v>38</v>
      </c>
      <c r="AA568" t="s">
        <v>901</v>
      </c>
      <c r="AB568" t="s">
        <v>810</v>
      </c>
      <c r="AC568" t="s">
        <v>856</v>
      </c>
      <c r="AD568" t="s">
        <v>857</v>
      </c>
    </row>
    <row r="569" spans="1:30" x14ac:dyDescent="0.25">
      <c r="A569" t="s">
        <v>1446</v>
      </c>
      <c r="B569">
        <v>44835</v>
      </c>
      <c r="C569">
        <v>44837</v>
      </c>
      <c r="D569" t="s">
        <v>843</v>
      </c>
      <c r="E569">
        <v>11287</v>
      </c>
      <c r="F569">
        <v>341</v>
      </c>
      <c r="G569">
        <v>0</v>
      </c>
      <c r="H569">
        <v>72</v>
      </c>
      <c r="I569">
        <v>0</v>
      </c>
      <c r="J569">
        <v>48</v>
      </c>
      <c r="K569">
        <v>1</v>
      </c>
      <c r="L569">
        <v>0</v>
      </c>
      <c r="M569">
        <v>0</v>
      </c>
      <c r="N569">
        <v>0</v>
      </c>
      <c r="O569">
        <v>52</v>
      </c>
      <c r="P569">
        <v>71</v>
      </c>
      <c r="Q569">
        <v>27</v>
      </c>
      <c r="R569">
        <v>41</v>
      </c>
      <c r="S569">
        <v>72</v>
      </c>
      <c r="T569">
        <v>14</v>
      </c>
      <c r="U569">
        <v>3</v>
      </c>
      <c r="V569">
        <v>14</v>
      </c>
      <c r="W569">
        <v>13</v>
      </c>
      <c r="X569">
        <v>13</v>
      </c>
      <c r="Y569">
        <v>73</v>
      </c>
      <c r="Z569">
        <v>15</v>
      </c>
      <c r="AA569" t="s">
        <v>844</v>
      </c>
      <c r="AB569" t="s">
        <v>810</v>
      </c>
      <c r="AC569" t="s">
        <v>812</v>
      </c>
      <c r="AD569" t="s">
        <v>813</v>
      </c>
    </row>
    <row r="570" spans="1:30" x14ac:dyDescent="0.25">
      <c r="A570" t="s">
        <v>1446</v>
      </c>
      <c r="B570">
        <v>44835</v>
      </c>
      <c r="C570">
        <v>44837</v>
      </c>
      <c r="D570" t="s">
        <v>902</v>
      </c>
      <c r="E570">
        <v>7647</v>
      </c>
      <c r="F570">
        <v>324</v>
      </c>
      <c r="G570">
        <v>0</v>
      </c>
      <c r="H570">
        <v>83</v>
      </c>
      <c r="I570">
        <v>0</v>
      </c>
      <c r="J570">
        <v>48</v>
      </c>
      <c r="K570">
        <v>0</v>
      </c>
      <c r="L570">
        <v>0</v>
      </c>
      <c r="M570">
        <v>0</v>
      </c>
      <c r="N570">
        <v>0</v>
      </c>
      <c r="O570">
        <v>60</v>
      </c>
      <c r="P570">
        <v>146</v>
      </c>
      <c r="Q570">
        <v>20</v>
      </c>
      <c r="R570">
        <v>90</v>
      </c>
      <c r="S570">
        <v>145</v>
      </c>
      <c r="T570">
        <v>6</v>
      </c>
      <c r="U570">
        <v>2</v>
      </c>
      <c r="V570">
        <v>12</v>
      </c>
      <c r="W570">
        <v>10</v>
      </c>
      <c r="X570">
        <v>11</v>
      </c>
      <c r="Y570">
        <v>147</v>
      </c>
      <c r="Z570">
        <v>12</v>
      </c>
      <c r="AA570" t="s">
        <v>903</v>
      </c>
      <c r="AB570" t="s">
        <v>810</v>
      </c>
      <c r="AC570" t="s">
        <v>904</v>
      </c>
      <c r="AD570" t="s">
        <v>905</v>
      </c>
    </row>
    <row r="571" spans="1:30" x14ac:dyDescent="0.25">
      <c r="A571" t="s">
        <v>1446</v>
      </c>
      <c r="B571">
        <v>44835</v>
      </c>
      <c r="C571">
        <v>44837</v>
      </c>
      <c r="D571" t="s">
        <v>61</v>
      </c>
      <c r="E571">
        <v>4893</v>
      </c>
      <c r="F571">
        <v>197</v>
      </c>
      <c r="G571">
        <v>1</v>
      </c>
      <c r="H571">
        <v>62</v>
      </c>
      <c r="I571">
        <v>2</v>
      </c>
      <c r="J571">
        <v>114</v>
      </c>
      <c r="K571">
        <v>2</v>
      </c>
      <c r="L571">
        <v>0</v>
      </c>
      <c r="M571">
        <v>2</v>
      </c>
      <c r="N571">
        <v>5</v>
      </c>
      <c r="O571">
        <v>56</v>
      </c>
      <c r="P571">
        <v>62</v>
      </c>
      <c r="Q571">
        <v>19</v>
      </c>
      <c r="R571">
        <v>43</v>
      </c>
      <c r="S571">
        <v>63</v>
      </c>
      <c r="T571">
        <v>28</v>
      </c>
      <c r="U571">
        <v>17</v>
      </c>
      <c r="V571">
        <v>35</v>
      </c>
      <c r="W571">
        <v>35</v>
      </c>
      <c r="X571">
        <v>36</v>
      </c>
      <c r="Y571">
        <v>63</v>
      </c>
      <c r="Z571">
        <v>36</v>
      </c>
      <c r="AA571" t="s">
        <v>62</v>
      </c>
      <c r="AB571" t="s">
        <v>16</v>
      </c>
      <c r="AC571" t="s">
        <v>41</v>
      </c>
      <c r="AD571" t="s">
        <v>42</v>
      </c>
    </row>
    <row r="572" spans="1:30" x14ac:dyDescent="0.25">
      <c r="A572" t="s">
        <v>1446</v>
      </c>
      <c r="B572">
        <v>44835</v>
      </c>
      <c r="C572">
        <v>44837</v>
      </c>
      <c r="D572" t="s">
        <v>63</v>
      </c>
      <c r="E572">
        <v>5416</v>
      </c>
      <c r="F572">
        <v>150</v>
      </c>
      <c r="G572">
        <v>4</v>
      </c>
      <c r="H572">
        <v>19</v>
      </c>
      <c r="I572">
        <v>0</v>
      </c>
      <c r="J572">
        <v>68</v>
      </c>
      <c r="K572">
        <v>1</v>
      </c>
      <c r="L572">
        <v>2</v>
      </c>
      <c r="M572">
        <v>1</v>
      </c>
      <c r="N572">
        <v>8</v>
      </c>
      <c r="O572">
        <v>6</v>
      </c>
      <c r="P572">
        <v>19</v>
      </c>
      <c r="Q572">
        <v>5</v>
      </c>
      <c r="R572">
        <v>9</v>
      </c>
      <c r="S572">
        <v>18</v>
      </c>
      <c r="T572">
        <v>9</v>
      </c>
      <c r="U572">
        <v>5</v>
      </c>
      <c r="V572">
        <v>10</v>
      </c>
      <c r="W572">
        <v>10</v>
      </c>
      <c r="X572">
        <v>9</v>
      </c>
      <c r="Y572">
        <v>20</v>
      </c>
      <c r="Z572">
        <v>10</v>
      </c>
      <c r="AA572" t="s">
        <v>64</v>
      </c>
      <c r="AB572" t="s">
        <v>16</v>
      </c>
      <c r="AC572" t="s">
        <v>41</v>
      </c>
      <c r="AD572" t="s">
        <v>42</v>
      </c>
    </row>
    <row r="573" spans="1:30" x14ac:dyDescent="0.25">
      <c r="A573" t="s">
        <v>1446</v>
      </c>
      <c r="B573">
        <v>44835</v>
      </c>
      <c r="C573">
        <v>44837</v>
      </c>
      <c r="D573" t="s">
        <v>449</v>
      </c>
      <c r="E573">
        <v>3721</v>
      </c>
      <c r="F573">
        <v>112</v>
      </c>
      <c r="G573">
        <v>0</v>
      </c>
      <c r="H573">
        <v>26</v>
      </c>
      <c r="I573">
        <v>0</v>
      </c>
      <c r="J573">
        <v>13</v>
      </c>
      <c r="K573">
        <v>1</v>
      </c>
      <c r="L573">
        <v>0</v>
      </c>
      <c r="M573">
        <v>0</v>
      </c>
      <c r="N573">
        <v>2</v>
      </c>
      <c r="O573">
        <v>26</v>
      </c>
      <c r="P573">
        <v>27</v>
      </c>
      <c r="Q573">
        <v>4</v>
      </c>
      <c r="R573">
        <v>15</v>
      </c>
      <c r="S573">
        <v>27</v>
      </c>
      <c r="T573">
        <v>3</v>
      </c>
      <c r="U573">
        <v>0</v>
      </c>
      <c r="V573">
        <v>3</v>
      </c>
      <c r="W573">
        <v>3</v>
      </c>
      <c r="X573">
        <v>3</v>
      </c>
      <c r="Y573">
        <v>27</v>
      </c>
      <c r="Z573">
        <v>3</v>
      </c>
      <c r="AA573" t="s">
        <v>1631</v>
      </c>
      <c r="AB573" t="s">
        <v>389</v>
      </c>
      <c r="AC573" t="s">
        <v>450</v>
      </c>
      <c r="AD573" t="s">
        <v>451</v>
      </c>
    </row>
    <row r="574" spans="1:30" x14ac:dyDescent="0.25">
      <c r="A574" t="s">
        <v>1446</v>
      </c>
      <c r="B574">
        <v>44835</v>
      </c>
      <c r="C574">
        <v>44837</v>
      </c>
      <c r="D574" t="s">
        <v>964</v>
      </c>
      <c r="E574">
        <v>4540</v>
      </c>
      <c r="F574">
        <v>201</v>
      </c>
      <c r="G574">
        <v>1</v>
      </c>
      <c r="H574">
        <v>75</v>
      </c>
      <c r="I574">
        <v>0</v>
      </c>
      <c r="J574">
        <v>55</v>
      </c>
      <c r="K574">
        <v>1</v>
      </c>
      <c r="L574">
        <v>3</v>
      </c>
      <c r="M574">
        <v>3</v>
      </c>
      <c r="N574">
        <v>21</v>
      </c>
      <c r="O574">
        <v>21</v>
      </c>
      <c r="P574">
        <v>74</v>
      </c>
      <c r="Q574">
        <v>5</v>
      </c>
      <c r="R574">
        <v>44</v>
      </c>
      <c r="S574">
        <v>75</v>
      </c>
      <c r="T574">
        <v>31</v>
      </c>
      <c r="U574">
        <v>3</v>
      </c>
      <c r="V574">
        <v>31</v>
      </c>
      <c r="W574">
        <v>31</v>
      </c>
      <c r="X574">
        <v>30</v>
      </c>
      <c r="Y574">
        <v>76</v>
      </c>
      <c r="Z574">
        <v>32</v>
      </c>
      <c r="AA574" t="s">
        <v>965</v>
      </c>
      <c r="AB574" t="s">
        <v>810</v>
      </c>
      <c r="AC574" t="s">
        <v>953</v>
      </c>
      <c r="AD574" t="s">
        <v>954</v>
      </c>
    </row>
    <row r="575" spans="1:30" x14ac:dyDescent="0.25">
      <c r="A575" t="s">
        <v>1446</v>
      </c>
      <c r="B575">
        <v>44835</v>
      </c>
      <c r="C575">
        <v>44837</v>
      </c>
      <c r="D575" t="s">
        <v>926</v>
      </c>
      <c r="E575">
        <v>8122</v>
      </c>
      <c r="F575">
        <v>363</v>
      </c>
      <c r="G575">
        <v>9</v>
      </c>
      <c r="H575">
        <v>109</v>
      </c>
      <c r="I575">
        <v>8</v>
      </c>
      <c r="J575">
        <v>62</v>
      </c>
      <c r="K575">
        <v>8</v>
      </c>
      <c r="L575">
        <v>3</v>
      </c>
      <c r="M575">
        <v>7</v>
      </c>
      <c r="N575">
        <v>16</v>
      </c>
      <c r="O575">
        <v>28</v>
      </c>
      <c r="P575">
        <v>216</v>
      </c>
      <c r="Q575">
        <v>127</v>
      </c>
      <c r="R575">
        <v>129</v>
      </c>
      <c r="S575">
        <v>220</v>
      </c>
      <c r="T575">
        <v>37</v>
      </c>
      <c r="U575">
        <v>29</v>
      </c>
      <c r="V575">
        <v>40</v>
      </c>
      <c r="W575">
        <v>39</v>
      </c>
      <c r="X575">
        <v>38</v>
      </c>
      <c r="Y575">
        <v>220</v>
      </c>
      <c r="Z575">
        <v>40</v>
      </c>
      <c r="AA575" t="s">
        <v>927</v>
      </c>
      <c r="AB575" t="s">
        <v>810</v>
      </c>
      <c r="AC575" t="s">
        <v>904</v>
      </c>
      <c r="AD575" t="s">
        <v>905</v>
      </c>
    </row>
    <row r="576" spans="1:30" x14ac:dyDescent="0.25">
      <c r="A576" t="s">
        <v>1446</v>
      </c>
      <c r="B576">
        <v>44835</v>
      </c>
      <c r="C576">
        <v>44837</v>
      </c>
      <c r="D576" t="s">
        <v>475</v>
      </c>
      <c r="E576">
        <v>4849</v>
      </c>
      <c r="F576">
        <v>191</v>
      </c>
      <c r="G576">
        <v>0</v>
      </c>
      <c r="H576">
        <v>55</v>
      </c>
      <c r="I576">
        <v>0</v>
      </c>
      <c r="J576">
        <v>61</v>
      </c>
      <c r="K576">
        <v>1</v>
      </c>
      <c r="L576">
        <v>0</v>
      </c>
      <c r="M576">
        <v>0</v>
      </c>
      <c r="N576">
        <v>5</v>
      </c>
      <c r="O576">
        <v>52</v>
      </c>
      <c r="P576">
        <v>53</v>
      </c>
      <c r="Q576">
        <v>2</v>
      </c>
      <c r="R576">
        <v>24</v>
      </c>
      <c r="S576">
        <v>56</v>
      </c>
      <c r="T576">
        <v>24</v>
      </c>
      <c r="U576">
        <v>3</v>
      </c>
      <c r="V576">
        <v>26</v>
      </c>
      <c r="W576">
        <v>32</v>
      </c>
      <c r="X576">
        <v>33</v>
      </c>
      <c r="Y576">
        <v>56</v>
      </c>
      <c r="Z576">
        <v>39</v>
      </c>
      <c r="AA576" t="s">
        <v>476</v>
      </c>
      <c r="AB576" t="s">
        <v>389</v>
      </c>
      <c r="AC576" t="s">
        <v>450</v>
      </c>
      <c r="AD576" t="s">
        <v>451</v>
      </c>
    </row>
    <row r="577" spans="1:30" x14ac:dyDescent="0.25">
      <c r="A577" t="s">
        <v>1446</v>
      </c>
      <c r="B577">
        <v>44835</v>
      </c>
      <c r="C577">
        <v>44837</v>
      </c>
      <c r="D577" t="s">
        <v>823</v>
      </c>
      <c r="E577">
        <v>5212</v>
      </c>
      <c r="F577">
        <v>210</v>
      </c>
      <c r="G577">
        <v>0</v>
      </c>
      <c r="H577">
        <v>89</v>
      </c>
      <c r="I577">
        <v>1</v>
      </c>
      <c r="J577">
        <v>26</v>
      </c>
      <c r="K577">
        <v>8</v>
      </c>
      <c r="L577">
        <v>0</v>
      </c>
      <c r="M577">
        <v>0</v>
      </c>
      <c r="N577">
        <v>20</v>
      </c>
      <c r="O577">
        <v>61</v>
      </c>
      <c r="P577">
        <v>89</v>
      </c>
      <c r="Q577">
        <v>16</v>
      </c>
      <c r="R577">
        <v>48</v>
      </c>
      <c r="S577">
        <v>90</v>
      </c>
      <c r="T577">
        <v>20</v>
      </c>
      <c r="U577">
        <v>3</v>
      </c>
      <c r="V577">
        <v>23</v>
      </c>
      <c r="W577">
        <v>17</v>
      </c>
      <c r="X577">
        <v>21</v>
      </c>
      <c r="Y577">
        <v>90</v>
      </c>
      <c r="Z577">
        <v>23</v>
      </c>
      <c r="AA577" t="s">
        <v>824</v>
      </c>
      <c r="AB577" t="s">
        <v>810</v>
      </c>
      <c r="AC577" t="s">
        <v>812</v>
      </c>
      <c r="AD577" t="s">
        <v>813</v>
      </c>
    </row>
    <row r="578" spans="1:30" x14ac:dyDescent="0.25">
      <c r="A578" t="s">
        <v>1446</v>
      </c>
      <c r="B578">
        <v>44835</v>
      </c>
      <c r="C578">
        <v>44837</v>
      </c>
      <c r="D578" t="s">
        <v>849</v>
      </c>
      <c r="E578">
        <v>3857</v>
      </c>
      <c r="F578">
        <v>182</v>
      </c>
      <c r="G578">
        <v>5</v>
      </c>
      <c r="H578">
        <v>14</v>
      </c>
      <c r="I578">
        <v>1</v>
      </c>
      <c r="J578">
        <v>17</v>
      </c>
      <c r="K578">
        <v>0</v>
      </c>
      <c r="L578">
        <v>0</v>
      </c>
      <c r="M578">
        <v>0</v>
      </c>
      <c r="N578">
        <v>0</v>
      </c>
      <c r="O578">
        <v>9</v>
      </c>
      <c r="P578">
        <v>11</v>
      </c>
      <c r="Q578">
        <v>3</v>
      </c>
      <c r="R578">
        <v>10</v>
      </c>
      <c r="S578">
        <v>16</v>
      </c>
      <c r="T578">
        <v>0</v>
      </c>
      <c r="U578">
        <v>1</v>
      </c>
      <c r="V578">
        <v>2</v>
      </c>
      <c r="W578">
        <v>0</v>
      </c>
      <c r="X578">
        <v>1</v>
      </c>
      <c r="Y578">
        <v>16</v>
      </c>
      <c r="Z578">
        <v>2</v>
      </c>
      <c r="AA578" t="s">
        <v>850</v>
      </c>
      <c r="AB578" t="s">
        <v>810</v>
      </c>
      <c r="AC578" t="s">
        <v>812</v>
      </c>
      <c r="AD578" t="s">
        <v>813</v>
      </c>
    </row>
    <row r="579" spans="1:30" x14ac:dyDescent="0.25">
      <c r="A579" t="s">
        <v>1446</v>
      </c>
      <c r="B579">
        <v>44835</v>
      </c>
      <c r="C579">
        <v>44837</v>
      </c>
      <c r="D579" t="s">
        <v>878</v>
      </c>
      <c r="E579">
        <v>6788</v>
      </c>
      <c r="F579">
        <v>214</v>
      </c>
      <c r="G579">
        <v>3</v>
      </c>
      <c r="H579">
        <v>109</v>
      </c>
      <c r="I579">
        <v>0</v>
      </c>
      <c r="J579">
        <v>56</v>
      </c>
      <c r="K579">
        <v>2</v>
      </c>
      <c r="L579">
        <v>0</v>
      </c>
      <c r="M579">
        <v>1</v>
      </c>
      <c r="N579">
        <v>15</v>
      </c>
      <c r="O579">
        <v>91</v>
      </c>
      <c r="P579">
        <v>110</v>
      </c>
      <c r="Q579">
        <v>0</v>
      </c>
      <c r="R579">
        <v>60</v>
      </c>
      <c r="S579">
        <v>110</v>
      </c>
      <c r="T579">
        <v>15</v>
      </c>
      <c r="U579">
        <v>0</v>
      </c>
      <c r="V579">
        <v>14</v>
      </c>
      <c r="W579">
        <v>15</v>
      </c>
      <c r="X579">
        <v>15</v>
      </c>
      <c r="Y579">
        <v>110</v>
      </c>
      <c r="Z579">
        <v>15</v>
      </c>
      <c r="AA579" t="s">
        <v>879</v>
      </c>
      <c r="AB579" t="s">
        <v>810</v>
      </c>
      <c r="AC579" t="s">
        <v>856</v>
      </c>
      <c r="AD579" t="s">
        <v>857</v>
      </c>
    </row>
    <row r="580" spans="1:30" x14ac:dyDescent="0.25">
      <c r="A580" t="s">
        <v>1446</v>
      </c>
      <c r="B580">
        <v>44835</v>
      </c>
      <c r="C580">
        <v>44837</v>
      </c>
      <c r="D580" t="s">
        <v>828</v>
      </c>
      <c r="E580">
        <v>6661</v>
      </c>
      <c r="F580">
        <v>350</v>
      </c>
      <c r="G580">
        <v>0</v>
      </c>
      <c r="H580">
        <v>136</v>
      </c>
      <c r="I580">
        <v>1</v>
      </c>
      <c r="J580">
        <v>26</v>
      </c>
      <c r="K580">
        <v>0</v>
      </c>
      <c r="L580">
        <v>0</v>
      </c>
      <c r="M580">
        <v>0</v>
      </c>
      <c r="N580">
        <v>3</v>
      </c>
      <c r="O580">
        <v>57</v>
      </c>
      <c r="P580">
        <v>140</v>
      </c>
      <c r="Q580">
        <v>27</v>
      </c>
      <c r="R580">
        <v>75</v>
      </c>
      <c r="S580">
        <v>141</v>
      </c>
      <c r="T580">
        <v>19</v>
      </c>
      <c r="U580">
        <v>2</v>
      </c>
      <c r="V580">
        <v>19</v>
      </c>
      <c r="W580">
        <v>18</v>
      </c>
      <c r="X580">
        <v>19</v>
      </c>
      <c r="Y580">
        <v>141</v>
      </c>
      <c r="Z580">
        <v>19</v>
      </c>
      <c r="AA580" t="s">
        <v>829</v>
      </c>
      <c r="AB580" t="s">
        <v>810</v>
      </c>
      <c r="AC580" t="s">
        <v>812</v>
      </c>
      <c r="AD580" t="s">
        <v>813</v>
      </c>
    </row>
    <row r="581" spans="1:30" x14ac:dyDescent="0.25">
      <c r="A581" t="s">
        <v>1446</v>
      </c>
      <c r="B581">
        <v>44835</v>
      </c>
      <c r="C581">
        <v>44837</v>
      </c>
      <c r="D581" t="s">
        <v>34</v>
      </c>
      <c r="E581">
        <v>21306</v>
      </c>
      <c r="F581">
        <v>423</v>
      </c>
      <c r="G581">
        <v>3</v>
      </c>
      <c r="H581">
        <v>222</v>
      </c>
      <c r="I581">
        <v>2</v>
      </c>
      <c r="J581">
        <v>91</v>
      </c>
      <c r="K581">
        <v>3</v>
      </c>
      <c r="L581">
        <v>5</v>
      </c>
      <c r="M581">
        <v>0</v>
      </c>
      <c r="N581">
        <v>32</v>
      </c>
      <c r="O581">
        <v>157</v>
      </c>
      <c r="P581">
        <v>228</v>
      </c>
      <c r="Q581">
        <v>43</v>
      </c>
      <c r="R581">
        <v>106</v>
      </c>
      <c r="S581">
        <v>230</v>
      </c>
      <c r="T581">
        <v>66</v>
      </c>
      <c r="U581">
        <v>23</v>
      </c>
      <c r="V581">
        <v>82</v>
      </c>
      <c r="W581">
        <v>77</v>
      </c>
      <c r="X581">
        <v>78</v>
      </c>
      <c r="Y581">
        <v>231</v>
      </c>
      <c r="Z581">
        <v>83</v>
      </c>
      <c r="AA581" t="s">
        <v>35</v>
      </c>
      <c r="AB581" t="s">
        <v>16</v>
      </c>
      <c r="AC581" t="s">
        <v>18</v>
      </c>
      <c r="AD581" t="s">
        <v>19</v>
      </c>
    </row>
    <row r="582" spans="1:30" x14ac:dyDescent="0.25">
      <c r="A582" t="s">
        <v>1446</v>
      </c>
      <c r="B582">
        <v>44835</v>
      </c>
      <c r="C582">
        <v>44837</v>
      </c>
      <c r="D582" t="s">
        <v>488</v>
      </c>
      <c r="E582">
        <v>8625</v>
      </c>
      <c r="F582">
        <v>303</v>
      </c>
      <c r="G582">
        <v>0</v>
      </c>
      <c r="H582">
        <v>83</v>
      </c>
      <c r="I582">
        <v>29</v>
      </c>
      <c r="J582">
        <v>64</v>
      </c>
      <c r="K582">
        <v>1</v>
      </c>
      <c r="L582">
        <v>1</v>
      </c>
      <c r="M582">
        <v>0</v>
      </c>
      <c r="N582">
        <v>2</v>
      </c>
      <c r="O582">
        <v>46</v>
      </c>
      <c r="P582">
        <v>85</v>
      </c>
      <c r="Q582">
        <v>3</v>
      </c>
      <c r="R582">
        <v>35</v>
      </c>
      <c r="S582">
        <v>86</v>
      </c>
      <c r="T582">
        <v>2</v>
      </c>
      <c r="U582">
        <v>2</v>
      </c>
      <c r="V582">
        <v>5</v>
      </c>
      <c r="W582">
        <v>6</v>
      </c>
      <c r="X582">
        <v>6</v>
      </c>
      <c r="Y582">
        <v>86</v>
      </c>
      <c r="Z582">
        <v>7</v>
      </c>
      <c r="AA582" t="s">
        <v>1542</v>
      </c>
      <c r="AB582" t="s">
        <v>389</v>
      </c>
      <c r="AC582" t="s">
        <v>450</v>
      </c>
      <c r="AD582" t="s">
        <v>451</v>
      </c>
    </row>
    <row r="583" spans="1:30" x14ac:dyDescent="0.25">
      <c r="A583" t="s">
        <v>1446</v>
      </c>
      <c r="B583">
        <v>44835</v>
      </c>
      <c r="C583">
        <v>44837</v>
      </c>
      <c r="D583" t="s">
        <v>1019</v>
      </c>
      <c r="E583">
        <v>26925</v>
      </c>
      <c r="F583">
        <v>621</v>
      </c>
      <c r="G583">
        <v>3</v>
      </c>
      <c r="H583">
        <v>191</v>
      </c>
      <c r="I583">
        <v>0</v>
      </c>
      <c r="J583">
        <v>91</v>
      </c>
      <c r="K583">
        <v>2</v>
      </c>
      <c r="L583">
        <v>0</v>
      </c>
      <c r="M583">
        <v>0</v>
      </c>
      <c r="N583">
        <v>1</v>
      </c>
      <c r="O583">
        <v>160</v>
      </c>
      <c r="P583">
        <v>195</v>
      </c>
      <c r="Q583">
        <v>72</v>
      </c>
      <c r="R583">
        <v>74</v>
      </c>
      <c r="S583">
        <v>197</v>
      </c>
      <c r="T583">
        <v>4</v>
      </c>
      <c r="U583">
        <v>3</v>
      </c>
      <c r="V583">
        <v>6</v>
      </c>
      <c r="W583">
        <v>5</v>
      </c>
      <c r="X583">
        <v>4</v>
      </c>
      <c r="Y583">
        <v>197</v>
      </c>
      <c r="Z583">
        <v>6</v>
      </c>
      <c r="AA583" t="s">
        <v>1020</v>
      </c>
      <c r="AB583" t="s">
        <v>810</v>
      </c>
      <c r="AC583" t="s">
        <v>1009</v>
      </c>
      <c r="AD583" t="s">
        <v>1010</v>
      </c>
    </row>
    <row r="584" spans="1:30" x14ac:dyDescent="0.25">
      <c r="A584" t="s">
        <v>1446</v>
      </c>
      <c r="B584">
        <v>44835</v>
      </c>
      <c r="C584">
        <v>44837</v>
      </c>
      <c r="D584" t="s">
        <v>84</v>
      </c>
      <c r="E584">
        <v>2329</v>
      </c>
      <c r="F584">
        <v>44</v>
      </c>
      <c r="G584">
        <v>1</v>
      </c>
      <c r="H584">
        <v>19</v>
      </c>
      <c r="I584">
        <v>0</v>
      </c>
      <c r="J584">
        <v>8</v>
      </c>
      <c r="K584">
        <v>0</v>
      </c>
      <c r="L584">
        <v>0</v>
      </c>
      <c r="M584">
        <v>0</v>
      </c>
      <c r="N584">
        <v>0</v>
      </c>
      <c r="O584">
        <v>1</v>
      </c>
      <c r="P584">
        <v>20</v>
      </c>
      <c r="Q584">
        <v>2</v>
      </c>
      <c r="R584">
        <v>5</v>
      </c>
      <c r="S584">
        <v>20</v>
      </c>
      <c r="T584">
        <v>0</v>
      </c>
      <c r="U584">
        <v>0</v>
      </c>
      <c r="V584">
        <v>7</v>
      </c>
      <c r="W584">
        <v>2</v>
      </c>
      <c r="X584">
        <v>6</v>
      </c>
      <c r="Y584">
        <v>20</v>
      </c>
      <c r="Z584">
        <v>7</v>
      </c>
      <c r="AA584" t="s">
        <v>85</v>
      </c>
      <c r="AB584" t="s">
        <v>16</v>
      </c>
      <c r="AC584" t="s">
        <v>70</v>
      </c>
      <c r="AD584" t="s">
        <v>1709</v>
      </c>
    </row>
    <row r="585" spans="1:30" x14ac:dyDescent="0.25">
      <c r="A585" t="s">
        <v>1446</v>
      </c>
      <c r="B585">
        <v>44835</v>
      </c>
      <c r="C585">
        <v>44837</v>
      </c>
      <c r="D585" t="s">
        <v>29</v>
      </c>
      <c r="E585">
        <v>7136</v>
      </c>
      <c r="F585">
        <v>221</v>
      </c>
      <c r="G585">
        <v>8</v>
      </c>
      <c r="H585">
        <v>120</v>
      </c>
      <c r="I585">
        <v>2</v>
      </c>
      <c r="J585">
        <v>68</v>
      </c>
      <c r="K585">
        <v>0</v>
      </c>
      <c r="L585">
        <v>2</v>
      </c>
      <c r="M585">
        <v>5</v>
      </c>
      <c r="N585">
        <v>15</v>
      </c>
      <c r="O585">
        <v>35</v>
      </c>
      <c r="P585">
        <v>118</v>
      </c>
      <c r="Q585">
        <v>10</v>
      </c>
      <c r="R585">
        <v>45</v>
      </c>
      <c r="S585">
        <v>122</v>
      </c>
      <c r="T585">
        <v>16</v>
      </c>
      <c r="U585">
        <v>4</v>
      </c>
      <c r="V585">
        <v>28</v>
      </c>
      <c r="W585">
        <v>22</v>
      </c>
      <c r="X585">
        <v>28</v>
      </c>
      <c r="Y585">
        <v>123</v>
      </c>
      <c r="Z585">
        <v>29</v>
      </c>
      <c r="AA585" t="s">
        <v>30</v>
      </c>
      <c r="AB585" t="s">
        <v>16</v>
      </c>
      <c r="AC585" t="s">
        <v>18</v>
      </c>
      <c r="AD585" t="s">
        <v>19</v>
      </c>
    </row>
    <row r="586" spans="1:30" x14ac:dyDescent="0.25">
      <c r="A586" t="s">
        <v>1446</v>
      </c>
      <c r="B586">
        <v>44835</v>
      </c>
      <c r="C586">
        <v>44837</v>
      </c>
      <c r="D586" t="s">
        <v>163</v>
      </c>
      <c r="E586">
        <v>4326</v>
      </c>
      <c r="F586">
        <v>169</v>
      </c>
      <c r="G586">
        <v>0</v>
      </c>
      <c r="H586">
        <v>58</v>
      </c>
      <c r="I586">
        <v>0</v>
      </c>
      <c r="J586">
        <v>43</v>
      </c>
      <c r="K586">
        <v>0</v>
      </c>
      <c r="L586">
        <v>0</v>
      </c>
      <c r="M586">
        <v>0</v>
      </c>
      <c r="N586">
        <v>2</v>
      </c>
      <c r="O586">
        <v>13</v>
      </c>
      <c r="P586">
        <v>61</v>
      </c>
      <c r="Q586">
        <v>13</v>
      </c>
      <c r="R586">
        <v>33</v>
      </c>
      <c r="S586">
        <v>61</v>
      </c>
      <c r="T586">
        <v>5</v>
      </c>
      <c r="U586">
        <v>2</v>
      </c>
      <c r="V586">
        <v>9</v>
      </c>
      <c r="W586">
        <v>8</v>
      </c>
      <c r="X586">
        <v>9</v>
      </c>
      <c r="Y586">
        <v>61</v>
      </c>
      <c r="Z586">
        <v>9</v>
      </c>
      <c r="AA586" t="s">
        <v>1710</v>
      </c>
      <c r="AB586" t="s">
        <v>16</v>
      </c>
      <c r="AC586" t="s">
        <v>128</v>
      </c>
      <c r="AD586" t="s">
        <v>129</v>
      </c>
    </row>
    <row r="587" spans="1:30" x14ac:dyDescent="0.25">
      <c r="A587" t="s">
        <v>1446</v>
      </c>
      <c r="B587">
        <v>44835</v>
      </c>
      <c r="C587">
        <v>44837</v>
      </c>
      <c r="D587" t="s">
        <v>838</v>
      </c>
      <c r="E587">
        <v>5337</v>
      </c>
      <c r="F587">
        <v>259</v>
      </c>
      <c r="G587">
        <v>1</v>
      </c>
      <c r="H587">
        <v>96</v>
      </c>
      <c r="I587">
        <v>0</v>
      </c>
      <c r="J587">
        <v>30</v>
      </c>
      <c r="K587">
        <v>0</v>
      </c>
      <c r="L587">
        <v>0</v>
      </c>
      <c r="M587">
        <v>0</v>
      </c>
      <c r="N587">
        <v>1</v>
      </c>
      <c r="O587">
        <v>77</v>
      </c>
      <c r="P587">
        <v>97</v>
      </c>
      <c r="Q587">
        <v>13</v>
      </c>
      <c r="R587">
        <v>58</v>
      </c>
      <c r="S587">
        <v>97</v>
      </c>
      <c r="T587">
        <v>14</v>
      </c>
      <c r="U587">
        <v>5</v>
      </c>
      <c r="V587">
        <v>14</v>
      </c>
      <c r="W587">
        <v>14</v>
      </c>
      <c r="X587">
        <v>14</v>
      </c>
      <c r="Y587">
        <v>97</v>
      </c>
      <c r="Z587">
        <v>14</v>
      </c>
      <c r="AA587" t="s">
        <v>839</v>
      </c>
      <c r="AB587" t="s">
        <v>810</v>
      </c>
      <c r="AC587" t="s">
        <v>812</v>
      </c>
      <c r="AD587" t="s">
        <v>813</v>
      </c>
    </row>
    <row r="588" spans="1:30" x14ac:dyDescent="0.25">
      <c r="A588" t="s">
        <v>1446</v>
      </c>
      <c r="B588">
        <v>44835</v>
      </c>
      <c r="C588">
        <v>44837</v>
      </c>
      <c r="D588" t="s">
        <v>915</v>
      </c>
      <c r="E588">
        <v>7645</v>
      </c>
      <c r="F588">
        <v>205</v>
      </c>
      <c r="G588">
        <v>9</v>
      </c>
      <c r="H588">
        <v>86</v>
      </c>
      <c r="I588">
        <v>2</v>
      </c>
      <c r="J588">
        <v>41</v>
      </c>
      <c r="K588">
        <v>3</v>
      </c>
      <c r="L588">
        <v>8</v>
      </c>
      <c r="M588">
        <v>1</v>
      </c>
      <c r="N588">
        <v>18</v>
      </c>
      <c r="O588">
        <v>72</v>
      </c>
      <c r="P588">
        <v>85</v>
      </c>
      <c r="Q588">
        <v>21</v>
      </c>
      <c r="R588">
        <v>57</v>
      </c>
      <c r="S588">
        <v>85</v>
      </c>
      <c r="T588">
        <v>23</v>
      </c>
      <c r="U588">
        <v>10</v>
      </c>
      <c r="V588">
        <v>24</v>
      </c>
      <c r="W588">
        <v>23</v>
      </c>
      <c r="X588">
        <v>23</v>
      </c>
      <c r="Y588">
        <v>87</v>
      </c>
      <c r="Z588">
        <v>24</v>
      </c>
      <c r="AA588" t="s">
        <v>916</v>
      </c>
      <c r="AB588" t="s">
        <v>810</v>
      </c>
      <c r="AC588" t="s">
        <v>904</v>
      </c>
      <c r="AD588" t="s">
        <v>905</v>
      </c>
    </row>
    <row r="589" spans="1:30" x14ac:dyDescent="0.25">
      <c r="A589" t="s">
        <v>1446</v>
      </c>
      <c r="B589">
        <v>44835</v>
      </c>
      <c r="C589">
        <v>44837</v>
      </c>
      <c r="D589" t="s">
        <v>866</v>
      </c>
      <c r="E589">
        <v>3414</v>
      </c>
      <c r="F589">
        <v>144</v>
      </c>
      <c r="G589">
        <v>0</v>
      </c>
      <c r="H589">
        <v>27</v>
      </c>
      <c r="I589">
        <v>0</v>
      </c>
      <c r="J589">
        <v>22</v>
      </c>
      <c r="K589">
        <v>1</v>
      </c>
      <c r="L589">
        <v>0</v>
      </c>
      <c r="M589">
        <v>0</v>
      </c>
      <c r="N589">
        <v>3</v>
      </c>
      <c r="O589">
        <v>25</v>
      </c>
      <c r="P589">
        <v>33</v>
      </c>
      <c r="Q589">
        <v>7</v>
      </c>
      <c r="R589">
        <v>12</v>
      </c>
      <c r="S589">
        <v>33</v>
      </c>
      <c r="T589">
        <v>5</v>
      </c>
      <c r="U589">
        <v>2</v>
      </c>
      <c r="V589">
        <v>5</v>
      </c>
      <c r="W589">
        <v>5</v>
      </c>
      <c r="X589">
        <v>5</v>
      </c>
      <c r="Y589">
        <v>34</v>
      </c>
      <c r="Z589">
        <v>5</v>
      </c>
      <c r="AA589" t="s">
        <v>867</v>
      </c>
      <c r="AB589" t="s">
        <v>810</v>
      </c>
      <c r="AC589" t="s">
        <v>856</v>
      </c>
      <c r="AD589" t="s">
        <v>857</v>
      </c>
    </row>
    <row r="590" spans="1:30" x14ac:dyDescent="0.25">
      <c r="A590" t="s">
        <v>1446</v>
      </c>
      <c r="B590">
        <v>44835</v>
      </c>
      <c r="C590">
        <v>44837</v>
      </c>
      <c r="D590" t="s">
        <v>872</v>
      </c>
      <c r="E590">
        <v>3123</v>
      </c>
      <c r="F590">
        <v>127</v>
      </c>
      <c r="G590">
        <v>0</v>
      </c>
      <c r="H590">
        <v>25</v>
      </c>
      <c r="I590">
        <v>0</v>
      </c>
      <c r="J590">
        <v>18</v>
      </c>
      <c r="K590">
        <v>1</v>
      </c>
      <c r="L590">
        <v>0</v>
      </c>
      <c r="M590">
        <v>0</v>
      </c>
      <c r="N590">
        <v>9</v>
      </c>
      <c r="O590">
        <v>24</v>
      </c>
      <c r="P590">
        <v>30</v>
      </c>
      <c r="Q590">
        <v>8</v>
      </c>
      <c r="R590">
        <v>18</v>
      </c>
      <c r="S590">
        <v>30</v>
      </c>
      <c r="T590">
        <v>9</v>
      </c>
      <c r="U590">
        <v>3</v>
      </c>
      <c r="V590">
        <v>10</v>
      </c>
      <c r="W590">
        <v>8</v>
      </c>
      <c r="X590">
        <v>10</v>
      </c>
      <c r="Y590">
        <v>30</v>
      </c>
      <c r="Z590">
        <v>10</v>
      </c>
      <c r="AA590" t="s">
        <v>873</v>
      </c>
      <c r="AB590" t="s">
        <v>810</v>
      </c>
      <c r="AC590" t="s">
        <v>856</v>
      </c>
      <c r="AD590" t="s">
        <v>857</v>
      </c>
    </row>
    <row r="591" spans="1:30" x14ac:dyDescent="0.25">
      <c r="A591" t="s">
        <v>1446</v>
      </c>
      <c r="B591">
        <v>44835</v>
      </c>
      <c r="C591">
        <v>44837</v>
      </c>
      <c r="D591" t="s">
        <v>854</v>
      </c>
      <c r="E591">
        <v>6373</v>
      </c>
      <c r="F591">
        <v>239</v>
      </c>
      <c r="G591">
        <v>25</v>
      </c>
      <c r="H591">
        <v>135</v>
      </c>
      <c r="I591">
        <v>0</v>
      </c>
      <c r="J591">
        <v>30</v>
      </c>
      <c r="K591">
        <v>1</v>
      </c>
      <c r="L591">
        <v>0</v>
      </c>
      <c r="M591">
        <v>6</v>
      </c>
      <c r="N591">
        <v>15</v>
      </c>
      <c r="O591">
        <v>113</v>
      </c>
      <c r="P591">
        <v>137</v>
      </c>
      <c r="Q591">
        <v>70</v>
      </c>
      <c r="R591">
        <v>62</v>
      </c>
      <c r="S591">
        <v>137</v>
      </c>
      <c r="T591">
        <v>15</v>
      </c>
      <c r="U591">
        <v>13</v>
      </c>
      <c r="V591">
        <v>15</v>
      </c>
      <c r="W591">
        <v>13</v>
      </c>
      <c r="X591">
        <v>15</v>
      </c>
      <c r="Y591">
        <v>137</v>
      </c>
      <c r="Z591">
        <v>15</v>
      </c>
      <c r="AA591" t="s">
        <v>855</v>
      </c>
      <c r="AB591" t="s">
        <v>810</v>
      </c>
      <c r="AC591" t="s">
        <v>856</v>
      </c>
      <c r="AD591" t="s">
        <v>857</v>
      </c>
    </row>
    <row r="592" spans="1:30" x14ac:dyDescent="0.25">
      <c r="A592" t="s">
        <v>1446</v>
      </c>
      <c r="B592">
        <v>44835</v>
      </c>
      <c r="C592">
        <v>44837</v>
      </c>
      <c r="D592" t="s">
        <v>861</v>
      </c>
      <c r="E592">
        <v>6649</v>
      </c>
      <c r="F592">
        <v>268</v>
      </c>
      <c r="G592">
        <v>1</v>
      </c>
      <c r="H592">
        <v>49</v>
      </c>
      <c r="I592">
        <v>0</v>
      </c>
      <c r="J592">
        <v>38</v>
      </c>
      <c r="K592">
        <v>1</v>
      </c>
      <c r="L592">
        <v>0</v>
      </c>
      <c r="M592">
        <v>0</v>
      </c>
      <c r="N592">
        <v>6</v>
      </c>
      <c r="O592">
        <v>43</v>
      </c>
      <c r="P592">
        <v>52</v>
      </c>
      <c r="Q592">
        <v>12</v>
      </c>
      <c r="R592">
        <v>32</v>
      </c>
      <c r="S592">
        <v>53</v>
      </c>
      <c r="T592">
        <v>6</v>
      </c>
      <c r="U592">
        <v>2</v>
      </c>
      <c r="V592">
        <v>7</v>
      </c>
      <c r="W592">
        <v>7</v>
      </c>
      <c r="X592">
        <v>7</v>
      </c>
      <c r="Y592">
        <v>53</v>
      </c>
      <c r="Z592">
        <v>7</v>
      </c>
      <c r="AA592" t="s">
        <v>862</v>
      </c>
      <c r="AB592" t="s">
        <v>810</v>
      </c>
      <c r="AC592" t="s">
        <v>856</v>
      </c>
      <c r="AD592" t="s">
        <v>857</v>
      </c>
    </row>
    <row r="593" spans="1:30" x14ac:dyDescent="0.25">
      <c r="A593" t="s">
        <v>1446</v>
      </c>
      <c r="B593">
        <v>44835</v>
      </c>
      <c r="C593">
        <v>44837</v>
      </c>
      <c r="D593" t="s">
        <v>888</v>
      </c>
      <c r="E593">
        <v>3577</v>
      </c>
      <c r="F593">
        <v>110</v>
      </c>
      <c r="G593">
        <v>0</v>
      </c>
      <c r="H593">
        <v>15</v>
      </c>
      <c r="I593">
        <v>0</v>
      </c>
      <c r="J593">
        <v>26</v>
      </c>
      <c r="K593">
        <v>0</v>
      </c>
      <c r="L593">
        <v>0</v>
      </c>
      <c r="M593">
        <v>0</v>
      </c>
      <c r="N593">
        <v>0</v>
      </c>
      <c r="O593">
        <v>2</v>
      </c>
      <c r="P593">
        <v>14</v>
      </c>
      <c r="Q593">
        <v>0</v>
      </c>
      <c r="R593">
        <v>7</v>
      </c>
      <c r="S593">
        <v>16</v>
      </c>
      <c r="T593">
        <v>2</v>
      </c>
      <c r="U593">
        <v>0</v>
      </c>
      <c r="V593">
        <v>4</v>
      </c>
      <c r="W593">
        <v>2</v>
      </c>
      <c r="X593">
        <v>3</v>
      </c>
      <c r="Y593">
        <v>17</v>
      </c>
      <c r="Z593">
        <v>4</v>
      </c>
      <c r="AA593" t="s">
        <v>889</v>
      </c>
      <c r="AB593" t="s">
        <v>810</v>
      </c>
      <c r="AC593" t="s">
        <v>1447</v>
      </c>
      <c r="AD593" t="s">
        <v>1448</v>
      </c>
    </row>
    <row r="594" spans="1:30" x14ac:dyDescent="0.25">
      <c r="A594" t="s">
        <v>1446</v>
      </c>
      <c r="B594">
        <v>44835</v>
      </c>
      <c r="C594">
        <v>44837</v>
      </c>
      <c r="D594" t="s">
        <v>921</v>
      </c>
      <c r="E594">
        <v>5020</v>
      </c>
      <c r="F594">
        <v>244</v>
      </c>
      <c r="G594">
        <v>1</v>
      </c>
      <c r="H594">
        <v>54</v>
      </c>
      <c r="I594">
        <v>0</v>
      </c>
      <c r="J594">
        <v>30</v>
      </c>
      <c r="K594">
        <v>0</v>
      </c>
      <c r="L594">
        <v>0</v>
      </c>
      <c r="M594">
        <v>0</v>
      </c>
      <c r="N594">
        <v>0</v>
      </c>
      <c r="O594">
        <v>36</v>
      </c>
      <c r="P594">
        <v>57</v>
      </c>
      <c r="Q594">
        <v>9</v>
      </c>
      <c r="R594">
        <v>32</v>
      </c>
      <c r="S594">
        <v>57</v>
      </c>
      <c r="T594">
        <v>2</v>
      </c>
      <c r="U594">
        <v>0</v>
      </c>
      <c r="V594">
        <v>2</v>
      </c>
      <c r="W594">
        <v>2</v>
      </c>
      <c r="X594">
        <v>2</v>
      </c>
      <c r="Y594">
        <v>57</v>
      </c>
      <c r="Z594">
        <v>2</v>
      </c>
      <c r="AA594" t="s">
        <v>922</v>
      </c>
      <c r="AB594" t="s">
        <v>810</v>
      </c>
      <c r="AC594" t="s">
        <v>904</v>
      </c>
      <c r="AD594" t="s">
        <v>905</v>
      </c>
    </row>
    <row r="595" spans="1:30" x14ac:dyDescent="0.25">
      <c r="A595" t="s">
        <v>1446</v>
      </c>
      <c r="B595">
        <v>44835</v>
      </c>
      <c r="C595">
        <v>44837</v>
      </c>
      <c r="D595" t="s">
        <v>989</v>
      </c>
      <c r="E595">
        <v>5406</v>
      </c>
      <c r="F595">
        <v>206</v>
      </c>
      <c r="G595">
        <v>0</v>
      </c>
      <c r="H595">
        <v>42</v>
      </c>
      <c r="I595">
        <v>1</v>
      </c>
      <c r="J595">
        <v>26</v>
      </c>
      <c r="K595">
        <v>1</v>
      </c>
      <c r="L595">
        <v>0</v>
      </c>
      <c r="M595">
        <v>0</v>
      </c>
      <c r="N595">
        <v>7</v>
      </c>
      <c r="O595">
        <v>14</v>
      </c>
      <c r="P595">
        <v>47</v>
      </c>
      <c r="Q595">
        <v>5</v>
      </c>
      <c r="R595">
        <v>27</v>
      </c>
      <c r="S595">
        <v>48</v>
      </c>
      <c r="T595">
        <v>11</v>
      </c>
      <c r="U595">
        <v>0</v>
      </c>
      <c r="V595">
        <v>11</v>
      </c>
      <c r="W595">
        <v>11</v>
      </c>
      <c r="X595">
        <v>11</v>
      </c>
      <c r="Y595">
        <v>48</v>
      </c>
      <c r="Z595">
        <v>11</v>
      </c>
      <c r="AA595" t="s">
        <v>990</v>
      </c>
      <c r="AB595" t="s">
        <v>810</v>
      </c>
      <c r="AC595" t="s">
        <v>953</v>
      </c>
      <c r="AD595" t="s">
        <v>954</v>
      </c>
    </row>
    <row r="596" spans="1:30" x14ac:dyDescent="0.25">
      <c r="A596" t="s">
        <v>1446</v>
      </c>
      <c r="B596">
        <v>44835</v>
      </c>
      <c r="C596">
        <v>44837</v>
      </c>
      <c r="D596" t="s">
        <v>991</v>
      </c>
      <c r="E596">
        <v>10898</v>
      </c>
      <c r="F596">
        <v>662</v>
      </c>
      <c r="G596">
        <v>3</v>
      </c>
      <c r="H596">
        <v>442</v>
      </c>
      <c r="I596">
        <v>2</v>
      </c>
      <c r="J596">
        <v>99</v>
      </c>
      <c r="K596">
        <v>4</v>
      </c>
      <c r="L596">
        <v>10</v>
      </c>
      <c r="M596">
        <v>4</v>
      </c>
      <c r="N596">
        <v>63</v>
      </c>
      <c r="O596">
        <v>273</v>
      </c>
      <c r="P596">
        <v>443</v>
      </c>
      <c r="Q596">
        <v>144</v>
      </c>
      <c r="R596">
        <v>207</v>
      </c>
      <c r="S596">
        <v>433</v>
      </c>
      <c r="T596">
        <v>70</v>
      </c>
      <c r="U596">
        <v>43</v>
      </c>
      <c r="V596">
        <v>72</v>
      </c>
      <c r="W596">
        <v>69</v>
      </c>
      <c r="X596">
        <v>68</v>
      </c>
      <c r="Y596">
        <v>443</v>
      </c>
      <c r="Z596">
        <v>72</v>
      </c>
      <c r="AA596" t="s">
        <v>992</v>
      </c>
      <c r="AB596" t="s">
        <v>810</v>
      </c>
      <c r="AC596" t="s">
        <v>953</v>
      </c>
      <c r="AD596" t="s">
        <v>954</v>
      </c>
    </row>
    <row r="597" spans="1:30" x14ac:dyDescent="0.25">
      <c r="A597" t="s">
        <v>1446</v>
      </c>
      <c r="B597">
        <v>44835</v>
      </c>
      <c r="C597">
        <v>44837</v>
      </c>
      <c r="D597" t="s">
        <v>1021</v>
      </c>
      <c r="E597">
        <v>10789</v>
      </c>
      <c r="F597">
        <v>416</v>
      </c>
      <c r="G597">
        <v>62</v>
      </c>
      <c r="H597">
        <v>110</v>
      </c>
      <c r="I597">
        <v>0</v>
      </c>
      <c r="J597">
        <v>53</v>
      </c>
      <c r="K597">
        <v>0</v>
      </c>
      <c r="L597">
        <v>1</v>
      </c>
      <c r="M597">
        <v>6</v>
      </c>
      <c r="N597">
        <v>6</v>
      </c>
      <c r="O597">
        <v>82</v>
      </c>
      <c r="P597">
        <v>112</v>
      </c>
      <c r="Q597">
        <v>30</v>
      </c>
      <c r="R597">
        <v>69</v>
      </c>
      <c r="S597">
        <v>112</v>
      </c>
      <c r="T597">
        <v>11</v>
      </c>
      <c r="U597">
        <v>5</v>
      </c>
      <c r="V597">
        <v>15</v>
      </c>
      <c r="W597">
        <v>14</v>
      </c>
      <c r="X597">
        <v>15</v>
      </c>
      <c r="Y597">
        <v>112</v>
      </c>
      <c r="Z597">
        <v>15</v>
      </c>
      <c r="AA597" t="s">
        <v>1022</v>
      </c>
      <c r="AB597" t="s">
        <v>810</v>
      </c>
      <c r="AC597" t="s">
        <v>1009</v>
      </c>
      <c r="AD597" t="s">
        <v>1010</v>
      </c>
    </row>
    <row r="598" spans="1:30" x14ac:dyDescent="0.25">
      <c r="A598" t="s">
        <v>1446</v>
      </c>
      <c r="B598">
        <v>44835</v>
      </c>
      <c r="C598">
        <v>44837</v>
      </c>
      <c r="D598" t="s">
        <v>976</v>
      </c>
      <c r="E598">
        <v>7950</v>
      </c>
      <c r="F598">
        <v>359</v>
      </c>
      <c r="G598">
        <v>0</v>
      </c>
      <c r="H598">
        <v>120</v>
      </c>
      <c r="I598">
        <v>0</v>
      </c>
      <c r="J598">
        <v>63</v>
      </c>
      <c r="K598">
        <v>7</v>
      </c>
      <c r="L598">
        <v>8</v>
      </c>
      <c r="M598">
        <v>0</v>
      </c>
      <c r="N598">
        <v>15</v>
      </c>
      <c r="O598">
        <v>6</v>
      </c>
      <c r="P598">
        <v>119</v>
      </c>
      <c r="Q598">
        <v>44</v>
      </c>
      <c r="R598">
        <v>50</v>
      </c>
      <c r="S598">
        <v>115</v>
      </c>
      <c r="T598">
        <v>22</v>
      </c>
      <c r="U598">
        <v>10</v>
      </c>
      <c r="V598">
        <v>22</v>
      </c>
      <c r="W598">
        <v>22</v>
      </c>
      <c r="X598">
        <v>20</v>
      </c>
      <c r="Y598">
        <v>120</v>
      </c>
      <c r="Z598">
        <v>22</v>
      </c>
      <c r="AA598" t="s">
        <v>977</v>
      </c>
      <c r="AB598" t="s">
        <v>810</v>
      </c>
      <c r="AC598" t="s">
        <v>953</v>
      </c>
      <c r="AD598" t="s">
        <v>954</v>
      </c>
    </row>
    <row r="599" spans="1:30" x14ac:dyDescent="0.25">
      <c r="A599" t="s">
        <v>1446</v>
      </c>
      <c r="B599">
        <v>44835</v>
      </c>
      <c r="C599">
        <v>44837</v>
      </c>
      <c r="D599" t="s">
        <v>936</v>
      </c>
      <c r="E599">
        <v>4955</v>
      </c>
      <c r="F599">
        <v>200</v>
      </c>
      <c r="G599">
        <v>0</v>
      </c>
      <c r="H599">
        <v>146</v>
      </c>
      <c r="I599">
        <v>0</v>
      </c>
      <c r="J599">
        <v>21</v>
      </c>
      <c r="K599">
        <v>1</v>
      </c>
      <c r="L599">
        <v>1</v>
      </c>
      <c r="M599">
        <v>0</v>
      </c>
      <c r="N599">
        <v>2</v>
      </c>
      <c r="O599">
        <v>53</v>
      </c>
      <c r="P599">
        <v>147</v>
      </c>
      <c r="Q599">
        <v>6</v>
      </c>
      <c r="R599">
        <v>66</v>
      </c>
      <c r="S599">
        <v>142</v>
      </c>
      <c r="T599">
        <v>0</v>
      </c>
      <c r="U599">
        <v>0</v>
      </c>
      <c r="V599">
        <v>5</v>
      </c>
      <c r="W599">
        <v>5</v>
      </c>
      <c r="X599">
        <v>4</v>
      </c>
      <c r="Y599">
        <v>147</v>
      </c>
      <c r="Z599">
        <v>5</v>
      </c>
      <c r="AA599" t="s">
        <v>937</v>
      </c>
      <c r="AB599" t="s">
        <v>810</v>
      </c>
      <c r="AC599" t="s">
        <v>904</v>
      </c>
      <c r="AD599" t="s">
        <v>905</v>
      </c>
    </row>
    <row r="600" spans="1:30" x14ac:dyDescent="0.25">
      <c r="A600" t="s">
        <v>1446</v>
      </c>
      <c r="B600">
        <v>44835</v>
      </c>
      <c r="C600">
        <v>44837</v>
      </c>
      <c r="D600" t="s">
        <v>808</v>
      </c>
      <c r="E600">
        <v>7044</v>
      </c>
      <c r="F600">
        <v>351</v>
      </c>
      <c r="G600">
        <v>4</v>
      </c>
      <c r="H600">
        <v>103</v>
      </c>
      <c r="I600">
        <v>0</v>
      </c>
      <c r="J600">
        <v>40</v>
      </c>
      <c r="K600">
        <v>3</v>
      </c>
      <c r="L600">
        <v>0</v>
      </c>
      <c r="M600">
        <v>3</v>
      </c>
      <c r="N600">
        <v>4</v>
      </c>
      <c r="O600">
        <v>91</v>
      </c>
      <c r="P600">
        <v>128</v>
      </c>
      <c r="Q600">
        <v>41</v>
      </c>
      <c r="R600">
        <v>77</v>
      </c>
      <c r="S600">
        <v>131</v>
      </c>
      <c r="T600">
        <v>7</v>
      </c>
      <c r="U600">
        <v>2</v>
      </c>
      <c r="V600">
        <v>8</v>
      </c>
      <c r="W600">
        <v>8</v>
      </c>
      <c r="X600">
        <v>8</v>
      </c>
      <c r="Y600">
        <v>131</v>
      </c>
      <c r="Z600">
        <v>8</v>
      </c>
      <c r="AA600" t="s">
        <v>809</v>
      </c>
      <c r="AB600" t="s">
        <v>810</v>
      </c>
      <c r="AC600" t="s">
        <v>812</v>
      </c>
      <c r="AD600" t="s">
        <v>813</v>
      </c>
    </row>
    <row r="601" spans="1:30" x14ac:dyDescent="0.25">
      <c r="A601" t="s">
        <v>1446</v>
      </c>
      <c r="B601">
        <v>44835</v>
      </c>
      <c r="C601">
        <v>44837</v>
      </c>
      <c r="D601" t="s">
        <v>153</v>
      </c>
      <c r="E601">
        <v>3917</v>
      </c>
      <c r="F601">
        <v>96</v>
      </c>
      <c r="G601">
        <v>0</v>
      </c>
      <c r="H601">
        <v>16</v>
      </c>
      <c r="I601">
        <v>0</v>
      </c>
      <c r="J601">
        <v>23</v>
      </c>
      <c r="K601">
        <v>3</v>
      </c>
      <c r="L601">
        <v>1</v>
      </c>
      <c r="M601">
        <v>0</v>
      </c>
      <c r="N601">
        <v>8</v>
      </c>
      <c r="O601">
        <v>1</v>
      </c>
      <c r="P601">
        <v>25</v>
      </c>
      <c r="Q601">
        <v>5</v>
      </c>
      <c r="R601">
        <v>20</v>
      </c>
      <c r="S601">
        <v>26</v>
      </c>
      <c r="T601">
        <v>9</v>
      </c>
      <c r="U601">
        <v>6</v>
      </c>
      <c r="V601">
        <v>12</v>
      </c>
      <c r="W601">
        <v>11</v>
      </c>
      <c r="X601">
        <v>10</v>
      </c>
      <c r="Y601">
        <v>26</v>
      </c>
      <c r="Z601">
        <v>12</v>
      </c>
      <c r="AA601" t="s">
        <v>154</v>
      </c>
      <c r="AB601" t="s">
        <v>16</v>
      </c>
      <c r="AC601" t="s">
        <v>128</v>
      </c>
      <c r="AD601" t="s">
        <v>129</v>
      </c>
    </row>
    <row r="602" spans="1:30" x14ac:dyDescent="0.25">
      <c r="A602" t="s">
        <v>1446</v>
      </c>
      <c r="B602">
        <v>44835</v>
      </c>
      <c r="C602">
        <v>44837</v>
      </c>
      <c r="D602" t="s">
        <v>402</v>
      </c>
      <c r="E602">
        <v>6575</v>
      </c>
      <c r="F602">
        <v>325</v>
      </c>
      <c r="G602">
        <v>4</v>
      </c>
      <c r="H602">
        <v>133</v>
      </c>
      <c r="I602">
        <v>0</v>
      </c>
      <c r="J602">
        <v>99</v>
      </c>
      <c r="K602">
        <v>5</v>
      </c>
      <c r="L602">
        <v>2</v>
      </c>
      <c r="M602">
        <v>6</v>
      </c>
      <c r="N602">
        <v>17</v>
      </c>
      <c r="O602">
        <v>119</v>
      </c>
      <c r="P602">
        <v>143</v>
      </c>
      <c r="Q602">
        <v>13</v>
      </c>
      <c r="R602">
        <v>86</v>
      </c>
      <c r="S602">
        <v>144</v>
      </c>
      <c r="T602">
        <v>50</v>
      </c>
      <c r="U602">
        <v>6</v>
      </c>
      <c r="V602">
        <v>62</v>
      </c>
      <c r="W602">
        <v>62</v>
      </c>
      <c r="X602">
        <v>61</v>
      </c>
      <c r="Y602">
        <v>144</v>
      </c>
      <c r="Z602">
        <v>62</v>
      </c>
      <c r="AA602" t="s">
        <v>403</v>
      </c>
      <c r="AB602" t="s">
        <v>389</v>
      </c>
      <c r="AC602" t="s">
        <v>391</v>
      </c>
      <c r="AD602" t="s">
        <v>392</v>
      </c>
    </row>
    <row r="603" spans="1:30" x14ac:dyDescent="0.25">
      <c r="A603" t="s">
        <v>1446</v>
      </c>
      <c r="B603">
        <v>44835</v>
      </c>
      <c r="C603">
        <v>44837</v>
      </c>
      <c r="D603" t="s">
        <v>439</v>
      </c>
      <c r="E603">
        <v>9916</v>
      </c>
      <c r="F603">
        <v>458</v>
      </c>
      <c r="G603">
        <v>0</v>
      </c>
      <c r="H603">
        <v>231</v>
      </c>
      <c r="I603">
        <v>0</v>
      </c>
      <c r="J603">
        <v>118</v>
      </c>
      <c r="K603">
        <v>0</v>
      </c>
      <c r="L603">
        <v>1</v>
      </c>
      <c r="M603">
        <v>0</v>
      </c>
      <c r="N603">
        <v>21</v>
      </c>
      <c r="O603">
        <v>11</v>
      </c>
      <c r="P603">
        <v>237</v>
      </c>
      <c r="Q603">
        <v>53</v>
      </c>
      <c r="R603">
        <v>159</v>
      </c>
      <c r="S603">
        <v>237</v>
      </c>
      <c r="T603">
        <v>66</v>
      </c>
      <c r="U603">
        <v>17</v>
      </c>
      <c r="V603">
        <v>76</v>
      </c>
      <c r="W603">
        <v>77</v>
      </c>
      <c r="X603">
        <v>76</v>
      </c>
      <c r="Y603">
        <v>238</v>
      </c>
      <c r="Z603">
        <v>78</v>
      </c>
      <c r="AA603" t="s">
        <v>440</v>
      </c>
      <c r="AB603" t="s">
        <v>389</v>
      </c>
      <c r="AC603" t="s">
        <v>434</v>
      </c>
      <c r="AD603" t="s">
        <v>435</v>
      </c>
    </row>
    <row r="604" spans="1:30" x14ac:dyDescent="0.25">
      <c r="A604" t="s">
        <v>1446</v>
      </c>
      <c r="B604">
        <v>44835</v>
      </c>
      <c r="C604">
        <v>44837</v>
      </c>
      <c r="D604" t="s">
        <v>543</v>
      </c>
      <c r="E604">
        <v>12405</v>
      </c>
      <c r="F604">
        <v>569</v>
      </c>
      <c r="G604">
        <v>0</v>
      </c>
      <c r="H604">
        <v>226</v>
      </c>
      <c r="I604">
        <v>1</v>
      </c>
      <c r="J604">
        <v>233</v>
      </c>
      <c r="K604">
        <v>2</v>
      </c>
      <c r="L604">
        <v>2</v>
      </c>
      <c r="M604">
        <v>0</v>
      </c>
      <c r="N604">
        <v>11</v>
      </c>
      <c r="O604">
        <v>72</v>
      </c>
      <c r="P604">
        <v>227</v>
      </c>
      <c r="Q604">
        <v>43</v>
      </c>
      <c r="R604">
        <v>136</v>
      </c>
      <c r="S604">
        <v>229</v>
      </c>
      <c r="T604">
        <v>35</v>
      </c>
      <c r="U604">
        <v>36</v>
      </c>
      <c r="V604">
        <v>124</v>
      </c>
      <c r="W604">
        <v>118</v>
      </c>
      <c r="X604">
        <v>119</v>
      </c>
      <c r="Y604">
        <v>230</v>
      </c>
      <c r="Z604">
        <v>125</v>
      </c>
      <c r="AA604" t="s">
        <v>544</v>
      </c>
      <c r="AB604" t="s">
        <v>389</v>
      </c>
      <c r="AC604" t="s">
        <v>510</v>
      </c>
      <c r="AD604" t="s">
        <v>511</v>
      </c>
    </row>
    <row r="605" spans="1:30" x14ac:dyDescent="0.25">
      <c r="A605" t="s">
        <v>1446</v>
      </c>
      <c r="B605">
        <v>44835</v>
      </c>
      <c r="C605">
        <v>44837</v>
      </c>
      <c r="D605" t="s">
        <v>473</v>
      </c>
      <c r="E605">
        <v>6886</v>
      </c>
      <c r="F605">
        <v>307</v>
      </c>
      <c r="G605">
        <v>11</v>
      </c>
      <c r="H605">
        <v>106</v>
      </c>
      <c r="I605">
        <v>1</v>
      </c>
      <c r="J605">
        <v>136</v>
      </c>
      <c r="K605">
        <v>6</v>
      </c>
      <c r="L605">
        <v>17</v>
      </c>
      <c r="M605">
        <v>10</v>
      </c>
      <c r="N605">
        <v>68</v>
      </c>
      <c r="O605">
        <v>14</v>
      </c>
      <c r="P605">
        <v>107</v>
      </c>
      <c r="Q605">
        <v>6</v>
      </c>
      <c r="R605">
        <v>48</v>
      </c>
      <c r="S605">
        <v>106</v>
      </c>
      <c r="T605">
        <v>69</v>
      </c>
      <c r="U605">
        <v>5</v>
      </c>
      <c r="V605">
        <v>69</v>
      </c>
      <c r="W605">
        <v>68</v>
      </c>
      <c r="X605">
        <v>63</v>
      </c>
      <c r="Y605">
        <v>107</v>
      </c>
      <c r="Z605">
        <v>69</v>
      </c>
      <c r="AA605" t="s">
        <v>474</v>
      </c>
      <c r="AB605" t="s">
        <v>389</v>
      </c>
      <c r="AC605" t="s">
        <v>450</v>
      </c>
      <c r="AD605" t="s">
        <v>451</v>
      </c>
    </row>
    <row r="606" spans="1:30" x14ac:dyDescent="0.25">
      <c r="A606" t="s">
        <v>1446</v>
      </c>
      <c r="B606">
        <v>44835</v>
      </c>
      <c r="C606">
        <v>44837</v>
      </c>
      <c r="D606" t="s">
        <v>51</v>
      </c>
      <c r="E606">
        <v>8674</v>
      </c>
      <c r="F606">
        <v>395</v>
      </c>
      <c r="G606">
        <v>5</v>
      </c>
      <c r="H606">
        <v>124</v>
      </c>
      <c r="I606">
        <v>2</v>
      </c>
      <c r="J606">
        <v>207</v>
      </c>
      <c r="K606">
        <v>24</v>
      </c>
      <c r="L606">
        <v>20</v>
      </c>
      <c r="M606">
        <v>11</v>
      </c>
      <c r="N606">
        <v>35</v>
      </c>
      <c r="O606">
        <v>90</v>
      </c>
      <c r="P606">
        <v>125</v>
      </c>
      <c r="Q606">
        <v>30</v>
      </c>
      <c r="R606">
        <v>92</v>
      </c>
      <c r="S606">
        <v>127</v>
      </c>
      <c r="T606">
        <v>76</v>
      </c>
      <c r="U606">
        <v>33</v>
      </c>
      <c r="V606">
        <v>79</v>
      </c>
      <c r="W606">
        <v>77</v>
      </c>
      <c r="X606">
        <v>59</v>
      </c>
      <c r="Y606">
        <v>127</v>
      </c>
      <c r="Z606">
        <v>79</v>
      </c>
      <c r="AA606" t="s">
        <v>52</v>
      </c>
      <c r="AB606" t="s">
        <v>16</v>
      </c>
      <c r="AC606" t="s">
        <v>41</v>
      </c>
      <c r="AD606" t="s">
        <v>42</v>
      </c>
    </row>
    <row r="607" spans="1:30" x14ac:dyDescent="0.25">
      <c r="A607" t="s">
        <v>1446</v>
      </c>
      <c r="B607">
        <v>44835</v>
      </c>
      <c r="C607">
        <v>44837</v>
      </c>
      <c r="D607" t="s">
        <v>89</v>
      </c>
      <c r="E607">
        <v>11326</v>
      </c>
      <c r="F607">
        <v>500</v>
      </c>
      <c r="G607">
        <v>32</v>
      </c>
      <c r="H607">
        <v>259</v>
      </c>
      <c r="I607">
        <v>6</v>
      </c>
      <c r="J607">
        <v>76</v>
      </c>
      <c r="K607">
        <v>1</v>
      </c>
      <c r="L607">
        <v>1</v>
      </c>
      <c r="M607">
        <v>2</v>
      </c>
      <c r="N607">
        <v>5</v>
      </c>
      <c r="O607">
        <v>76</v>
      </c>
      <c r="P607">
        <v>268</v>
      </c>
      <c r="Q607">
        <v>113</v>
      </c>
      <c r="R607">
        <v>145</v>
      </c>
      <c r="S607">
        <v>279</v>
      </c>
      <c r="T607">
        <v>42</v>
      </c>
      <c r="U607">
        <v>29</v>
      </c>
      <c r="V607">
        <v>47</v>
      </c>
      <c r="W607">
        <v>47</v>
      </c>
      <c r="X607">
        <v>46</v>
      </c>
      <c r="Y607">
        <v>283</v>
      </c>
      <c r="Z607">
        <v>48</v>
      </c>
      <c r="AA607" t="s">
        <v>90</v>
      </c>
      <c r="AB607" t="s">
        <v>16</v>
      </c>
      <c r="AC607" t="s">
        <v>91</v>
      </c>
      <c r="AD607" t="s">
        <v>92</v>
      </c>
    </row>
    <row r="608" spans="1:30" x14ac:dyDescent="0.25">
      <c r="A608" t="s">
        <v>1446</v>
      </c>
      <c r="B608">
        <v>44835</v>
      </c>
      <c r="C608">
        <v>44837</v>
      </c>
      <c r="D608" t="s">
        <v>421</v>
      </c>
      <c r="E608">
        <v>3346</v>
      </c>
      <c r="F608">
        <v>110</v>
      </c>
      <c r="G608">
        <v>4</v>
      </c>
      <c r="H608">
        <v>68</v>
      </c>
      <c r="I608">
        <v>0</v>
      </c>
      <c r="J608">
        <v>56</v>
      </c>
      <c r="K608">
        <v>5</v>
      </c>
      <c r="L608">
        <v>1</v>
      </c>
      <c r="M608">
        <v>4</v>
      </c>
      <c r="N608">
        <v>11</v>
      </c>
      <c r="O608">
        <v>38</v>
      </c>
      <c r="P608">
        <v>74</v>
      </c>
      <c r="Q608">
        <v>23</v>
      </c>
      <c r="R608">
        <v>44</v>
      </c>
      <c r="S608">
        <v>75</v>
      </c>
      <c r="T608">
        <v>26</v>
      </c>
      <c r="U608">
        <v>16</v>
      </c>
      <c r="V608">
        <v>34</v>
      </c>
      <c r="W608">
        <v>34</v>
      </c>
      <c r="X608">
        <v>34</v>
      </c>
      <c r="Y608">
        <v>75</v>
      </c>
      <c r="Z608">
        <v>34</v>
      </c>
      <c r="AA608" t="s">
        <v>422</v>
      </c>
      <c r="AB608" t="s">
        <v>389</v>
      </c>
      <c r="AC608" t="s">
        <v>391</v>
      </c>
      <c r="AD608" t="s">
        <v>392</v>
      </c>
    </row>
    <row r="609" spans="1:30" x14ac:dyDescent="0.25">
      <c r="A609" t="s">
        <v>1446</v>
      </c>
      <c r="B609">
        <v>44835</v>
      </c>
      <c r="C609">
        <v>44837</v>
      </c>
      <c r="D609" t="s">
        <v>492</v>
      </c>
      <c r="E609">
        <v>14104</v>
      </c>
      <c r="F609">
        <v>637</v>
      </c>
      <c r="G609">
        <v>43</v>
      </c>
      <c r="H609">
        <v>243</v>
      </c>
      <c r="I609">
        <v>0</v>
      </c>
      <c r="J609">
        <v>271</v>
      </c>
      <c r="K609">
        <v>2</v>
      </c>
      <c r="L609">
        <v>46</v>
      </c>
      <c r="M609">
        <v>56</v>
      </c>
      <c r="N609">
        <v>113</v>
      </c>
      <c r="O609">
        <v>222</v>
      </c>
      <c r="P609">
        <v>242</v>
      </c>
      <c r="Q609">
        <v>48</v>
      </c>
      <c r="R609">
        <v>194</v>
      </c>
      <c r="S609">
        <v>243</v>
      </c>
      <c r="T609">
        <v>124</v>
      </c>
      <c r="U609">
        <v>51</v>
      </c>
      <c r="V609">
        <v>125</v>
      </c>
      <c r="W609">
        <v>121</v>
      </c>
      <c r="X609">
        <v>124</v>
      </c>
      <c r="Y609">
        <v>243</v>
      </c>
      <c r="Z609">
        <v>125</v>
      </c>
      <c r="AA609" t="s">
        <v>493</v>
      </c>
      <c r="AB609" t="s">
        <v>389</v>
      </c>
      <c r="AC609" t="s">
        <v>450</v>
      </c>
      <c r="AD609" t="s">
        <v>451</v>
      </c>
    </row>
    <row r="610" spans="1:30" x14ac:dyDescent="0.25">
      <c r="A610" t="s">
        <v>1446</v>
      </c>
      <c r="B610">
        <v>44835</v>
      </c>
      <c r="C610">
        <v>44837</v>
      </c>
      <c r="D610" t="s">
        <v>419</v>
      </c>
      <c r="E610">
        <v>4358</v>
      </c>
      <c r="F610">
        <v>202</v>
      </c>
      <c r="G610">
        <v>81</v>
      </c>
      <c r="H610">
        <v>97</v>
      </c>
      <c r="I610">
        <v>0</v>
      </c>
      <c r="J610">
        <v>74</v>
      </c>
      <c r="K610">
        <v>11</v>
      </c>
      <c r="L610">
        <v>26</v>
      </c>
      <c r="M610">
        <v>45</v>
      </c>
      <c r="N610">
        <v>41</v>
      </c>
      <c r="O610">
        <v>90</v>
      </c>
      <c r="P610">
        <v>98</v>
      </c>
      <c r="Q610">
        <v>44</v>
      </c>
      <c r="R610">
        <v>64</v>
      </c>
      <c r="S610">
        <v>99</v>
      </c>
      <c r="T610">
        <v>45</v>
      </c>
      <c r="U610">
        <v>30</v>
      </c>
      <c r="V610">
        <v>45</v>
      </c>
      <c r="W610">
        <v>53</v>
      </c>
      <c r="X610">
        <v>50</v>
      </c>
      <c r="Y610">
        <v>99</v>
      </c>
      <c r="Z610">
        <v>53</v>
      </c>
      <c r="AA610" t="s">
        <v>420</v>
      </c>
      <c r="AB610" t="s">
        <v>389</v>
      </c>
      <c r="AC610" t="s">
        <v>391</v>
      </c>
      <c r="AD610" t="s">
        <v>392</v>
      </c>
    </row>
    <row r="611" spans="1:30" x14ac:dyDescent="0.25">
      <c r="A611" t="s">
        <v>1446</v>
      </c>
      <c r="B611">
        <v>44835</v>
      </c>
      <c r="C611">
        <v>44837</v>
      </c>
      <c r="D611" t="s">
        <v>508</v>
      </c>
      <c r="E611">
        <v>3506</v>
      </c>
      <c r="F611">
        <v>165</v>
      </c>
      <c r="G611">
        <v>0</v>
      </c>
      <c r="H611">
        <v>106</v>
      </c>
      <c r="I611">
        <v>0</v>
      </c>
      <c r="J611">
        <v>54</v>
      </c>
      <c r="K611">
        <v>0</v>
      </c>
      <c r="L611">
        <v>0</v>
      </c>
      <c r="M611">
        <v>0</v>
      </c>
      <c r="N611">
        <v>0</v>
      </c>
      <c r="O611">
        <v>75</v>
      </c>
      <c r="P611">
        <v>111</v>
      </c>
      <c r="Q611">
        <v>12</v>
      </c>
      <c r="R611">
        <v>61</v>
      </c>
      <c r="S611">
        <v>111</v>
      </c>
      <c r="T611">
        <v>31</v>
      </c>
      <c r="U611">
        <v>6</v>
      </c>
      <c r="V611">
        <v>33</v>
      </c>
      <c r="W611">
        <v>32</v>
      </c>
      <c r="X611">
        <v>33</v>
      </c>
      <c r="Y611">
        <v>111</v>
      </c>
      <c r="Z611">
        <v>33</v>
      </c>
      <c r="AA611" t="s">
        <v>1546</v>
      </c>
      <c r="AB611" t="s">
        <v>389</v>
      </c>
      <c r="AC611" t="s">
        <v>510</v>
      </c>
      <c r="AD611" t="s">
        <v>511</v>
      </c>
    </row>
    <row r="612" spans="1:30" x14ac:dyDescent="0.25">
      <c r="A612" t="s">
        <v>1446</v>
      </c>
      <c r="B612">
        <v>44835</v>
      </c>
      <c r="C612">
        <v>44837</v>
      </c>
      <c r="D612" t="s">
        <v>133</v>
      </c>
      <c r="E612">
        <v>5800</v>
      </c>
      <c r="F612">
        <v>202</v>
      </c>
      <c r="G612">
        <v>30</v>
      </c>
      <c r="H612">
        <v>101</v>
      </c>
      <c r="I612">
        <v>0</v>
      </c>
      <c r="J612">
        <v>99</v>
      </c>
      <c r="K612">
        <v>0</v>
      </c>
      <c r="L612">
        <v>0</v>
      </c>
      <c r="M612">
        <v>23</v>
      </c>
      <c r="N612">
        <v>46</v>
      </c>
      <c r="O612">
        <v>77</v>
      </c>
      <c r="P612">
        <v>105</v>
      </c>
      <c r="Q612">
        <v>44</v>
      </c>
      <c r="R612">
        <v>72</v>
      </c>
      <c r="S612">
        <v>108</v>
      </c>
      <c r="T612">
        <v>59</v>
      </c>
      <c r="U612">
        <v>32</v>
      </c>
      <c r="V612">
        <v>63</v>
      </c>
      <c r="W612">
        <v>62</v>
      </c>
      <c r="X612">
        <v>63</v>
      </c>
      <c r="Y612">
        <v>109</v>
      </c>
      <c r="Z612">
        <v>65</v>
      </c>
      <c r="AA612" t="s">
        <v>134</v>
      </c>
      <c r="AB612" t="s">
        <v>16</v>
      </c>
      <c r="AC612" t="s">
        <v>128</v>
      </c>
      <c r="AD612" t="s">
        <v>129</v>
      </c>
    </row>
    <row r="613" spans="1:30" x14ac:dyDescent="0.25">
      <c r="A613" t="s">
        <v>1446</v>
      </c>
      <c r="B613">
        <v>44835</v>
      </c>
      <c r="C613">
        <v>44837</v>
      </c>
      <c r="D613" t="s">
        <v>96</v>
      </c>
      <c r="E613">
        <v>2147</v>
      </c>
      <c r="F613">
        <v>71</v>
      </c>
      <c r="G613">
        <v>10</v>
      </c>
      <c r="H613">
        <v>19</v>
      </c>
      <c r="I613">
        <v>0</v>
      </c>
      <c r="J613">
        <v>31</v>
      </c>
      <c r="K613">
        <v>0</v>
      </c>
      <c r="L613">
        <v>2</v>
      </c>
      <c r="M613">
        <v>5</v>
      </c>
      <c r="N613">
        <v>4</v>
      </c>
      <c r="O613">
        <v>22</v>
      </c>
      <c r="P613">
        <v>22</v>
      </c>
      <c r="Q613">
        <v>3</v>
      </c>
      <c r="R613">
        <v>22</v>
      </c>
      <c r="S613">
        <v>23</v>
      </c>
      <c r="T613">
        <v>7</v>
      </c>
      <c r="U613">
        <v>0</v>
      </c>
      <c r="V613">
        <v>7</v>
      </c>
      <c r="W613">
        <v>7</v>
      </c>
      <c r="X613">
        <v>6</v>
      </c>
      <c r="Y613">
        <v>24</v>
      </c>
      <c r="Z613">
        <v>7</v>
      </c>
      <c r="AA613" t="s">
        <v>97</v>
      </c>
      <c r="AB613" t="s">
        <v>16</v>
      </c>
      <c r="AC613" t="s">
        <v>128</v>
      </c>
      <c r="AD613" t="s">
        <v>129</v>
      </c>
    </row>
    <row r="614" spans="1:30" x14ac:dyDescent="0.25">
      <c r="A614" t="s">
        <v>1446</v>
      </c>
      <c r="B614">
        <v>44835</v>
      </c>
      <c r="C614">
        <v>44837</v>
      </c>
      <c r="D614" t="s">
        <v>534</v>
      </c>
      <c r="E614">
        <v>9664</v>
      </c>
      <c r="F614">
        <v>366</v>
      </c>
      <c r="G614">
        <v>36</v>
      </c>
      <c r="H614">
        <v>120</v>
      </c>
      <c r="I614">
        <v>1</v>
      </c>
      <c r="J614">
        <v>150</v>
      </c>
      <c r="K614">
        <v>21</v>
      </c>
      <c r="L614">
        <v>25</v>
      </c>
      <c r="M614">
        <v>33</v>
      </c>
      <c r="N614">
        <v>65</v>
      </c>
      <c r="O614">
        <v>87</v>
      </c>
      <c r="P614">
        <v>123</v>
      </c>
      <c r="Q614">
        <v>13</v>
      </c>
      <c r="R614">
        <v>54</v>
      </c>
      <c r="S614">
        <v>125</v>
      </c>
      <c r="T614">
        <v>76</v>
      </c>
      <c r="U614">
        <v>18</v>
      </c>
      <c r="V614">
        <v>79</v>
      </c>
      <c r="W614">
        <v>72</v>
      </c>
      <c r="X614">
        <v>77</v>
      </c>
      <c r="Y614">
        <v>126</v>
      </c>
      <c r="Z614">
        <v>81</v>
      </c>
      <c r="AA614" t="s">
        <v>1543</v>
      </c>
      <c r="AB614" t="s">
        <v>389</v>
      </c>
      <c r="AC614" t="s">
        <v>510</v>
      </c>
      <c r="AD614" t="s">
        <v>511</v>
      </c>
    </row>
    <row r="615" spans="1:30" x14ac:dyDescent="0.25">
      <c r="A615" t="s">
        <v>1446</v>
      </c>
      <c r="B615">
        <v>44835</v>
      </c>
      <c r="C615">
        <v>44837</v>
      </c>
      <c r="D615" t="s">
        <v>46</v>
      </c>
      <c r="E615">
        <v>5065</v>
      </c>
      <c r="F615">
        <v>209</v>
      </c>
      <c r="G615">
        <v>0</v>
      </c>
      <c r="H615">
        <v>120</v>
      </c>
      <c r="I615">
        <v>1</v>
      </c>
      <c r="J615">
        <v>102</v>
      </c>
      <c r="K615">
        <v>27</v>
      </c>
      <c r="L615">
        <v>1</v>
      </c>
      <c r="M615">
        <v>0</v>
      </c>
      <c r="N615">
        <v>3</v>
      </c>
      <c r="O615">
        <v>112</v>
      </c>
      <c r="P615">
        <v>121</v>
      </c>
      <c r="Q615">
        <v>38</v>
      </c>
      <c r="R615">
        <v>72</v>
      </c>
      <c r="S615">
        <v>121</v>
      </c>
      <c r="T615">
        <v>62</v>
      </c>
      <c r="U615">
        <v>21</v>
      </c>
      <c r="V615">
        <v>58</v>
      </c>
      <c r="W615">
        <v>62</v>
      </c>
      <c r="X615">
        <v>61</v>
      </c>
      <c r="Y615">
        <v>121</v>
      </c>
      <c r="Z615">
        <v>62</v>
      </c>
      <c r="AA615" t="s">
        <v>47</v>
      </c>
      <c r="AB615" t="s">
        <v>16</v>
      </c>
      <c r="AC615" t="s">
        <v>41</v>
      </c>
      <c r="AD615" t="s">
        <v>42</v>
      </c>
    </row>
    <row r="616" spans="1:30" x14ac:dyDescent="0.25">
      <c r="A616" t="s">
        <v>1446</v>
      </c>
      <c r="B616">
        <v>44835</v>
      </c>
      <c r="C616">
        <v>44837</v>
      </c>
      <c r="D616" t="s">
        <v>24</v>
      </c>
      <c r="E616">
        <v>6404</v>
      </c>
      <c r="F616">
        <v>205</v>
      </c>
      <c r="G616">
        <v>20</v>
      </c>
      <c r="H616">
        <v>66</v>
      </c>
      <c r="I616">
        <v>17</v>
      </c>
      <c r="J616">
        <v>116</v>
      </c>
      <c r="K616">
        <v>3</v>
      </c>
      <c r="L616">
        <v>13</v>
      </c>
      <c r="M616">
        <v>27</v>
      </c>
      <c r="N616">
        <v>30</v>
      </c>
      <c r="O616">
        <v>42</v>
      </c>
      <c r="P616">
        <v>65</v>
      </c>
      <c r="Q616">
        <v>18</v>
      </c>
      <c r="R616">
        <v>46</v>
      </c>
      <c r="S616">
        <v>73</v>
      </c>
      <c r="T616">
        <v>36</v>
      </c>
      <c r="U616">
        <v>31</v>
      </c>
      <c r="V616">
        <v>50</v>
      </c>
      <c r="W616">
        <v>50</v>
      </c>
      <c r="X616">
        <v>46</v>
      </c>
      <c r="Y616">
        <v>74</v>
      </c>
      <c r="Z616">
        <v>50</v>
      </c>
      <c r="AA616" t="s">
        <v>25</v>
      </c>
      <c r="AB616" t="s">
        <v>16</v>
      </c>
      <c r="AC616" t="s">
        <v>18</v>
      </c>
      <c r="AD616" t="s">
        <v>19</v>
      </c>
    </row>
    <row r="617" spans="1:30" x14ac:dyDescent="0.25">
      <c r="A617" t="s">
        <v>1446</v>
      </c>
      <c r="B617">
        <v>44835</v>
      </c>
      <c r="C617">
        <v>44837</v>
      </c>
      <c r="D617" t="s">
        <v>573</v>
      </c>
      <c r="E617">
        <v>12455</v>
      </c>
      <c r="F617">
        <v>609</v>
      </c>
      <c r="G617">
        <v>17</v>
      </c>
      <c r="H617">
        <v>213</v>
      </c>
      <c r="I617">
        <v>1</v>
      </c>
      <c r="J617">
        <v>183</v>
      </c>
      <c r="K617">
        <v>10</v>
      </c>
      <c r="L617">
        <v>38</v>
      </c>
      <c r="M617">
        <v>13</v>
      </c>
      <c r="N617">
        <v>4</v>
      </c>
      <c r="O617">
        <v>169</v>
      </c>
      <c r="P617">
        <v>206</v>
      </c>
      <c r="Q617">
        <v>89</v>
      </c>
      <c r="R617">
        <v>115</v>
      </c>
      <c r="S617">
        <v>209</v>
      </c>
      <c r="T617">
        <v>42</v>
      </c>
      <c r="U617">
        <v>27</v>
      </c>
      <c r="V617">
        <v>49</v>
      </c>
      <c r="W617">
        <v>49</v>
      </c>
      <c r="X617">
        <v>47</v>
      </c>
      <c r="Y617">
        <v>213</v>
      </c>
      <c r="Z617">
        <v>49</v>
      </c>
      <c r="AA617" t="s">
        <v>574</v>
      </c>
      <c r="AB617" t="s">
        <v>389</v>
      </c>
      <c r="AC617" t="s">
        <v>510</v>
      </c>
      <c r="AD617" t="s">
        <v>511</v>
      </c>
    </row>
    <row r="618" spans="1:30" x14ac:dyDescent="0.25">
      <c r="A618" t="s">
        <v>1446</v>
      </c>
      <c r="B618">
        <v>44835</v>
      </c>
      <c r="C618">
        <v>44837</v>
      </c>
      <c r="D618" t="s">
        <v>477</v>
      </c>
      <c r="E618">
        <v>11220</v>
      </c>
      <c r="F618">
        <v>511</v>
      </c>
      <c r="G618">
        <v>0</v>
      </c>
      <c r="H618">
        <v>116</v>
      </c>
      <c r="I618">
        <v>0</v>
      </c>
      <c r="J618">
        <v>175</v>
      </c>
      <c r="K618">
        <v>2</v>
      </c>
      <c r="L618">
        <v>0</v>
      </c>
      <c r="M618">
        <v>0</v>
      </c>
      <c r="N618">
        <v>11</v>
      </c>
      <c r="O618">
        <v>106</v>
      </c>
      <c r="P618">
        <v>125</v>
      </c>
      <c r="Q618">
        <v>52</v>
      </c>
      <c r="R618">
        <v>84</v>
      </c>
      <c r="S618">
        <v>125</v>
      </c>
      <c r="T618">
        <v>69</v>
      </c>
      <c r="U618">
        <v>36</v>
      </c>
      <c r="V618">
        <v>70</v>
      </c>
      <c r="W618">
        <v>69</v>
      </c>
      <c r="X618">
        <v>68</v>
      </c>
      <c r="Y618">
        <v>125</v>
      </c>
      <c r="Z618">
        <v>70</v>
      </c>
      <c r="AA618" t="s">
        <v>478</v>
      </c>
      <c r="AB618" t="s">
        <v>389</v>
      </c>
      <c r="AC618" t="s">
        <v>450</v>
      </c>
      <c r="AD618" t="s">
        <v>451</v>
      </c>
    </row>
    <row r="619" spans="1:30" x14ac:dyDescent="0.25">
      <c r="A619" t="s">
        <v>1446</v>
      </c>
      <c r="B619">
        <v>44835</v>
      </c>
      <c r="C619">
        <v>44837</v>
      </c>
      <c r="D619" t="s">
        <v>14</v>
      </c>
      <c r="E619">
        <v>6003</v>
      </c>
      <c r="F619">
        <v>190</v>
      </c>
      <c r="G619">
        <v>99</v>
      </c>
      <c r="H619">
        <v>124</v>
      </c>
      <c r="I619">
        <v>0</v>
      </c>
      <c r="J619">
        <v>69</v>
      </c>
      <c r="K619">
        <v>25</v>
      </c>
      <c r="L619">
        <v>9</v>
      </c>
      <c r="M619">
        <v>46</v>
      </c>
      <c r="N619">
        <v>33</v>
      </c>
      <c r="O619">
        <v>108</v>
      </c>
      <c r="P619">
        <v>124</v>
      </c>
      <c r="Q619">
        <v>32</v>
      </c>
      <c r="R619">
        <v>52</v>
      </c>
      <c r="S619">
        <v>135</v>
      </c>
      <c r="T619">
        <v>47</v>
      </c>
      <c r="U619">
        <v>19</v>
      </c>
      <c r="V619">
        <v>47</v>
      </c>
      <c r="W619">
        <v>44</v>
      </c>
      <c r="X619">
        <v>48</v>
      </c>
      <c r="Y619">
        <v>138</v>
      </c>
      <c r="Z619">
        <v>48</v>
      </c>
      <c r="AA619" t="s">
        <v>15</v>
      </c>
      <c r="AB619" t="s">
        <v>16</v>
      </c>
      <c r="AC619" t="s">
        <v>91</v>
      </c>
      <c r="AD619" t="s">
        <v>92</v>
      </c>
    </row>
    <row r="620" spans="1:30" x14ac:dyDescent="0.25">
      <c r="A620" t="s">
        <v>1446</v>
      </c>
      <c r="B620">
        <v>44835</v>
      </c>
      <c r="C620">
        <v>44837</v>
      </c>
      <c r="D620" t="s">
        <v>522</v>
      </c>
      <c r="E620">
        <v>6646</v>
      </c>
      <c r="F620">
        <v>316</v>
      </c>
      <c r="G620">
        <v>60</v>
      </c>
      <c r="H620">
        <v>143</v>
      </c>
      <c r="I620">
        <v>1</v>
      </c>
      <c r="J620">
        <v>79</v>
      </c>
      <c r="K620">
        <v>9</v>
      </c>
      <c r="L620">
        <v>23</v>
      </c>
      <c r="M620">
        <v>27</v>
      </c>
      <c r="N620">
        <v>27</v>
      </c>
      <c r="O620">
        <v>98</v>
      </c>
      <c r="P620">
        <v>147</v>
      </c>
      <c r="Q620">
        <v>84</v>
      </c>
      <c r="R620">
        <v>93</v>
      </c>
      <c r="S620">
        <v>147</v>
      </c>
      <c r="T620">
        <v>46</v>
      </c>
      <c r="U620">
        <v>30</v>
      </c>
      <c r="V620">
        <v>47</v>
      </c>
      <c r="W620">
        <v>46</v>
      </c>
      <c r="X620">
        <v>44</v>
      </c>
      <c r="Y620">
        <v>148</v>
      </c>
      <c r="Z620">
        <v>47</v>
      </c>
      <c r="AA620" t="s">
        <v>523</v>
      </c>
      <c r="AB620" t="s">
        <v>389</v>
      </c>
      <c r="AC620" t="s">
        <v>510</v>
      </c>
      <c r="AD620" t="s">
        <v>511</v>
      </c>
    </row>
    <row r="621" spans="1:30" x14ac:dyDescent="0.25">
      <c r="A621" t="s">
        <v>1446</v>
      </c>
      <c r="B621">
        <v>44835</v>
      </c>
      <c r="C621">
        <v>44837</v>
      </c>
      <c r="D621" t="s">
        <v>39</v>
      </c>
      <c r="E621">
        <v>5877</v>
      </c>
      <c r="F621">
        <v>253</v>
      </c>
      <c r="G621">
        <v>17</v>
      </c>
      <c r="H621">
        <v>32</v>
      </c>
      <c r="I621">
        <v>2</v>
      </c>
      <c r="J621">
        <v>73</v>
      </c>
      <c r="K621">
        <v>6</v>
      </c>
      <c r="L621">
        <v>2</v>
      </c>
      <c r="M621">
        <v>12</v>
      </c>
      <c r="N621">
        <v>11</v>
      </c>
      <c r="O621">
        <v>33</v>
      </c>
      <c r="P621">
        <v>31</v>
      </c>
      <c r="Q621">
        <v>4</v>
      </c>
      <c r="R621">
        <v>13</v>
      </c>
      <c r="S621">
        <v>33</v>
      </c>
      <c r="T621">
        <v>12</v>
      </c>
      <c r="U621">
        <v>6</v>
      </c>
      <c r="V621">
        <v>12</v>
      </c>
      <c r="W621">
        <v>12</v>
      </c>
      <c r="X621">
        <v>12</v>
      </c>
      <c r="Y621">
        <v>33</v>
      </c>
      <c r="Z621">
        <v>12</v>
      </c>
      <c r="AA621" t="s">
        <v>40</v>
      </c>
      <c r="AB621" t="s">
        <v>16</v>
      </c>
      <c r="AC621" t="s">
        <v>41</v>
      </c>
      <c r="AD621" t="s">
        <v>42</v>
      </c>
    </row>
    <row r="622" spans="1:30" x14ac:dyDescent="0.25">
      <c r="A622" t="s">
        <v>1446</v>
      </c>
      <c r="B622">
        <v>44835</v>
      </c>
      <c r="C622">
        <v>44837</v>
      </c>
      <c r="D622" t="s">
        <v>528</v>
      </c>
      <c r="E622">
        <v>13919</v>
      </c>
      <c r="F622">
        <v>636</v>
      </c>
      <c r="G622">
        <v>10</v>
      </c>
      <c r="H622">
        <v>215</v>
      </c>
      <c r="I622">
        <v>0</v>
      </c>
      <c r="J622">
        <v>271</v>
      </c>
      <c r="K622">
        <v>13</v>
      </c>
      <c r="L622">
        <v>14</v>
      </c>
      <c r="M622">
        <v>39</v>
      </c>
      <c r="N622">
        <v>139</v>
      </c>
      <c r="O622">
        <v>186</v>
      </c>
      <c r="P622">
        <v>216</v>
      </c>
      <c r="Q622">
        <v>26</v>
      </c>
      <c r="R622">
        <v>152</v>
      </c>
      <c r="S622">
        <v>217</v>
      </c>
      <c r="T622">
        <v>140</v>
      </c>
      <c r="U622">
        <v>13</v>
      </c>
      <c r="V622">
        <v>140</v>
      </c>
      <c r="W622">
        <v>135</v>
      </c>
      <c r="X622">
        <v>133</v>
      </c>
      <c r="Y622">
        <v>217</v>
      </c>
      <c r="Z622">
        <v>140</v>
      </c>
      <c r="AA622" t="s">
        <v>529</v>
      </c>
      <c r="AB622" t="s">
        <v>389</v>
      </c>
      <c r="AC622" t="s">
        <v>510</v>
      </c>
      <c r="AD622" t="s">
        <v>511</v>
      </c>
    </row>
    <row r="623" spans="1:30" x14ac:dyDescent="0.25">
      <c r="A623" t="s">
        <v>1446</v>
      </c>
      <c r="B623">
        <v>44835</v>
      </c>
      <c r="C623">
        <v>44837</v>
      </c>
      <c r="D623" t="s">
        <v>126</v>
      </c>
      <c r="E623">
        <v>3882</v>
      </c>
      <c r="F623">
        <v>128</v>
      </c>
      <c r="G623">
        <v>60</v>
      </c>
      <c r="H623">
        <v>66</v>
      </c>
      <c r="I623">
        <v>1</v>
      </c>
      <c r="J623">
        <v>110</v>
      </c>
      <c r="K623">
        <v>2</v>
      </c>
      <c r="L623">
        <v>1</v>
      </c>
      <c r="M623">
        <v>76</v>
      </c>
      <c r="N623">
        <v>69</v>
      </c>
      <c r="O623">
        <v>46</v>
      </c>
      <c r="P623">
        <v>63</v>
      </c>
      <c r="Q623">
        <v>15</v>
      </c>
      <c r="R623">
        <v>43</v>
      </c>
      <c r="S623">
        <v>62</v>
      </c>
      <c r="T623">
        <v>77</v>
      </c>
      <c r="U623">
        <v>21</v>
      </c>
      <c r="V623">
        <v>73</v>
      </c>
      <c r="W623">
        <v>68</v>
      </c>
      <c r="X623">
        <v>56</v>
      </c>
      <c r="Y623">
        <v>67</v>
      </c>
      <c r="Z623">
        <v>78</v>
      </c>
      <c r="AA623" t="s">
        <v>127</v>
      </c>
      <c r="AB623" t="s">
        <v>16</v>
      </c>
      <c r="AC623" t="s">
        <v>128</v>
      </c>
      <c r="AD623" t="s">
        <v>129</v>
      </c>
    </row>
    <row r="624" spans="1:30" x14ac:dyDescent="0.25">
      <c r="A624" t="s">
        <v>1446</v>
      </c>
      <c r="B624">
        <v>44835</v>
      </c>
      <c r="C624">
        <v>44837</v>
      </c>
      <c r="D624" t="s">
        <v>432</v>
      </c>
      <c r="E624">
        <v>17319</v>
      </c>
      <c r="F624">
        <v>645</v>
      </c>
      <c r="G624">
        <v>1</v>
      </c>
      <c r="H624">
        <v>268</v>
      </c>
      <c r="I624">
        <v>1</v>
      </c>
      <c r="J624">
        <v>199</v>
      </c>
      <c r="K624">
        <v>10</v>
      </c>
      <c r="L624">
        <v>21</v>
      </c>
      <c r="M624">
        <v>9</v>
      </c>
      <c r="N624">
        <v>51</v>
      </c>
      <c r="O624">
        <v>87</v>
      </c>
      <c r="P624">
        <v>284</v>
      </c>
      <c r="Q624">
        <v>43</v>
      </c>
      <c r="R624">
        <v>117</v>
      </c>
      <c r="S624">
        <v>287</v>
      </c>
      <c r="T624">
        <v>72</v>
      </c>
      <c r="U624">
        <v>32</v>
      </c>
      <c r="V624">
        <v>71</v>
      </c>
      <c r="W624">
        <v>60</v>
      </c>
      <c r="X624">
        <v>71</v>
      </c>
      <c r="Y624">
        <v>287</v>
      </c>
      <c r="Z624">
        <v>72</v>
      </c>
      <c r="AA624" t="s">
        <v>433</v>
      </c>
      <c r="AB624" t="s">
        <v>389</v>
      </c>
      <c r="AC624" t="s">
        <v>434</v>
      </c>
      <c r="AD624" t="s">
        <v>435</v>
      </c>
    </row>
    <row r="625" spans="1:30" x14ac:dyDescent="0.25">
      <c r="A625" t="s">
        <v>1446</v>
      </c>
      <c r="B625">
        <v>44835</v>
      </c>
      <c r="C625">
        <v>44837</v>
      </c>
      <c r="D625" t="s">
        <v>471</v>
      </c>
      <c r="E625">
        <v>7273</v>
      </c>
      <c r="F625">
        <v>350</v>
      </c>
      <c r="G625">
        <v>104</v>
      </c>
      <c r="H625">
        <v>177</v>
      </c>
      <c r="I625">
        <v>0</v>
      </c>
      <c r="J625">
        <v>172</v>
      </c>
      <c r="K625">
        <v>0</v>
      </c>
      <c r="L625">
        <v>31</v>
      </c>
      <c r="M625">
        <v>40</v>
      </c>
      <c r="N625">
        <v>65</v>
      </c>
      <c r="O625">
        <v>88</v>
      </c>
      <c r="P625">
        <v>178</v>
      </c>
      <c r="Q625">
        <v>10</v>
      </c>
      <c r="R625">
        <v>107</v>
      </c>
      <c r="S625">
        <v>176</v>
      </c>
      <c r="T625">
        <v>83</v>
      </c>
      <c r="U625">
        <v>8</v>
      </c>
      <c r="V625">
        <v>83</v>
      </c>
      <c r="W625">
        <v>81</v>
      </c>
      <c r="X625">
        <v>82</v>
      </c>
      <c r="Y625">
        <v>179</v>
      </c>
      <c r="Z625">
        <v>85</v>
      </c>
      <c r="AA625" t="s">
        <v>472</v>
      </c>
      <c r="AB625" t="s">
        <v>389</v>
      </c>
      <c r="AC625" t="s">
        <v>450</v>
      </c>
      <c r="AD625" t="s">
        <v>451</v>
      </c>
    </row>
    <row r="626" spans="1:30" x14ac:dyDescent="0.25">
      <c r="A626" t="s">
        <v>1446</v>
      </c>
      <c r="B626">
        <v>44835</v>
      </c>
      <c r="C626">
        <v>44837</v>
      </c>
      <c r="D626" t="s">
        <v>444</v>
      </c>
      <c r="E626">
        <v>20393</v>
      </c>
      <c r="F626">
        <v>856</v>
      </c>
      <c r="G626">
        <v>43</v>
      </c>
      <c r="H626">
        <v>365</v>
      </c>
      <c r="I626">
        <v>1</v>
      </c>
      <c r="J626">
        <v>280</v>
      </c>
      <c r="K626">
        <v>28</v>
      </c>
      <c r="L626">
        <v>45</v>
      </c>
      <c r="M626">
        <v>19</v>
      </c>
      <c r="N626">
        <v>142</v>
      </c>
      <c r="O626">
        <v>277</v>
      </c>
      <c r="P626">
        <v>376</v>
      </c>
      <c r="Q626">
        <v>37</v>
      </c>
      <c r="R626">
        <v>223</v>
      </c>
      <c r="S626">
        <v>379</v>
      </c>
      <c r="T626">
        <v>153</v>
      </c>
      <c r="U626">
        <v>14</v>
      </c>
      <c r="V626">
        <v>152</v>
      </c>
      <c r="W626">
        <v>148</v>
      </c>
      <c r="X626">
        <v>147</v>
      </c>
      <c r="Y626">
        <v>381</v>
      </c>
      <c r="Z626">
        <v>154</v>
      </c>
      <c r="AA626" t="s">
        <v>445</v>
      </c>
      <c r="AB626" t="s">
        <v>389</v>
      </c>
      <c r="AC626" t="s">
        <v>434</v>
      </c>
      <c r="AD626" t="s">
        <v>435</v>
      </c>
    </row>
    <row r="627" spans="1:30" x14ac:dyDescent="0.25">
      <c r="A627" t="s">
        <v>1446</v>
      </c>
      <c r="B627">
        <v>44835</v>
      </c>
      <c r="C627">
        <v>44837</v>
      </c>
      <c r="D627" t="s">
        <v>453</v>
      </c>
      <c r="E627">
        <v>8134</v>
      </c>
      <c r="F627">
        <v>373</v>
      </c>
      <c r="G627">
        <v>0</v>
      </c>
      <c r="H627">
        <v>52</v>
      </c>
      <c r="I627">
        <v>0</v>
      </c>
      <c r="J627">
        <v>274</v>
      </c>
      <c r="K627">
        <v>1</v>
      </c>
      <c r="L627">
        <v>2</v>
      </c>
      <c r="M627">
        <v>0</v>
      </c>
      <c r="N627">
        <v>3</v>
      </c>
      <c r="O627">
        <v>9</v>
      </c>
      <c r="P627">
        <v>63</v>
      </c>
      <c r="Q627">
        <v>5</v>
      </c>
      <c r="R627">
        <v>29</v>
      </c>
      <c r="S627">
        <v>61</v>
      </c>
      <c r="T627">
        <v>41</v>
      </c>
      <c r="U627">
        <v>8</v>
      </c>
      <c r="V627">
        <v>61</v>
      </c>
      <c r="W627">
        <v>57</v>
      </c>
      <c r="X627">
        <v>55</v>
      </c>
      <c r="Y627">
        <v>66</v>
      </c>
      <c r="Z627">
        <v>61</v>
      </c>
      <c r="AA627" t="s">
        <v>454</v>
      </c>
      <c r="AB627" t="s">
        <v>389</v>
      </c>
      <c r="AC627" t="s">
        <v>450</v>
      </c>
      <c r="AD627" t="s">
        <v>451</v>
      </c>
    </row>
    <row r="628" spans="1:30" x14ac:dyDescent="0.25">
      <c r="A628" t="s">
        <v>1446</v>
      </c>
      <c r="B628">
        <v>44835</v>
      </c>
      <c r="C628">
        <v>44837</v>
      </c>
      <c r="D628" t="s">
        <v>387</v>
      </c>
      <c r="E628">
        <v>10173</v>
      </c>
      <c r="F628">
        <v>460</v>
      </c>
      <c r="G628">
        <v>0</v>
      </c>
      <c r="H628">
        <v>71</v>
      </c>
      <c r="I628">
        <v>1</v>
      </c>
      <c r="J628">
        <v>183</v>
      </c>
      <c r="K628">
        <v>2</v>
      </c>
      <c r="L628">
        <v>1</v>
      </c>
      <c r="M628">
        <v>1</v>
      </c>
      <c r="N628">
        <v>15</v>
      </c>
      <c r="O628">
        <v>49</v>
      </c>
      <c r="P628">
        <v>73</v>
      </c>
      <c r="Q628">
        <v>4</v>
      </c>
      <c r="R628">
        <v>43</v>
      </c>
      <c r="S628">
        <v>77</v>
      </c>
      <c r="T628">
        <v>33</v>
      </c>
      <c r="U628">
        <v>1</v>
      </c>
      <c r="V628">
        <v>38</v>
      </c>
      <c r="W628">
        <v>37</v>
      </c>
      <c r="X628">
        <v>38</v>
      </c>
      <c r="Y628">
        <v>77</v>
      </c>
      <c r="Z628">
        <v>39</v>
      </c>
      <c r="AA628" t="s">
        <v>388</v>
      </c>
      <c r="AB628" t="s">
        <v>389</v>
      </c>
      <c r="AC628" t="s">
        <v>391</v>
      </c>
      <c r="AD628" t="s">
        <v>392</v>
      </c>
    </row>
    <row r="629" spans="1:30" x14ac:dyDescent="0.25">
      <c r="A629" t="s">
        <v>1446</v>
      </c>
      <c r="B629">
        <v>44835</v>
      </c>
      <c r="C629">
        <v>44837</v>
      </c>
      <c r="D629" t="s">
        <v>68</v>
      </c>
      <c r="E629">
        <v>5181</v>
      </c>
      <c r="F629">
        <v>136</v>
      </c>
      <c r="G629">
        <v>27</v>
      </c>
      <c r="H629">
        <v>32</v>
      </c>
      <c r="I629">
        <v>7</v>
      </c>
      <c r="J629">
        <v>36</v>
      </c>
      <c r="K629">
        <v>0</v>
      </c>
      <c r="L629">
        <v>1</v>
      </c>
      <c r="M629">
        <v>2</v>
      </c>
      <c r="N629">
        <v>2</v>
      </c>
      <c r="O629">
        <v>40</v>
      </c>
      <c r="P629">
        <v>42</v>
      </c>
      <c r="Q629">
        <v>45</v>
      </c>
      <c r="R629">
        <v>32</v>
      </c>
      <c r="S629">
        <v>122</v>
      </c>
      <c r="T629">
        <v>4</v>
      </c>
      <c r="U629">
        <v>2</v>
      </c>
      <c r="V629">
        <v>4</v>
      </c>
      <c r="W629">
        <v>5</v>
      </c>
      <c r="X629">
        <v>4</v>
      </c>
      <c r="Y629">
        <v>131</v>
      </c>
      <c r="Z629">
        <v>5</v>
      </c>
      <c r="AA629" t="s">
        <v>69</v>
      </c>
      <c r="AB629" t="s">
        <v>16</v>
      </c>
      <c r="AC629" t="s">
        <v>70</v>
      </c>
      <c r="AD629" t="s">
        <v>1709</v>
      </c>
    </row>
    <row r="630" spans="1:30" x14ac:dyDescent="0.25">
      <c r="A630" t="s">
        <v>1446</v>
      </c>
      <c r="B630">
        <v>44835</v>
      </c>
      <c r="C630">
        <v>44837</v>
      </c>
      <c r="D630" t="s">
        <v>553</v>
      </c>
      <c r="E630">
        <v>5733</v>
      </c>
      <c r="F630">
        <v>198</v>
      </c>
      <c r="G630">
        <v>1</v>
      </c>
      <c r="H630">
        <v>46</v>
      </c>
      <c r="I630">
        <v>0</v>
      </c>
      <c r="J630">
        <v>83</v>
      </c>
      <c r="K630">
        <v>3</v>
      </c>
      <c r="L630">
        <v>0</v>
      </c>
      <c r="M630">
        <v>1</v>
      </c>
      <c r="N630">
        <v>13</v>
      </c>
      <c r="O630">
        <v>30</v>
      </c>
      <c r="P630">
        <v>49</v>
      </c>
      <c r="Q630">
        <v>15</v>
      </c>
      <c r="R630">
        <v>55</v>
      </c>
      <c r="S630">
        <v>112</v>
      </c>
      <c r="T630">
        <v>31</v>
      </c>
      <c r="U630">
        <v>15</v>
      </c>
      <c r="V630">
        <v>38</v>
      </c>
      <c r="W630">
        <v>35</v>
      </c>
      <c r="X630">
        <v>34</v>
      </c>
      <c r="Y630">
        <v>120</v>
      </c>
      <c r="Z630">
        <v>38</v>
      </c>
      <c r="AA630" t="s">
        <v>1545</v>
      </c>
      <c r="AB630" t="s">
        <v>389</v>
      </c>
      <c r="AC630" t="s">
        <v>510</v>
      </c>
      <c r="AD630" t="s">
        <v>511</v>
      </c>
    </row>
    <row r="631" spans="1:30" x14ac:dyDescent="0.25">
      <c r="A631" t="s">
        <v>1446</v>
      </c>
      <c r="B631">
        <v>44835</v>
      </c>
      <c r="C631">
        <v>44837</v>
      </c>
      <c r="D631" t="s">
        <v>498</v>
      </c>
      <c r="E631">
        <v>7089</v>
      </c>
      <c r="F631">
        <v>343</v>
      </c>
      <c r="G631">
        <v>0</v>
      </c>
      <c r="H631">
        <v>87</v>
      </c>
      <c r="I631">
        <v>13</v>
      </c>
      <c r="J631">
        <v>156</v>
      </c>
      <c r="K631">
        <v>2</v>
      </c>
      <c r="L631">
        <v>0</v>
      </c>
      <c r="M631">
        <v>0</v>
      </c>
      <c r="N631">
        <v>1</v>
      </c>
      <c r="O631">
        <v>12</v>
      </c>
      <c r="P631">
        <v>85</v>
      </c>
      <c r="Q631">
        <v>4</v>
      </c>
      <c r="R631">
        <v>43</v>
      </c>
      <c r="S631">
        <v>87</v>
      </c>
      <c r="T631">
        <v>41</v>
      </c>
      <c r="U631">
        <v>3</v>
      </c>
      <c r="V631">
        <v>41</v>
      </c>
      <c r="W631">
        <v>40</v>
      </c>
      <c r="X631">
        <v>41</v>
      </c>
      <c r="Y631">
        <v>89</v>
      </c>
      <c r="Z631">
        <v>42</v>
      </c>
      <c r="AA631" t="s">
        <v>499</v>
      </c>
      <c r="AB631" t="s">
        <v>389</v>
      </c>
      <c r="AC631" t="s">
        <v>450</v>
      </c>
      <c r="AD631" t="s">
        <v>451</v>
      </c>
    </row>
    <row r="632" spans="1:30" x14ac:dyDescent="0.25">
      <c r="A632" t="s">
        <v>1446</v>
      </c>
      <c r="B632">
        <v>44835</v>
      </c>
      <c r="C632">
        <v>44837</v>
      </c>
      <c r="D632" t="s">
        <v>58</v>
      </c>
      <c r="E632">
        <v>5847</v>
      </c>
      <c r="F632">
        <v>131</v>
      </c>
      <c r="G632">
        <v>0</v>
      </c>
      <c r="H632">
        <v>28</v>
      </c>
      <c r="I632">
        <v>0</v>
      </c>
      <c r="J632">
        <v>73</v>
      </c>
      <c r="K632">
        <v>0</v>
      </c>
      <c r="L632">
        <v>0</v>
      </c>
      <c r="M632">
        <v>0</v>
      </c>
      <c r="N632">
        <v>1</v>
      </c>
      <c r="O632">
        <v>9</v>
      </c>
      <c r="P632">
        <v>27</v>
      </c>
      <c r="Q632">
        <v>12</v>
      </c>
      <c r="R632">
        <v>14</v>
      </c>
      <c r="S632">
        <v>28</v>
      </c>
      <c r="T632">
        <v>14</v>
      </c>
      <c r="U632">
        <v>11</v>
      </c>
      <c r="V632">
        <v>22</v>
      </c>
      <c r="W632">
        <v>19</v>
      </c>
      <c r="X632">
        <v>22</v>
      </c>
      <c r="Y632">
        <v>28</v>
      </c>
      <c r="Z632">
        <v>23</v>
      </c>
      <c r="AA632" t="s">
        <v>59</v>
      </c>
      <c r="AB632" t="s">
        <v>16</v>
      </c>
      <c r="AC632" t="s">
        <v>41</v>
      </c>
      <c r="AD632" t="s">
        <v>42</v>
      </c>
    </row>
    <row r="633" spans="1:30" x14ac:dyDescent="0.25">
      <c r="A633" t="s">
        <v>1446</v>
      </c>
      <c r="B633">
        <v>44835</v>
      </c>
      <c r="C633">
        <v>44837</v>
      </c>
      <c r="D633" t="s">
        <v>56</v>
      </c>
      <c r="E633">
        <v>4598</v>
      </c>
      <c r="F633">
        <v>184</v>
      </c>
      <c r="G633">
        <v>25</v>
      </c>
      <c r="H633">
        <v>56</v>
      </c>
      <c r="I633">
        <v>4</v>
      </c>
      <c r="J633">
        <v>72</v>
      </c>
      <c r="K633">
        <v>5</v>
      </c>
      <c r="L633">
        <v>13</v>
      </c>
      <c r="M633">
        <v>31</v>
      </c>
      <c r="N633">
        <v>29</v>
      </c>
      <c r="O633">
        <v>42</v>
      </c>
      <c r="P633">
        <v>59</v>
      </c>
      <c r="Q633">
        <v>17</v>
      </c>
      <c r="R633">
        <v>48</v>
      </c>
      <c r="S633">
        <v>63</v>
      </c>
      <c r="T633">
        <v>36</v>
      </c>
      <c r="U633">
        <v>8</v>
      </c>
      <c r="V633">
        <v>37</v>
      </c>
      <c r="W633">
        <v>36</v>
      </c>
      <c r="X633">
        <v>34</v>
      </c>
      <c r="Y633">
        <v>63</v>
      </c>
      <c r="Z633">
        <v>37</v>
      </c>
      <c r="AA633" t="s">
        <v>1717</v>
      </c>
      <c r="AB633" t="s">
        <v>16</v>
      </c>
      <c r="AC633" t="s">
        <v>41</v>
      </c>
      <c r="AD633" t="s">
        <v>42</v>
      </c>
    </row>
    <row r="634" spans="1:30" x14ac:dyDescent="0.25">
      <c r="A634" t="s">
        <v>1446</v>
      </c>
      <c r="B634">
        <v>44835</v>
      </c>
      <c r="C634">
        <v>44837</v>
      </c>
      <c r="D634" t="s">
        <v>583</v>
      </c>
      <c r="E634">
        <v>3935</v>
      </c>
      <c r="F634">
        <v>198</v>
      </c>
      <c r="G634">
        <v>1</v>
      </c>
      <c r="H634">
        <v>139</v>
      </c>
      <c r="I634">
        <v>0</v>
      </c>
      <c r="J634">
        <v>65</v>
      </c>
      <c r="K634">
        <v>19</v>
      </c>
      <c r="L634">
        <v>11</v>
      </c>
      <c r="M634">
        <v>29</v>
      </c>
      <c r="N634">
        <v>35</v>
      </c>
      <c r="O634">
        <v>3</v>
      </c>
      <c r="P634">
        <v>138</v>
      </c>
      <c r="Q634">
        <v>92</v>
      </c>
      <c r="R634">
        <v>62</v>
      </c>
      <c r="S634">
        <v>140</v>
      </c>
      <c r="T634">
        <v>47</v>
      </c>
      <c r="U634">
        <v>46</v>
      </c>
      <c r="V634">
        <v>55</v>
      </c>
      <c r="W634">
        <v>53</v>
      </c>
      <c r="X634">
        <v>55</v>
      </c>
      <c r="Y634">
        <v>140</v>
      </c>
      <c r="Z634">
        <v>55</v>
      </c>
      <c r="AA634" t="s">
        <v>584</v>
      </c>
      <c r="AB634" t="s">
        <v>389</v>
      </c>
      <c r="AC634" t="s">
        <v>510</v>
      </c>
      <c r="AD634" t="s">
        <v>511</v>
      </c>
    </row>
    <row r="635" spans="1:30" x14ac:dyDescent="0.25">
      <c r="A635" t="s">
        <v>1446</v>
      </c>
      <c r="B635">
        <v>44835</v>
      </c>
      <c r="C635">
        <v>44837</v>
      </c>
      <c r="D635" t="s">
        <v>79</v>
      </c>
      <c r="E635">
        <v>7509</v>
      </c>
      <c r="F635">
        <v>272</v>
      </c>
      <c r="G635">
        <v>0</v>
      </c>
      <c r="H635">
        <v>140</v>
      </c>
      <c r="I635">
        <v>0</v>
      </c>
      <c r="J635">
        <v>46</v>
      </c>
      <c r="K635">
        <v>2</v>
      </c>
      <c r="L635">
        <v>1</v>
      </c>
      <c r="M635">
        <v>0</v>
      </c>
      <c r="N635">
        <v>6</v>
      </c>
      <c r="O635">
        <v>42</v>
      </c>
      <c r="P635">
        <v>141</v>
      </c>
      <c r="Q635">
        <v>22</v>
      </c>
      <c r="R635">
        <v>75</v>
      </c>
      <c r="S635">
        <v>144</v>
      </c>
      <c r="T635">
        <v>26</v>
      </c>
      <c r="U635">
        <v>3</v>
      </c>
      <c r="V635">
        <v>29</v>
      </c>
      <c r="W635">
        <v>30</v>
      </c>
      <c r="X635">
        <v>29</v>
      </c>
      <c r="Y635">
        <v>144</v>
      </c>
      <c r="Z635">
        <v>30</v>
      </c>
      <c r="AA635" t="s">
        <v>80</v>
      </c>
      <c r="AB635" t="s">
        <v>16</v>
      </c>
      <c r="AC635" t="s">
        <v>70</v>
      </c>
      <c r="AD635" t="s">
        <v>1709</v>
      </c>
    </row>
    <row r="636" spans="1:30" x14ac:dyDescent="0.25">
      <c r="A636" t="s">
        <v>1446</v>
      </c>
      <c r="B636">
        <v>44835</v>
      </c>
      <c r="C636">
        <v>44837</v>
      </c>
      <c r="D636" t="s">
        <v>408</v>
      </c>
      <c r="E636">
        <v>6885</v>
      </c>
      <c r="F636">
        <v>245</v>
      </c>
      <c r="G636">
        <v>13</v>
      </c>
      <c r="H636">
        <v>92</v>
      </c>
      <c r="I636">
        <v>0</v>
      </c>
      <c r="J636">
        <v>84</v>
      </c>
      <c r="K636">
        <v>3</v>
      </c>
      <c r="L636">
        <v>3</v>
      </c>
      <c r="M636">
        <v>8</v>
      </c>
      <c r="N636">
        <v>26</v>
      </c>
      <c r="O636">
        <v>36</v>
      </c>
      <c r="P636">
        <v>88</v>
      </c>
      <c r="Q636">
        <v>51</v>
      </c>
      <c r="R636">
        <v>48</v>
      </c>
      <c r="S636">
        <v>89</v>
      </c>
      <c r="T636">
        <v>32</v>
      </c>
      <c r="U636">
        <v>23</v>
      </c>
      <c r="V636">
        <v>34</v>
      </c>
      <c r="W636">
        <v>34</v>
      </c>
      <c r="X636">
        <v>26</v>
      </c>
      <c r="Y636">
        <v>93</v>
      </c>
      <c r="Z636">
        <v>34</v>
      </c>
      <c r="AA636" t="s">
        <v>409</v>
      </c>
      <c r="AB636" t="s">
        <v>389</v>
      </c>
      <c r="AC636" t="s">
        <v>391</v>
      </c>
      <c r="AD636" t="s">
        <v>392</v>
      </c>
    </row>
    <row r="637" spans="1:30" x14ac:dyDescent="0.25">
      <c r="A637" t="s">
        <v>1446</v>
      </c>
      <c r="B637">
        <v>44835</v>
      </c>
      <c r="C637">
        <v>44837</v>
      </c>
      <c r="D637" t="s">
        <v>557</v>
      </c>
      <c r="E637">
        <v>4500</v>
      </c>
      <c r="F637">
        <v>224</v>
      </c>
      <c r="G637">
        <v>1</v>
      </c>
      <c r="H637">
        <v>91</v>
      </c>
      <c r="I637">
        <v>0</v>
      </c>
      <c r="J637">
        <v>101</v>
      </c>
      <c r="K637">
        <v>3</v>
      </c>
      <c r="L637">
        <v>3</v>
      </c>
      <c r="M637">
        <v>1</v>
      </c>
      <c r="N637">
        <v>31</v>
      </c>
      <c r="O637">
        <v>31</v>
      </c>
      <c r="P637">
        <v>92</v>
      </c>
      <c r="Q637">
        <v>33</v>
      </c>
      <c r="R637">
        <v>60</v>
      </c>
      <c r="S637">
        <v>92</v>
      </c>
      <c r="T637">
        <v>19</v>
      </c>
      <c r="U637">
        <v>19</v>
      </c>
      <c r="V637">
        <v>31</v>
      </c>
      <c r="W637">
        <v>32</v>
      </c>
      <c r="X637">
        <v>31</v>
      </c>
      <c r="Y637">
        <v>92</v>
      </c>
      <c r="Z637">
        <v>32</v>
      </c>
      <c r="AA637" t="s">
        <v>558</v>
      </c>
      <c r="AB637" t="s">
        <v>389</v>
      </c>
      <c r="AC637" t="s">
        <v>510</v>
      </c>
      <c r="AD637" t="s">
        <v>511</v>
      </c>
    </row>
    <row r="638" spans="1:30" x14ac:dyDescent="0.25">
      <c r="A638" t="s">
        <v>1446</v>
      </c>
      <c r="B638">
        <v>44835</v>
      </c>
      <c r="C638">
        <v>44837</v>
      </c>
      <c r="D638" t="s">
        <v>116</v>
      </c>
      <c r="E638">
        <v>9318</v>
      </c>
      <c r="F638">
        <v>303</v>
      </c>
      <c r="G638">
        <v>5</v>
      </c>
      <c r="H638">
        <v>126</v>
      </c>
      <c r="I638">
        <v>2</v>
      </c>
      <c r="J638">
        <v>78</v>
      </c>
      <c r="K638">
        <v>7</v>
      </c>
      <c r="L638">
        <v>3</v>
      </c>
      <c r="M638">
        <v>1</v>
      </c>
      <c r="N638">
        <v>20</v>
      </c>
      <c r="O638">
        <v>91</v>
      </c>
      <c r="P638">
        <v>126</v>
      </c>
      <c r="Q638">
        <v>10</v>
      </c>
      <c r="R638">
        <v>53</v>
      </c>
      <c r="S638">
        <v>127</v>
      </c>
      <c r="T638">
        <v>32</v>
      </c>
      <c r="U638">
        <v>10</v>
      </c>
      <c r="V638">
        <v>36</v>
      </c>
      <c r="W638">
        <v>36</v>
      </c>
      <c r="X638">
        <v>33</v>
      </c>
      <c r="Y638">
        <v>127</v>
      </c>
      <c r="Z638">
        <v>36</v>
      </c>
      <c r="AA638" t="s">
        <v>117</v>
      </c>
      <c r="AB638" t="s">
        <v>16</v>
      </c>
      <c r="AC638" t="s">
        <v>91</v>
      </c>
      <c r="AD638" t="s">
        <v>92</v>
      </c>
    </row>
    <row r="639" spans="1:30" x14ac:dyDescent="0.25">
      <c r="A639" t="s">
        <v>1446</v>
      </c>
      <c r="B639">
        <v>44835</v>
      </c>
      <c r="C639">
        <v>44837</v>
      </c>
      <c r="D639" t="s">
        <v>174</v>
      </c>
      <c r="E639">
        <v>20791</v>
      </c>
      <c r="F639">
        <v>881</v>
      </c>
      <c r="G639">
        <v>10</v>
      </c>
      <c r="H639">
        <v>223</v>
      </c>
      <c r="I639">
        <v>3</v>
      </c>
      <c r="J639">
        <v>441</v>
      </c>
      <c r="K639">
        <v>46</v>
      </c>
      <c r="L639">
        <v>12</v>
      </c>
      <c r="M639">
        <v>7</v>
      </c>
      <c r="N639">
        <v>35</v>
      </c>
      <c r="O639">
        <v>165</v>
      </c>
      <c r="P639">
        <v>247</v>
      </c>
      <c r="Q639">
        <v>112</v>
      </c>
      <c r="R639">
        <v>152</v>
      </c>
      <c r="S639">
        <v>258</v>
      </c>
      <c r="T639">
        <v>211</v>
      </c>
      <c r="U639">
        <v>107</v>
      </c>
      <c r="V639">
        <v>229</v>
      </c>
      <c r="W639">
        <v>215</v>
      </c>
      <c r="X639">
        <v>221</v>
      </c>
      <c r="Y639">
        <v>261</v>
      </c>
      <c r="Z639">
        <v>231</v>
      </c>
      <c r="AA639" t="s">
        <v>175</v>
      </c>
      <c r="AB639" t="s">
        <v>16</v>
      </c>
      <c r="AC639" t="s">
        <v>169</v>
      </c>
      <c r="AD639" t="s">
        <v>1540</v>
      </c>
    </row>
    <row r="640" spans="1:30" x14ac:dyDescent="0.25">
      <c r="A640" t="s">
        <v>1446</v>
      </c>
      <c r="B640">
        <v>44835</v>
      </c>
      <c r="C640">
        <v>44837</v>
      </c>
      <c r="D640" t="s">
        <v>148</v>
      </c>
      <c r="E640">
        <v>7053</v>
      </c>
      <c r="F640">
        <v>303</v>
      </c>
      <c r="G640">
        <v>2</v>
      </c>
      <c r="H640">
        <v>51</v>
      </c>
      <c r="I640">
        <v>0</v>
      </c>
      <c r="J640">
        <v>141</v>
      </c>
      <c r="K640">
        <v>3</v>
      </c>
      <c r="L640">
        <v>0</v>
      </c>
      <c r="M640">
        <v>2</v>
      </c>
      <c r="N640">
        <v>8</v>
      </c>
      <c r="O640">
        <v>40</v>
      </c>
      <c r="P640">
        <v>50</v>
      </c>
      <c r="Q640">
        <v>10</v>
      </c>
      <c r="R640">
        <v>34</v>
      </c>
      <c r="S640">
        <v>54</v>
      </c>
      <c r="T640">
        <v>10</v>
      </c>
      <c r="U640">
        <v>2</v>
      </c>
      <c r="V640">
        <v>13</v>
      </c>
      <c r="W640">
        <v>13</v>
      </c>
      <c r="X640">
        <v>13</v>
      </c>
      <c r="Y640">
        <v>55</v>
      </c>
      <c r="Z640">
        <v>14</v>
      </c>
      <c r="AA640" t="s">
        <v>149</v>
      </c>
      <c r="AB640" t="s">
        <v>16</v>
      </c>
      <c r="AC640" t="s">
        <v>128</v>
      </c>
      <c r="AD640" t="s">
        <v>129</v>
      </c>
    </row>
    <row r="641" spans="1:30" x14ac:dyDescent="0.25">
      <c r="A641" t="s">
        <v>1446</v>
      </c>
      <c r="B641">
        <v>44835</v>
      </c>
      <c r="C641">
        <v>44837</v>
      </c>
      <c r="D641" t="s">
        <v>111</v>
      </c>
      <c r="E641">
        <v>5007</v>
      </c>
      <c r="F641">
        <v>149</v>
      </c>
      <c r="G641">
        <v>32</v>
      </c>
      <c r="H641">
        <v>46</v>
      </c>
      <c r="I641">
        <v>1</v>
      </c>
      <c r="J641">
        <v>33</v>
      </c>
      <c r="K641">
        <v>1</v>
      </c>
      <c r="L641">
        <v>1</v>
      </c>
      <c r="M641">
        <v>5</v>
      </c>
      <c r="N641">
        <v>8</v>
      </c>
      <c r="O641">
        <v>27</v>
      </c>
      <c r="P641">
        <v>45</v>
      </c>
      <c r="Q641">
        <v>11</v>
      </c>
      <c r="R641">
        <v>35</v>
      </c>
      <c r="S641">
        <v>48</v>
      </c>
      <c r="T641">
        <v>5</v>
      </c>
      <c r="U641">
        <v>2</v>
      </c>
      <c r="V641">
        <v>9</v>
      </c>
      <c r="W641">
        <v>10</v>
      </c>
      <c r="X641">
        <v>10</v>
      </c>
      <c r="Y641">
        <v>48</v>
      </c>
      <c r="Z641">
        <v>10</v>
      </c>
      <c r="AA641" t="s">
        <v>112</v>
      </c>
      <c r="AB641" t="s">
        <v>16</v>
      </c>
      <c r="AC641" t="s">
        <v>91</v>
      </c>
      <c r="AD641" t="s">
        <v>92</v>
      </c>
    </row>
    <row r="642" spans="1:30" x14ac:dyDescent="0.25">
      <c r="A642" t="s">
        <v>1446</v>
      </c>
      <c r="B642">
        <v>44835</v>
      </c>
      <c r="C642">
        <v>44837</v>
      </c>
      <c r="D642" t="s">
        <v>459</v>
      </c>
      <c r="E642">
        <v>3600</v>
      </c>
      <c r="F642">
        <v>128</v>
      </c>
      <c r="G642">
        <v>5</v>
      </c>
      <c r="H642">
        <v>41</v>
      </c>
      <c r="I642">
        <v>0</v>
      </c>
      <c r="J642">
        <v>67</v>
      </c>
      <c r="K642">
        <v>0</v>
      </c>
      <c r="L642">
        <v>0</v>
      </c>
      <c r="M642">
        <v>3</v>
      </c>
      <c r="N642">
        <v>12</v>
      </c>
      <c r="O642">
        <v>28</v>
      </c>
      <c r="P642">
        <v>44</v>
      </c>
      <c r="Q642">
        <v>11</v>
      </c>
      <c r="R642">
        <v>31</v>
      </c>
      <c r="S642">
        <v>43</v>
      </c>
      <c r="T642">
        <v>27</v>
      </c>
      <c r="U642">
        <v>5</v>
      </c>
      <c r="V642">
        <v>39</v>
      </c>
      <c r="W642">
        <v>36</v>
      </c>
      <c r="X642">
        <v>37</v>
      </c>
      <c r="Y642">
        <v>44</v>
      </c>
      <c r="Z642">
        <v>39</v>
      </c>
      <c r="AA642" t="s">
        <v>460</v>
      </c>
      <c r="AB642" t="s">
        <v>389</v>
      </c>
      <c r="AC642" t="s">
        <v>450</v>
      </c>
      <c r="AD642" t="s">
        <v>451</v>
      </c>
    </row>
    <row r="643" spans="1:30" x14ac:dyDescent="0.25">
      <c r="A643" t="s">
        <v>1446</v>
      </c>
      <c r="B643">
        <v>44835</v>
      </c>
      <c r="C643">
        <v>44837</v>
      </c>
      <c r="D643" t="s">
        <v>549</v>
      </c>
      <c r="E643">
        <v>3600</v>
      </c>
      <c r="F643">
        <v>108</v>
      </c>
      <c r="G643">
        <v>2</v>
      </c>
      <c r="H643">
        <v>25</v>
      </c>
      <c r="I643">
        <v>0</v>
      </c>
      <c r="J643">
        <v>79</v>
      </c>
      <c r="K643">
        <v>5</v>
      </c>
      <c r="L643">
        <v>11</v>
      </c>
      <c r="M643">
        <v>0</v>
      </c>
      <c r="N643">
        <v>21</v>
      </c>
      <c r="O643">
        <v>18</v>
      </c>
      <c r="P643">
        <v>25</v>
      </c>
      <c r="Q643">
        <v>5</v>
      </c>
      <c r="R643">
        <v>17</v>
      </c>
      <c r="S643">
        <v>25</v>
      </c>
      <c r="T643">
        <v>23</v>
      </c>
      <c r="U643">
        <v>9</v>
      </c>
      <c r="V643">
        <v>23</v>
      </c>
      <c r="W643">
        <v>22</v>
      </c>
      <c r="X643">
        <v>23</v>
      </c>
      <c r="Y643">
        <v>25</v>
      </c>
      <c r="Z643">
        <v>23</v>
      </c>
      <c r="AA643" t="s">
        <v>1544</v>
      </c>
      <c r="AB643" t="s">
        <v>389</v>
      </c>
      <c r="AC643" t="s">
        <v>510</v>
      </c>
      <c r="AD643" t="s">
        <v>511</v>
      </c>
    </row>
    <row r="644" spans="1:30" x14ac:dyDescent="0.25">
      <c r="A644" t="s">
        <v>1446</v>
      </c>
      <c r="B644">
        <v>44835</v>
      </c>
      <c r="C644">
        <v>44837</v>
      </c>
      <c r="D644" t="s">
        <v>75</v>
      </c>
      <c r="E644">
        <v>19676</v>
      </c>
      <c r="F644">
        <v>628</v>
      </c>
      <c r="G644">
        <v>6</v>
      </c>
      <c r="H644">
        <v>168</v>
      </c>
      <c r="I644">
        <v>8</v>
      </c>
      <c r="J644">
        <v>186</v>
      </c>
      <c r="K644">
        <v>50</v>
      </c>
      <c r="L644">
        <v>23</v>
      </c>
      <c r="M644">
        <v>2</v>
      </c>
      <c r="N644">
        <v>99</v>
      </c>
      <c r="O644">
        <v>43</v>
      </c>
      <c r="P644">
        <v>178</v>
      </c>
      <c r="Q644">
        <v>27</v>
      </c>
      <c r="R644">
        <v>92</v>
      </c>
      <c r="S644">
        <v>182</v>
      </c>
      <c r="T644">
        <v>100</v>
      </c>
      <c r="U644">
        <v>22</v>
      </c>
      <c r="V644">
        <v>100</v>
      </c>
      <c r="W644">
        <v>99</v>
      </c>
      <c r="X644">
        <v>100</v>
      </c>
      <c r="Y644">
        <v>182</v>
      </c>
      <c r="Z644">
        <v>102</v>
      </c>
      <c r="AA644" t="s">
        <v>1429</v>
      </c>
      <c r="AB644" t="s">
        <v>16</v>
      </c>
      <c r="AC644" t="s">
        <v>70</v>
      </c>
      <c r="AD644" t="s">
        <v>1709</v>
      </c>
    </row>
    <row r="645" spans="1:30" x14ac:dyDescent="0.25">
      <c r="A645" t="s">
        <v>1446</v>
      </c>
      <c r="B645">
        <v>44835</v>
      </c>
      <c r="C645">
        <v>44837</v>
      </c>
      <c r="D645" t="s">
        <v>483</v>
      </c>
      <c r="E645">
        <v>3461</v>
      </c>
      <c r="F645">
        <v>138</v>
      </c>
      <c r="G645">
        <v>0</v>
      </c>
      <c r="H645">
        <v>22</v>
      </c>
      <c r="I645">
        <v>0</v>
      </c>
      <c r="J645">
        <v>51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22</v>
      </c>
      <c r="Q645">
        <v>1</v>
      </c>
      <c r="R645">
        <v>5</v>
      </c>
      <c r="S645">
        <v>20</v>
      </c>
      <c r="T645">
        <v>0</v>
      </c>
      <c r="U645">
        <v>1</v>
      </c>
      <c r="V645">
        <v>2</v>
      </c>
      <c r="W645">
        <v>4</v>
      </c>
      <c r="X645">
        <v>4</v>
      </c>
      <c r="Y645">
        <v>22</v>
      </c>
      <c r="Z645">
        <v>4</v>
      </c>
      <c r="AA645" t="s">
        <v>484</v>
      </c>
      <c r="AB645" t="s">
        <v>389</v>
      </c>
      <c r="AC645" t="s">
        <v>450</v>
      </c>
      <c r="AD645" t="s">
        <v>451</v>
      </c>
    </row>
    <row r="646" spans="1:30" x14ac:dyDescent="0.25">
      <c r="A646" t="s">
        <v>1446</v>
      </c>
      <c r="B646">
        <v>44835</v>
      </c>
      <c r="C646">
        <v>44837</v>
      </c>
      <c r="D646" t="s">
        <v>143</v>
      </c>
      <c r="E646">
        <v>9571</v>
      </c>
      <c r="F646">
        <v>374</v>
      </c>
      <c r="G646">
        <v>4</v>
      </c>
      <c r="H646">
        <v>58</v>
      </c>
      <c r="I646">
        <v>3</v>
      </c>
      <c r="J646">
        <v>149</v>
      </c>
      <c r="K646">
        <v>9</v>
      </c>
      <c r="L646">
        <v>10</v>
      </c>
      <c r="M646">
        <v>14</v>
      </c>
      <c r="N646">
        <v>31</v>
      </c>
      <c r="O646">
        <v>38</v>
      </c>
      <c r="P646">
        <v>61</v>
      </c>
      <c r="Q646">
        <v>19</v>
      </c>
      <c r="R646">
        <v>38</v>
      </c>
      <c r="S646">
        <v>66</v>
      </c>
      <c r="T646">
        <v>43</v>
      </c>
      <c r="U646">
        <v>19</v>
      </c>
      <c r="V646">
        <v>47</v>
      </c>
      <c r="W646">
        <v>43</v>
      </c>
      <c r="X646">
        <v>45</v>
      </c>
      <c r="Y646">
        <v>67</v>
      </c>
      <c r="Z646">
        <v>48</v>
      </c>
      <c r="AA646" t="s">
        <v>144</v>
      </c>
      <c r="AB646" t="s">
        <v>16</v>
      </c>
      <c r="AC646" t="s">
        <v>128</v>
      </c>
      <c r="AD646" t="s">
        <v>129</v>
      </c>
    </row>
    <row r="647" spans="1:30" x14ac:dyDescent="0.25">
      <c r="A647" t="s">
        <v>1446</v>
      </c>
      <c r="B647">
        <v>44835</v>
      </c>
      <c r="C647">
        <v>44837</v>
      </c>
      <c r="D647" t="s">
        <v>138</v>
      </c>
      <c r="E647">
        <v>5351</v>
      </c>
      <c r="F647">
        <v>207</v>
      </c>
      <c r="G647">
        <v>18</v>
      </c>
      <c r="H647">
        <v>110</v>
      </c>
      <c r="I647">
        <v>1</v>
      </c>
      <c r="J647">
        <v>82</v>
      </c>
      <c r="K647">
        <v>2</v>
      </c>
      <c r="L647">
        <v>2</v>
      </c>
      <c r="M647">
        <v>9</v>
      </c>
      <c r="N647">
        <v>7</v>
      </c>
      <c r="O647">
        <v>20</v>
      </c>
      <c r="P647">
        <v>107</v>
      </c>
      <c r="Q647">
        <v>14</v>
      </c>
      <c r="R647">
        <v>57</v>
      </c>
      <c r="S647">
        <v>111</v>
      </c>
      <c r="T647">
        <v>13</v>
      </c>
      <c r="U647">
        <v>4</v>
      </c>
      <c r="V647">
        <v>31</v>
      </c>
      <c r="W647">
        <v>30</v>
      </c>
      <c r="X647">
        <v>32</v>
      </c>
      <c r="Y647">
        <v>111</v>
      </c>
      <c r="Z647">
        <v>35</v>
      </c>
      <c r="AA647" t="s">
        <v>139</v>
      </c>
      <c r="AB647" t="s">
        <v>16</v>
      </c>
      <c r="AC647" t="s">
        <v>128</v>
      </c>
      <c r="AD647" t="s">
        <v>129</v>
      </c>
    </row>
    <row r="648" spans="1:30" x14ac:dyDescent="0.25">
      <c r="A648" t="s">
        <v>1446</v>
      </c>
      <c r="B648">
        <v>44835</v>
      </c>
      <c r="C648">
        <v>44837</v>
      </c>
      <c r="D648" t="s">
        <v>414</v>
      </c>
      <c r="E648">
        <v>4019</v>
      </c>
      <c r="F648">
        <v>117</v>
      </c>
      <c r="G648">
        <v>0</v>
      </c>
      <c r="H648">
        <v>47</v>
      </c>
      <c r="I648">
        <v>0</v>
      </c>
      <c r="J648">
        <v>49</v>
      </c>
      <c r="K648">
        <v>1</v>
      </c>
      <c r="L648">
        <v>0</v>
      </c>
      <c r="M648">
        <v>0</v>
      </c>
      <c r="N648">
        <v>8</v>
      </c>
      <c r="O648">
        <v>38</v>
      </c>
      <c r="P648">
        <v>48</v>
      </c>
      <c r="Q648">
        <v>6</v>
      </c>
      <c r="R648">
        <v>16</v>
      </c>
      <c r="S648">
        <v>55</v>
      </c>
      <c r="T648">
        <v>25</v>
      </c>
      <c r="U648">
        <v>4</v>
      </c>
      <c r="V648">
        <v>29</v>
      </c>
      <c r="W648">
        <v>25</v>
      </c>
      <c r="X648">
        <v>26</v>
      </c>
      <c r="Y648">
        <v>55</v>
      </c>
      <c r="Z648">
        <v>29</v>
      </c>
      <c r="AA648" t="s">
        <v>415</v>
      </c>
      <c r="AB648" t="s">
        <v>389</v>
      </c>
      <c r="AC648" t="s">
        <v>391</v>
      </c>
      <c r="AD648" t="s">
        <v>392</v>
      </c>
    </row>
    <row r="649" spans="1:30" x14ac:dyDescent="0.25">
      <c r="A649" t="s">
        <v>1446</v>
      </c>
      <c r="B649">
        <v>44835</v>
      </c>
      <c r="C649">
        <v>44837</v>
      </c>
      <c r="D649" t="s">
        <v>101</v>
      </c>
      <c r="E649">
        <v>3192</v>
      </c>
      <c r="F649">
        <v>93</v>
      </c>
      <c r="G649">
        <v>7</v>
      </c>
      <c r="H649">
        <v>25</v>
      </c>
      <c r="I649">
        <v>0</v>
      </c>
      <c r="J649">
        <v>36</v>
      </c>
      <c r="K649">
        <v>0</v>
      </c>
      <c r="L649">
        <v>0</v>
      </c>
      <c r="M649">
        <v>2</v>
      </c>
      <c r="N649">
        <v>3</v>
      </c>
      <c r="O649">
        <v>11</v>
      </c>
      <c r="P649">
        <v>25</v>
      </c>
      <c r="Q649">
        <v>15</v>
      </c>
      <c r="R649">
        <v>13</v>
      </c>
      <c r="S649">
        <v>26</v>
      </c>
      <c r="T649">
        <v>4</v>
      </c>
      <c r="U649">
        <v>3</v>
      </c>
      <c r="V649">
        <v>6</v>
      </c>
      <c r="W649">
        <v>6</v>
      </c>
      <c r="X649">
        <v>5</v>
      </c>
      <c r="Y649">
        <v>26</v>
      </c>
      <c r="Z649">
        <v>6</v>
      </c>
      <c r="AA649" t="s">
        <v>102</v>
      </c>
      <c r="AB649" t="s">
        <v>16</v>
      </c>
      <c r="AC649" t="s">
        <v>91</v>
      </c>
      <c r="AD649" t="s">
        <v>92</v>
      </c>
    </row>
    <row r="650" spans="1:30" x14ac:dyDescent="0.25">
      <c r="A650" t="s">
        <v>1446</v>
      </c>
      <c r="B650">
        <v>44835</v>
      </c>
      <c r="C650">
        <v>44837</v>
      </c>
      <c r="D650" t="s">
        <v>578</v>
      </c>
      <c r="E650">
        <v>3306</v>
      </c>
      <c r="F650">
        <v>157</v>
      </c>
      <c r="G650">
        <v>0</v>
      </c>
      <c r="H650">
        <v>26</v>
      </c>
      <c r="I650">
        <v>0</v>
      </c>
      <c r="J650">
        <v>49</v>
      </c>
      <c r="K650">
        <v>0</v>
      </c>
      <c r="L650">
        <v>0</v>
      </c>
      <c r="M650">
        <v>0</v>
      </c>
      <c r="N650">
        <v>0</v>
      </c>
      <c r="O650">
        <v>16</v>
      </c>
      <c r="P650">
        <v>46</v>
      </c>
      <c r="Q650">
        <v>5</v>
      </c>
      <c r="R650">
        <v>24</v>
      </c>
      <c r="S650">
        <v>47</v>
      </c>
      <c r="T650">
        <v>0</v>
      </c>
      <c r="U650">
        <v>0</v>
      </c>
      <c r="V650">
        <v>4</v>
      </c>
      <c r="W650">
        <v>4</v>
      </c>
      <c r="X650">
        <v>4</v>
      </c>
      <c r="Y650">
        <v>47</v>
      </c>
      <c r="Z650">
        <v>4</v>
      </c>
      <c r="AA650" t="s">
        <v>579</v>
      </c>
      <c r="AB650" t="s">
        <v>389</v>
      </c>
      <c r="AC650" t="s">
        <v>510</v>
      </c>
      <c r="AD650" t="s">
        <v>511</v>
      </c>
    </row>
    <row r="651" spans="1:30" x14ac:dyDescent="0.25">
      <c r="A651" t="s">
        <v>1446</v>
      </c>
      <c r="B651">
        <v>44835</v>
      </c>
      <c r="C651">
        <v>44837</v>
      </c>
      <c r="D651" t="s">
        <v>517</v>
      </c>
      <c r="E651">
        <v>4535</v>
      </c>
      <c r="F651">
        <v>200</v>
      </c>
      <c r="G651">
        <v>0</v>
      </c>
      <c r="H651">
        <v>13</v>
      </c>
      <c r="I651">
        <v>0</v>
      </c>
      <c r="J651">
        <v>104</v>
      </c>
      <c r="K651">
        <v>0</v>
      </c>
      <c r="L651">
        <v>0</v>
      </c>
      <c r="M651">
        <v>0</v>
      </c>
      <c r="N651">
        <v>2</v>
      </c>
      <c r="O651">
        <v>2</v>
      </c>
      <c r="P651">
        <v>43</v>
      </c>
      <c r="Q651">
        <v>0</v>
      </c>
      <c r="R651">
        <v>21</v>
      </c>
      <c r="S651">
        <v>43</v>
      </c>
      <c r="T651">
        <v>4</v>
      </c>
      <c r="U651">
        <v>2</v>
      </c>
      <c r="V651">
        <v>37</v>
      </c>
      <c r="W651">
        <v>37</v>
      </c>
      <c r="X651">
        <v>36</v>
      </c>
      <c r="Y651">
        <v>44</v>
      </c>
      <c r="Z651">
        <v>37</v>
      </c>
      <c r="AA651" t="s">
        <v>518</v>
      </c>
      <c r="AB651" t="s">
        <v>389</v>
      </c>
      <c r="AC651" t="s">
        <v>510</v>
      </c>
      <c r="AD651" t="s">
        <v>511</v>
      </c>
    </row>
    <row r="652" spans="1:30" x14ac:dyDescent="0.25">
      <c r="A652" t="s">
        <v>1446</v>
      </c>
      <c r="B652">
        <v>44835</v>
      </c>
      <c r="C652">
        <v>44837</v>
      </c>
      <c r="D652" t="s">
        <v>503</v>
      </c>
      <c r="E652">
        <v>2895</v>
      </c>
      <c r="F652">
        <v>118</v>
      </c>
      <c r="G652">
        <v>38</v>
      </c>
      <c r="H652">
        <v>47</v>
      </c>
      <c r="I652">
        <v>0</v>
      </c>
      <c r="J652">
        <v>47</v>
      </c>
      <c r="K652">
        <v>3</v>
      </c>
      <c r="L652">
        <v>1</v>
      </c>
      <c r="M652">
        <v>20</v>
      </c>
      <c r="N652">
        <v>22</v>
      </c>
      <c r="O652">
        <v>36</v>
      </c>
      <c r="P652">
        <v>46</v>
      </c>
      <c r="Q652">
        <v>27</v>
      </c>
      <c r="R652">
        <v>34</v>
      </c>
      <c r="S652">
        <v>47</v>
      </c>
      <c r="T652">
        <v>22</v>
      </c>
      <c r="U652">
        <v>12</v>
      </c>
      <c r="V652">
        <v>23</v>
      </c>
      <c r="W652">
        <v>20</v>
      </c>
      <c r="X652">
        <v>23</v>
      </c>
      <c r="Y652">
        <v>48</v>
      </c>
      <c r="Z652">
        <v>23</v>
      </c>
      <c r="AA652" t="s">
        <v>504</v>
      </c>
      <c r="AB652" t="s">
        <v>389</v>
      </c>
      <c r="AC652" t="s">
        <v>450</v>
      </c>
      <c r="AD652" t="s">
        <v>451</v>
      </c>
    </row>
    <row r="653" spans="1:30" x14ac:dyDescent="0.25">
      <c r="A653" t="s">
        <v>1446</v>
      </c>
      <c r="B653">
        <v>44835</v>
      </c>
      <c r="C653">
        <v>44837</v>
      </c>
      <c r="D653" t="s">
        <v>106</v>
      </c>
      <c r="E653">
        <v>6044</v>
      </c>
      <c r="F653">
        <v>218</v>
      </c>
      <c r="G653">
        <v>20</v>
      </c>
      <c r="H653">
        <v>79</v>
      </c>
      <c r="I653">
        <v>0</v>
      </c>
      <c r="J653">
        <v>80</v>
      </c>
      <c r="K653">
        <v>3</v>
      </c>
      <c r="L653">
        <v>1</v>
      </c>
      <c r="M653">
        <v>4</v>
      </c>
      <c r="N653">
        <v>7</v>
      </c>
      <c r="O653">
        <v>7</v>
      </c>
      <c r="P653">
        <v>79</v>
      </c>
      <c r="Q653">
        <v>5</v>
      </c>
      <c r="R653">
        <v>25</v>
      </c>
      <c r="S653">
        <v>80</v>
      </c>
      <c r="T653">
        <v>19</v>
      </c>
      <c r="U653">
        <v>2</v>
      </c>
      <c r="V653">
        <v>21</v>
      </c>
      <c r="W653">
        <v>18</v>
      </c>
      <c r="X653">
        <v>22</v>
      </c>
      <c r="Y653">
        <v>80</v>
      </c>
      <c r="Z653">
        <v>22</v>
      </c>
      <c r="AA653" t="s">
        <v>107</v>
      </c>
      <c r="AB653" t="s">
        <v>16</v>
      </c>
      <c r="AC653" t="s">
        <v>91</v>
      </c>
      <c r="AD653" t="s">
        <v>92</v>
      </c>
    </row>
    <row r="654" spans="1:30" x14ac:dyDescent="0.25">
      <c r="A654" t="s">
        <v>1446</v>
      </c>
      <c r="B654">
        <v>44835</v>
      </c>
      <c r="C654">
        <v>44837</v>
      </c>
      <c r="D654" t="s">
        <v>515</v>
      </c>
      <c r="E654">
        <v>9591</v>
      </c>
      <c r="F654">
        <v>400</v>
      </c>
      <c r="G654">
        <v>0</v>
      </c>
      <c r="H654">
        <v>129</v>
      </c>
      <c r="I654">
        <v>0</v>
      </c>
      <c r="J654">
        <v>108</v>
      </c>
      <c r="K654">
        <v>15</v>
      </c>
      <c r="L654">
        <v>25</v>
      </c>
      <c r="M654">
        <v>0</v>
      </c>
      <c r="N654">
        <v>23</v>
      </c>
      <c r="O654">
        <v>53</v>
      </c>
      <c r="P654">
        <v>133</v>
      </c>
      <c r="Q654">
        <v>47</v>
      </c>
      <c r="R654">
        <v>82</v>
      </c>
      <c r="S654">
        <v>135</v>
      </c>
      <c r="T654">
        <v>33</v>
      </c>
      <c r="U654">
        <v>44</v>
      </c>
      <c r="V654">
        <v>74</v>
      </c>
      <c r="W654">
        <v>74</v>
      </c>
      <c r="X654">
        <v>68</v>
      </c>
      <c r="Y654">
        <v>136</v>
      </c>
      <c r="Z654">
        <v>74</v>
      </c>
      <c r="AA654" t="s">
        <v>516</v>
      </c>
      <c r="AB654" t="s">
        <v>389</v>
      </c>
      <c r="AC654" t="s">
        <v>510</v>
      </c>
      <c r="AD654" t="s">
        <v>511</v>
      </c>
    </row>
    <row r="655" spans="1:30" x14ac:dyDescent="0.25">
      <c r="A655" t="s">
        <v>1446</v>
      </c>
      <c r="B655">
        <v>44835</v>
      </c>
      <c r="C655">
        <v>44837</v>
      </c>
      <c r="D655" t="s">
        <v>167</v>
      </c>
      <c r="E655">
        <v>5412</v>
      </c>
      <c r="F655">
        <v>140</v>
      </c>
      <c r="G655">
        <v>0</v>
      </c>
      <c r="H655">
        <v>62</v>
      </c>
      <c r="I655">
        <v>0</v>
      </c>
      <c r="J655">
        <v>62</v>
      </c>
      <c r="K655">
        <v>4</v>
      </c>
      <c r="L655">
        <v>5</v>
      </c>
      <c r="M655">
        <v>1</v>
      </c>
      <c r="N655">
        <v>25</v>
      </c>
      <c r="O655">
        <v>14</v>
      </c>
      <c r="P655">
        <v>63</v>
      </c>
      <c r="Q655">
        <v>1</v>
      </c>
      <c r="R655">
        <v>51</v>
      </c>
      <c r="S655">
        <v>91</v>
      </c>
      <c r="T655">
        <v>28</v>
      </c>
      <c r="U655">
        <v>3</v>
      </c>
      <c r="V655">
        <v>29</v>
      </c>
      <c r="W655">
        <v>44</v>
      </c>
      <c r="X655">
        <v>32</v>
      </c>
      <c r="Y655">
        <v>103</v>
      </c>
      <c r="Z655">
        <v>47</v>
      </c>
      <c r="AA655" t="s">
        <v>168</v>
      </c>
      <c r="AB655" t="s">
        <v>16</v>
      </c>
      <c r="AC655" t="s">
        <v>169</v>
      </c>
      <c r="AD655" t="s">
        <v>1540</v>
      </c>
    </row>
    <row r="656" spans="1:30" x14ac:dyDescent="0.25">
      <c r="A656" t="s">
        <v>1446</v>
      </c>
      <c r="B656">
        <v>44835</v>
      </c>
      <c r="C656">
        <v>44837</v>
      </c>
      <c r="D656" t="s">
        <v>562</v>
      </c>
      <c r="E656">
        <v>5207</v>
      </c>
      <c r="F656">
        <v>216</v>
      </c>
      <c r="G656">
        <v>11</v>
      </c>
      <c r="H656">
        <v>73</v>
      </c>
      <c r="I656">
        <v>0</v>
      </c>
      <c r="J656">
        <v>73</v>
      </c>
      <c r="K656">
        <v>17</v>
      </c>
      <c r="L656">
        <v>2</v>
      </c>
      <c r="M656">
        <v>12</v>
      </c>
      <c r="N656">
        <v>38</v>
      </c>
      <c r="O656">
        <v>10</v>
      </c>
      <c r="P656">
        <v>97</v>
      </c>
      <c r="Q656">
        <v>9</v>
      </c>
      <c r="R656">
        <v>60</v>
      </c>
      <c r="S656">
        <v>99</v>
      </c>
      <c r="T656">
        <v>44</v>
      </c>
      <c r="U656">
        <v>7</v>
      </c>
      <c r="V656">
        <v>46</v>
      </c>
      <c r="W656">
        <v>46</v>
      </c>
      <c r="X656">
        <v>43</v>
      </c>
      <c r="Y656">
        <v>99</v>
      </c>
      <c r="Z656">
        <v>46</v>
      </c>
      <c r="AA656" t="s">
        <v>1516</v>
      </c>
      <c r="AB656" t="s">
        <v>389</v>
      </c>
      <c r="AC656" t="s">
        <v>510</v>
      </c>
      <c r="AD656" t="s">
        <v>511</v>
      </c>
    </row>
    <row r="657" spans="1:30" x14ac:dyDescent="0.25">
      <c r="A657" t="s">
        <v>1446</v>
      </c>
      <c r="B657">
        <v>44866</v>
      </c>
      <c r="C657">
        <v>44867</v>
      </c>
      <c r="D657" t="s">
        <v>951</v>
      </c>
      <c r="E657">
        <v>9742</v>
      </c>
      <c r="F657">
        <v>452</v>
      </c>
      <c r="G657">
        <v>0</v>
      </c>
      <c r="H657">
        <v>103</v>
      </c>
      <c r="I657">
        <v>1</v>
      </c>
      <c r="J657">
        <v>84</v>
      </c>
      <c r="K657">
        <v>4</v>
      </c>
      <c r="L657">
        <v>0</v>
      </c>
      <c r="M657">
        <v>1</v>
      </c>
      <c r="N657">
        <v>39</v>
      </c>
      <c r="O657">
        <v>10</v>
      </c>
      <c r="P657">
        <v>104</v>
      </c>
      <c r="Q657">
        <v>75</v>
      </c>
      <c r="R657">
        <v>49</v>
      </c>
      <c r="S657">
        <v>133</v>
      </c>
      <c r="T657">
        <v>41</v>
      </c>
      <c r="U657">
        <v>31</v>
      </c>
      <c r="V657">
        <v>42</v>
      </c>
      <c r="W657">
        <v>41</v>
      </c>
      <c r="X657">
        <v>41</v>
      </c>
      <c r="Y657">
        <v>139</v>
      </c>
      <c r="Z657">
        <v>42</v>
      </c>
      <c r="AA657" t="s">
        <v>952</v>
      </c>
      <c r="AB657" t="s">
        <v>810</v>
      </c>
      <c r="AC657" t="s">
        <v>953</v>
      </c>
      <c r="AD657" t="s">
        <v>954</v>
      </c>
    </row>
    <row r="658" spans="1:30" x14ac:dyDescent="0.25">
      <c r="A658" t="s">
        <v>1446</v>
      </c>
      <c r="B658">
        <v>44866</v>
      </c>
      <c r="C658">
        <v>44867</v>
      </c>
      <c r="D658" t="s">
        <v>941</v>
      </c>
      <c r="E658">
        <v>10703</v>
      </c>
      <c r="F658">
        <v>369</v>
      </c>
      <c r="G658">
        <v>2</v>
      </c>
      <c r="H658">
        <v>178</v>
      </c>
      <c r="I658">
        <v>19</v>
      </c>
      <c r="J658">
        <v>50</v>
      </c>
      <c r="K658">
        <v>4</v>
      </c>
      <c r="L658">
        <v>8</v>
      </c>
      <c r="M658">
        <v>1</v>
      </c>
      <c r="N658">
        <v>18</v>
      </c>
      <c r="O658">
        <v>139</v>
      </c>
      <c r="P658">
        <v>191</v>
      </c>
      <c r="Q658">
        <v>112</v>
      </c>
      <c r="R658">
        <v>88</v>
      </c>
      <c r="S658">
        <v>195</v>
      </c>
      <c r="T658">
        <v>19</v>
      </c>
      <c r="U658">
        <v>15</v>
      </c>
      <c r="V658">
        <v>19</v>
      </c>
      <c r="W658">
        <v>19</v>
      </c>
      <c r="X658">
        <v>19</v>
      </c>
      <c r="Y658">
        <v>195</v>
      </c>
      <c r="Z658">
        <v>19</v>
      </c>
      <c r="AA658" t="s">
        <v>942</v>
      </c>
      <c r="AB658" t="s">
        <v>810</v>
      </c>
      <c r="AC658" t="s">
        <v>904</v>
      </c>
      <c r="AD658" t="s">
        <v>905</v>
      </c>
    </row>
    <row r="659" spans="1:30" x14ac:dyDescent="0.25">
      <c r="A659" t="s">
        <v>1446</v>
      </c>
      <c r="B659">
        <v>44866</v>
      </c>
      <c r="C659">
        <v>44867</v>
      </c>
      <c r="D659" t="s">
        <v>959</v>
      </c>
      <c r="E659">
        <v>9570</v>
      </c>
      <c r="F659">
        <v>407</v>
      </c>
      <c r="G659">
        <v>0</v>
      </c>
      <c r="H659">
        <v>37</v>
      </c>
      <c r="I659">
        <v>0</v>
      </c>
      <c r="J659">
        <v>108</v>
      </c>
      <c r="K659">
        <v>0</v>
      </c>
      <c r="L659">
        <v>0</v>
      </c>
      <c r="M659">
        <v>0</v>
      </c>
      <c r="N659">
        <v>1</v>
      </c>
      <c r="O659">
        <v>14</v>
      </c>
      <c r="P659">
        <v>73</v>
      </c>
      <c r="Q659">
        <v>36</v>
      </c>
      <c r="R659">
        <v>28</v>
      </c>
      <c r="S659">
        <v>74</v>
      </c>
      <c r="T659">
        <v>4</v>
      </c>
      <c r="U659">
        <v>19</v>
      </c>
      <c r="V659">
        <v>27</v>
      </c>
      <c r="W659">
        <v>22</v>
      </c>
      <c r="X659">
        <v>26</v>
      </c>
      <c r="Y659">
        <v>76</v>
      </c>
      <c r="Z659">
        <v>28</v>
      </c>
      <c r="AA659" t="s">
        <v>960</v>
      </c>
      <c r="AB659" t="s">
        <v>810</v>
      </c>
      <c r="AC659" t="s">
        <v>953</v>
      </c>
      <c r="AD659" t="s">
        <v>954</v>
      </c>
    </row>
    <row r="660" spans="1:30" x14ac:dyDescent="0.25">
      <c r="A660" t="s">
        <v>1446</v>
      </c>
      <c r="B660">
        <v>44866</v>
      </c>
      <c r="C660">
        <v>44867</v>
      </c>
      <c r="D660" t="s">
        <v>1002</v>
      </c>
      <c r="E660">
        <v>9604</v>
      </c>
      <c r="F660">
        <v>471</v>
      </c>
      <c r="G660">
        <v>2</v>
      </c>
      <c r="H660">
        <v>275</v>
      </c>
      <c r="I660">
        <v>2</v>
      </c>
      <c r="J660">
        <v>121</v>
      </c>
      <c r="K660">
        <v>0</v>
      </c>
      <c r="L660">
        <v>24</v>
      </c>
      <c r="M660">
        <v>0</v>
      </c>
      <c r="N660">
        <v>53</v>
      </c>
      <c r="O660">
        <v>199</v>
      </c>
      <c r="P660">
        <v>274</v>
      </c>
      <c r="Q660">
        <v>158</v>
      </c>
      <c r="R660">
        <v>155</v>
      </c>
      <c r="S660">
        <v>272</v>
      </c>
      <c r="T660">
        <v>65</v>
      </c>
      <c r="U660">
        <v>42</v>
      </c>
      <c r="V660">
        <v>68</v>
      </c>
      <c r="W660">
        <v>71</v>
      </c>
      <c r="X660">
        <v>66</v>
      </c>
      <c r="Y660">
        <v>275</v>
      </c>
      <c r="Z660">
        <v>71</v>
      </c>
      <c r="AA660" t="s">
        <v>1003</v>
      </c>
      <c r="AB660" t="s">
        <v>810</v>
      </c>
      <c r="AC660" t="s">
        <v>953</v>
      </c>
      <c r="AD660" t="s">
        <v>954</v>
      </c>
    </row>
    <row r="661" spans="1:30" x14ac:dyDescent="0.25">
      <c r="A661" t="s">
        <v>1446</v>
      </c>
      <c r="B661">
        <v>44866</v>
      </c>
      <c r="C661">
        <v>44867</v>
      </c>
      <c r="D661" t="s">
        <v>979</v>
      </c>
      <c r="E661">
        <v>5841</v>
      </c>
      <c r="F661">
        <v>261</v>
      </c>
      <c r="G661">
        <v>47</v>
      </c>
      <c r="H661">
        <v>92</v>
      </c>
      <c r="I661">
        <v>1</v>
      </c>
      <c r="J661">
        <v>42</v>
      </c>
      <c r="K661">
        <v>1</v>
      </c>
      <c r="L661">
        <v>2</v>
      </c>
      <c r="M661">
        <v>2</v>
      </c>
      <c r="N661">
        <v>10</v>
      </c>
      <c r="O661">
        <v>48</v>
      </c>
      <c r="P661">
        <v>93</v>
      </c>
      <c r="Q661">
        <v>69</v>
      </c>
      <c r="R661">
        <v>55</v>
      </c>
      <c r="S661">
        <v>94</v>
      </c>
      <c r="T661">
        <v>10</v>
      </c>
      <c r="U661">
        <v>6</v>
      </c>
      <c r="V661">
        <v>10</v>
      </c>
      <c r="W661">
        <v>10</v>
      </c>
      <c r="X661">
        <v>8</v>
      </c>
      <c r="Y661">
        <v>94</v>
      </c>
      <c r="Z661">
        <v>10</v>
      </c>
      <c r="AA661" t="s">
        <v>980</v>
      </c>
      <c r="AB661" t="s">
        <v>810</v>
      </c>
      <c r="AC661" t="s">
        <v>953</v>
      </c>
      <c r="AD661" t="s">
        <v>954</v>
      </c>
    </row>
    <row r="662" spans="1:30" x14ac:dyDescent="0.25">
      <c r="A662" t="s">
        <v>1446</v>
      </c>
      <c r="B662">
        <v>44866</v>
      </c>
      <c r="C662">
        <v>44867</v>
      </c>
      <c r="D662" t="s">
        <v>1007</v>
      </c>
      <c r="E662">
        <v>14568</v>
      </c>
      <c r="F662">
        <v>553</v>
      </c>
      <c r="G662">
        <v>0</v>
      </c>
      <c r="H662">
        <v>363</v>
      </c>
      <c r="I662">
        <v>6</v>
      </c>
      <c r="J662">
        <v>148</v>
      </c>
      <c r="K662">
        <v>11</v>
      </c>
      <c r="L662">
        <v>32</v>
      </c>
      <c r="M662">
        <v>1</v>
      </c>
      <c r="N662">
        <v>84</v>
      </c>
      <c r="O662">
        <v>193</v>
      </c>
      <c r="P662">
        <v>365</v>
      </c>
      <c r="Q662">
        <v>193</v>
      </c>
      <c r="R662">
        <v>154</v>
      </c>
      <c r="S662">
        <v>367</v>
      </c>
      <c r="T662">
        <v>114</v>
      </c>
      <c r="U662">
        <v>95</v>
      </c>
      <c r="V662">
        <v>116</v>
      </c>
      <c r="W662">
        <v>106</v>
      </c>
      <c r="X662">
        <v>114</v>
      </c>
      <c r="Y662">
        <v>368</v>
      </c>
      <c r="Z662">
        <v>116</v>
      </c>
      <c r="AA662" t="s">
        <v>1008</v>
      </c>
      <c r="AB662" t="s">
        <v>810</v>
      </c>
      <c r="AC662" t="s">
        <v>1009</v>
      </c>
      <c r="AD662" t="s">
        <v>1010</v>
      </c>
    </row>
    <row r="663" spans="1:30" x14ac:dyDescent="0.25">
      <c r="A663" t="s">
        <v>1446</v>
      </c>
      <c r="B663">
        <v>44866</v>
      </c>
      <c r="C663">
        <v>44867</v>
      </c>
      <c r="D663" t="s">
        <v>931</v>
      </c>
      <c r="E663">
        <v>5927</v>
      </c>
      <c r="F663">
        <v>210</v>
      </c>
      <c r="G663">
        <v>17</v>
      </c>
      <c r="H663">
        <v>97</v>
      </c>
      <c r="I663">
        <v>3</v>
      </c>
      <c r="J663">
        <v>48</v>
      </c>
      <c r="K663">
        <v>7</v>
      </c>
      <c r="L663">
        <v>3</v>
      </c>
      <c r="M663">
        <v>1</v>
      </c>
      <c r="N663">
        <v>9</v>
      </c>
      <c r="O663">
        <v>70</v>
      </c>
      <c r="P663">
        <v>109</v>
      </c>
      <c r="Q663">
        <v>35</v>
      </c>
      <c r="R663">
        <v>65</v>
      </c>
      <c r="S663">
        <v>108</v>
      </c>
      <c r="T663">
        <v>19</v>
      </c>
      <c r="U663">
        <v>19</v>
      </c>
      <c r="V663">
        <v>27</v>
      </c>
      <c r="W663">
        <v>28</v>
      </c>
      <c r="X663">
        <v>27</v>
      </c>
      <c r="Y663">
        <v>109</v>
      </c>
      <c r="Z663">
        <v>28</v>
      </c>
      <c r="AA663" t="s">
        <v>932</v>
      </c>
      <c r="AB663" t="s">
        <v>810</v>
      </c>
      <c r="AC663" t="s">
        <v>904</v>
      </c>
      <c r="AD663" t="s">
        <v>905</v>
      </c>
    </row>
    <row r="664" spans="1:30" x14ac:dyDescent="0.25">
      <c r="A664" t="s">
        <v>1446</v>
      </c>
      <c r="B664">
        <v>44866</v>
      </c>
      <c r="C664">
        <v>44867</v>
      </c>
      <c r="D664" t="s">
        <v>910</v>
      </c>
      <c r="E664">
        <v>15735</v>
      </c>
      <c r="F664">
        <v>570</v>
      </c>
      <c r="G664">
        <v>23</v>
      </c>
      <c r="H664">
        <v>240</v>
      </c>
      <c r="I664">
        <v>1</v>
      </c>
      <c r="J664">
        <v>74</v>
      </c>
      <c r="K664">
        <v>2</v>
      </c>
      <c r="L664">
        <v>0</v>
      </c>
      <c r="M664">
        <v>5</v>
      </c>
      <c r="N664">
        <v>37</v>
      </c>
      <c r="O664">
        <v>21</v>
      </c>
      <c r="P664">
        <v>239</v>
      </c>
      <c r="Q664">
        <v>230</v>
      </c>
      <c r="R664">
        <v>135</v>
      </c>
      <c r="S664">
        <v>242</v>
      </c>
      <c r="T664">
        <v>25</v>
      </c>
      <c r="U664">
        <v>38</v>
      </c>
      <c r="V664">
        <v>40</v>
      </c>
      <c r="W664">
        <v>39</v>
      </c>
      <c r="X664">
        <v>41</v>
      </c>
      <c r="Y664">
        <v>242</v>
      </c>
      <c r="Z664">
        <v>41</v>
      </c>
      <c r="AA664" t="s">
        <v>911</v>
      </c>
      <c r="AB664" t="s">
        <v>810</v>
      </c>
      <c r="AC664" t="s">
        <v>1447</v>
      </c>
      <c r="AD664" t="s">
        <v>1448</v>
      </c>
    </row>
    <row r="665" spans="1:30" x14ac:dyDescent="0.25">
      <c r="A665" t="s">
        <v>1446</v>
      </c>
      <c r="B665">
        <v>44866</v>
      </c>
      <c r="C665">
        <v>44867</v>
      </c>
      <c r="D665" t="s">
        <v>984</v>
      </c>
      <c r="E665">
        <v>4854</v>
      </c>
      <c r="F665">
        <v>232</v>
      </c>
      <c r="G665">
        <v>0</v>
      </c>
      <c r="H665">
        <v>108</v>
      </c>
      <c r="I665">
        <v>0</v>
      </c>
      <c r="J665">
        <v>41</v>
      </c>
      <c r="K665">
        <v>5</v>
      </c>
      <c r="L665">
        <v>4</v>
      </c>
      <c r="M665">
        <v>0</v>
      </c>
      <c r="N665">
        <v>23</v>
      </c>
      <c r="O665">
        <v>64</v>
      </c>
      <c r="P665">
        <v>110</v>
      </c>
      <c r="Q665">
        <v>80</v>
      </c>
      <c r="R665">
        <v>70</v>
      </c>
      <c r="S665">
        <v>111</v>
      </c>
      <c r="T665">
        <v>28</v>
      </c>
      <c r="U665">
        <v>25</v>
      </c>
      <c r="V665">
        <v>30</v>
      </c>
      <c r="W665">
        <v>30</v>
      </c>
      <c r="X665">
        <v>30</v>
      </c>
      <c r="Y665">
        <v>111</v>
      </c>
      <c r="Z665">
        <v>30</v>
      </c>
      <c r="AA665" t="s">
        <v>985</v>
      </c>
      <c r="AB665" t="s">
        <v>810</v>
      </c>
      <c r="AC665" t="s">
        <v>953</v>
      </c>
      <c r="AD665" t="s">
        <v>954</v>
      </c>
    </row>
    <row r="666" spans="1:30" x14ac:dyDescent="0.25">
      <c r="A666" t="s">
        <v>1446</v>
      </c>
      <c r="B666">
        <v>44866</v>
      </c>
      <c r="C666">
        <v>44867</v>
      </c>
      <c r="D666" t="s">
        <v>970</v>
      </c>
      <c r="E666">
        <v>7961</v>
      </c>
      <c r="F666">
        <v>306</v>
      </c>
      <c r="G666">
        <v>0</v>
      </c>
      <c r="H666">
        <v>44</v>
      </c>
      <c r="I666">
        <v>1</v>
      </c>
      <c r="J666">
        <v>71</v>
      </c>
      <c r="K666">
        <v>9</v>
      </c>
      <c r="L666">
        <v>2</v>
      </c>
      <c r="M666">
        <v>2</v>
      </c>
      <c r="N666">
        <v>32</v>
      </c>
      <c r="O666">
        <v>7</v>
      </c>
      <c r="P666">
        <v>56</v>
      </c>
      <c r="Q666">
        <v>37</v>
      </c>
      <c r="R666">
        <v>31</v>
      </c>
      <c r="S666">
        <v>59</v>
      </c>
      <c r="T666">
        <v>30</v>
      </c>
      <c r="U666">
        <v>27</v>
      </c>
      <c r="V666">
        <v>31</v>
      </c>
      <c r="W666">
        <v>31</v>
      </c>
      <c r="X666">
        <v>30</v>
      </c>
      <c r="Y666">
        <v>61</v>
      </c>
      <c r="Z666">
        <v>33</v>
      </c>
      <c r="AA666" t="s">
        <v>971</v>
      </c>
      <c r="AB666" t="s">
        <v>810</v>
      </c>
      <c r="AC666" t="s">
        <v>953</v>
      </c>
      <c r="AD666" t="s">
        <v>954</v>
      </c>
    </row>
    <row r="667" spans="1:30" x14ac:dyDescent="0.25">
      <c r="A667" t="s">
        <v>1446</v>
      </c>
      <c r="B667">
        <v>44866</v>
      </c>
      <c r="C667">
        <v>44867</v>
      </c>
      <c r="D667" t="s">
        <v>158</v>
      </c>
      <c r="E667">
        <v>5569</v>
      </c>
      <c r="F667">
        <v>138</v>
      </c>
      <c r="G667">
        <v>0</v>
      </c>
      <c r="H667">
        <v>47</v>
      </c>
      <c r="I667">
        <v>0</v>
      </c>
      <c r="J667">
        <v>53</v>
      </c>
      <c r="K667">
        <v>4</v>
      </c>
      <c r="L667">
        <v>0</v>
      </c>
      <c r="M667">
        <v>0</v>
      </c>
      <c r="N667">
        <v>1</v>
      </c>
      <c r="O667">
        <v>0</v>
      </c>
      <c r="P667">
        <v>47</v>
      </c>
      <c r="Q667">
        <v>35</v>
      </c>
      <c r="R667">
        <v>20</v>
      </c>
      <c r="S667">
        <v>47</v>
      </c>
      <c r="T667">
        <v>3</v>
      </c>
      <c r="U667">
        <v>20</v>
      </c>
      <c r="V667">
        <v>33</v>
      </c>
      <c r="W667">
        <v>31</v>
      </c>
      <c r="X667">
        <v>28</v>
      </c>
      <c r="Y667">
        <v>48</v>
      </c>
      <c r="Z667">
        <v>34</v>
      </c>
      <c r="AA667" t="s">
        <v>159</v>
      </c>
      <c r="AB667" t="s">
        <v>16</v>
      </c>
      <c r="AC667" t="s">
        <v>128</v>
      </c>
      <c r="AD667" t="s">
        <v>129</v>
      </c>
    </row>
    <row r="668" spans="1:30" x14ac:dyDescent="0.25">
      <c r="A668" t="s">
        <v>1446</v>
      </c>
      <c r="B668">
        <v>44866</v>
      </c>
      <c r="C668">
        <v>44867</v>
      </c>
      <c r="D668" t="s">
        <v>833</v>
      </c>
      <c r="E668">
        <v>6321</v>
      </c>
      <c r="F668">
        <v>207</v>
      </c>
      <c r="G668">
        <v>117</v>
      </c>
      <c r="H668">
        <v>127</v>
      </c>
      <c r="I668">
        <v>0</v>
      </c>
      <c r="J668">
        <v>20</v>
      </c>
      <c r="K668">
        <v>0</v>
      </c>
      <c r="L668">
        <v>0</v>
      </c>
      <c r="M668">
        <v>1</v>
      </c>
      <c r="N668">
        <v>1</v>
      </c>
      <c r="O668">
        <v>115</v>
      </c>
      <c r="P668">
        <v>127</v>
      </c>
      <c r="Q668">
        <v>101</v>
      </c>
      <c r="R668">
        <v>69</v>
      </c>
      <c r="S668">
        <v>127</v>
      </c>
      <c r="T668">
        <v>2</v>
      </c>
      <c r="U668">
        <v>3</v>
      </c>
      <c r="V668">
        <v>5</v>
      </c>
      <c r="W668">
        <v>6</v>
      </c>
      <c r="X668">
        <v>6</v>
      </c>
      <c r="Y668">
        <v>127</v>
      </c>
      <c r="Z668">
        <v>6</v>
      </c>
      <c r="AA668" t="s">
        <v>834</v>
      </c>
      <c r="AB668" t="s">
        <v>810</v>
      </c>
      <c r="AC668" t="s">
        <v>812</v>
      </c>
      <c r="AD668" t="s">
        <v>813</v>
      </c>
    </row>
    <row r="669" spans="1:30" x14ac:dyDescent="0.25">
      <c r="A669" t="s">
        <v>1446</v>
      </c>
      <c r="B669">
        <v>44866</v>
      </c>
      <c r="C669">
        <v>44867</v>
      </c>
      <c r="D669" t="s">
        <v>894</v>
      </c>
      <c r="E669">
        <v>6614</v>
      </c>
      <c r="F669">
        <v>283</v>
      </c>
      <c r="G669">
        <v>1</v>
      </c>
      <c r="H669">
        <v>120</v>
      </c>
      <c r="I669">
        <v>1</v>
      </c>
      <c r="J669">
        <v>87</v>
      </c>
      <c r="K669">
        <v>17</v>
      </c>
      <c r="L669">
        <v>1</v>
      </c>
      <c r="M669">
        <v>1</v>
      </c>
      <c r="N669">
        <v>29</v>
      </c>
      <c r="O669">
        <v>110</v>
      </c>
      <c r="P669">
        <v>122</v>
      </c>
      <c r="Q669">
        <v>41</v>
      </c>
      <c r="R669">
        <v>49</v>
      </c>
      <c r="S669">
        <v>124</v>
      </c>
      <c r="T669">
        <v>32</v>
      </c>
      <c r="U669">
        <v>19</v>
      </c>
      <c r="V669">
        <v>32</v>
      </c>
      <c r="W669">
        <v>25</v>
      </c>
      <c r="X669">
        <v>33</v>
      </c>
      <c r="Y669">
        <v>125</v>
      </c>
      <c r="Z669">
        <v>33</v>
      </c>
      <c r="AA669" t="s">
        <v>895</v>
      </c>
      <c r="AB669" t="s">
        <v>810</v>
      </c>
      <c r="AC669" t="s">
        <v>856</v>
      </c>
      <c r="AD669" t="s">
        <v>857</v>
      </c>
    </row>
    <row r="670" spans="1:30" x14ac:dyDescent="0.25">
      <c r="A670" t="s">
        <v>1446</v>
      </c>
      <c r="B670">
        <v>44866</v>
      </c>
      <c r="C670">
        <v>44867</v>
      </c>
      <c r="D670" t="s">
        <v>883</v>
      </c>
      <c r="E670">
        <v>15573</v>
      </c>
      <c r="F670">
        <v>539</v>
      </c>
      <c r="G670">
        <v>8</v>
      </c>
      <c r="H670">
        <v>312</v>
      </c>
      <c r="I670">
        <v>0</v>
      </c>
      <c r="J670">
        <v>125</v>
      </c>
      <c r="K670">
        <v>1</v>
      </c>
      <c r="L670">
        <v>1</v>
      </c>
      <c r="M670">
        <v>0</v>
      </c>
      <c r="N670">
        <v>3</v>
      </c>
      <c r="O670">
        <v>21</v>
      </c>
      <c r="P670">
        <v>323</v>
      </c>
      <c r="Q670">
        <v>187</v>
      </c>
      <c r="R670">
        <v>119</v>
      </c>
      <c r="S670">
        <v>328</v>
      </c>
      <c r="T670">
        <v>53</v>
      </c>
      <c r="U670">
        <v>48</v>
      </c>
      <c r="V670">
        <v>54</v>
      </c>
      <c r="W670">
        <v>43</v>
      </c>
      <c r="X670">
        <v>54</v>
      </c>
      <c r="Y670">
        <v>328</v>
      </c>
      <c r="Z670">
        <v>54</v>
      </c>
      <c r="AA670" t="s">
        <v>884</v>
      </c>
      <c r="AB670" t="s">
        <v>810</v>
      </c>
      <c r="AC670" t="s">
        <v>1447</v>
      </c>
      <c r="AD670" t="s">
        <v>1448</v>
      </c>
    </row>
    <row r="671" spans="1:30" x14ac:dyDescent="0.25">
      <c r="A671" t="s">
        <v>1446</v>
      </c>
      <c r="B671">
        <v>44866</v>
      </c>
      <c r="C671">
        <v>44867</v>
      </c>
      <c r="D671" t="s">
        <v>464</v>
      </c>
      <c r="E671">
        <v>3256</v>
      </c>
      <c r="F671">
        <v>108</v>
      </c>
      <c r="G671">
        <v>0</v>
      </c>
      <c r="H671">
        <v>61</v>
      </c>
      <c r="I671">
        <v>0</v>
      </c>
      <c r="J671">
        <v>83</v>
      </c>
      <c r="K671">
        <v>1</v>
      </c>
      <c r="L671">
        <v>0</v>
      </c>
      <c r="M671">
        <v>0</v>
      </c>
      <c r="N671">
        <v>56</v>
      </c>
      <c r="O671">
        <v>2</v>
      </c>
      <c r="P671">
        <v>62</v>
      </c>
      <c r="Q671">
        <v>17</v>
      </c>
      <c r="R671">
        <v>22</v>
      </c>
      <c r="S671">
        <v>62</v>
      </c>
      <c r="T671">
        <v>57</v>
      </c>
      <c r="U671">
        <v>36</v>
      </c>
      <c r="V671">
        <v>57</v>
      </c>
      <c r="W671">
        <v>52</v>
      </c>
      <c r="X671">
        <v>54</v>
      </c>
      <c r="Y671">
        <v>62</v>
      </c>
      <c r="Z671">
        <v>57</v>
      </c>
      <c r="AA671" t="s">
        <v>465</v>
      </c>
      <c r="AB671" t="s">
        <v>389</v>
      </c>
      <c r="AC671" t="s">
        <v>450</v>
      </c>
      <c r="AD671" t="s">
        <v>451</v>
      </c>
    </row>
    <row r="672" spans="1:30" x14ac:dyDescent="0.25">
      <c r="A672" t="s">
        <v>1446</v>
      </c>
      <c r="B672">
        <v>44866</v>
      </c>
      <c r="C672">
        <v>44867</v>
      </c>
      <c r="D672" t="s">
        <v>567</v>
      </c>
      <c r="E672">
        <v>5360</v>
      </c>
      <c r="F672">
        <v>232</v>
      </c>
      <c r="G672">
        <v>10</v>
      </c>
      <c r="H672">
        <v>163</v>
      </c>
      <c r="I672">
        <v>5</v>
      </c>
      <c r="J672">
        <v>82</v>
      </c>
      <c r="K672">
        <v>15</v>
      </c>
      <c r="L672">
        <v>11</v>
      </c>
      <c r="M672">
        <v>19</v>
      </c>
      <c r="N672">
        <v>54</v>
      </c>
      <c r="O672">
        <v>39</v>
      </c>
      <c r="P672">
        <v>163</v>
      </c>
      <c r="Q672">
        <v>114</v>
      </c>
      <c r="R672">
        <v>73</v>
      </c>
      <c r="S672">
        <v>164</v>
      </c>
      <c r="T672">
        <v>54</v>
      </c>
      <c r="U672">
        <v>58</v>
      </c>
      <c r="V672">
        <v>58</v>
      </c>
      <c r="W672">
        <v>58</v>
      </c>
      <c r="X672">
        <v>55</v>
      </c>
      <c r="Y672">
        <v>164</v>
      </c>
      <c r="Z672">
        <v>59</v>
      </c>
      <c r="AA672" t="s">
        <v>568</v>
      </c>
      <c r="AB672" t="s">
        <v>389</v>
      </c>
      <c r="AC672" t="s">
        <v>510</v>
      </c>
      <c r="AD672" t="s">
        <v>511</v>
      </c>
    </row>
    <row r="673" spans="1:30" x14ac:dyDescent="0.25">
      <c r="A673" t="s">
        <v>1446</v>
      </c>
      <c r="B673">
        <v>44866</v>
      </c>
      <c r="C673">
        <v>44867</v>
      </c>
      <c r="D673" t="s">
        <v>427</v>
      </c>
      <c r="E673">
        <v>3525</v>
      </c>
      <c r="F673">
        <v>133</v>
      </c>
      <c r="G673">
        <v>2</v>
      </c>
      <c r="H673">
        <v>100</v>
      </c>
      <c r="I673">
        <v>0</v>
      </c>
      <c r="J673">
        <v>51</v>
      </c>
      <c r="K673">
        <v>0</v>
      </c>
      <c r="L673">
        <v>1</v>
      </c>
      <c r="M673">
        <v>0</v>
      </c>
      <c r="N673">
        <v>3</v>
      </c>
      <c r="O673">
        <v>57</v>
      </c>
      <c r="P673">
        <v>99</v>
      </c>
      <c r="Q673">
        <v>68</v>
      </c>
      <c r="R673">
        <v>45</v>
      </c>
      <c r="S673">
        <v>99</v>
      </c>
      <c r="T673">
        <v>17</v>
      </c>
      <c r="U673">
        <v>15</v>
      </c>
      <c r="V673">
        <v>18</v>
      </c>
      <c r="W673">
        <v>21</v>
      </c>
      <c r="X673">
        <v>22</v>
      </c>
      <c r="Y673">
        <v>100</v>
      </c>
      <c r="Z673">
        <v>22</v>
      </c>
      <c r="AA673" t="s">
        <v>428</v>
      </c>
      <c r="AB673" t="s">
        <v>389</v>
      </c>
      <c r="AC673" t="s">
        <v>391</v>
      </c>
      <c r="AD673" t="s">
        <v>392</v>
      </c>
    </row>
    <row r="674" spans="1:30" x14ac:dyDescent="0.25">
      <c r="A674" t="s">
        <v>1446</v>
      </c>
      <c r="B674">
        <v>44866</v>
      </c>
      <c r="C674">
        <v>44867</v>
      </c>
      <c r="D674" t="s">
        <v>397</v>
      </c>
      <c r="E674">
        <v>3973</v>
      </c>
      <c r="F674">
        <v>112</v>
      </c>
      <c r="G674">
        <v>13</v>
      </c>
      <c r="H674">
        <v>17</v>
      </c>
      <c r="I674">
        <v>0</v>
      </c>
      <c r="J674">
        <v>45</v>
      </c>
      <c r="K674">
        <v>0</v>
      </c>
      <c r="L674">
        <v>3</v>
      </c>
      <c r="M674">
        <v>3</v>
      </c>
      <c r="N674">
        <v>2</v>
      </c>
      <c r="O674">
        <v>12</v>
      </c>
      <c r="P674">
        <v>17</v>
      </c>
      <c r="Q674">
        <v>12</v>
      </c>
      <c r="R674">
        <v>4</v>
      </c>
      <c r="S674">
        <v>19</v>
      </c>
      <c r="T674">
        <v>3</v>
      </c>
      <c r="U674">
        <v>3</v>
      </c>
      <c r="V674">
        <v>3</v>
      </c>
      <c r="W674">
        <v>3</v>
      </c>
      <c r="X674">
        <v>3</v>
      </c>
      <c r="Y674">
        <v>19</v>
      </c>
      <c r="Z674">
        <v>3</v>
      </c>
      <c r="AA674" t="s">
        <v>398</v>
      </c>
      <c r="AB674" t="s">
        <v>389</v>
      </c>
      <c r="AC674" t="s">
        <v>391</v>
      </c>
      <c r="AD674" t="s">
        <v>392</v>
      </c>
    </row>
    <row r="675" spans="1:30" x14ac:dyDescent="0.25">
      <c r="A675" t="s">
        <v>1446</v>
      </c>
      <c r="B675">
        <v>44866</v>
      </c>
      <c r="C675">
        <v>44867</v>
      </c>
      <c r="D675" t="s">
        <v>538</v>
      </c>
      <c r="E675">
        <v>5132</v>
      </c>
      <c r="F675">
        <v>226</v>
      </c>
      <c r="G675">
        <v>1</v>
      </c>
      <c r="H675">
        <v>112</v>
      </c>
      <c r="I675">
        <v>1</v>
      </c>
      <c r="J675">
        <v>59</v>
      </c>
      <c r="K675">
        <v>1</v>
      </c>
      <c r="L675">
        <v>1</v>
      </c>
      <c r="M675">
        <v>0</v>
      </c>
      <c r="N675">
        <v>33</v>
      </c>
      <c r="O675">
        <v>9</v>
      </c>
      <c r="P675">
        <v>112</v>
      </c>
      <c r="Q675">
        <v>81</v>
      </c>
      <c r="R675">
        <v>56</v>
      </c>
      <c r="S675">
        <v>109</v>
      </c>
      <c r="T675">
        <v>32</v>
      </c>
      <c r="U675">
        <v>30</v>
      </c>
      <c r="V675">
        <v>33</v>
      </c>
      <c r="W675">
        <v>33</v>
      </c>
      <c r="X675">
        <v>27</v>
      </c>
      <c r="Y675">
        <v>113</v>
      </c>
      <c r="Z675">
        <v>33</v>
      </c>
      <c r="AA675" t="s">
        <v>539</v>
      </c>
      <c r="AB675" t="s">
        <v>389</v>
      </c>
      <c r="AC675" t="s">
        <v>510</v>
      </c>
      <c r="AD675" t="s">
        <v>511</v>
      </c>
    </row>
    <row r="676" spans="1:30" x14ac:dyDescent="0.25">
      <c r="A676" t="s">
        <v>1446</v>
      </c>
      <c r="B676">
        <v>44866</v>
      </c>
      <c r="C676">
        <v>44867</v>
      </c>
      <c r="D676" t="s">
        <v>467</v>
      </c>
      <c r="E676">
        <v>3488</v>
      </c>
      <c r="F676">
        <v>158</v>
      </c>
      <c r="G676">
        <v>1</v>
      </c>
      <c r="H676">
        <v>98</v>
      </c>
      <c r="I676">
        <v>0</v>
      </c>
      <c r="J676">
        <v>49</v>
      </c>
      <c r="K676">
        <v>0</v>
      </c>
      <c r="L676">
        <v>0</v>
      </c>
      <c r="M676">
        <v>0</v>
      </c>
      <c r="N676">
        <v>11</v>
      </c>
      <c r="O676">
        <v>69</v>
      </c>
      <c r="P676">
        <v>102</v>
      </c>
      <c r="Q676">
        <v>50</v>
      </c>
      <c r="R676">
        <v>47</v>
      </c>
      <c r="S676">
        <v>102</v>
      </c>
      <c r="T676">
        <v>35</v>
      </c>
      <c r="U676">
        <v>28</v>
      </c>
      <c r="V676">
        <v>36</v>
      </c>
      <c r="W676">
        <v>34</v>
      </c>
      <c r="X676">
        <v>34</v>
      </c>
      <c r="Y676">
        <v>103</v>
      </c>
      <c r="Z676">
        <v>36</v>
      </c>
      <c r="AA676" t="s">
        <v>1541</v>
      </c>
      <c r="AB676" t="s">
        <v>389</v>
      </c>
      <c r="AC676" t="s">
        <v>450</v>
      </c>
      <c r="AD676" t="s">
        <v>451</v>
      </c>
    </row>
    <row r="677" spans="1:30" x14ac:dyDescent="0.25">
      <c r="A677" t="s">
        <v>1446</v>
      </c>
      <c r="B677">
        <v>44866</v>
      </c>
      <c r="C677">
        <v>44867</v>
      </c>
      <c r="D677" t="s">
        <v>179</v>
      </c>
      <c r="E677">
        <v>7338</v>
      </c>
      <c r="F677">
        <v>317</v>
      </c>
      <c r="G677">
        <v>46</v>
      </c>
      <c r="H677">
        <v>73</v>
      </c>
      <c r="I677">
        <v>0</v>
      </c>
      <c r="J677">
        <v>103</v>
      </c>
      <c r="K677">
        <v>4</v>
      </c>
      <c r="L677">
        <v>9</v>
      </c>
      <c r="M677">
        <v>10</v>
      </c>
      <c r="N677">
        <v>11</v>
      </c>
      <c r="O677">
        <v>54</v>
      </c>
      <c r="P677">
        <v>91</v>
      </c>
      <c r="Q677">
        <v>79</v>
      </c>
      <c r="R677">
        <v>91</v>
      </c>
      <c r="S677">
        <v>95</v>
      </c>
      <c r="T677">
        <v>25</v>
      </c>
      <c r="U677">
        <v>26</v>
      </c>
      <c r="V677">
        <v>27</v>
      </c>
      <c r="W677">
        <v>27</v>
      </c>
      <c r="X677">
        <v>27</v>
      </c>
      <c r="Y677">
        <v>96</v>
      </c>
      <c r="Z677">
        <v>27</v>
      </c>
      <c r="AA677" t="s">
        <v>180</v>
      </c>
      <c r="AB677" t="s">
        <v>16</v>
      </c>
      <c r="AC677" t="s">
        <v>169</v>
      </c>
      <c r="AD677" t="s">
        <v>1540</v>
      </c>
    </row>
    <row r="678" spans="1:30" x14ac:dyDescent="0.25">
      <c r="A678" t="s">
        <v>1446</v>
      </c>
      <c r="B678">
        <v>44866</v>
      </c>
      <c r="C678">
        <v>44867</v>
      </c>
      <c r="D678" t="s">
        <v>900</v>
      </c>
      <c r="E678">
        <v>13535</v>
      </c>
      <c r="F678">
        <v>629</v>
      </c>
      <c r="G678">
        <v>0</v>
      </c>
      <c r="H678">
        <v>209</v>
      </c>
      <c r="I678">
        <v>0</v>
      </c>
      <c r="J678">
        <v>142</v>
      </c>
      <c r="K678">
        <v>5</v>
      </c>
      <c r="L678">
        <v>0</v>
      </c>
      <c r="M678">
        <v>0</v>
      </c>
      <c r="N678">
        <v>36</v>
      </c>
      <c r="O678">
        <v>182</v>
      </c>
      <c r="P678">
        <v>215</v>
      </c>
      <c r="Q678">
        <v>115</v>
      </c>
      <c r="R678">
        <v>116</v>
      </c>
      <c r="S678">
        <v>221</v>
      </c>
      <c r="T678">
        <v>38</v>
      </c>
      <c r="U678">
        <v>30</v>
      </c>
      <c r="V678">
        <v>41</v>
      </c>
      <c r="W678">
        <v>39</v>
      </c>
      <c r="X678">
        <v>39</v>
      </c>
      <c r="Y678">
        <v>221</v>
      </c>
      <c r="Z678">
        <v>41</v>
      </c>
      <c r="AA678" t="s">
        <v>901</v>
      </c>
      <c r="AB678" t="s">
        <v>810</v>
      </c>
      <c r="AC678" t="s">
        <v>856</v>
      </c>
      <c r="AD678" t="s">
        <v>857</v>
      </c>
    </row>
    <row r="679" spans="1:30" x14ac:dyDescent="0.25">
      <c r="A679" t="s">
        <v>1446</v>
      </c>
      <c r="B679">
        <v>44866</v>
      </c>
      <c r="C679">
        <v>44867</v>
      </c>
      <c r="D679" t="s">
        <v>843</v>
      </c>
      <c r="E679">
        <v>11356</v>
      </c>
      <c r="F679">
        <v>340</v>
      </c>
      <c r="G679">
        <v>0</v>
      </c>
      <c r="H679">
        <v>92</v>
      </c>
      <c r="I679">
        <v>0</v>
      </c>
      <c r="J679">
        <v>46</v>
      </c>
      <c r="K679">
        <v>1</v>
      </c>
      <c r="L679">
        <v>0</v>
      </c>
      <c r="M679">
        <v>0</v>
      </c>
      <c r="N679">
        <v>0</v>
      </c>
      <c r="O679">
        <v>67</v>
      </c>
      <c r="P679">
        <v>90</v>
      </c>
      <c r="Q679">
        <v>70</v>
      </c>
      <c r="R679">
        <v>68</v>
      </c>
      <c r="S679">
        <v>132</v>
      </c>
      <c r="T679">
        <v>17</v>
      </c>
      <c r="U679">
        <v>12</v>
      </c>
      <c r="V679">
        <v>17</v>
      </c>
      <c r="W679">
        <v>16</v>
      </c>
      <c r="X679">
        <v>16</v>
      </c>
      <c r="Y679">
        <v>134</v>
      </c>
      <c r="Z679">
        <v>18</v>
      </c>
      <c r="AA679" t="s">
        <v>844</v>
      </c>
      <c r="AB679" t="s">
        <v>810</v>
      </c>
      <c r="AC679" t="s">
        <v>812</v>
      </c>
      <c r="AD679" t="s">
        <v>813</v>
      </c>
    </row>
    <row r="680" spans="1:30" x14ac:dyDescent="0.25">
      <c r="A680" t="s">
        <v>1446</v>
      </c>
      <c r="B680">
        <v>44866</v>
      </c>
      <c r="C680">
        <v>44867</v>
      </c>
      <c r="D680" t="s">
        <v>902</v>
      </c>
      <c r="E680">
        <v>7468</v>
      </c>
      <c r="F680">
        <v>319</v>
      </c>
      <c r="G680">
        <v>0</v>
      </c>
      <c r="H680">
        <v>90</v>
      </c>
      <c r="I680">
        <v>0</v>
      </c>
      <c r="J680">
        <v>45</v>
      </c>
      <c r="K680">
        <v>0</v>
      </c>
      <c r="L680">
        <v>0</v>
      </c>
      <c r="M680">
        <v>0</v>
      </c>
      <c r="N680">
        <v>0</v>
      </c>
      <c r="O680">
        <v>65</v>
      </c>
      <c r="P680">
        <v>156</v>
      </c>
      <c r="Q680">
        <v>81</v>
      </c>
      <c r="R680">
        <v>96</v>
      </c>
      <c r="S680">
        <v>155</v>
      </c>
      <c r="T680">
        <v>7</v>
      </c>
      <c r="U680">
        <v>7</v>
      </c>
      <c r="V680">
        <v>13</v>
      </c>
      <c r="W680">
        <v>11</v>
      </c>
      <c r="X680">
        <v>11</v>
      </c>
      <c r="Y680">
        <v>157</v>
      </c>
      <c r="Z680">
        <v>13</v>
      </c>
      <c r="AA680" t="s">
        <v>903</v>
      </c>
      <c r="AB680" t="s">
        <v>810</v>
      </c>
      <c r="AC680" t="s">
        <v>904</v>
      </c>
      <c r="AD680" t="s">
        <v>905</v>
      </c>
    </row>
    <row r="681" spans="1:30" x14ac:dyDescent="0.25">
      <c r="A681" t="s">
        <v>1446</v>
      </c>
      <c r="B681">
        <v>44866</v>
      </c>
      <c r="C681">
        <v>44867</v>
      </c>
      <c r="D681" t="s">
        <v>61</v>
      </c>
      <c r="E681">
        <v>4895</v>
      </c>
      <c r="F681">
        <v>198</v>
      </c>
      <c r="G681">
        <v>1</v>
      </c>
      <c r="H681">
        <v>64</v>
      </c>
      <c r="I681">
        <v>2</v>
      </c>
      <c r="J681">
        <v>117</v>
      </c>
      <c r="K681">
        <v>2</v>
      </c>
      <c r="L681">
        <v>0</v>
      </c>
      <c r="M681">
        <v>2</v>
      </c>
      <c r="N681">
        <v>5</v>
      </c>
      <c r="O681">
        <v>58</v>
      </c>
      <c r="P681">
        <v>64</v>
      </c>
      <c r="Q681">
        <v>35</v>
      </c>
      <c r="R681">
        <v>46</v>
      </c>
      <c r="S681">
        <v>65</v>
      </c>
      <c r="T681">
        <v>27</v>
      </c>
      <c r="U681">
        <v>29</v>
      </c>
      <c r="V681">
        <v>36</v>
      </c>
      <c r="W681">
        <v>35</v>
      </c>
      <c r="X681">
        <v>35</v>
      </c>
      <c r="Y681">
        <v>65</v>
      </c>
      <c r="Z681">
        <v>36</v>
      </c>
      <c r="AA681" t="s">
        <v>62</v>
      </c>
      <c r="AB681" t="s">
        <v>16</v>
      </c>
      <c r="AC681" t="s">
        <v>41</v>
      </c>
      <c r="AD681" t="s">
        <v>42</v>
      </c>
    </row>
    <row r="682" spans="1:30" x14ac:dyDescent="0.25">
      <c r="A682" t="s">
        <v>1446</v>
      </c>
      <c r="B682">
        <v>44866</v>
      </c>
      <c r="C682">
        <v>44867</v>
      </c>
      <c r="D682" t="s">
        <v>63</v>
      </c>
      <c r="E682">
        <v>5409</v>
      </c>
      <c r="F682">
        <v>152</v>
      </c>
      <c r="G682">
        <v>4</v>
      </c>
      <c r="H682">
        <v>22</v>
      </c>
      <c r="I682">
        <v>0</v>
      </c>
      <c r="J682">
        <v>68</v>
      </c>
      <c r="K682">
        <v>1</v>
      </c>
      <c r="L682">
        <v>2</v>
      </c>
      <c r="M682">
        <v>1</v>
      </c>
      <c r="N682">
        <v>8</v>
      </c>
      <c r="O682">
        <v>8</v>
      </c>
      <c r="P682">
        <v>22</v>
      </c>
      <c r="Q682">
        <v>11</v>
      </c>
      <c r="R682">
        <v>10</v>
      </c>
      <c r="S682">
        <v>21</v>
      </c>
      <c r="T682">
        <v>9</v>
      </c>
      <c r="U682">
        <v>10</v>
      </c>
      <c r="V682">
        <v>12</v>
      </c>
      <c r="W682">
        <v>12</v>
      </c>
      <c r="X682">
        <v>9</v>
      </c>
      <c r="Y682">
        <v>23</v>
      </c>
      <c r="Z682">
        <v>12</v>
      </c>
      <c r="AA682" t="s">
        <v>64</v>
      </c>
      <c r="AB682" t="s">
        <v>16</v>
      </c>
      <c r="AC682" t="s">
        <v>41</v>
      </c>
      <c r="AD682" t="s">
        <v>42</v>
      </c>
    </row>
    <row r="683" spans="1:30" x14ac:dyDescent="0.25">
      <c r="A683" t="s">
        <v>1446</v>
      </c>
      <c r="B683">
        <v>44866</v>
      </c>
      <c r="C683">
        <v>44867</v>
      </c>
      <c r="D683" t="s">
        <v>449</v>
      </c>
      <c r="E683">
        <v>3742</v>
      </c>
      <c r="F683">
        <v>114</v>
      </c>
      <c r="G683">
        <v>0</v>
      </c>
      <c r="H683">
        <v>37</v>
      </c>
      <c r="I683">
        <v>0</v>
      </c>
      <c r="J683">
        <v>13</v>
      </c>
      <c r="K683">
        <v>1</v>
      </c>
      <c r="L683">
        <v>0</v>
      </c>
      <c r="M683">
        <v>0</v>
      </c>
      <c r="N683">
        <v>2</v>
      </c>
      <c r="O683">
        <v>37</v>
      </c>
      <c r="P683">
        <v>39</v>
      </c>
      <c r="Q683">
        <v>14</v>
      </c>
      <c r="R683">
        <v>21</v>
      </c>
      <c r="S683">
        <v>39</v>
      </c>
      <c r="T683">
        <v>3</v>
      </c>
      <c r="U683">
        <v>1</v>
      </c>
      <c r="V683">
        <v>3</v>
      </c>
      <c r="W683">
        <v>3</v>
      </c>
      <c r="X683">
        <v>3</v>
      </c>
      <c r="Y683">
        <v>39</v>
      </c>
      <c r="Z683">
        <v>3</v>
      </c>
      <c r="AA683" t="s">
        <v>1631</v>
      </c>
      <c r="AB683" t="s">
        <v>389</v>
      </c>
      <c r="AC683" t="s">
        <v>450</v>
      </c>
      <c r="AD683" t="s">
        <v>451</v>
      </c>
    </row>
    <row r="684" spans="1:30" x14ac:dyDescent="0.25">
      <c r="A684" t="s">
        <v>1446</v>
      </c>
      <c r="B684">
        <v>44866</v>
      </c>
      <c r="C684">
        <v>44867</v>
      </c>
      <c r="D684" t="s">
        <v>854</v>
      </c>
      <c r="E684">
        <v>6384</v>
      </c>
      <c r="F684">
        <v>242</v>
      </c>
      <c r="G684">
        <v>24</v>
      </c>
      <c r="H684">
        <v>152</v>
      </c>
      <c r="I684">
        <v>0</v>
      </c>
      <c r="J684">
        <v>30</v>
      </c>
      <c r="K684">
        <v>2</v>
      </c>
      <c r="L684">
        <v>0</v>
      </c>
      <c r="M684">
        <v>6</v>
      </c>
      <c r="N684">
        <v>18</v>
      </c>
      <c r="O684">
        <v>130</v>
      </c>
      <c r="P684">
        <v>154</v>
      </c>
      <c r="Q684">
        <v>101</v>
      </c>
      <c r="R684">
        <v>67</v>
      </c>
      <c r="S684">
        <v>153</v>
      </c>
      <c r="T684">
        <v>19</v>
      </c>
      <c r="U684">
        <v>18</v>
      </c>
      <c r="V684">
        <v>18</v>
      </c>
      <c r="W684">
        <v>17</v>
      </c>
      <c r="X684">
        <v>19</v>
      </c>
      <c r="Y684">
        <v>154</v>
      </c>
      <c r="Z684">
        <v>19</v>
      </c>
      <c r="AA684" t="s">
        <v>855</v>
      </c>
      <c r="AB684" t="s">
        <v>810</v>
      </c>
      <c r="AC684" t="s">
        <v>856</v>
      </c>
      <c r="AD684" t="s">
        <v>857</v>
      </c>
    </row>
    <row r="685" spans="1:30" x14ac:dyDescent="0.25">
      <c r="A685" t="s">
        <v>1446</v>
      </c>
      <c r="B685">
        <v>44866</v>
      </c>
      <c r="C685">
        <v>44867</v>
      </c>
      <c r="D685" t="s">
        <v>926</v>
      </c>
      <c r="E685">
        <v>8152</v>
      </c>
      <c r="F685">
        <v>365</v>
      </c>
      <c r="G685">
        <v>11</v>
      </c>
      <c r="H685">
        <v>240</v>
      </c>
      <c r="I685">
        <v>8</v>
      </c>
      <c r="J685">
        <v>64</v>
      </c>
      <c r="K685">
        <v>9</v>
      </c>
      <c r="L685">
        <v>5</v>
      </c>
      <c r="M685">
        <v>7</v>
      </c>
      <c r="N685">
        <v>49</v>
      </c>
      <c r="O685">
        <v>31</v>
      </c>
      <c r="P685">
        <v>241</v>
      </c>
      <c r="Q685">
        <v>173</v>
      </c>
      <c r="R685">
        <v>144</v>
      </c>
      <c r="S685">
        <v>243</v>
      </c>
      <c r="T685">
        <v>45</v>
      </c>
      <c r="U685">
        <v>39</v>
      </c>
      <c r="V685">
        <v>50</v>
      </c>
      <c r="W685">
        <v>48</v>
      </c>
      <c r="X685">
        <v>49</v>
      </c>
      <c r="Y685">
        <v>244</v>
      </c>
      <c r="Z685">
        <v>50</v>
      </c>
      <c r="AA685" t="s">
        <v>927</v>
      </c>
      <c r="AB685" t="s">
        <v>810</v>
      </c>
      <c r="AC685" t="s">
        <v>904</v>
      </c>
      <c r="AD685" t="s">
        <v>905</v>
      </c>
    </row>
    <row r="686" spans="1:30" x14ac:dyDescent="0.25">
      <c r="A686" t="s">
        <v>1446</v>
      </c>
      <c r="B686">
        <v>44866</v>
      </c>
      <c r="C686">
        <v>44867</v>
      </c>
      <c r="D686" t="s">
        <v>475</v>
      </c>
      <c r="E686">
        <v>4840</v>
      </c>
      <c r="F686">
        <v>193</v>
      </c>
      <c r="G686">
        <v>0</v>
      </c>
      <c r="H686">
        <v>86</v>
      </c>
      <c r="I686">
        <v>0</v>
      </c>
      <c r="J686">
        <v>61</v>
      </c>
      <c r="K686">
        <v>2</v>
      </c>
      <c r="L686">
        <v>3</v>
      </c>
      <c r="M686">
        <v>0</v>
      </c>
      <c r="N686">
        <v>7</v>
      </c>
      <c r="O686">
        <v>74</v>
      </c>
      <c r="P686">
        <v>83</v>
      </c>
      <c r="Q686">
        <v>20</v>
      </c>
      <c r="R686">
        <v>39</v>
      </c>
      <c r="S686">
        <v>86</v>
      </c>
      <c r="T686">
        <v>26</v>
      </c>
      <c r="U686">
        <v>14</v>
      </c>
      <c r="V686">
        <v>32</v>
      </c>
      <c r="W686">
        <v>36</v>
      </c>
      <c r="X686">
        <v>37</v>
      </c>
      <c r="Y686">
        <v>87</v>
      </c>
      <c r="Z686">
        <v>43</v>
      </c>
      <c r="AA686" t="s">
        <v>476</v>
      </c>
      <c r="AB686" t="s">
        <v>389</v>
      </c>
      <c r="AC686" t="s">
        <v>450</v>
      </c>
      <c r="AD686" t="s">
        <v>451</v>
      </c>
    </row>
    <row r="687" spans="1:30" x14ac:dyDescent="0.25">
      <c r="A687" t="s">
        <v>1446</v>
      </c>
      <c r="B687">
        <v>44866</v>
      </c>
      <c r="C687">
        <v>44867</v>
      </c>
      <c r="D687" t="s">
        <v>828</v>
      </c>
      <c r="E687">
        <v>6618</v>
      </c>
      <c r="F687">
        <v>348</v>
      </c>
      <c r="G687">
        <v>0</v>
      </c>
      <c r="H687">
        <v>143</v>
      </c>
      <c r="I687">
        <v>1</v>
      </c>
      <c r="J687">
        <v>26</v>
      </c>
      <c r="K687">
        <v>0</v>
      </c>
      <c r="L687">
        <v>0</v>
      </c>
      <c r="M687">
        <v>0</v>
      </c>
      <c r="N687">
        <v>3</v>
      </c>
      <c r="O687">
        <v>58</v>
      </c>
      <c r="P687">
        <v>153</v>
      </c>
      <c r="Q687">
        <v>100</v>
      </c>
      <c r="R687">
        <v>87</v>
      </c>
      <c r="S687">
        <v>153</v>
      </c>
      <c r="T687">
        <v>20</v>
      </c>
      <c r="U687">
        <v>14</v>
      </c>
      <c r="V687">
        <v>20</v>
      </c>
      <c r="W687">
        <v>18</v>
      </c>
      <c r="X687">
        <v>20</v>
      </c>
      <c r="Y687">
        <v>154</v>
      </c>
      <c r="Z687">
        <v>20</v>
      </c>
      <c r="AA687" t="s">
        <v>829</v>
      </c>
      <c r="AB687" t="s">
        <v>810</v>
      </c>
      <c r="AC687" t="s">
        <v>812</v>
      </c>
      <c r="AD687" t="s">
        <v>813</v>
      </c>
    </row>
    <row r="688" spans="1:30" x14ac:dyDescent="0.25">
      <c r="A688" t="s">
        <v>1446</v>
      </c>
      <c r="B688">
        <v>44866</v>
      </c>
      <c r="C688">
        <v>44867</v>
      </c>
      <c r="D688" t="s">
        <v>849</v>
      </c>
      <c r="E688">
        <v>3855</v>
      </c>
      <c r="F688">
        <v>181</v>
      </c>
      <c r="G688">
        <v>5</v>
      </c>
      <c r="H688">
        <v>14</v>
      </c>
      <c r="I688">
        <v>2</v>
      </c>
      <c r="J688">
        <v>17</v>
      </c>
      <c r="K688">
        <v>0</v>
      </c>
      <c r="L688">
        <v>0</v>
      </c>
      <c r="M688">
        <v>0</v>
      </c>
      <c r="N688">
        <v>0</v>
      </c>
      <c r="O688">
        <v>10</v>
      </c>
      <c r="P688">
        <v>12</v>
      </c>
      <c r="Q688">
        <v>10</v>
      </c>
      <c r="R688">
        <v>12</v>
      </c>
      <c r="S688">
        <v>19</v>
      </c>
      <c r="T688">
        <v>0</v>
      </c>
      <c r="U688">
        <v>1</v>
      </c>
      <c r="V688">
        <v>2</v>
      </c>
      <c r="W688">
        <v>0</v>
      </c>
      <c r="X688">
        <v>1</v>
      </c>
      <c r="Y688">
        <v>19</v>
      </c>
      <c r="Z688">
        <v>2</v>
      </c>
      <c r="AA688" t="s">
        <v>850</v>
      </c>
      <c r="AB688" t="s">
        <v>810</v>
      </c>
      <c r="AC688" t="s">
        <v>812</v>
      </c>
      <c r="AD688" t="s">
        <v>813</v>
      </c>
    </row>
    <row r="689" spans="1:30" x14ac:dyDescent="0.25">
      <c r="A689" t="s">
        <v>1446</v>
      </c>
      <c r="B689">
        <v>44866</v>
      </c>
      <c r="C689">
        <v>44867</v>
      </c>
      <c r="D689" t="s">
        <v>878</v>
      </c>
      <c r="E689">
        <v>6800</v>
      </c>
      <c r="F689">
        <v>217</v>
      </c>
      <c r="G689">
        <v>3</v>
      </c>
      <c r="H689">
        <v>117</v>
      </c>
      <c r="I689">
        <v>0</v>
      </c>
      <c r="J689">
        <v>54</v>
      </c>
      <c r="K689">
        <v>2</v>
      </c>
      <c r="L689">
        <v>0</v>
      </c>
      <c r="M689">
        <v>1</v>
      </c>
      <c r="N689">
        <v>39</v>
      </c>
      <c r="O689">
        <v>97</v>
      </c>
      <c r="P689">
        <v>117</v>
      </c>
      <c r="Q689">
        <v>43</v>
      </c>
      <c r="R689">
        <v>66</v>
      </c>
      <c r="S689">
        <v>117</v>
      </c>
      <c r="T689">
        <v>39</v>
      </c>
      <c r="U689">
        <v>28</v>
      </c>
      <c r="V689">
        <v>39</v>
      </c>
      <c r="W689">
        <v>39</v>
      </c>
      <c r="X689">
        <v>39</v>
      </c>
      <c r="Y689">
        <v>117</v>
      </c>
      <c r="Z689">
        <v>39</v>
      </c>
      <c r="AA689" t="s">
        <v>879</v>
      </c>
      <c r="AB689" t="s">
        <v>810</v>
      </c>
      <c r="AC689" t="s">
        <v>856</v>
      </c>
      <c r="AD689" t="s">
        <v>857</v>
      </c>
    </row>
    <row r="690" spans="1:30" x14ac:dyDescent="0.25">
      <c r="A690" t="s">
        <v>1446</v>
      </c>
      <c r="B690">
        <v>44866</v>
      </c>
      <c r="C690">
        <v>44867</v>
      </c>
      <c r="D690" t="s">
        <v>964</v>
      </c>
      <c r="E690">
        <v>4572</v>
      </c>
      <c r="F690">
        <v>200</v>
      </c>
      <c r="G690">
        <v>2</v>
      </c>
      <c r="H690">
        <v>91</v>
      </c>
      <c r="I690">
        <v>0</v>
      </c>
      <c r="J690">
        <v>56</v>
      </c>
      <c r="K690">
        <v>1</v>
      </c>
      <c r="L690">
        <v>3</v>
      </c>
      <c r="M690">
        <v>3</v>
      </c>
      <c r="N690">
        <v>24</v>
      </c>
      <c r="O690">
        <v>23</v>
      </c>
      <c r="P690">
        <v>90</v>
      </c>
      <c r="Q690">
        <v>61</v>
      </c>
      <c r="R690">
        <v>54</v>
      </c>
      <c r="S690">
        <v>92</v>
      </c>
      <c r="T690">
        <v>35</v>
      </c>
      <c r="U690">
        <v>25</v>
      </c>
      <c r="V690">
        <v>36</v>
      </c>
      <c r="W690">
        <v>35</v>
      </c>
      <c r="X690">
        <v>34</v>
      </c>
      <c r="Y690">
        <v>93</v>
      </c>
      <c r="Z690">
        <v>36</v>
      </c>
      <c r="AA690" t="s">
        <v>965</v>
      </c>
      <c r="AB690" t="s">
        <v>810</v>
      </c>
      <c r="AC690" t="s">
        <v>953</v>
      </c>
      <c r="AD690" t="s">
        <v>954</v>
      </c>
    </row>
    <row r="691" spans="1:30" x14ac:dyDescent="0.25">
      <c r="A691" t="s">
        <v>1446</v>
      </c>
      <c r="B691">
        <v>44866</v>
      </c>
      <c r="C691">
        <v>44867</v>
      </c>
      <c r="D691" t="s">
        <v>84</v>
      </c>
      <c r="E691">
        <v>2346</v>
      </c>
      <c r="F691">
        <v>44</v>
      </c>
      <c r="G691">
        <v>1</v>
      </c>
      <c r="H691">
        <v>19</v>
      </c>
      <c r="I691">
        <v>0</v>
      </c>
      <c r="J691">
        <v>8</v>
      </c>
      <c r="K691">
        <v>0</v>
      </c>
      <c r="L691">
        <v>0</v>
      </c>
      <c r="M691">
        <v>0</v>
      </c>
      <c r="N691">
        <v>0</v>
      </c>
      <c r="O691">
        <v>1</v>
      </c>
      <c r="P691">
        <v>20</v>
      </c>
      <c r="Q691">
        <v>5</v>
      </c>
      <c r="R691">
        <v>5</v>
      </c>
      <c r="S691">
        <v>20</v>
      </c>
      <c r="T691">
        <v>0</v>
      </c>
      <c r="U691">
        <v>1</v>
      </c>
      <c r="V691">
        <v>7</v>
      </c>
      <c r="W691">
        <v>2</v>
      </c>
      <c r="X691">
        <v>6</v>
      </c>
      <c r="Y691">
        <v>20</v>
      </c>
      <c r="Z691">
        <v>7</v>
      </c>
      <c r="AA691" t="s">
        <v>85</v>
      </c>
      <c r="AB691" t="s">
        <v>16</v>
      </c>
      <c r="AC691" t="s">
        <v>70</v>
      </c>
      <c r="AD691" t="s">
        <v>1709</v>
      </c>
    </row>
    <row r="692" spans="1:30" x14ac:dyDescent="0.25">
      <c r="A692" t="s">
        <v>1446</v>
      </c>
      <c r="B692">
        <v>44866</v>
      </c>
      <c r="C692">
        <v>44867</v>
      </c>
      <c r="D692" t="s">
        <v>488</v>
      </c>
      <c r="E692">
        <v>8612</v>
      </c>
      <c r="F692">
        <v>303</v>
      </c>
      <c r="G692">
        <v>0</v>
      </c>
      <c r="H692">
        <v>89</v>
      </c>
      <c r="I692">
        <v>30</v>
      </c>
      <c r="J692">
        <v>65</v>
      </c>
      <c r="K692">
        <v>1</v>
      </c>
      <c r="L692">
        <v>1</v>
      </c>
      <c r="M692">
        <v>0</v>
      </c>
      <c r="N692">
        <v>2</v>
      </c>
      <c r="O692">
        <v>48</v>
      </c>
      <c r="P692">
        <v>91</v>
      </c>
      <c r="Q692">
        <v>16</v>
      </c>
      <c r="R692">
        <v>37</v>
      </c>
      <c r="S692">
        <v>93</v>
      </c>
      <c r="T692">
        <v>4</v>
      </c>
      <c r="U692">
        <v>6</v>
      </c>
      <c r="V692">
        <v>7</v>
      </c>
      <c r="W692">
        <v>10</v>
      </c>
      <c r="X692">
        <v>9</v>
      </c>
      <c r="Y692">
        <v>93</v>
      </c>
      <c r="Z692">
        <v>10</v>
      </c>
      <c r="AA692" t="s">
        <v>1542</v>
      </c>
      <c r="AB692" t="s">
        <v>389</v>
      </c>
      <c r="AC692" t="s">
        <v>450</v>
      </c>
      <c r="AD692" t="s">
        <v>451</v>
      </c>
    </row>
    <row r="693" spans="1:30" x14ac:dyDescent="0.25">
      <c r="A693" t="s">
        <v>1446</v>
      </c>
      <c r="B693">
        <v>44866</v>
      </c>
      <c r="C693">
        <v>44867</v>
      </c>
      <c r="D693" t="s">
        <v>1019</v>
      </c>
      <c r="E693">
        <v>27562</v>
      </c>
      <c r="F693">
        <v>616</v>
      </c>
      <c r="G693">
        <v>3</v>
      </c>
      <c r="H693">
        <v>207</v>
      </c>
      <c r="I693">
        <v>0</v>
      </c>
      <c r="J693">
        <v>93</v>
      </c>
      <c r="K693">
        <v>3</v>
      </c>
      <c r="L693">
        <v>1</v>
      </c>
      <c r="M693">
        <v>0</v>
      </c>
      <c r="N693">
        <v>3</v>
      </c>
      <c r="O693">
        <v>173</v>
      </c>
      <c r="P693">
        <v>211</v>
      </c>
      <c r="Q693">
        <v>132</v>
      </c>
      <c r="R693">
        <v>76</v>
      </c>
      <c r="S693">
        <v>214</v>
      </c>
      <c r="T693">
        <v>7</v>
      </c>
      <c r="U693">
        <v>9</v>
      </c>
      <c r="V693">
        <v>9</v>
      </c>
      <c r="W693">
        <v>8</v>
      </c>
      <c r="X693">
        <v>7</v>
      </c>
      <c r="Y693">
        <v>214</v>
      </c>
      <c r="Z693">
        <v>9</v>
      </c>
      <c r="AA693" t="s">
        <v>1020</v>
      </c>
      <c r="AB693" t="s">
        <v>810</v>
      </c>
      <c r="AC693" t="s">
        <v>1009</v>
      </c>
      <c r="AD693" t="s">
        <v>1010</v>
      </c>
    </row>
    <row r="694" spans="1:30" x14ac:dyDescent="0.25">
      <c r="A694" t="s">
        <v>1446</v>
      </c>
      <c r="B694">
        <v>44866</v>
      </c>
      <c r="C694">
        <v>44867</v>
      </c>
      <c r="D694" t="s">
        <v>14</v>
      </c>
      <c r="E694">
        <v>5991</v>
      </c>
      <c r="F694">
        <v>185</v>
      </c>
      <c r="G694">
        <v>100</v>
      </c>
      <c r="H694">
        <v>126</v>
      </c>
      <c r="I694">
        <v>0</v>
      </c>
      <c r="J694">
        <v>67</v>
      </c>
      <c r="K694">
        <v>27</v>
      </c>
      <c r="L694">
        <v>10</v>
      </c>
      <c r="M694">
        <v>48</v>
      </c>
      <c r="N694">
        <v>35</v>
      </c>
      <c r="O694">
        <v>109</v>
      </c>
      <c r="P694">
        <v>126</v>
      </c>
      <c r="Q694">
        <v>79</v>
      </c>
      <c r="R694">
        <v>54</v>
      </c>
      <c r="S694">
        <v>136</v>
      </c>
      <c r="T694">
        <v>49</v>
      </c>
      <c r="U694">
        <v>40</v>
      </c>
      <c r="V694">
        <v>49</v>
      </c>
      <c r="W694">
        <v>46</v>
      </c>
      <c r="X694">
        <v>50</v>
      </c>
      <c r="Y694">
        <v>139</v>
      </c>
      <c r="Z694">
        <v>50</v>
      </c>
      <c r="AA694" t="s">
        <v>15</v>
      </c>
      <c r="AB694" t="s">
        <v>16</v>
      </c>
      <c r="AC694" t="s">
        <v>91</v>
      </c>
      <c r="AD694" t="s">
        <v>92</v>
      </c>
    </row>
    <row r="695" spans="1:30" x14ac:dyDescent="0.25">
      <c r="A695" t="s">
        <v>1446</v>
      </c>
      <c r="B695">
        <v>44866</v>
      </c>
      <c r="C695">
        <v>44867</v>
      </c>
      <c r="D695" t="s">
        <v>29</v>
      </c>
      <c r="E695">
        <v>7211</v>
      </c>
      <c r="F695">
        <v>223</v>
      </c>
      <c r="G695">
        <v>9</v>
      </c>
      <c r="H695">
        <v>130</v>
      </c>
      <c r="I695">
        <v>2</v>
      </c>
      <c r="J695">
        <v>70</v>
      </c>
      <c r="K695">
        <v>0</v>
      </c>
      <c r="L695">
        <v>2</v>
      </c>
      <c r="M695">
        <v>6</v>
      </c>
      <c r="N695">
        <v>18</v>
      </c>
      <c r="O695">
        <v>39</v>
      </c>
      <c r="P695">
        <v>131</v>
      </c>
      <c r="Q695">
        <v>61</v>
      </c>
      <c r="R695">
        <v>51</v>
      </c>
      <c r="S695">
        <v>132</v>
      </c>
      <c r="T695">
        <v>20</v>
      </c>
      <c r="U695">
        <v>23</v>
      </c>
      <c r="V695">
        <v>34</v>
      </c>
      <c r="W695">
        <v>26</v>
      </c>
      <c r="X695">
        <v>33</v>
      </c>
      <c r="Y695">
        <v>133</v>
      </c>
      <c r="Z695">
        <v>35</v>
      </c>
      <c r="AA695" t="s">
        <v>30</v>
      </c>
      <c r="AB695" t="s">
        <v>16</v>
      </c>
      <c r="AC695" t="s">
        <v>18</v>
      </c>
      <c r="AD695" t="s">
        <v>19</v>
      </c>
    </row>
    <row r="696" spans="1:30" x14ac:dyDescent="0.25">
      <c r="A696" t="s">
        <v>1446</v>
      </c>
      <c r="B696">
        <v>44866</v>
      </c>
      <c r="C696">
        <v>44867</v>
      </c>
      <c r="D696" t="s">
        <v>163</v>
      </c>
      <c r="E696">
        <v>4368</v>
      </c>
      <c r="F696">
        <v>171</v>
      </c>
      <c r="G696">
        <v>0</v>
      </c>
      <c r="H696">
        <v>70</v>
      </c>
      <c r="I696">
        <v>0</v>
      </c>
      <c r="J696">
        <v>47</v>
      </c>
      <c r="K696">
        <v>1</v>
      </c>
      <c r="L696">
        <v>0</v>
      </c>
      <c r="M696">
        <v>0</v>
      </c>
      <c r="N696">
        <v>2</v>
      </c>
      <c r="O696">
        <v>15</v>
      </c>
      <c r="P696">
        <v>71</v>
      </c>
      <c r="Q696">
        <v>27</v>
      </c>
      <c r="R696">
        <v>37</v>
      </c>
      <c r="S696">
        <v>72</v>
      </c>
      <c r="T696">
        <v>6</v>
      </c>
      <c r="U696">
        <v>7</v>
      </c>
      <c r="V696">
        <v>14</v>
      </c>
      <c r="W696">
        <v>13</v>
      </c>
      <c r="X696">
        <v>14</v>
      </c>
      <c r="Y696">
        <v>73</v>
      </c>
      <c r="Z696">
        <v>14</v>
      </c>
      <c r="AA696" t="s">
        <v>1710</v>
      </c>
      <c r="AB696" t="s">
        <v>16</v>
      </c>
      <c r="AC696" t="s">
        <v>128</v>
      </c>
      <c r="AD696" t="s">
        <v>129</v>
      </c>
    </row>
    <row r="697" spans="1:30" x14ac:dyDescent="0.25">
      <c r="A697" t="s">
        <v>1446</v>
      </c>
      <c r="B697">
        <v>44866</v>
      </c>
      <c r="C697">
        <v>44867</v>
      </c>
      <c r="D697" t="s">
        <v>34</v>
      </c>
      <c r="E697">
        <v>21171</v>
      </c>
      <c r="F697">
        <v>433</v>
      </c>
      <c r="G697">
        <v>3</v>
      </c>
      <c r="H697">
        <v>263</v>
      </c>
      <c r="I697">
        <v>2</v>
      </c>
      <c r="J697">
        <v>92</v>
      </c>
      <c r="K697">
        <v>3</v>
      </c>
      <c r="L697">
        <v>5</v>
      </c>
      <c r="M697">
        <v>0</v>
      </c>
      <c r="N697">
        <v>32</v>
      </c>
      <c r="O697">
        <v>175</v>
      </c>
      <c r="P697">
        <v>269</v>
      </c>
      <c r="Q697">
        <v>154</v>
      </c>
      <c r="R697">
        <v>126</v>
      </c>
      <c r="S697">
        <v>274</v>
      </c>
      <c r="T697">
        <v>66</v>
      </c>
      <c r="U697">
        <v>56</v>
      </c>
      <c r="V697">
        <v>85</v>
      </c>
      <c r="W697">
        <v>80</v>
      </c>
      <c r="X697">
        <v>80</v>
      </c>
      <c r="Y697">
        <v>275</v>
      </c>
      <c r="Z697">
        <v>86</v>
      </c>
      <c r="AA697" t="s">
        <v>35</v>
      </c>
      <c r="AB697" t="s">
        <v>16</v>
      </c>
      <c r="AC697" t="s">
        <v>18</v>
      </c>
      <c r="AD697" t="s">
        <v>19</v>
      </c>
    </row>
    <row r="698" spans="1:30" x14ac:dyDescent="0.25">
      <c r="A698" t="s">
        <v>1446</v>
      </c>
      <c r="B698">
        <v>44866</v>
      </c>
      <c r="C698">
        <v>44867</v>
      </c>
      <c r="D698" t="s">
        <v>823</v>
      </c>
      <c r="E698">
        <v>5197</v>
      </c>
      <c r="F698">
        <v>209</v>
      </c>
      <c r="G698">
        <v>1</v>
      </c>
      <c r="H698">
        <v>96</v>
      </c>
      <c r="I698">
        <v>0</v>
      </c>
      <c r="J698">
        <v>25</v>
      </c>
      <c r="K698">
        <v>9</v>
      </c>
      <c r="L698">
        <v>0</v>
      </c>
      <c r="M698">
        <v>0</v>
      </c>
      <c r="N698">
        <v>20</v>
      </c>
      <c r="O698">
        <v>70</v>
      </c>
      <c r="P698">
        <v>97</v>
      </c>
      <c r="Q698">
        <v>48</v>
      </c>
      <c r="R698">
        <v>52</v>
      </c>
      <c r="S698">
        <v>99</v>
      </c>
      <c r="T698">
        <v>20</v>
      </c>
      <c r="U698">
        <v>8</v>
      </c>
      <c r="V698">
        <v>23</v>
      </c>
      <c r="W698">
        <v>17</v>
      </c>
      <c r="X698">
        <v>21</v>
      </c>
      <c r="Y698">
        <v>99</v>
      </c>
      <c r="Z698">
        <v>23</v>
      </c>
      <c r="AA698" t="s">
        <v>824</v>
      </c>
      <c r="AB698" t="s">
        <v>810</v>
      </c>
      <c r="AC698" t="s">
        <v>812</v>
      </c>
      <c r="AD698" t="s">
        <v>813</v>
      </c>
    </row>
    <row r="699" spans="1:30" x14ac:dyDescent="0.25">
      <c r="A699" t="s">
        <v>1446</v>
      </c>
      <c r="B699">
        <v>44866</v>
      </c>
      <c r="C699">
        <v>44867</v>
      </c>
      <c r="D699" t="s">
        <v>866</v>
      </c>
      <c r="E699">
        <v>3372</v>
      </c>
      <c r="F699">
        <v>143</v>
      </c>
      <c r="G699">
        <v>0</v>
      </c>
      <c r="H699">
        <v>29</v>
      </c>
      <c r="I699">
        <v>0</v>
      </c>
      <c r="J699">
        <v>22</v>
      </c>
      <c r="K699">
        <v>1</v>
      </c>
      <c r="L699">
        <v>0</v>
      </c>
      <c r="M699">
        <v>0</v>
      </c>
      <c r="N699">
        <v>3</v>
      </c>
      <c r="O699">
        <v>27</v>
      </c>
      <c r="P699">
        <v>35</v>
      </c>
      <c r="Q699">
        <v>19</v>
      </c>
      <c r="R699">
        <v>12</v>
      </c>
      <c r="S699">
        <v>35</v>
      </c>
      <c r="T699">
        <v>5</v>
      </c>
      <c r="U699">
        <v>3</v>
      </c>
      <c r="V699">
        <v>5</v>
      </c>
      <c r="W699">
        <v>5</v>
      </c>
      <c r="X699">
        <v>5</v>
      </c>
      <c r="Y699">
        <v>36</v>
      </c>
      <c r="Z699">
        <v>5</v>
      </c>
      <c r="AA699" t="s">
        <v>867</v>
      </c>
      <c r="AB699" t="s">
        <v>810</v>
      </c>
      <c r="AC699" t="s">
        <v>856</v>
      </c>
      <c r="AD699" t="s">
        <v>857</v>
      </c>
    </row>
    <row r="700" spans="1:30" x14ac:dyDescent="0.25">
      <c r="A700" t="s">
        <v>1446</v>
      </c>
      <c r="B700">
        <v>44866</v>
      </c>
      <c r="C700">
        <v>44867</v>
      </c>
      <c r="D700" t="s">
        <v>872</v>
      </c>
      <c r="E700">
        <v>3148</v>
      </c>
      <c r="F700">
        <v>128</v>
      </c>
      <c r="G700">
        <v>0</v>
      </c>
      <c r="H700">
        <v>45</v>
      </c>
      <c r="I700">
        <v>1</v>
      </c>
      <c r="J700">
        <v>19</v>
      </c>
      <c r="K700">
        <v>1</v>
      </c>
      <c r="L700">
        <v>0</v>
      </c>
      <c r="M700">
        <v>0</v>
      </c>
      <c r="N700">
        <v>9</v>
      </c>
      <c r="O700">
        <v>35</v>
      </c>
      <c r="P700">
        <v>45</v>
      </c>
      <c r="Q700">
        <v>35</v>
      </c>
      <c r="R700">
        <v>25</v>
      </c>
      <c r="S700">
        <v>45</v>
      </c>
      <c r="T700">
        <v>9</v>
      </c>
      <c r="U700">
        <v>7</v>
      </c>
      <c r="V700">
        <v>10</v>
      </c>
      <c r="W700">
        <v>8</v>
      </c>
      <c r="X700">
        <v>10</v>
      </c>
      <c r="Y700">
        <v>45</v>
      </c>
      <c r="Z700">
        <v>10</v>
      </c>
      <c r="AA700" t="s">
        <v>873</v>
      </c>
      <c r="AB700" t="s">
        <v>810</v>
      </c>
      <c r="AC700" t="s">
        <v>856</v>
      </c>
      <c r="AD700" t="s">
        <v>857</v>
      </c>
    </row>
    <row r="701" spans="1:30" x14ac:dyDescent="0.25">
      <c r="A701" t="s">
        <v>1446</v>
      </c>
      <c r="B701">
        <v>44866</v>
      </c>
      <c r="C701">
        <v>44867</v>
      </c>
      <c r="D701" t="s">
        <v>921</v>
      </c>
      <c r="E701">
        <v>5017</v>
      </c>
      <c r="F701">
        <v>245</v>
      </c>
      <c r="G701">
        <v>1</v>
      </c>
      <c r="H701">
        <v>100</v>
      </c>
      <c r="I701">
        <v>0</v>
      </c>
      <c r="J701">
        <v>30</v>
      </c>
      <c r="K701">
        <v>0</v>
      </c>
      <c r="L701">
        <v>0</v>
      </c>
      <c r="M701">
        <v>0</v>
      </c>
      <c r="N701">
        <v>0</v>
      </c>
      <c r="O701">
        <v>77</v>
      </c>
      <c r="P701">
        <v>102</v>
      </c>
      <c r="Q701">
        <v>65</v>
      </c>
      <c r="R701">
        <v>46</v>
      </c>
      <c r="S701">
        <v>102</v>
      </c>
      <c r="T701">
        <v>2</v>
      </c>
      <c r="U701">
        <v>1</v>
      </c>
      <c r="V701">
        <v>2</v>
      </c>
      <c r="W701">
        <v>2</v>
      </c>
      <c r="X701">
        <v>2</v>
      </c>
      <c r="Y701">
        <v>103</v>
      </c>
      <c r="Z701">
        <v>2</v>
      </c>
      <c r="AA701" t="s">
        <v>922</v>
      </c>
      <c r="AB701" t="s">
        <v>810</v>
      </c>
      <c r="AC701" t="s">
        <v>904</v>
      </c>
      <c r="AD701" t="s">
        <v>905</v>
      </c>
    </row>
    <row r="702" spans="1:30" x14ac:dyDescent="0.25">
      <c r="A702" t="s">
        <v>1446</v>
      </c>
      <c r="B702">
        <v>44866</v>
      </c>
      <c r="C702">
        <v>44867</v>
      </c>
      <c r="D702" t="s">
        <v>861</v>
      </c>
      <c r="E702">
        <v>6684</v>
      </c>
      <c r="F702">
        <v>269</v>
      </c>
      <c r="G702">
        <v>5</v>
      </c>
      <c r="H702">
        <v>69</v>
      </c>
      <c r="I702">
        <v>0</v>
      </c>
      <c r="J702">
        <v>38</v>
      </c>
      <c r="K702">
        <v>1</v>
      </c>
      <c r="L702">
        <v>0</v>
      </c>
      <c r="M702">
        <v>0</v>
      </c>
      <c r="N702">
        <v>9</v>
      </c>
      <c r="O702">
        <v>60</v>
      </c>
      <c r="P702">
        <v>72</v>
      </c>
      <c r="Q702">
        <v>48</v>
      </c>
      <c r="R702">
        <v>45</v>
      </c>
      <c r="S702">
        <v>73</v>
      </c>
      <c r="T702">
        <v>10</v>
      </c>
      <c r="U702">
        <v>8</v>
      </c>
      <c r="V702">
        <v>10</v>
      </c>
      <c r="W702">
        <v>10</v>
      </c>
      <c r="X702">
        <v>10</v>
      </c>
      <c r="Y702">
        <v>73</v>
      </c>
      <c r="Z702">
        <v>10</v>
      </c>
      <c r="AA702" t="s">
        <v>862</v>
      </c>
      <c r="AB702" t="s">
        <v>810</v>
      </c>
      <c r="AC702" t="s">
        <v>856</v>
      </c>
      <c r="AD702" t="s">
        <v>857</v>
      </c>
    </row>
    <row r="703" spans="1:30" x14ac:dyDescent="0.25">
      <c r="A703" t="s">
        <v>1446</v>
      </c>
      <c r="B703">
        <v>44866</v>
      </c>
      <c r="C703">
        <v>44867</v>
      </c>
      <c r="D703" t="s">
        <v>888</v>
      </c>
      <c r="E703">
        <v>3554</v>
      </c>
      <c r="F703">
        <v>111</v>
      </c>
      <c r="G703">
        <v>1</v>
      </c>
      <c r="H703">
        <v>26</v>
      </c>
      <c r="I703">
        <v>0</v>
      </c>
      <c r="J703">
        <v>25</v>
      </c>
      <c r="K703">
        <v>0</v>
      </c>
      <c r="L703">
        <v>1</v>
      </c>
      <c r="M703">
        <v>0</v>
      </c>
      <c r="N703">
        <v>2</v>
      </c>
      <c r="O703">
        <v>8</v>
      </c>
      <c r="P703">
        <v>27</v>
      </c>
      <c r="Q703">
        <v>19</v>
      </c>
      <c r="R703">
        <v>14</v>
      </c>
      <c r="S703">
        <v>29</v>
      </c>
      <c r="T703">
        <v>5</v>
      </c>
      <c r="U703">
        <v>6</v>
      </c>
      <c r="V703">
        <v>7</v>
      </c>
      <c r="W703">
        <v>5</v>
      </c>
      <c r="X703">
        <v>6</v>
      </c>
      <c r="Y703">
        <v>29</v>
      </c>
      <c r="Z703">
        <v>7</v>
      </c>
      <c r="AA703" t="s">
        <v>889</v>
      </c>
      <c r="AB703" t="s">
        <v>810</v>
      </c>
      <c r="AC703" t="s">
        <v>1447</v>
      </c>
      <c r="AD703" t="s">
        <v>1448</v>
      </c>
    </row>
    <row r="704" spans="1:30" x14ac:dyDescent="0.25">
      <c r="A704" t="s">
        <v>1446</v>
      </c>
      <c r="B704">
        <v>44866</v>
      </c>
      <c r="C704">
        <v>44867</v>
      </c>
      <c r="D704" t="s">
        <v>915</v>
      </c>
      <c r="E704">
        <v>7622</v>
      </c>
      <c r="F704">
        <v>208</v>
      </c>
      <c r="G704">
        <v>9</v>
      </c>
      <c r="H704">
        <v>93</v>
      </c>
      <c r="I704">
        <v>2</v>
      </c>
      <c r="J704">
        <v>40</v>
      </c>
      <c r="K704">
        <v>3</v>
      </c>
      <c r="L704">
        <v>8</v>
      </c>
      <c r="M704">
        <v>1</v>
      </c>
      <c r="N704">
        <v>23</v>
      </c>
      <c r="O704">
        <v>76</v>
      </c>
      <c r="P704">
        <v>92</v>
      </c>
      <c r="Q704">
        <v>63</v>
      </c>
      <c r="R704">
        <v>59</v>
      </c>
      <c r="S704">
        <v>92</v>
      </c>
      <c r="T704">
        <v>28</v>
      </c>
      <c r="U704">
        <v>26</v>
      </c>
      <c r="V704">
        <v>29</v>
      </c>
      <c r="W704">
        <v>28</v>
      </c>
      <c r="X704">
        <v>28</v>
      </c>
      <c r="Y704">
        <v>94</v>
      </c>
      <c r="Z704">
        <v>29</v>
      </c>
      <c r="AA704" t="s">
        <v>916</v>
      </c>
      <c r="AB704" t="s">
        <v>810</v>
      </c>
      <c r="AC704" t="s">
        <v>904</v>
      </c>
      <c r="AD704" t="s">
        <v>905</v>
      </c>
    </row>
    <row r="705" spans="1:30" x14ac:dyDescent="0.25">
      <c r="A705" t="s">
        <v>1446</v>
      </c>
      <c r="B705">
        <v>44866</v>
      </c>
      <c r="C705">
        <v>44867</v>
      </c>
      <c r="D705" t="s">
        <v>976</v>
      </c>
      <c r="E705">
        <v>7927</v>
      </c>
      <c r="F705">
        <v>352</v>
      </c>
      <c r="G705">
        <v>0</v>
      </c>
      <c r="H705">
        <v>136</v>
      </c>
      <c r="I705">
        <v>0</v>
      </c>
      <c r="J705">
        <v>63</v>
      </c>
      <c r="K705">
        <v>7</v>
      </c>
      <c r="L705">
        <v>12</v>
      </c>
      <c r="M705">
        <v>0</v>
      </c>
      <c r="N705">
        <v>18</v>
      </c>
      <c r="O705">
        <v>6</v>
      </c>
      <c r="P705">
        <v>140</v>
      </c>
      <c r="Q705">
        <v>92</v>
      </c>
      <c r="R705">
        <v>62</v>
      </c>
      <c r="S705">
        <v>136</v>
      </c>
      <c r="T705">
        <v>25</v>
      </c>
      <c r="U705">
        <v>21</v>
      </c>
      <c r="V705">
        <v>26</v>
      </c>
      <c r="W705">
        <v>26</v>
      </c>
      <c r="X705">
        <v>24</v>
      </c>
      <c r="Y705">
        <v>141</v>
      </c>
      <c r="Z705">
        <v>26</v>
      </c>
      <c r="AA705" t="s">
        <v>977</v>
      </c>
      <c r="AB705" t="s">
        <v>810</v>
      </c>
      <c r="AC705" t="s">
        <v>953</v>
      </c>
      <c r="AD705" t="s">
        <v>954</v>
      </c>
    </row>
    <row r="706" spans="1:30" x14ac:dyDescent="0.25">
      <c r="A706" t="s">
        <v>1446</v>
      </c>
      <c r="B706">
        <v>44866</v>
      </c>
      <c r="C706">
        <v>44867</v>
      </c>
      <c r="D706" t="s">
        <v>991</v>
      </c>
      <c r="E706">
        <v>10903</v>
      </c>
      <c r="F706">
        <v>662</v>
      </c>
      <c r="G706">
        <v>3</v>
      </c>
      <c r="H706">
        <v>497</v>
      </c>
      <c r="I706">
        <v>2</v>
      </c>
      <c r="J706">
        <v>99</v>
      </c>
      <c r="K706">
        <v>4</v>
      </c>
      <c r="L706">
        <v>10</v>
      </c>
      <c r="M706">
        <v>4</v>
      </c>
      <c r="N706">
        <v>63</v>
      </c>
      <c r="O706">
        <v>318</v>
      </c>
      <c r="P706">
        <v>497</v>
      </c>
      <c r="Q706">
        <v>217</v>
      </c>
      <c r="R706">
        <v>227</v>
      </c>
      <c r="S706">
        <v>490</v>
      </c>
      <c r="T706">
        <v>71</v>
      </c>
      <c r="U706">
        <v>55</v>
      </c>
      <c r="V706">
        <v>73</v>
      </c>
      <c r="W706">
        <v>70</v>
      </c>
      <c r="X706">
        <v>69</v>
      </c>
      <c r="Y706">
        <v>498</v>
      </c>
      <c r="Z706">
        <v>73</v>
      </c>
      <c r="AA706" t="s">
        <v>992</v>
      </c>
      <c r="AB706" t="s">
        <v>810</v>
      </c>
      <c r="AC706" t="s">
        <v>953</v>
      </c>
      <c r="AD706" t="s">
        <v>954</v>
      </c>
    </row>
    <row r="707" spans="1:30" x14ac:dyDescent="0.25">
      <c r="A707" t="s">
        <v>1446</v>
      </c>
      <c r="B707">
        <v>44866</v>
      </c>
      <c r="C707">
        <v>44867</v>
      </c>
      <c r="D707" t="s">
        <v>1021</v>
      </c>
      <c r="E707">
        <v>10826</v>
      </c>
      <c r="F707">
        <v>416</v>
      </c>
      <c r="G707">
        <v>64</v>
      </c>
      <c r="H707">
        <v>122</v>
      </c>
      <c r="I707">
        <v>0</v>
      </c>
      <c r="J707">
        <v>52</v>
      </c>
      <c r="K707">
        <v>0</v>
      </c>
      <c r="L707">
        <v>1</v>
      </c>
      <c r="M707">
        <v>6</v>
      </c>
      <c r="N707">
        <v>6</v>
      </c>
      <c r="O707">
        <v>81</v>
      </c>
      <c r="P707">
        <v>124</v>
      </c>
      <c r="Q707">
        <v>77</v>
      </c>
      <c r="R707">
        <v>74</v>
      </c>
      <c r="S707">
        <v>124</v>
      </c>
      <c r="T707">
        <v>11</v>
      </c>
      <c r="U707">
        <v>12</v>
      </c>
      <c r="V707">
        <v>15</v>
      </c>
      <c r="W707">
        <v>14</v>
      </c>
      <c r="X707">
        <v>15</v>
      </c>
      <c r="Y707">
        <v>124</v>
      </c>
      <c r="Z707">
        <v>15</v>
      </c>
      <c r="AA707" t="s">
        <v>1022</v>
      </c>
      <c r="AB707" t="s">
        <v>810</v>
      </c>
      <c r="AC707" t="s">
        <v>1009</v>
      </c>
      <c r="AD707" t="s">
        <v>1010</v>
      </c>
    </row>
    <row r="708" spans="1:30" x14ac:dyDescent="0.25">
      <c r="A708" t="s">
        <v>1446</v>
      </c>
      <c r="B708">
        <v>44866</v>
      </c>
      <c r="C708">
        <v>44867</v>
      </c>
      <c r="D708" t="s">
        <v>838</v>
      </c>
      <c r="E708">
        <v>5347</v>
      </c>
      <c r="F708">
        <v>256</v>
      </c>
      <c r="G708">
        <v>2</v>
      </c>
      <c r="H708">
        <v>110</v>
      </c>
      <c r="I708">
        <v>0</v>
      </c>
      <c r="J708">
        <v>31</v>
      </c>
      <c r="K708">
        <v>0</v>
      </c>
      <c r="L708">
        <v>0</v>
      </c>
      <c r="M708">
        <v>0</v>
      </c>
      <c r="N708">
        <v>1</v>
      </c>
      <c r="O708">
        <v>85</v>
      </c>
      <c r="P708">
        <v>111</v>
      </c>
      <c r="Q708">
        <v>69</v>
      </c>
      <c r="R708">
        <v>65</v>
      </c>
      <c r="S708">
        <v>111</v>
      </c>
      <c r="T708">
        <v>14</v>
      </c>
      <c r="U708">
        <v>12</v>
      </c>
      <c r="V708">
        <v>14</v>
      </c>
      <c r="W708">
        <v>14</v>
      </c>
      <c r="X708">
        <v>14</v>
      </c>
      <c r="Y708">
        <v>111</v>
      </c>
      <c r="Z708">
        <v>14</v>
      </c>
      <c r="AA708" t="s">
        <v>839</v>
      </c>
      <c r="AB708" t="s">
        <v>810</v>
      </c>
      <c r="AC708" t="s">
        <v>812</v>
      </c>
      <c r="AD708" t="s">
        <v>813</v>
      </c>
    </row>
    <row r="709" spans="1:30" x14ac:dyDescent="0.25">
      <c r="A709" t="s">
        <v>1446</v>
      </c>
      <c r="B709">
        <v>44866</v>
      </c>
      <c r="C709">
        <v>44867</v>
      </c>
      <c r="D709" t="s">
        <v>936</v>
      </c>
      <c r="E709">
        <v>4921</v>
      </c>
      <c r="F709">
        <v>194</v>
      </c>
      <c r="G709">
        <v>0</v>
      </c>
      <c r="H709">
        <v>157</v>
      </c>
      <c r="I709">
        <v>0</v>
      </c>
      <c r="J709">
        <v>20</v>
      </c>
      <c r="K709">
        <v>1</v>
      </c>
      <c r="L709">
        <v>1</v>
      </c>
      <c r="M709">
        <v>0</v>
      </c>
      <c r="N709">
        <v>2</v>
      </c>
      <c r="O709">
        <v>64</v>
      </c>
      <c r="P709">
        <v>159</v>
      </c>
      <c r="Q709">
        <v>36</v>
      </c>
      <c r="R709">
        <v>71</v>
      </c>
      <c r="S709">
        <v>155</v>
      </c>
      <c r="T709">
        <v>0</v>
      </c>
      <c r="U709">
        <v>4</v>
      </c>
      <c r="V709">
        <v>5</v>
      </c>
      <c r="W709">
        <v>5</v>
      </c>
      <c r="X709">
        <v>4</v>
      </c>
      <c r="Y709">
        <v>159</v>
      </c>
      <c r="Z709">
        <v>5</v>
      </c>
      <c r="AA709" t="s">
        <v>937</v>
      </c>
      <c r="AB709" t="s">
        <v>810</v>
      </c>
      <c r="AC709" t="s">
        <v>904</v>
      </c>
      <c r="AD709" t="s">
        <v>905</v>
      </c>
    </row>
    <row r="710" spans="1:30" x14ac:dyDescent="0.25">
      <c r="A710" t="s">
        <v>1446</v>
      </c>
      <c r="B710">
        <v>44866</v>
      </c>
      <c r="C710">
        <v>44867</v>
      </c>
      <c r="D710" t="s">
        <v>808</v>
      </c>
      <c r="E710">
        <v>7013</v>
      </c>
      <c r="F710">
        <v>348</v>
      </c>
      <c r="G710">
        <v>6</v>
      </c>
      <c r="H710">
        <v>118</v>
      </c>
      <c r="I710">
        <v>0</v>
      </c>
      <c r="J710">
        <v>40</v>
      </c>
      <c r="K710">
        <v>3</v>
      </c>
      <c r="L710">
        <v>0</v>
      </c>
      <c r="M710">
        <v>3</v>
      </c>
      <c r="N710">
        <v>4</v>
      </c>
      <c r="O710">
        <v>97</v>
      </c>
      <c r="P710">
        <v>147</v>
      </c>
      <c r="Q710">
        <v>84</v>
      </c>
      <c r="R710">
        <v>88</v>
      </c>
      <c r="S710">
        <v>150</v>
      </c>
      <c r="T710">
        <v>7</v>
      </c>
      <c r="U710">
        <v>5</v>
      </c>
      <c r="V710">
        <v>10</v>
      </c>
      <c r="W710">
        <v>10</v>
      </c>
      <c r="X710">
        <v>10</v>
      </c>
      <c r="Y710">
        <v>150</v>
      </c>
      <c r="Z710">
        <v>10</v>
      </c>
      <c r="AA710" t="s">
        <v>809</v>
      </c>
      <c r="AB710" t="s">
        <v>810</v>
      </c>
      <c r="AC710" t="s">
        <v>812</v>
      </c>
      <c r="AD710" t="s">
        <v>813</v>
      </c>
    </row>
    <row r="711" spans="1:30" x14ac:dyDescent="0.25">
      <c r="A711" t="s">
        <v>1446</v>
      </c>
      <c r="B711">
        <v>44866</v>
      </c>
      <c r="C711">
        <v>44867</v>
      </c>
      <c r="D711" t="s">
        <v>989</v>
      </c>
      <c r="E711">
        <v>5412</v>
      </c>
      <c r="F711">
        <v>209</v>
      </c>
      <c r="G711">
        <v>0</v>
      </c>
      <c r="H711">
        <v>70</v>
      </c>
      <c r="I711">
        <v>1</v>
      </c>
      <c r="J711">
        <v>23</v>
      </c>
      <c r="K711">
        <v>1</v>
      </c>
      <c r="L711">
        <v>0</v>
      </c>
      <c r="M711">
        <v>0</v>
      </c>
      <c r="N711">
        <v>10</v>
      </c>
      <c r="O711">
        <v>19</v>
      </c>
      <c r="P711">
        <v>80</v>
      </c>
      <c r="Q711">
        <v>45</v>
      </c>
      <c r="R711">
        <v>44</v>
      </c>
      <c r="S711">
        <v>80</v>
      </c>
      <c r="T711">
        <v>13</v>
      </c>
      <c r="U711">
        <v>11</v>
      </c>
      <c r="V711">
        <v>13</v>
      </c>
      <c r="W711">
        <v>13</v>
      </c>
      <c r="X711">
        <v>13</v>
      </c>
      <c r="Y711">
        <v>81</v>
      </c>
      <c r="Z711">
        <v>13</v>
      </c>
      <c r="AA711" t="s">
        <v>990</v>
      </c>
      <c r="AB711" t="s">
        <v>810</v>
      </c>
      <c r="AC711" t="s">
        <v>953</v>
      </c>
      <c r="AD711" t="s">
        <v>954</v>
      </c>
    </row>
    <row r="712" spans="1:30" x14ac:dyDescent="0.25">
      <c r="A712" t="s">
        <v>1446</v>
      </c>
      <c r="B712">
        <v>44866</v>
      </c>
      <c r="C712">
        <v>44867</v>
      </c>
      <c r="D712" t="s">
        <v>439</v>
      </c>
      <c r="E712">
        <v>9945</v>
      </c>
      <c r="F712">
        <v>458</v>
      </c>
      <c r="G712">
        <v>0</v>
      </c>
      <c r="H712">
        <v>233</v>
      </c>
      <c r="I712">
        <v>0</v>
      </c>
      <c r="J712">
        <v>118</v>
      </c>
      <c r="K712">
        <v>0</v>
      </c>
      <c r="L712">
        <v>1</v>
      </c>
      <c r="M712">
        <v>0</v>
      </c>
      <c r="N712">
        <v>22</v>
      </c>
      <c r="O712">
        <v>12</v>
      </c>
      <c r="P712">
        <v>243</v>
      </c>
      <c r="Q712">
        <v>143</v>
      </c>
      <c r="R712">
        <v>166</v>
      </c>
      <c r="S712">
        <v>243</v>
      </c>
      <c r="T712">
        <v>69</v>
      </c>
      <c r="U712">
        <v>66</v>
      </c>
      <c r="V712">
        <v>83</v>
      </c>
      <c r="W712">
        <v>84</v>
      </c>
      <c r="X712">
        <v>82</v>
      </c>
      <c r="Y712">
        <v>244</v>
      </c>
      <c r="Z712">
        <v>85</v>
      </c>
      <c r="AA712" t="s">
        <v>440</v>
      </c>
      <c r="AB712" t="s">
        <v>389</v>
      </c>
      <c r="AC712" t="s">
        <v>434</v>
      </c>
      <c r="AD712" t="s">
        <v>435</v>
      </c>
    </row>
    <row r="713" spans="1:30" x14ac:dyDescent="0.25">
      <c r="A713" t="s">
        <v>1446</v>
      </c>
      <c r="B713">
        <v>44866</v>
      </c>
      <c r="C713">
        <v>44867</v>
      </c>
      <c r="D713" t="s">
        <v>543</v>
      </c>
      <c r="E713">
        <v>12408</v>
      </c>
      <c r="F713">
        <v>574</v>
      </c>
      <c r="G713">
        <v>0</v>
      </c>
      <c r="H713">
        <v>255</v>
      </c>
      <c r="I713">
        <v>1</v>
      </c>
      <c r="J713">
        <v>232</v>
      </c>
      <c r="K713">
        <v>2</v>
      </c>
      <c r="L713">
        <v>2</v>
      </c>
      <c r="M713">
        <v>0</v>
      </c>
      <c r="N713">
        <v>11</v>
      </c>
      <c r="O713">
        <v>83</v>
      </c>
      <c r="P713">
        <v>257</v>
      </c>
      <c r="Q713">
        <v>145</v>
      </c>
      <c r="R713">
        <v>151</v>
      </c>
      <c r="S713">
        <v>258</v>
      </c>
      <c r="T713">
        <v>44</v>
      </c>
      <c r="U713">
        <v>91</v>
      </c>
      <c r="V713">
        <v>135</v>
      </c>
      <c r="W713">
        <v>130</v>
      </c>
      <c r="X713">
        <v>134</v>
      </c>
      <c r="Y713">
        <v>259</v>
      </c>
      <c r="Z713">
        <v>136</v>
      </c>
      <c r="AA713" t="s">
        <v>544</v>
      </c>
      <c r="AB713" t="s">
        <v>389</v>
      </c>
      <c r="AC713" t="s">
        <v>510</v>
      </c>
      <c r="AD713" t="s">
        <v>511</v>
      </c>
    </row>
    <row r="714" spans="1:30" x14ac:dyDescent="0.25">
      <c r="A714" t="s">
        <v>1446</v>
      </c>
      <c r="B714">
        <v>44866</v>
      </c>
      <c r="C714">
        <v>44867</v>
      </c>
      <c r="D714" t="s">
        <v>421</v>
      </c>
      <c r="E714">
        <v>3345</v>
      </c>
      <c r="F714">
        <v>105</v>
      </c>
      <c r="G714">
        <v>4</v>
      </c>
      <c r="H714">
        <v>76</v>
      </c>
      <c r="I714">
        <v>0</v>
      </c>
      <c r="J714">
        <v>56</v>
      </c>
      <c r="K714">
        <v>5</v>
      </c>
      <c r="L714">
        <v>1</v>
      </c>
      <c r="M714">
        <v>5</v>
      </c>
      <c r="N714">
        <v>12</v>
      </c>
      <c r="O714">
        <v>40</v>
      </c>
      <c r="P714">
        <v>84</v>
      </c>
      <c r="Q714">
        <v>47</v>
      </c>
      <c r="R714">
        <v>46</v>
      </c>
      <c r="S714">
        <v>84</v>
      </c>
      <c r="T714">
        <v>28</v>
      </c>
      <c r="U714">
        <v>31</v>
      </c>
      <c r="V714">
        <v>38</v>
      </c>
      <c r="W714">
        <v>39</v>
      </c>
      <c r="X714">
        <v>39</v>
      </c>
      <c r="Y714">
        <v>84</v>
      </c>
      <c r="Z714">
        <v>39</v>
      </c>
      <c r="AA714" t="s">
        <v>422</v>
      </c>
      <c r="AB714" t="s">
        <v>389</v>
      </c>
      <c r="AC714" t="s">
        <v>391</v>
      </c>
      <c r="AD714" t="s">
        <v>392</v>
      </c>
    </row>
    <row r="715" spans="1:30" x14ac:dyDescent="0.25">
      <c r="A715" t="s">
        <v>1446</v>
      </c>
      <c r="B715">
        <v>44866</v>
      </c>
      <c r="C715">
        <v>44867</v>
      </c>
      <c r="D715" t="s">
        <v>51</v>
      </c>
      <c r="E715">
        <v>8674</v>
      </c>
      <c r="F715">
        <v>389</v>
      </c>
      <c r="G715">
        <v>5</v>
      </c>
      <c r="H715">
        <v>137</v>
      </c>
      <c r="I715">
        <v>2</v>
      </c>
      <c r="J715">
        <v>205</v>
      </c>
      <c r="K715">
        <v>29</v>
      </c>
      <c r="L715">
        <v>20</v>
      </c>
      <c r="M715">
        <v>11</v>
      </c>
      <c r="N715">
        <v>36</v>
      </c>
      <c r="O715">
        <v>96</v>
      </c>
      <c r="P715">
        <v>138</v>
      </c>
      <c r="Q715">
        <v>69</v>
      </c>
      <c r="R715">
        <v>102</v>
      </c>
      <c r="S715">
        <v>140</v>
      </c>
      <c r="T715">
        <v>86</v>
      </c>
      <c r="U715">
        <v>64</v>
      </c>
      <c r="V715">
        <v>89</v>
      </c>
      <c r="W715">
        <v>87</v>
      </c>
      <c r="X715">
        <v>70</v>
      </c>
      <c r="Y715">
        <v>140</v>
      </c>
      <c r="Z715">
        <v>89</v>
      </c>
      <c r="AA715" t="s">
        <v>52</v>
      </c>
      <c r="AB715" t="s">
        <v>16</v>
      </c>
      <c r="AC715" t="s">
        <v>41</v>
      </c>
      <c r="AD715" t="s">
        <v>42</v>
      </c>
    </row>
    <row r="716" spans="1:30" x14ac:dyDescent="0.25">
      <c r="A716" t="s">
        <v>1446</v>
      </c>
      <c r="B716">
        <v>44866</v>
      </c>
      <c r="C716">
        <v>44867</v>
      </c>
      <c r="D716" t="s">
        <v>89</v>
      </c>
      <c r="E716">
        <v>11312</v>
      </c>
      <c r="F716">
        <v>500</v>
      </c>
      <c r="G716">
        <v>32</v>
      </c>
      <c r="H716">
        <v>282</v>
      </c>
      <c r="I716">
        <v>6</v>
      </c>
      <c r="J716">
        <v>75</v>
      </c>
      <c r="K716">
        <v>1</v>
      </c>
      <c r="L716">
        <v>1</v>
      </c>
      <c r="M716">
        <v>3</v>
      </c>
      <c r="N716">
        <v>6</v>
      </c>
      <c r="O716">
        <v>80</v>
      </c>
      <c r="P716">
        <v>296</v>
      </c>
      <c r="Q716">
        <v>167</v>
      </c>
      <c r="R716">
        <v>157</v>
      </c>
      <c r="S716">
        <v>305</v>
      </c>
      <c r="T716">
        <v>47</v>
      </c>
      <c r="U716">
        <v>43</v>
      </c>
      <c r="V716">
        <v>52</v>
      </c>
      <c r="W716">
        <v>52</v>
      </c>
      <c r="X716">
        <v>51</v>
      </c>
      <c r="Y716">
        <v>309</v>
      </c>
      <c r="Z716">
        <v>53</v>
      </c>
      <c r="AA716" t="s">
        <v>90</v>
      </c>
      <c r="AB716" t="s">
        <v>16</v>
      </c>
      <c r="AC716" t="s">
        <v>91</v>
      </c>
      <c r="AD716" t="s">
        <v>92</v>
      </c>
    </row>
    <row r="717" spans="1:30" x14ac:dyDescent="0.25">
      <c r="A717" t="s">
        <v>1446</v>
      </c>
      <c r="B717">
        <v>44866</v>
      </c>
      <c r="C717">
        <v>44867</v>
      </c>
      <c r="D717" t="s">
        <v>402</v>
      </c>
      <c r="E717">
        <v>6542</v>
      </c>
      <c r="F717">
        <v>327</v>
      </c>
      <c r="G717">
        <v>5</v>
      </c>
      <c r="H717">
        <v>137</v>
      </c>
      <c r="I717">
        <v>0</v>
      </c>
      <c r="J717">
        <v>100</v>
      </c>
      <c r="K717">
        <v>5</v>
      </c>
      <c r="L717">
        <v>2</v>
      </c>
      <c r="M717">
        <v>7</v>
      </c>
      <c r="N717">
        <v>22</v>
      </c>
      <c r="O717">
        <v>122</v>
      </c>
      <c r="P717">
        <v>147</v>
      </c>
      <c r="Q717">
        <v>68</v>
      </c>
      <c r="R717">
        <v>87</v>
      </c>
      <c r="S717">
        <v>148</v>
      </c>
      <c r="T717">
        <v>58</v>
      </c>
      <c r="U717">
        <v>48</v>
      </c>
      <c r="V717">
        <v>70</v>
      </c>
      <c r="W717">
        <v>69</v>
      </c>
      <c r="X717">
        <v>70</v>
      </c>
      <c r="Y717">
        <v>148</v>
      </c>
      <c r="Z717">
        <v>71</v>
      </c>
      <c r="AA717" t="s">
        <v>403</v>
      </c>
      <c r="AB717" t="s">
        <v>389</v>
      </c>
      <c r="AC717" t="s">
        <v>391</v>
      </c>
      <c r="AD717" t="s">
        <v>392</v>
      </c>
    </row>
    <row r="718" spans="1:30" x14ac:dyDescent="0.25">
      <c r="A718" t="s">
        <v>1446</v>
      </c>
      <c r="B718">
        <v>44866</v>
      </c>
      <c r="C718">
        <v>44867</v>
      </c>
      <c r="D718" t="s">
        <v>133</v>
      </c>
      <c r="E718">
        <v>5782</v>
      </c>
      <c r="F718">
        <v>198</v>
      </c>
      <c r="G718">
        <v>37</v>
      </c>
      <c r="H718">
        <v>116</v>
      </c>
      <c r="I718">
        <v>0</v>
      </c>
      <c r="J718">
        <v>100</v>
      </c>
      <c r="K718">
        <v>0</v>
      </c>
      <c r="L718">
        <v>0</v>
      </c>
      <c r="M718">
        <v>25</v>
      </c>
      <c r="N718">
        <v>52</v>
      </c>
      <c r="O718">
        <v>89</v>
      </c>
      <c r="P718">
        <v>121</v>
      </c>
      <c r="Q718">
        <v>89</v>
      </c>
      <c r="R718">
        <v>86</v>
      </c>
      <c r="S718">
        <v>124</v>
      </c>
      <c r="T718">
        <v>68</v>
      </c>
      <c r="U718">
        <v>59</v>
      </c>
      <c r="V718">
        <v>72</v>
      </c>
      <c r="W718">
        <v>71</v>
      </c>
      <c r="X718">
        <v>72</v>
      </c>
      <c r="Y718">
        <v>126</v>
      </c>
      <c r="Z718">
        <v>74</v>
      </c>
      <c r="AA718" t="s">
        <v>134</v>
      </c>
      <c r="AB718" t="s">
        <v>16</v>
      </c>
      <c r="AC718" t="s">
        <v>128</v>
      </c>
      <c r="AD718" t="s">
        <v>129</v>
      </c>
    </row>
    <row r="719" spans="1:30" x14ac:dyDescent="0.25">
      <c r="A719" t="s">
        <v>1446</v>
      </c>
      <c r="B719">
        <v>44866</v>
      </c>
      <c r="C719">
        <v>44867</v>
      </c>
      <c r="D719" t="s">
        <v>419</v>
      </c>
      <c r="E719">
        <v>4352</v>
      </c>
      <c r="F719">
        <v>202</v>
      </c>
      <c r="G719">
        <v>87</v>
      </c>
      <c r="H719">
        <v>109</v>
      </c>
      <c r="I719">
        <v>0</v>
      </c>
      <c r="J719">
        <v>74</v>
      </c>
      <c r="K719">
        <v>12</v>
      </c>
      <c r="L719">
        <v>26</v>
      </c>
      <c r="M719">
        <v>45</v>
      </c>
      <c r="N719">
        <v>42</v>
      </c>
      <c r="O719">
        <v>98</v>
      </c>
      <c r="P719">
        <v>109</v>
      </c>
      <c r="Q719">
        <v>77</v>
      </c>
      <c r="R719">
        <v>75</v>
      </c>
      <c r="S719">
        <v>112</v>
      </c>
      <c r="T719">
        <v>46</v>
      </c>
      <c r="U719">
        <v>45</v>
      </c>
      <c r="V719">
        <v>48</v>
      </c>
      <c r="W719">
        <v>53</v>
      </c>
      <c r="X719">
        <v>51</v>
      </c>
      <c r="Y719">
        <v>112</v>
      </c>
      <c r="Z719">
        <v>53</v>
      </c>
      <c r="AA719" t="s">
        <v>420</v>
      </c>
      <c r="AB719" t="s">
        <v>389</v>
      </c>
      <c r="AC719" t="s">
        <v>391</v>
      </c>
      <c r="AD719" t="s">
        <v>392</v>
      </c>
    </row>
    <row r="720" spans="1:30" x14ac:dyDescent="0.25">
      <c r="A720" t="s">
        <v>1446</v>
      </c>
      <c r="B720">
        <v>44866</v>
      </c>
      <c r="C720">
        <v>44867</v>
      </c>
      <c r="D720" t="s">
        <v>508</v>
      </c>
      <c r="E720">
        <v>3499</v>
      </c>
      <c r="F720">
        <v>164</v>
      </c>
      <c r="G720">
        <v>2</v>
      </c>
      <c r="H720">
        <v>108</v>
      </c>
      <c r="I720">
        <v>0</v>
      </c>
      <c r="J720">
        <v>53</v>
      </c>
      <c r="K720">
        <v>0</v>
      </c>
      <c r="L720">
        <v>0</v>
      </c>
      <c r="M720">
        <v>0</v>
      </c>
      <c r="N720">
        <v>7</v>
      </c>
      <c r="O720">
        <v>76</v>
      </c>
      <c r="P720">
        <v>113</v>
      </c>
      <c r="Q720">
        <v>71</v>
      </c>
      <c r="R720">
        <v>64</v>
      </c>
      <c r="S720">
        <v>113</v>
      </c>
      <c r="T720">
        <v>38</v>
      </c>
      <c r="U720">
        <v>34</v>
      </c>
      <c r="V720">
        <v>40</v>
      </c>
      <c r="W720">
        <v>38</v>
      </c>
      <c r="X720">
        <v>40</v>
      </c>
      <c r="Y720">
        <v>113</v>
      </c>
      <c r="Z720">
        <v>40</v>
      </c>
      <c r="AA720" t="s">
        <v>1546</v>
      </c>
      <c r="AB720" t="s">
        <v>389</v>
      </c>
      <c r="AC720" t="s">
        <v>510</v>
      </c>
      <c r="AD720" t="s">
        <v>511</v>
      </c>
    </row>
    <row r="721" spans="1:30" x14ac:dyDescent="0.25">
      <c r="A721" t="s">
        <v>1446</v>
      </c>
      <c r="B721">
        <v>44866</v>
      </c>
      <c r="C721">
        <v>44867</v>
      </c>
      <c r="D721" t="s">
        <v>68</v>
      </c>
      <c r="E721">
        <v>5281</v>
      </c>
      <c r="F721">
        <v>141</v>
      </c>
      <c r="G721">
        <v>34</v>
      </c>
      <c r="H721">
        <v>44</v>
      </c>
      <c r="I721">
        <v>7</v>
      </c>
      <c r="J721">
        <v>36</v>
      </c>
      <c r="K721">
        <v>0</v>
      </c>
      <c r="L721">
        <v>1</v>
      </c>
      <c r="M721">
        <v>2</v>
      </c>
      <c r="N721">
        <v>2</v>
      </c>
      <c r="O721">
        <v>52</v>
      </c>
      <c r="P721">
        <v>53</v>
      </c>
      <c r="Q721">
        <v>74</v>
      </c>
      <c r="R721">
        <v>34</v>
      </c>
      <c r="S721">
        <v>124</v>
      </c>
      <c r="T721">
        <v>5</v>
      </c>
      <c r="U721">
        <v>5</v>
      </c>
      <c r="V721">
        <v>4</v>
      </c>
      <c r="W721">
        <v>6</v>
      </c>
      <c r="X721">
        <v>5</v>
      </c>
      <c r="Y721">
        <v>130</v>
      </c>
      <c r="Z721">
        <v>6</v>
      </c>
      <c r="AA721" t="s">
        <v>69</v>
      </c>
      <c r="AB721" t="s">
        <v>16</v>
      </c>
      <c r="AC721" t="s">
        <v>70</v>
      </c>
      <c r="AD721" t="s">
        <v>1709</v>
      </c>
    </row>
    <row r="722" spans="1:30" x14ac:dyDescent="0.25">
      <c r="A722" t="s">
        <v>1446</v>
      </c>
      <c r="B722">
        <v>44866</v>
      </c>
      <c r="C722">
        <v>44867</v>
      </c>
      <c r="D722" t="s">
        <v>96</v>
      </c>
      <c r="E722">
        <v>2138</v>
      </c>
      <c r="F722">
        <v>72</v>
      </c>
      <c r="G722">
        <v>14</v>
      </c>
      <c r="H722">
        <v>23</v>
      </c>
      <c r="I722">
        <v>0</v>
      </c>
      <c r="J722">
        <v>31</v>
      </c>
      <c r="K722">
        <v>1</v>
      </c>
      <c r="L722">
        <v>3</v>
      </c>
      <c r="M722">
        <v>7</v>
      </c>
      <c r="N722">
        <v>6</v>
      </c>
      <c r="O722">
        <v>26</v>
      </c>
      <c r="P722">
        <v>26</v>
      </c>
      <c r="Q722">
        <v>22</v>
      </c>
      <c r="R722">
        <v>24</v>
      </c>
      <c r="S722">
        <v>27</v>
      </c>
      <c r="T722">
        <v>9</v>
      </c>
      <c r="U722">
        <v>6</v>
      </c>
      <c r="V722">
        <v>9</v>
      </c>
      <c r="W722">
        <v>8</v>
      </c>
      <c r="X722">
        <v>8</v>
      </c>
      <c r="Y722">
        <v>28</v>
      </c>
      <c r="Z722">
        <v>9</v>
      </c>
      <c r="AA722" t="s">
        <v>97</v>
      </c>
      <c r="AB722" t="s">
        <v>16</v>
      </c>
      <c r="AC722" t="s">
        <v>128</v>
      </c>
      <c r="AD722" t="s">
        <v>129</v>
      </c>
    </row>
    <row r="723" spans="1:30" x14ac:dyDescent="0.25">
      <c r="A723" t="s">
        <v>1446</v>
      </c>
      <c r="B723">
        <v>44866</v>
      </c>
      <c r="C723">
        <v>44867</v>
      </c>
      <c r="D723" t="s">
        <v>534</v>
      </c>
      <c r="E723">
        <v>9689</v>
      </c>
      <c r="F723">
        <v>365</v>
      </c>
      <c r="G723">
        <v>40</v>
      </c>
      <c r="H723">
        <v>152</v>
      </c>
      <c r="I723">
        <v>1</v>
      </c>
      <c r="J723">
        <v>148</v>
      </c>
      <c r="K723">
        <v>23</v>
      </c>
      <c r="L723">
        <v>28</v>
      </c>
      <c r="M723">
        <v>35</v>
      </c>
      <c r="N723">
        <v>77</v>
      </c>
      <c r="O723">
        <v>111</v>
      </c>
      <c r="P723">
        <v>157</v>
      </c>
      <c r="Q723">
        <v>78</v>
      </c>
      <c r="R723">
        <v>66</v>
      </c>
      <c r="S723">
        <v>157</v>
      </c>
      <c r="T723">
        <v>82</v>
      </c>
      <c r="U723">
        <v>56</v>
      </c>
      <c r="V723">
        <v>83</v>
      </c>
      <c r="W723">
        <v>75</v>
      </c>
      <c r="X723">
        <v>81</v>
      </c>
      <c r="Y723">
        <v>158</v>
      </c>
      <c r="Z723">
        <v>84</v>
      </c>
      <c r="AA723" t="s">
        <v>1543</v>
      </c>
      <c r="AB723" t="s">
        <v>389</v>
      </c>
      <c r="AC723" t="s">
        <v>510</v>
      </c>
      <c r="AD723" t="s">
        <v>511</v>
      </c>
    </row>
    <row r="724" spans="1:30" x14ac:dyDescent="0.25">
      <c r="A724" t="s">
        <v>1446</v>
      </c>
      <c r="B724">
        <v>44866</v>
      </c>
      <c r="C724">
        <v>44867</v>
      </c>
      <c r="D724" t="s">
        <v>492</v>
      </c>
      <c r="E724">
        <v>14133</v>
      </c>
      <c r="F724">
        <v>629</v>
      </c>
      <c r="G724">
        <v>43</v>
      </c>
      <c r="H724">
        <v>256</v>
      </c>
      <c r="I724">
        <v>0</v>
      </c>
      <c r="J724">
        <v>271</v>
      </c>
      <c r="K724">
        <v>2</v>
      </c>
      <c r="L724">
        <v>46</v>
      </c>
      <c r="M724">
        <v>56</v>
      </c>
      <c r="N724">
        <v>114</v>
      </c>
      <c r="O724">
        <v>234</v>
      </c>
      <c r="P724">
        <v>255</v>
      </c>
      <c r="Q724">
        <v>169</v>
      </c>
      <c r="R724">
        <v>203</v>
      </c>
      <c r="S724">
        <v>255</v>
      </c>
      <c r="T724">
        <v>133</v>
      </c>
      <c r="U724">
        <v>110</v>
      </c>
      <c r="V724">
        <v>136</v>
      </c>
      <c r="W724">
        <v>132</v>
      </c>
      <c r="X724">
        <v>134</v>
      </c>
      <c r="Y724">
        <v>256</v>
      </c>
      <c r="Z724">
        <v>136</v>
      </c>
      <c r="AA724" t="s">
        <v>493</v>
      </c>
      <c r="AB724" t="s">
        <v>389</v>
      </c>
      <c r="AC724" t="s">
        <v>450</v>
      </c>
      <c r="AD724" t="s">
        <v>451</v>
      </c>
    </row>
    <row r="725" spans="1:30" x14ac:dyDescent="0.25">
      <c r="A725" t="s">
        <v>1446</v>
      </c>
      <c r="B725">
        <v>44866</v>
      </c>
      <c r="C725">
        <v>44867</v>
      </c>
      <c r="D725" t="s">
        <v>473</v>
      </c>
      <c r="E725">
        <v>6878</v>
      </c>
      <c r="F725">
        <v>307</v>
      </c>
      <c r="G725">
        <v>18</v>
      </c>
      <c r="H725">
        <v>124</v>
      </c>
      <c r="I725">
        <v>1</v>
      </c>
      <c r="J725">
        <v>138</v>
      </c>
      <c r="K725">
        <v>10</v>
      </c>
      <c r="L725">
        <v>18</v>
      </c>
      <c r="M725">
        <v>11</v>
      </c>
      <c r="N725">
        <v>85</v>
      </c>
      <c r="O725">
        <v>20</v>
      </c>
      <c r="P725">
        <v>125</v>
      </c>
      <c r="Q725">
        <v>55</v>
      </c>
      <c r="R725">
        <v>56</v>
      </c>
      <c r="S725">
        <v>124</v>
      </c>
      <c r="T725">
        <v>86</v>
      </c>
      <c r="U725">
        <v>48</v>
      </c>
      <c r="V725">
        <v>86</v>
      </c>
      <c r="W725">
        <v>84</v>
      </c>
      <c r="X725">
        <v>81</v>
      </c>
      <c r="Y725">
        <v>125</v>
      </c>
      <c r="Z725">
        <v>86</v>
      </c>
      <c r="AA725" t="s">
        <v>474</v>
      </c>
      <c r="AB725" t="s">
        <v>389</v>
      </c>
      <c r="AC725" t="s">
        <v>450</v>
      </c>
      <c r="AD725" t="s">
        <v>451</v>
      </c>
    </row>
    <row r="726" spans="1:30" x14ac:dyDescent="0.25">
      <c r="A726" t="s">
        <v>1446</v>
      </c>
      <c r="B726">
        <v>44866</v>
      </c>
      <c r="C726">
        <v>44867</v>
      </c>
      <c r="D726" t="s">
        <v>573</v>
      </c>
      <c r="E726">
        <v>12450</v>
      </c>
      <c r="F726">
        <v>600</v>
      </c>
      <c r="G726">
        <v>20</v>
      </c>
      <c r="H726">
        <v>255</v>
      </c>
      <c r="I726">
        <v>2</v>
      </c>
      <c r="J726">
        <v>179</v>
      </c>
      <c r="K726">
        <v>13</v>
      </c>
      <c r="L726">
        <v>44</v>
      </c>
      <c r="M726">
        <v>16</v>
      </c>
      <c r="N726">
        <v>5</v>
      </c>
      <c r="O726">
        <v>198</v>
      </c>
      <c r="P726">
        <v>248</v>
      </c>
      <c r="Q726">
        <v>196</v>
      </c>
      <c r="R726">
        <v>134</v>
      </c>
      <c r="S726">
        <v>252</v>
      </c>
      <c r="T726">
        <v>49</v>
      </c>
      <c r="U726">
        <v>49</v>
      </c>
      <c r="V726">
        <v>57</v>
      </c>
      <c r="W726">
        <v>57</v>
      </c>
      <c r="X726">
        <v>55</v>
      </c>
      <c r="Y726">
        <v>256</v>
      </c>
      <c r="Z726">
        <v>57</v>
      </c>
      <c r="AA726" t="s">
        <v>574</v>
      </c>
      <c r="AB726" t="s">
        <v>389</v>
      </c>
      <c r="AC726" t="s">
        <v>510</v>
      </c>
      <c r="AD726" t="s">
        <v>511</v>
      </c>
    </row>
    <row r="727" spans="1:30" x14ac:dyDescent="0.25">
      <c r="A727" t="s">
        <v>1446</v>
      </c>
      <c r="B727">
        <v>44866</v>
      </c>
      <c r="C727">
        <v>44867</v>
      </c>
      <c r="D727" t="s">
        <v>477</v>
      </c>
      <c r="E727">
        <v>11203</v>
      </c>
      <c r="F727">
        <v>506</v>
      </c>
      <c r="G727">
        <v>0</v>
      </c>
      <c r="H727">
        <v>126</v>
      </c>
      <c r="I727">
        <v>0</v>
      </c>
      <c r="J727">
        <v>172</v>
      </c>
      <c r="K727">
        <v>4</v>
      </c>
      <c r="L727">
        <v>0</v>
      </c>
      <c r="M727">
        <v>0</v>
      </c>
      <c r="N727">
        <v>13</v>
      </c>
      <c r="O727">
        <v>116</v>
      </c>
      <c r="P727">
        <v>136</v>
      </c>
      <c r="Q727">
        <v>91</v>
      </c>
      <c r="R727">
        <v>88</v>
      </c>
      <c r="S727">
        <v>136</v>
      </c>
      <c r="T727">
        <v>73</v>
      </c>
      <c r="U727">
        <v>55</v>
      </c>
      <c r="V727">
        <v>73</v>
      </c>
      <c r="W727">
        <v>73</v>
      </c>
      <c r="X727">
        <v>72</v>
      </c>
      <c r="Y727">
        <v>136</v>
      </c>
      <c r="Z727">
        <v>74</v>
      </c>
      <c r="AA727" t="s">
        <v>478</v>
      </c>
      <c r="AB727" t="s">
        <v>389</v>
      </c>
      <c r="AC727" t="s">
        <v>450</v>
      </c>
      <c r="AD727" t="s">
        <v>451</v>
      </c>
    </row>
    <row r="728" spans="1:30" x14ac:dyDescent="0.25">
      <c r="A728" t="s">
        <v>1446</v>
      </c>
      <c r="B728">
        <v>44866</v>
      </c>
      <c r="C728">
        <v>44867</v>
      </c>
      <c r="D728" t="s">
        <v>528</v>
      </c>
      <c r="E728">
        <v>13896</v>
      </c>
      <c r="F728">
        <v>637</v>
      </c>
      <c r="G728">
        <v>10</v>
      </c>
      <c r="H728">
        <v>252</v>
      </c>
      <c r="I728">
        <v>0</v>
      </c>
      <c r="J728">
        <v>273</v>
      </c>
      <c r="K728">
        <v>14</v>
      </c>
      <c r="L728">
        <v>15</v>
      </c>
      <c r="M728">
        <v>52</v>
      </c>
      <c r="N728">
        <v>162</v>
      </c>
      <c r="O728">
        <v>218</v>
      </c>
      <c r="P728">
        <v>252</v>
      </c>
      <c r="Q728">
        <v>155</v>
      </c>
      <c r="R728">
        <v>173</v>
      </c>
      <c r="S728">
        <v>252</v>
      </c>
      <c r="T728">
        <v>164</v>
      </c>
      <c r="U728">
        <v>117</v>
      </c>
      <c r="V728">
        <v>164</v>
      </c>
      <c r="W728">
        <v>159</v>
      </c>
      <c r="X728">
        <v>155</v>
      </c>
      <c r="Y728">
        <v>252</v>
      </c>
      <c r="Z728">
        <v>164</v>
      </c>
      <c r="AA728" t="s">
        <v>529</v>
      </c>
      <c r="AB728" t="s">
        <v>389</v>
      </c>
      <c r="AC728" t="s">
        <v>510</v>
      </c>
      <c r="AD728" t="s">
        <v>511</v>
      </c>
    </row>
    <row r="729" spans="1:30" x14ac:dyDescent="0.25">
      <c r="A729" t="s">
        <v>1446</v>
      </c>
      <c r="B729">
        <v>44866</v>
      </c>
      <c r="C729">
        <v>44867</v>
      </c>
      <c r="D729" t="s">
        <v>522</v>
      </c>
      <c r="E729">
        <v>6645</v>
      </c>
      <c r="F729">
        <v>314</v>
      </c>
      <c r="G729">
        <v>77</v>
      </c>
      <c r="H729">
        <v>166</v>
      </c>
      <c r="I729">
        <v>2</v>
      </c>
      <c r="J729">
        <v>80</v>
      </c>
      <c r="K729">
        <v>10</v>
      </c>
      <c r="L729">
        <v>24</v>
      </c>
      <c r="M729">
        <v>30</v>
      </c>
      <c r="N729">
        <v>32</v>
      </c>
      <c r="O729">
        <v>116</v>
      </c>
      <c r="P729">
        <v>167</v>
      </c>
      <c r="Q729">
        <v>127</v>
      </c>
      <c r="R729">
        <v>105</v>
      </c>
      <c r="S729">
        <v>167</v>
      </c>
      <c r="T729">
        <v>50</v>
      </c>
      <c r="U729">
        <v>44</v>
      </c>
      <c r="V729">
        <v>52</v>
      </c>
      <c r="W729">
        <v>51</v>
      </c>
      <c r="X729">
        <v>50</v>
      </c>
      <c r="Y729">
        <v>168</v>
      </c>
      <c r="Z729">
        <v>52</v>
      </c>
      <c r="AA729" t="s">
        <v>523</v>
      </c>
      <c r="AB729" t="s">
        <v>389</v>
      </c>
      <c r="AC729" t="s">
        <v>510</v>
      </c>
      <c r="AD729" t="s">
        <v>511</v>
      </c>
    </row>
    <row r="730" spans="1:30" x14ac:dyDescent="0.25">
      <c r="A730" t="s">
        <v>1446</v>
      </c>
      <c r="B730">
        <v>44866</v>
      </c>
      <c r="C730">
        <v>44867</v>
      </c>
      <c r="D730" t="s">
        <v>39</v>
      </c>
      <c r="E730">
        <v>5869</v>
      </c>
      <c r="F730">
        <v>251</v>
      </c>
      <c r="G730">
        <v>27</v>
      </c>
      <c r="H730">
        <v>44</v>
      </c>
      <c r="I730">
        <v>2</v>
      </c>
      <c r="J730">
        <v>72</v>
      </c>
      <c r="K730">
        <v>7</v>
      </c>
      <c r="L730">
        <v>2</v>
      </c>
      <c r="M730">
        <v>12</v>
      </c>
      <c r="N730">
        <v>10</v>
      </c>
      <c r="O730">
        <v>44</v>
      </c>
      <c r="P730">
        <v>43</v>
      </c>
      <c r="Q730">
        <v>19</v>
      </c>
      <c r="R730">
        <v>19</v>
      </c>
      <c r="S730">
        <v>45</v>
      </c>
      <c r="T730">
        <v>12</v>
      </c>
      <c r="U730">
        <v>10</v>
      </c>
      <c r="V730">
        <v>12</v>
      </c>
      <c r="W730">
        <v>12</v>
      </c>
      <c r="X730">
        <v>12</v>
      </c>
      <c r="Y730">
        <v>45</v>
      </c>
      <c r="Z730">
        <v>12</v>
      </c>
      <c r="AA730" t="s">
        <v>40</v>
      </c>
      <c r="AB730" t="s">
        <v>16</v>
      </c>
      <c r="AC730" t="s">
        <v>41</v>
      </c>
      <c r="AD730" t="s">
        <v>42</v>
      </c>
    </row>
    <row r="731" spans="1:30" x14ac:dyDescent="0.25">
      <c r="A731" t="s">
        <v>1446</v>
      </c>
      <c r="B731">
        <v>44866</v>
      </c>
      <c r="C731">
        <v>44867</v>
      </c>
      <c r="D731" t="s">
        <v>24</v>
      </c>
      <c r="E731">
        <v>6422</v>
      </c>
      <c r="F731">
        <v>206</v>
      </c>
      <c r="G731">
        <v>29</v>
      </c>
      <c r="H731">
        <v>88</v>
      </c>
      <c r="I731">
        <v>25</v>
      </c>
      <c r="J731">
        <v>115</v>
      </c>
      <c r="K731">
        <v>5</v>
      </c>
      <c r="L731">
        <v>20</v>
      </c>
      <c r="M731">
        <v>36</v>
      </c>
      <c r="N731">
        <v>41</v>
      </c>
      <c r="O731">
        <v>54</v>
      </c>
      <c r="P731">
        <v>89</v>
      </c>
      <c r="Q731">
        <v>51</v>
      </c>
      <c r="R731">
        <v>57</v>
      </c>
      <c r="S731">
        <v>96</v>
      </c>
      <c r="T731">
        <v>48</v>
      </c>
      <c r="U731">
        <v>52</v>
      </c>
      <c r="V731">
        <v>65</v>
      </c>
      <c r="W731">
        <v>65</v>
      </c>
      <c r="X731">
        <v>61</v>
      </c>
      <c r="Y731">
        <v>96</v>
      </c>
      <c r="Z731">
        <v>65</v>
      </c>
      <c r="AA731" t="s">
        <v>25</v>
      </c>
      <c r="AB731" t="s">
        <v>16</v>
      </c>
      <c r="AC731" t="s">
        <v>18</v>
      </c>
      <c r="AD731" t="s">
        <v>19</v>
      </c>
    </row>
    <row r="732" spans="1:30" x14ac:dyDescent="0.25">
      <c r="A732" t="s">
        <v>1446</v>
      </c>
      <c r="B732">
        <v>44866</v>
      </c>
      <c r="C732">
        <v>44867</v>
      </c>
      <c r="D732" t="s">
        <v>444</v>
      </c>
      <c r="E732">
        <v>20387</v>
      </c>
      <c r="F732">
        <v>861</v>
      </c>
      <c r="G732">
        <v>51</v>
      </c>
      <c r="H732">
        <v>416</v>
      </c>
      <c r="I732">
        <v>3</v>
      </c>
      <c r="J732">
        <v>275</v>
      </c>
      <c r="K732">
        <v>31</v>
      </c>
      <c r="L732">
        <v>50</v>
      </c>
      <c r="M732">
        <v>19</v>
      </c>
      <c r="N732">
        <v>154</v>
      </c>
      <c r="O732">
        <v>312</v>
      </c>
      <c r="P732">
        <v>431</v>
      </c>
      <c r="Q732">
        <v>262</v>
      </c>
      <c r="R732">
        <v>246</v>
      </c>
      <c r="S732">
        <v>436</v>
      </c>
      <c r="T732">
        <v>165</v>
      </c>
      <c r="U732">
        <v>113</v>
      </c>
      <c r="V732">
        <v>165</v>
      </c>
      <c r="W732">
        <v>160</v>
      </c>
      <c r="X732">
        <v>159</v>
      </c>
      <c r="Y732">
        <v>438</v>
      </c>
      <c r="Z732">
        <v>166</v>
      </c>
      <c r="AA732" t="s">
        <v>445</v>
      </c>
      <c r="AB732" t="s">
        <v>389</v>
      </c>
      <c r="AC732" t="s">
        <v>434</v>
      </c>
      <c r="AD732" t="s">
        <v>435</v>
      </c>
    </row>
    <row r="733" spans="1:30" x14ac:dyDescent="0.25">
      <c r="A733" t="s">
        <v>1446</v>
      </c>
      <c r="B733">
        <v>44866</v>
      </c>
      <c r="C733">
        <v>44867</v>
      </c>
      <c r="D733" t="s">
        <v>432</v>
      </c>
      <c r="E733">
        <v>17301</v>
      </c>
      <c r="F733">
        <v>651</v>
      </c>
      <c r="G733">
        <v>1</v>
      </c>
      <c r="H733">
        <v>303</v>
      </c>
      <c r="I733">
        <v>1</v>
      </c>
      <c r="J733">
        <v>194</v>
      </c>
      <c r="K733">
        <v>11</v>
      </c>
      <c r="L733">
        <v>27</v>
      </c>
      <c r="M733">
        <v>14</v>
      </c>
      <c r="N733">
        <v>55</v>
      </c>
      <c r="O733">
        <v>97</v>
      </c>
      <c r="P733">
        <v>319</v>
      </c>
      <c r="Q733">
        <v>158</v>
      </c>
      <c r="R733">
        <v>126</v>
      </c>
      <c r="S733">
        <v>321</v>
      </c>
      <c r="T733">
        <v>78</v>
      </c>
      <c r="U733">
        <v>65</v>
      </c>
      <c r="V733">
        <v>77</v>
      </c>
      <c r="W733">
        <v>65</v>
      </c>
      <c r="X733">
        <v>77</v>
      </c>
      <c r="Y733">
        <v>321</v>
      </c>
      <c r="Z733">
        <v>78</v>
      </c>
      <c r="AA733" t="s">
        <v>433</v>
      </c>
      <c r="AB733" t="s">
        <v>389</v>
      </c>
      <c r="AC733" t="s">
        <v>434</v>
      </c>
      <c r="AD733" t="s">
        <v>435</v>
      </c>
    </row>
    <row r="734" spans="1:30" x14ac:dyDescent="0.25">
      <c r="A734" t="s">
        <v>1446</v>
      </c>
      <c r="B734">
        <v>44866</v>
      </c>
      <c r="C734">
        <v>44867</v>
      </c>
      <c r="D734" t="s">
        <v>471</v>
      </c>
      <c r="E734">
        <v>7319</v>
      </c>
      <c r="F734">
        <v>352</v>
      </c>
      <c r="G734">
        <v>129</v>
      </c>
      <c r="H734">
        <v>209</v>
      </c>
      <c r="I734">
        <v>0</v>
      </c>
      <c r="J734">
        <v>174</v>
      </c>
      <c r="K734">
        <v>0</v>
      </c>
      <c r="L734">
        <v>60</v>
      </c>
      <c r="M734">
        <v>71</v>
      </c>
      <c r="N734">
        <v>90</v>
      </c>
      <c r="O734">
        <v>102</v>
      </c>
      <c r="P734">
        <v>213</v>
      </c>
      <c r="Q734">
        <v>111</v>
      </c>
      <c r="R734">
        <v>129</v>
      </c>
      <c r="S734">
        <v>211</v>
      </c>
      <c r="T734">
        <v>119</v>
      </c>
      <c r="U734">
        <v>85</v>
      </c>
      <c r="V734">
        <v>122</v>
      </c>
      <c r="W734">
        <v>120</v>
      </c>
      <c r="X734">
        <v>120</v>
      </c>
      <c r="Y734">
        <v>213</v>
      </c>
      <c r="Z734">
        <v>122</v>
      </c>
      <c r="AA734" t="s">
        <v>472</v>
      </c>
      <c r="AB734" t="s">
        <v>389</v>
      </c>
      <c r="AC734" t="s">
        <v>450</v>
      </c>
      <c r="AD734" t="s">
        <v>451</v>
      </c>
    </row>
    <row r="735" spans="1:30" x14ac:dyDescent="0.25">
      <c r="A735" t="s">
        <v>1446</v>
      </c>
      <c r="B735">
        <v>44866</v>
      </c>
      <c r="C735">
        <v>44867</v>
      </c>
      <c r="D735" t="s">
        <v>46</v>
      </c>
      <c r="E735">
        <v>5087</v>
      </c>
      <c r="F735">
        <v>205</v>
      </c>
      <c r="G735">
        <v>0</v>
      </c>
      <c r="H735">
        <v>132</v>
      </c>
      <c r="I735">
        <v>1</v>
      </c>
      <c r="J735">
        <v>102</v>
      </c>
      <c r="K735">
        <v>31</v>
      </c>
      <c r="L735">
        <v>3</v>
      </c>
      <c r="M735">
        <v>0</v>
      </c>
      <c r="N735">
        <v>5</v>
      </c>
      <c r="O735">
        <v>119</v>
      </c>
      <c r="P735">
        <v>133</v>
      </c>
      <c r="Q735">
        <v>88</v>
      </c>
      <c r="R735">
        <v>79</v>
      </c>
      <c r="S735">
        <v>133</v>
      </c>
      <c r="T735">
        <v>72</v>
      </c>
      <c r="U735">
        <v>60</v>
      </c>
      <c r="V735">
        <v>72</v>
      </c>
      <c r="W735">
        <v>74</v>
      </c>
      <c r="X735">
        <v>73</v>
      </c>
      <c r="Y735">
        <v>133</v>
      </c>
      <c r="Z735">
        <v>74</v>
      </c>
      <c r="AA735" t="s">
        <v>47</v>
      </c>
      <c r="AB735" t="s">
        <v>16</v>
      </c>
      <c r="AC735" t="s">
        <v>41</v>
      </c>
      <c r="AD735" t="s">
        <v>42</v>
      </c>
    </row>
    <row r="736" spans="1:30" x14ac:dyDescent="0.25">
      <c r="A736" t="s">
        <v>1446</v>
      </c>
      <c r="B736">
        <v>44866</v>
      </c>
      <c r="C736">
        <v>44867</v>
      </c>
      <c r="D736" t="s">
        <v>453</v>
      </c>
      <c r="E736">
        <v>8142</v>
      </c>
      <c r="F736">
        <v>376</v>
      </c>
      <c r="G736">
        <v>0</v>
      </c>
      <c r="H736">
        <v>78</v>
      </c>
      <c r="I736">
        <v>0</v>
      </c>
      <c r="J736">
        <v>276</v>
      </c>
      <c r="K736">
        <v>1</v>
      </c>
      <c r="L736">
        <v>3</v>
      </c>
      <c r="M736">
        <v>0</v>
      </c>
      <c r="N736">
        <v>4</v>
      </c>
      <c r="O736">
        <v>10</v>
      </c>
      <c r="P736">
        <v>93</v>
      </c>
      <c r="Q736">
        <v>37</v>
      </c>
      <c r="R736">
        <v>42</v>
      </c>
      <c r="S736">
        <v>89</v>
      </c>
      <c r="T736">
        <v>44</v>
      </c>
      <c r="U736">
        <v>33</v>
      </c>
      <c r="V736">
        <v>68</v>
      </c>
      <c r="W736">
        <v>65</v>
      </c>
      <c r="X736">
        <v>60</v>
      </c>
      <c r="Y736">
        <v>96</v>
      </c>
      <c r="Z736">
        <v>68</v>
      </c>
      <c r="AA736" t="s">
        <v>454</v>
      </c>
      <c r="AB736" t="s">
        <v>389</v>
      </c>
      <c r="AC736" t="s">
        <v>450</v>
      </c>
      <c r="AD736" t="s">
        <v>451</v>
      </c>
    </row>
    <row r="737" spans="1:30" x14ac:dyDescent="0.25">
      <c r="A737" t="s">
        <v>1446</v>
      </c>
      <c r="B737">
        <v>44866</v>
      </c>
      <c r="C737">
        <v>44867</v>
      </c>
      <c r="D737" t="s">
        <v>387</v>
      </c>
      <c r="E737">
        <v>10158</v>
      </c>
      <c r="F737">
        <v>459</v>
      </c>
      <c r="G737">
        <v>0</v>
      </c>
      <c r="H737">
        <v>118</v>
      </c>
      <c r="I737">
        <v>1</v>
      </c>
      <c r="J737">
        <v>182</v>
      </c>
      <c r="K737">
        <v>3</v>
      </c>
      <c r="L737">
        <v>1</v>
      </c>
      <c r="M737">
        <v>2</v>
      </c>
      <c r="N737">
        <v>25</v>
      </c>
      <c r="O737">
        <v>84</v>
      </c>
      <c r="P737">
        <v>124</v>
      </c>
      <c r="Q737">
        <v>72</v>
      </c>
      <c r="R737">
        <v>73</v>
      </c>
      <c r="S737">
        <v>128</v>
      </c>
      <c r="T737">
        <v>47</v>
      </c>
      <c r="U737">
        <v>24</v>
      </c>
      <c r="V737">
        <v>52</v>
      </c>
      <c r="W737">
        <v>51</v>
      </c>
      <c r="X737">
        <v>52</v>
      </c>
      <c r="Y737">
        <v>128</v>
      </c>
      <c r="Z737">
        <v>53</v>
      </c>
      <c r="AA737" t="s">
        <v>388</v>
      </c>
      <c r="AB737" t="s">
        <v>389</v>
      </c>
      <c r="AC737" t="s">
        <v>391</v>
      </c>
      <c r="AD737" t="s">
        <v>392</v>
      </c>
    </row>
    <row r="738" spans="1:30" x14ac:dyDescent="0.25">
      <c r="A738" t="s">
        <v>1446</v>
      </c>
      <c r="B738">
        <v>44866</v>
      </c>
      <c r="C738">
        <v>44867</v>
      </c>
      <c r="D738" t="s">
        <v>126</v>
      </c>
      <c r="E738">
        <v>3885</v>
      </c>
      <c r="F738">
        <v>131</v>
      </c>
      <c r="G738">
        <v>72</v>
      </c>
      <c r="H738">
        <v>77</v>
      </c>
      <c r="I738">
        <v>1</v>
      </c>
      <c r="J738">
        <v>108</v>
      </c>
      <c r="K738">
        <v>2</v>
      </c>
      <c r="L738">
        <v>1</v>
      </c>
      <c r="M738">
        <v>87</v>
      </c>
      <c r="N738">
        <v>79</v>
      </c>
      <c r="O738">
        <v>54</v>
      </c>
      <c r="P738">
        <v>75</v>
      </c>
      <c r="Q738">
        <v>47</v>
      </c>
      <c r="R738">
        <v>51</v>
      </c>
      <c r="S738">
        <v>76</v>
      </c>
      <c r="T738">
        <v>88</v>
      </c>
      <c r="U738">
        <v>61</v>
      </c>
      <c r="V738">
        <v>82</v>
      </c>
      <c r="W738">
        <v>77</v>
      </c>
      <c r="X738">
        <v>69</v>
      </c>
      <c r="Y738">
        <v>79</v>
      </c>
      <c r="Z738">
        <v>88</v>
      </c>
      <c r="AA738" t="s">
        <v>127</v>
      </c>
      <c r="AB738" t="s">
        <v>16</v>
      </c>
      <c r="AC738" t="s">
        <v>128</v>
      </c>
      <c r="AD738" t="s">
        <v>129</v>
      </c>
    </row>
    <row r="739" spans="1:30" x14ac:dyDescent="0.25">
      <c r="A739" t="s">
        <v>1446</v>
      </c>
      <c r="B739">
        <v>44866</v>
      </c>
      <c r="C739">
        <v>44867</v>
      </c>
      <c r="D739" t="s">
        <v>138</v>
      </c>
      <c r="E739">
        <v>5355</v>
      </c>
      <c r="F739">
        <v>207</v>
      </c>
      <c r="G739">
        <v>18</v>
      </c>
      <c r="H739">
        <v>115</v>
      </c>
      <c r="I739">
        <v>1</v>
      </c>
      <c r="J739">
        <v>83</v>
      </c>
      <c r="K739">
        <v>2</v>
      </c>
      <c r="L739">
        <v>2</v>
      </c>
      <c r="M739">
        <v>9</v>
      </c>
      <c r="N739">
        <v>7</v>
      </c>
      <c r="O739">
        <v>20</v>
      </c>
      <c r="P739">
        <v>112</v>
      </c>
      <c r="Q739">
        <v>56</v>
      </c>
      <c r="R739">
        <v>58</v>
      </c>
      <c r="S739">
        <v>116</v>
      </c>
      <c r="T739">
        <v>13</v>
      </c>
      <c r="U739">
        <v>26</v>
      </c>
      <c r="V739">
        <v>32</v>
      </c>
      <c r="W739">
        <v>30</v>
      </c>
      <c r="X739">
        <v>34</v>
      </c>
      <c r="Y739">
        <v>116</v>
      </c>
      <c r="Z739">
        <v>36</v>
      </c>
      <c r="AA739" t="s">
        <v>139</v>
      </c>
      <c r="AB739" t="s">
        <v>16</v>
      </c>
      <c r="AC739" t="s">
        <v>128</v>
      </c>
      <c r="AD739" t="s">
        <v>129</v>
      </c>
    </row>
    <row r="740" spans="1:30" x14ac:dyDescent="0.25">
      <c r="A740" t="s">
        <v>1446</v>
      </c>
      <c r="B740">
        <v>44866</v>
      </c>
      <c r="C740">
        <v>44867</v>
      </c>
      <c r="D740" t="s">
        <v>498</v>
      </c>
      <c r="E740">
        <v>7121</v>
      </c>
      <c r="F740">
        <v>337</v>
      </c>
      <c r="G740">
        <v>0</v>
      </c>
      <c r="H740">
        <v>115</v>
      </c>
      <c r="I740">
        <v>16</v>
      </c>
      <c r="J740">
        <v>155</v>
      </c>
      <c r="K740">
        <v>2</v>
      </c>
      <c r="L740">
        <v>0</v>
      </c>
      <c r="M740">
        <v>0</v>
      </c>
      <c r="N740">
        <v>1</v>
      </c>
      <c r="O740">
        <v>12</v>
      </c>
      <c r="P740">
        <v>113</v>
      </c>
      <c r="Q740">
        <v>62</v>
      </c>
      <c r="R740">
        <v>57</v>
      </c>
      <c r="S740">
        <v>115</v>
      </c>
      <c r="T740">
        <v>53</v>
      </c>
      <c r="U740">
        <v>38</v>
      </c>
      <c r="V740">
        <v>57</v>
      </c>
      <c r="W740">
        <v>54</v>
      </c>
      <c r="X740">
        <v>56</v>
      </c>
      <c r="Y740">
        <v>117</v>
      </c>
      <c r="Z740">
        <v>57</v>
      </c>
      <c r="AA740" t="s">
        <v>499</v>
      </c>
      <c r="AB740" t="s">
        <v>389</v>
      </c>
      <c r="AC740" t="s">
        <v>450</v>
      </c>
      <c r="AD740" t="s">
        <v>451</v>
      </c>
    </row>
    <row r="741" spans="1:30" x14ac:dyDescent="0.25">
      <c r="A741" t="s">
        <v>1446</v>
      </c>
      <c r="B741">
        <v>44866</v>
      </c>
      <c r="C741">
        <v>44867</v>
      </c>
      <c r="D741" t="s">
        <v>58</v>
      </c>
      <c r="E741">
        <v>5851</v>
      </c>
      <c r="F741">
        <v>133</v>
      </c>
      <c r="G741">
        <v>0</v>
      </c>
      <c r="H741">
        <v>30</v>
      </c>
      <c r="I741">
        <v>0</v>
      </c>
      <c r="J741">
        <v>73</v>
      </c>
      <c r="K741">
        <v>0</v>
      </c>
      <c r="L741">
        <v>0</v>
      </c>
      <c r="M741">
        <v>0</v>
      </c>
      <c r="N741">
        <v>1</v>
      </c>
      <c r="O741">
        <v>9</v>
      </c>
      <c r="P741">
        <v>29</v>
      </c>
      <c r="Q741">
        <v>21</v>
      </c>
      <c r="R741">
        <v>15</v>
      </c>
      <c r="S741">
        <v>30</v>
      </c>
      <c r="T741">
        <v>15</v>
      </c>
      <c r="U741">
        <v>24</v>
      </c>
      <c r="V741">
        <v>25</v>
      </c>
      <c r="W741">
        <v>22</v>
      </c>
      <c r="X741">
        <v>25</v>
      </c>
      <c r="Y741">
        <v>30</v>
      </c>
      <c r="Z741">
        <v>26</v>
      </c>
      <c r="AA741" t="s">
        <v>59</v>
      </c>
      <c r="AB741" t="s">
        <v>16</v>
      </c>
      <c r="AC741" t="s">
        <v>41</v>
      </c>
      <c r="AD741" t="s">
        <v>42</v>
      </c>
    </row>
    <row r="742" spans="1:30" x14ac:dyDescent="0.25">
      <c r="A742" t="s">
        <v>1446</v>
      </c>
      <c r="B742">
        <v>44866</v>
      </c>
      <c r="C742">
        <v>44867</v>
      </c>
      <c r="D742" t="s">
        <v>408</v>
      </c>
      <c r="E742">
        <v>6894</v>
      </c>
      <c r="F742">
        <v>243</v>
      </c>
      <c r="G742">
        <v>16</v>
      </c>
      <c r="H742">
        <v>95</v>
      </c>
      <c r="I742">
        <v>0</v>
      </c>
      <c r="J742">
        <v>83</v>
      </c>
      <c r="K742">
        <v>4</v>
      </c>
      <c r="L742">
        <v>3</v>
      </c>
      <c r="M742">
        <v>9</v>
      </c>
      <c r="N742">
        <v>29</v>
      </c>
      <c r="O742">
        <v>42</v>
      </c>
      <c r="P742">
        <v>92</v>
      </c>
      <c r="Q742">
        <v>61</v>
      </c>
      <c r="R742">
        <v>51</v>
      </c>
      <c r="S742">
        <v>93</v>
      </c>
      <c r="T742">
        <v>36</v>
      </c>
      <c r="U742">
        <v>30</v>
      </c>
      <c r="V742">
        <v>39</v>
      </c>
      <c r="W742">
        <v>38</v>
      </c>
      <c r="X742">
        <v>30</v>
      </c>
      <c r="Y742">
        <v>97</v>
      </c>
      <c r="Z742">
        <v>39</v>
      </c>
      <c r="AA742" t="s">
        <v>409</v>
      </c>
      <c r="AB742" t="s">
        <v>389</v>
      </c>
      <c r="AC742" t="s">
        <v>391</v>
      </c>
      <c r="AD742" t="s">
        <v>392</v>
      </c>
    </row>
    <row r="743" spans="1:30" x14ac:dyDescent="0.25">
      <c r="A743" t="s">
        <v>1446</v>
      </c>
      <c r="B743">
        <v>44866</v>
      </c>
      <c r="C743">
        <v>44867</v>
      </c>
      <c r="D743" t="s">
        <v>583</v>
      </c>
      <c r="E743">
        <v>3948</v>
      </c>
      <c r="F743">
        <v>196</v>
      </c>
      <c r="G743">
        <v>1</v>
      </c>
      <c r="H743">
        <v>162</v>
      </c>
      <c r="I743">
        <v>0</v>
      </c>
      <c r="J743">
        <v>62</v>
      </c>
      <c r="K743">
        <v>19</v>
      </c>
      <c r="L743">
        <v>11</v>
      </c>
      <c r="M743">
        <v>29</v>
      </c>
      <c r="N743">
        <v>34</v>
      </c>
      <c r="O743">
        <v>3</v>
      </c>
      <c r="P743">
        <v>161</v>
      </c>
      <c r="Q743">
        <v>129</v>
      </c>
      <c r="R743">
        <v>70</v>
      </c>
      <c r="S743">
        <v>163</v>
      </c>
      <c r="T743">
        <v>48</v>
      </c>
      <c r="U743">
        <v>55</v>
      </c>
      <c r="V743">
        <v>58</v>
      </c>
      <c r="W743">
        <v>55</v>
      </c>
      <c r="X743">
        <v>58</v>
      </c>
      <c r="Y743">
        <v>163</v>
      </c>
      <c r="Z743">
        <v>58</v>
      </c>
      <c r="AA743" t="s">
        <v>584</v>
      </c>
      <c r="AB743" t="s">
        <v>389</v>
      </c>
      <c r="AC743" t="s">
        <v>510</v>
      </c>
      <c r="AD743" t="s">
        <v>511</v>
      </c>
    </row>
    <row r="744" spans="1:30" x14ac:dyDescent="0.25">
      <c r="A744" t="s">
        <v>1446</v>
      </c>
      <c r="B744">
        <v>44866</v>
      </c>
      <c r="C744">
        <v>44867</v>
      </c>
      <c r="D744" t="s">
        <v>79</v>
      </c>
      <c r="E744">
        <v>7557</v>
      </c>
      <c r="F744">
        <v>278</v>
      </c>
      <c r="G744">
        <v>0</v>
      </c>
      <c r="H744">
        <v>165</v>
      </c>
      <c r="I744">
        <v>1</v>
      </c>
      <c r="J744">
        <v>46</v>
      </c>
      <c r="K744">
        <v>2</v>
      </c>
      <c r="L744">
        <v>2</v>
      </c>
      <c r="M744">
        <v>0</v>
      </c>
      <c r="N744">
        <v>7</v>
      </c>
      <c r="O744">
        <v>56</v>
      </c>
      <c r="P744">
        <v>166</v>
      </c>
      <c r="Q744">
        <v>98</v>
      </c>
      <c r="R744">
        <v>85</v>
      </c>
      <c r="S744">
        <v>169</v>
      </c>
      <c r="T744">
        <v>30</v>
      </c>
      <c r="U744">
        <v>21</v>
      </c>
      <c r="V744">
        <v>32</v>
      </c>
      <c r="W744">
        <v>33</v>
      </c>
      <c r="X744">
        <v>32</v>
      </c>
      <c r="Y744">
        <v>169</v>
      </c>
      <c r="Z744">
        <v>33</v>
      </c>
      <c r="AA744" t="s">
        <v>80</v>
      </c>
      <c r="AB744" t="s">
        <v>16</v>
      </c>
      <c r="AC744" t="s">
        <v>70</v>
      </c>
      <c r="AD744" t="s">
        <v>1709</v>
      </c>
    </row>
    <row r="745" spans="1:30" x14ac:dyDescent="0.25">
      <c r="A745" t="s">
        <v>1446</v>
      </c>
      <c r="B745">
        <v>44866</v>
      </c>
      <c r="C745">
        <v>44867</v>
      </c>
      <c r="D745" t="s">
        <v>553</v>
      </c>
      <c r="E745">
        <v>5762</v>
      </c>
      <c r="F745">
        <v>193</v>
      </c>
      <c r="G745">
        <v>1</v>
      </c>
      <c r="H745">
        <v>67</v>
      </c>
      <c r="I745">
        <v>0</v>
      </c>
      <c r="J745">
        <v>83</v>
      </c>
      <c r="K745">
        <v>3</v>
      </c>
      <c r="L745">
        <v>0</v>
      </c>
      <c r="M745">
        <v>1</v>
      </c>
      <c r="N745">
        <v>14</v>
      </c>
      <c r="O745">
        <v>48</v>
      </c>
      <c r="P745">
        <v>72</v>
      </c>
      <c r="Q745">
        <v>62</v>
      </c>
      <c r="R745">
        <v>71</v>
      </c>
      <c r="S745">
        <v>129</v>
      </c>
      <c r="T745">
        <v>35</v>
      </c>
      <c r="U745">
        <v>27</v>
      </c>
      <c r="V745">
        <v>41</v>
      </c>
      <c r="W745">
        <v>40</v>
      </c>
      <c r="X745">
        <v>40</v>
      </c>
      <c r="Y745">
        <v>135</v>
      </c>
      <c r="Z745">
        <v>43</v>
      </c>
      <c r="AA745" t="s">
        <v>1545</v>
      </c>
      <c r="AB745" t="s">
        <v>389</v>
      </c>
      <c r="AC745" t="s">
        <v>510</v>
      </c>
      <c r="AD745" t="s">
        <v>511</v>
      </c>
    </row>
    <row r="746" spans="1:30" x14ac:dyDescent="0.25">
      <c r="A746" t="s">
        <v>1446</v>
      </c>
      <c r="B746">
        <v>44866</v>
      </c>
      <c r="C746">
        <v>44867</v>
      </c>
      <c r="D746" t="s">
        <v>148</v>
      </c>
      <c r="E746">
        <v>7128</v>
      </c>
      <c r="F746">
        <v>312</v>
      </c>
      <c r="G746">
        <v>2</v>
      </c>
      <c r="H746">
        <v>58</v>
      </c>
      <c r="I746">
        <v>0</v>
      </c>
      <c r="J746">
        <v>151</v>
      </c>
      <c r="K746">
        <v>3</v>
      </c>
      <c r="L746">
        <v>0</v>
      </c>
      <c r="M746">
        <v>2</v>
      </c>
      <c r="N746">
        <v>11</v>
      </c>
      <c r="O746">
        <v>42</v>
      </c>
      <c r="P746">
        <v>59</v>
      </c>
      <c r="Q746">
        <v>39</v>
      </c>
      <c r="R746">
        <v>37</v>
      </c>
      <c r="S746">
        <v>65</v>
      </c>
      <c r="T746">
        <v>13</v>
      </c>
      <c r="U746">
        <v>11</v>
      </c>
      <c r="V746">
        <v>18</v>
      </c>
      <c r="W746">
        <v>18</v>
      </c>
      <c r="X746">
        <v>17</v>
      </c>
      <c r="Y746">
        <v>66</v>
      </c>
      <c r="Z746">
        <v>19</v>
      </c>
      <c r="AA746" t="s">
        <v>149</v>
      </c>
      <c r="AB746" t="s">
        <v>16</v>
      </c>
      <c r="AC746" t="s">
        <v>128</v>
      </c>
      <c r="AD746" t="s">
        <v>129</v>
      </c>
    </row>
    <row r="747" spans="1:30" x14ac:dyDescent="0.25">
      <c r="A747" t="s">
        <v>1446</v>
      </c>
      <c r="B747">
        <v>44866</v>
      </c>
      <c r="C747">
        <v>44867</v>
      </c>
      <c r="D747" t="s">
        <v>116</v>
      </c>
      <c r="E747">
        <v>9406</v>
      </c>
      <c r="F747">
        <v>305</v>
      </c>
      <c r="G747">
        <v>7</v>
      </c>
      <c r="H747">
        <v>137</v>
      </c>
      <c r="I747">
        <v>2</v>
      </c>
      <c r="J747">
        <v>77</v>
      </c>
      <c r="K747">
        <v>7</v>
      </c>
      <c r="L747">
        <v>3</v>
      </c>
      <c r="M747">
        <v>1</v>
      </c>
      <c r="N747">
        <v>34</v>
      </c>
      <c r="O747">
        <v>95</v>
      </c>
      <c r="P747">
        <v>137</v>
      </c>
      <c r="Q747">
        <v>57</v>
      </c>
      <c r="R747">
        <v>57</v>
      </c>
      <c r="S747">
        <v>137</v>
      </c>
      <c r="T747">
        <v>34</v>
      </c>
      <c r="U747">
        <v>25</v>
      </c>
      <c r="V747">
        <v>37</v>
      </c>
      <c r="W747">
        <v>37</v>
      </c>
      <c r="X747">
        <v>34</v>
      </c>
      <c r="Y747">
        <v>137</v>
      </c>
      <c r="Z747">
        <v>37</v>
      </c>
      <c r="AA747" t="s">
        <v>117</v>
      </c>
      <c r="AB747" t="s">
        <v>16</v>
      </c>
      <c r="AC747" t="s">
        <v>91</v>
      </c>
      <c r="AD747" t="s">
        <v>92</v>
      </c>
    </row>
    <row r="748" spans="1:30" x14ac:dyDescent="0.25">
      <c r="A748" t="s">
        <v>1446</v>
      </c>
      <c r="B748">
        <v>44866</v>
      </c>
      <c r="C748">
        <v>44867</v>
      </c>
      <c r="D748" t="s">
        <v>174</v>
      </c>
      <c r="E748">
        <v>20790</v>
      </c>
      <c r="F748">
        <v>869</v>
      </c>
      <c r="G748">
        <v>15</v>
      </c>
      <c r="H748">
        <v>273</v>
      </c>
      <c r="I748">
        <v>3</v>
      </c>
      <c r="J748">
        <v>443</v>
      </c>
      <c r="K748">
        <v>57</v>
      </c>
      <c r="L748">
        <v>13</v>
      </c>
      <c r="M748">
        <v>10</v>
      </c>
      <c r="N748">
        <v>42</v>
      </c>
      <c r="O748">
        <v>195</v>
      </c>
      <c r="P748">
        <v>306</v>
      </c>
      <c r="Q748">
        <v>191</v>
      </c>
      <c r="R748">
        <v>188</v>
      </c>
      <c r="S748">
        <v>317</v>
      </c>
      <c r="T748">
        <v>232</v>
      </c>
      <c r="U748">
        <v>184</v>
      </c>
      <c r="V748">
        <v>256</v>
      </c>
      <c r="W748">
        <v>242</v>
      </c>
      <c r="X748">
        <v>246</v>
      </c>
      <c r="Y748">
        <v>320</v>
      </c>
      <c r="Z748">
        <v>258</v>
      </c>
      <c r="AA748" t="s">
        <v>175</v>
      </c>
      <c r="AB748" t="s">
        <v>16</v>
      </c>
      <c r="AC748" t="s">
        <v>169</v>
      </c>
      <c r="AD748" t="s">
        <v>1540</v>
      </c>
    </row>
    <row r="749" spans="1:30" x14ac:dyDescent="0.25">
      <c r="A749" t="s">
        <v>1446</v>
      </c>
      <c r="B749">
        <v>44866</v>
      </c>
      <c r="C749">
        <v>44867</v>
      </c>
      <c r="D749" t="s">
        <v>153</v>
      </c>
      <c r="E749">
        <v>3951</v>
      </c>
      <c r="F749">
        <v>96</v>
      </c>
      <c r="G749">
        <v>0</v>
      </c>
      <c r="H749">
        <v>48</v>
      </c>
      <c r="I749">
        <v>0</v>
      </c>
      <c r="J749">
        <v>22</v>
      </c>
      <c r="K749">
        <v>3</v>
      </c>
      <c r="L749">
        <v>1</v>
      </c>
      <c r="M749">
        <v>0</v>
      </c>
      <c r="N749">
        <v>14</v>
      </c>
      <c r="O749">
        <v>4</v>
      </c>
      <c r="P749">
        <v>48</v>
      </c>
      <c r="Q749">
        <v>34</v>
      </c>
      <c r="R749">
        <v>32</v>
      </c>
      <c r="S749">
        <v>48</v>
      </c>
      <c r="T749">
        <v>13</v>
      </c>
      <c r="U749">
        <v>11</v>
      </c>
      <c r="V749">
        <v>14</v>
      </c>
      <c r="W749">
        <v>14</v>
      </c>
      <c r="X749">
        <v>12</v>
      </c>
      <c r="Y749">
        <v>48</v>
      </c>
      <c r="Z749">
        <v>14</v>
      </c>
      <c r="AA749" t="s">
        <v>154</v>
      </c>
      <c r="AB749" t="s">
        <v>16</v>
      </c>
      <c r="AC749" t="s">
        <v>128</v>
      </c>
      <c r="AD749" t="s">
        <v>129</v>
      </c>
    </row>
    <row r="750" spans="1:30" x14ac:dyDescent="0.25">
      <c r="A750" t="s">
        <v>1446</v>
      </c>
      <c r="B750">
        <v>44866</v>
      </c>
      <c r="C750">
        <v>44867</v>
      </c>
      <c r="D750" t="s">
        <v>111</v>
      </c>
      <c r="E750">
        <v>5000</v>
      </c>
      <c r="F750">
        <v>149</v>
      </c>
      <c r="G750">
        <v>39</v>
      </c>
      <c r="H750">
        <v>57</v>
      </c>
      <c r="I750">
        <v>1</v>
      </c>
      <c r="J750">
        <v>32</v>
      </c>
      <c r="K750">
        <v>1</v>
      </c>
      <c r="L750">
        <v>7</v>
      </c>
      <c r="M750">
        <v>11</v>
      </c>
      <c r="N750">
        <v>14</v>
      </c>
      <c r="O750">
        <v>31</v>
      </c>
      <c r="P750">
        <v>58</v>
      </c>
      <c r="Q750">
        <v>32</v>
      </c>
      <c r="R750">
        <v>42</v>
      </c>
      <c r="S750">
        <v>58</v>
      </c>
      <c r="T750">
        <v>14</v>
      </c>
      <c r="U750">
        <v>11</v>
      </c>
      <c r="V750">
        <v>14</v>
      </c>
      <c r="W750">
        <v>14</v>
      </c>
      <c r="X750">
        <v>14</v>
      </c>
      <c r="Y750">
        <v>58</v>
      </c>
      <c r="Z750">
        <v>14</v>
      </c>
      <c r="AA750" t="s">
        <v>112</v>
      </c>
      <c r="AB750" t="s">
        <v>16</v>
      </c>
      <c r="AC750" t="s">
        <v>91</v>
      </c>
      <c r="AD750" t="s">
        <v>92</v>
      </c>
    </row>
    <row r="751" spans="1:30" x14ac:dyDescent="0.25">
      <c r="A751" t="s">
        <v>1446</v>
      </c>
      <c r="B751">
        <v>44866</v>
      </c>
      <c r="C751">
        <v>44867</v>
      </c>
      <c r="D751" t="s">
        <v>459</v>
      </c>
      <c r="E751">
        <v>3605</v>
      </c>
      <c r="F751">
        <v>125</v>
      </c>
      <c r="G751">
        <v>10</v>
      </c>
      <c r="H751">
        <v>52</v>
      </c>
      <c r="I751">
        <v>0</v>
      </c>
      <c r="J751">
        <v>68</v>
      </c>
      <c r="K751">
        <v>2</v>
      </c>
      <c r="L751">
        <v>2</v>
      </c>
      <c r="M751">
        <v>7</v>
      </c>
      <c r="N751">
        <v>16</v>
      </c>
      <c r="O751">
        <v>36</v>
      </c>
      <c r="P751">
        <v>54</v>
      </c>
      <c r="Q751">
        <v>33</v>
      </c>
      <c r="R751">
        <v>36</v>
      </c>
      <c r="S751">
        <v>53</v>
      </c>
      <c r="T751">
        <v>32</v>
      </c>
      <c r="U751">
        <v>25</v>
      </c>
      <c r="V751">
        <v>44</v>
      </c>
      <c r="W751">
        <v>40</v>
      </c>
      <c r="X751">
        <v>42</v>
      </c>
      <c r="Y751">
        <v>54</v>
      </c>
      <c r="Z751">
        <v>44</v>
      </c>
      <c r="AA751" t="s">
        <v>460</v>
      </c>
      <c r="AB751" t="s">
        <v>389</v>
      </c>
      <c r="AC751" t="s">
        <v>450</v>
      </c>
      <c r="AD751" t="s">
        <v>451</v>
      </c>
    </row>
    <row r="752" spans="1:30" x14ac:dyDescent="0.25">
      <c r="A752" t="s">
        <v>1446</v>
      </c>
      <c r="B752">
        <v>44866</v>
      </c>
      <c r="C752">
        <v>44867</v>
      </c>
      <c r="D752" t="s">
        <v>557</v>
      </c>
      <c r="E752">
        <v>4488</v>
      </c>
      <c r="F752">
        <v>229</v>
      </c>
      <c r="G752">
        <v>4</v>
      </c>
      <c r="H752">
        <v>112</v>
      </c>
      <c r="I752">
        <v>0</v>
      </c>
      <c r="J752">
        <v>100</v>
      </c>
      <c r="K752">
        <v>5</v>
      </c>
      <c r="L752">
        <v>3</v>
      </c>
      <c r="M752">
        <v>1</v>
      </c>
      <c r="N752">
        <v>34</v>
      </c>
      <c r="O752">
        <v>47</v>
      </c>
      <c r="P752">
        <v>114</v>
      </c>
      <c r="Q752">
        <v>85</v>
      </c>
      <c r="R752">
        <v>69</v>
      </c>
      <c r="S752">
        <v>114</v>
      </c>
      <c r="T752">
        <v>25</v>
      </c>
      <c r="U752">
        <v>35</v>
      </c>
      <c r="V752">
        <v>39</v>
      </c>
      <c r="W752">
        <v>40</v>
      </c>
      <c r="X752">
        <v>39</v>
      </c>
      <c r="Y752">
        <v>114</v>
      </c>
      <c r="Z752">
        <v>40</v>
      </c>
      <c r="AA752" t="s">
        <v>558</v>
      </c>
      <c r="AB752" t="s">
        <v>389</v>
      </c>
      <c r="AC752" t="s">
        <v>510</v>
      </c>
      <c r="AD752" t="s">
        <v>511</v>
      </c>
    </row>
    <row r="753" spans="1:30" x14ac:dyDescent="0.25">
      <c r="A753" t="s">
        <v>1446</v>
      </c>
      <c r="B753">
        <v>44866</v>
      </c>
      <c r="C753">
        <v>44867</v>
      </c>
      <c r="D753" t="s">
        <v>56</v>
      </c>
      <c r="E753">
        <v>4618</v>
      </c>
      <c r="F753">
        <v>180</v>
      </c>
      <c r="G753">
        <v>27</v>
      </c>
      <c r="H753">
        <v>66</v>
      </c>
      <c r="I753">
        <v>3</v>
      </c>
      <c r="J753">
        <v>72</v>
      </c>
      <c r="K753">
        <v>5</v>
      </c>
      <c r="L753">
        <v>13</v>
      </c>
      <c r="M753">
        <v>31</v>
      </c>
      <c r="N753">
        <v>31</v>
      </c>
      <c r="O753">
        <v>49</v>
      </c>
      <c r="P753">
        <v>66</v>
      </c>
      <c r="Q753">
        <v>42</v>
      </c>
      <c r="R753">
        <v>55</v>
      </c>
      <c r="S753">
        <v>71</v>
      </c>
      <c r="T753">
        <v>38</v>
      </c>
      <c r="U753">
        <v>18</v>
      </c>
      <c r="V753">
        <v>39</v>
      </c>
      <c r="W753">
        <v>39</v>
      </c>
      <c r="X753">
        <v>37</v>
      </c>
      <c r="Y753">
        <v>71</v>
      </c>
      <c r="Z753">
        <v>40</v>
      </c>
      <c r="AA753" t="s">
        <v>1717</v>
      </c>
      <c r="AB753" t="s">
        <v>16</v>
      </c>
      <c r="AC753" t="s">
        <v>41</v>
      </c>
      <c r="AD753" t="s">
        <v>42</v>
      </c>
    </row>
    <row r="754" spans="1:30" x14ac:dyDescent="0.25">
      <c r="A754" t="s">
        <v>1446</v>
      </c>
      <c r="B754">
        <v>44866</v>
      </c>
      <c r="C754">
        <v>44867</v>
      </c>
      <c r="D754" t="s">
        <v>483</v>
      </c>
      <c r="E754">
        <v>3455</v>
      </c>
      <c r="F754">
        <v>136</v>
      </c>
      <c r="G754">
        <v>0</v>
      </c>
      <c r="H754">
        <v>31</v>
      </c>
      <c r="I754">
        <v>0</v>
      </c>
      <c r="J754">
        <v>52</v>
      </c>
      <c r="K754">
        <v>0</v>
      </c>
      <c r="L754">
        <v>0</v>
      </c>
      <c r="M754">
        <v>0</v>
      </c>
      <c r="N754">
        <v>0</v>
      </c>
      <c r="O754">
        <v>0</v>
      </c>
      <c r="P754">
        <v>32</v>
      </c>
      <c r="Q754">
        <v>5</v>
      </c>
      <c r="R754">
        <v>9</v>
      </c>
      <c r="S754">
        <v>31</v>
      </c>
      <c r="T754">
        <v>0</v>
      </c>
      <c r="U754">
        <v>1</v>
      </c>
      <c r="V754">
        <v>5</v>
      </c>
      <c r="W754">
        <v>6</v>
      </c>
      <c r="X754">
        <v>6</v>
      </c>
      <c r="Y754">
        <v>33</v>
      </c>
      <c r="Z754">
        <v>7</v>
      </c>
      <c r="AA754" t="s">
        <v>484</v>
      </c>
      <c r="AB754" t="s">
        <v>389</v>
      </c>
      <c r="AC754" t="s">
        <v>450</v>
      </c>
      <c r="AD754" t="s">
        <v>451</v>
      </c>
    </row>
    <row r="755" spans="1:30" x14ac:dyDescent="0.25">
      <c r="A755" t="s">
        <v>1446</v>
      </c>
      <c r="B755">
        <v>44866</v>
      </c>
      <c r="C755">
        <v>44867</v>
      </c>
      <c r="D755" t="s">
        <v>143</v>
      </c>
      <c r="E755">
        <v>9559</v>
      </c>
      <c r="F755">
        <v>369</v>
      </c>
      <c r="G755">
        <v>13</v>
      </c>
      <c r="H755">
        <v>98</v>
      </c>
      <c r="I755">
        <v>3</v>
      </c>
      <c r="J755">
        <v>149</v>
      </c>
      <c r="K755">
        <v>11</v>
      </c>
      <c r="L755">
        <v>12</v>
      </c>
      <c r="M755">
        <v>18</v>
      </c>
      <c r="N755">
        <v>37</v>
      </c>
      <c r="O755">
        <v>53</v>
      </c>
      <c r="P755">
        <v>101</v>
      </c>
      <c r="Q755">
        <v>59</v>
      </c>
      <c r="R755">
        <v>56</v>
      </c>
      <c r="S755">
        <v>109</v>
      </c>
      <c r="T755">
        <v>49</v>
      </c>
      <c r="U755">
        <v>40</v>
      </c>
      <c r="V755">
        <v>54</v>
      </c>
      <c r="W755">
        <v>51</v>
      </c>
      <c r="X755">
        <v>52</v>
      </c>
      <c r="Y755">
        <v>110</v>
      </c>
      <c r="Z755">
        <v>55</v>
      </c>
      <c r="AA755" t="s">
        <v>144</v>
      </c>
      <c r="AB755" t="s">
        <v>16</v>
      </c>
      <c r="AC755" t="s">
        <v>128</v>
      </c>
      <c r="AD755" t="s">
        <v>129</v>
      </c>
    </row>
    <row r="756" spans="1:30" x14ac:dyDescent="0.25">
      <c r="A756" t="s">
        <v>1446</v>
      </c>
      <c r="B756">
        <v>44866</v>
      </c>
      <c r="C756">
        <v>44867</v>
      </c>
      <c r="D756" t="s">
        <v>578</v>
      </c>
      <c r="E756">
        <v>3280</v>
      </c>
      <c r="F756">
        <v>157</v>
      </c>
      <c r="G756">
        <v>0</v>
      </c>
      <c r="H756">
        <v>38</v>
      </c>
      <c r="I756">
        <v>0</v>
      </c>
      <c r="J756">
        <v>47</v>
      </c>
      <c r="K756">
        <v>0</v>
      </c>
      <c r="L756">
        <v>0</v>
      </c>
      <c r="M756">
        <v>0</v>
      </c>
      <c r="N756">
        <v>0</v>
      </c>
      <c r="O756">
        <v>24</v>
      </c>
      <c r="P756">
        <v>69</v>
      </c>
      <c r="Q756">
        <v>40</v>
      </c>
      <c r="R756">
        <v>35</v>
      </c>
      <c r="S756">
        <v>70</v>
      </c>
      <c r="T756">
        <v>3</v>
      </c>
      <c r="U756">
        <v>7</v>
      </c>
      <c r="V756">
        <v>12</v>
      </c>
      <c r="W756">
        <v>11</v>
      </c>
      <c r="X756">
        <v>11</v>
      </c>
      <c r="Y756">
        <v>70</v>
      </c>
      <c r="Z756">
        <v>12</v>
      </c>
      <c r="AA756" t="s">
        <v>579</v>
      </c>
      <c r="AB756" t="s">
        <v>389</v>
      </c>
      <c r="AC756" t="s">
        <v>510</v>
      </c>
      <c r="AD756" t="s">
        <v>511</v>
      </c>
    </row>
    <row r="757" spans="1:30" x14ac:dyDescent="0.25">
      <c r="A757" t="s">
        <v>1446</v>
      </c>
      <c r="B757">
        <v>44866</v>
      </c>
      <c r="C757">
        <v>44867</v>
      </c>
      <c r="D757" t="s">
        <v>414</v>
      </c>
      <c r="E757">
        <v>4016</v>
      </c>
      <c r="F757">
        <v>117</v>
      </c>
      <c r="G757">
        <v>1</v>
      </c>
      <c r="H757">
        <v>64</v>
      </c>
      <c r="I757">
        <v>0</v>
      </c>
      <c r="J757">
        <v>44</v>
      </c>
      <c r="K757">
        <v>0</v>
      </c>
      <c r="L757">
        <v>0</v>
      </c>
      <c r="M757">
        <v>0</v>
      </c>
      <c r="N757">
        <v>10</v>
      </c>
      <c r="O757">
        <v>49</v>
      </c>
      <c r="P757">
        <v>62</v>
      </c>
      <c r="Q757">
        <v>38</v>
      </c>
      <c r="R757">
        <v>23</v>
      </c>
      <c r="S757">
        <v>67</v>
      </c>
      <c r="T757">
        <v>25</v>
      </c>
      <c r="U757">
        <v>19</v>
      </c>
      <c r="V757">
        <v>29</v>
      </c>
      <c r="W757">
        <v>26</v>
      </c>
      <c r="X757">
        <v>28</v>
      </c>
      <c r="Y757">
        <v>68</v>
      </c>
      <c r="Z757">
        <v>29</v>
      </c>
      <c r="AA757" t="s">
        <v>415</v>
      </c>
      <c r="AB757" t="s">
        <v>389</v>
      </c>
      <c r="AC757" t="s">
        <v>391</v>
      </c>
      <c r="AD757" t="s">
        <v>392</v>
      </c>
    </row>
    <row r="758" spans="1:30" x14ac:dyDescent="0.25">
      <c r="A758" t="s">
        <v>1446</v>
      </c>
      <c r="B758">
        <v>44866</v>
      </c>
      <c r="C758">
        <v>44867</v>
      </c>
      <c r="D758" t="s">
        <v>101</v>
      </c>
      <c r="E758">
        <v>3221</v>
      </c>
      <c r="F758">
        <v>91</v>
      </c>
      <c r="G758">
        <v>7</v>
      </c>
      <c r="H758">
        <v>28</v>
      </c>
      <c r="I758">
        <v>0</v>
      </c>
      <c r="J758">
        <v>36</v>
      </c>
      <c r="K758">
        <v>0</v>
      </c>
      <c r="L758">
        <v>0</v>
      </c>
      <c r="M758">
        <v>3</v>
      </c>
      <c r="N758">
        <v>4</v>
      </c>
      <c r="O758">
        <v>12</v>
      </c>
      <c r="P758">
        <v>28</v>
      </c>
      <c r="Q758">
        <v>22</v>
      </c>
      <c r="R758">
        <v>15</v>
      </c>
      <c r="S758">
        <v>29</v>
      </c>
      <c r="T758">
        <v>6</v>
      </c>
      <c r="U758">
        <v>7</v>
      </c>
      <c r="V758">
        <v>8</v>
      </c>
      <c r="W758">
        <v>8</v>
      </c>
      <c r="X758">
        <v>7</v>
      </c>
      <c r="Y758">
        <v>29</v>
      </c>
      <c r="Z758">
        <v>8</v>
      </c>
      <c r="AA758" t="s">
        <v>102</v>
      </c>
      <c r="AB758" t="s">
        <v>16</v>
      </c>
      <c r="AC758" t="s">
        <v>91</v>
      </c>
      <c r="AD758" t="s">
        <v>92</v>
      </c>
    </row>
    <row r="759" spans="1:30" x14ac:dyDescent="0.25">
      <c r="A759" t="s">
        <v>1446</v>
      </c>
      <c r="B759">
        <v>44866</v>
      </c>
      <c r="C759">
        <v>44867</v>
      </c>
      <c r="D759" t="s">
        <v>75</v>
      </c>
      <c r="E759">
        <v>19711</v>
      </c>
      <c r="F759">
        <v>630</v>
      </c>
      <c r="G759">
        <v>6</v>
      </c>
      <c r="H759">
        <v>189</v>
      </c>
      <c r="I759">
        <v>8</v>
      </c>
      <c r="J759">
        <v>185</v>
      </c>
      <c r="K759">
        <v>50</v>
      </c>
      <c r="L759">
        <v>24</v>
      </c>
      <c r="M759">
        <v>2</v>
      </c>
      <c r="N759">
        <v>105</v>
      </c>
      <c r="O759">
        <v>51</v>
      </c>
      <c r="P759">
        <v>200</v>
      </c>
      <c r="Q759">
        <v>89</v>
      </c>
      <c r="R759">
        <v>105</v>
      </c>
      <c r="S759">
        <v>204</v>
      </c>
      <c r="T759">
        <v>104</v>
      </c>
      <c r="U759">
        <v>67</v>
      </c>
      <c r="V759">
        <v>105</v>
      </c>
      <c r="W759">
        <v>104</v>
      </c>
      <c r="X759">
        <v>104</v>
      </c>
      <c r="Y759">
        <v>204</v>
      </c>
      <c r="Z759">
        <v>107</v>
      </c>
      <c r="AA759" t="s">
        <v>1429</v>
      </c>
      <c r="AB759" t="s">
        <v>16</v>
      </c>
      <c r="AC759" t="s">
        <v>70</v>
      </c>
      <c r="AD759" t="s">
        <v>1709</v>
      </c>
    </row>
    <row r="760" spans="1:30" x14ac:dyDescent="0.25">
      <c r="A760" t="s">
        <v>1446</v>
      </c>
      <c r="B760">
        <v>44866</v>
      </c>
      <c r="C760">
        <v>44867</v>
      </c>
      <c r="D760" t="s">
        <v>515</v>
      </c>
      <c r="E760">
        <v>9685</v>
      </c>
      <c r="F760">
        <v>406</v>
      </c>
      <c r="G760">
        <v>0</v>
      </c>
      <c r="H760">
        <v>172</v>
      </c>
      <c r="I760">
        <v>0</v>
      </c>
      <c r="J760">
        <v>106</v>
      </c>
      <c r="K760">
        <v>19</v>
      </c>
      <c r="L760">
        <v>37</v>
      </c>
      <c r="M760">
        <v>0</v>
      </c>
      <c r="N760">
        <v>74</v>
      </c>
      <c r="O760">
        <v>61</v>
      </c>
      <c r="P760">
        <v>169</v>
      </c>
      <c r="Q760">
        <v>125</v>
      </c>
      <c r="R760">
        <v>103</v>
      </c>
      <c r="S760">
        <v>172</v>
      </c>
      <c r="T760">
        <v>72</v>
      </c>
      <c r="U760">
        <v>64</v>
      </c>
      <c r="V760">
        <v>80</v>
      </c>
      <c r="W760">
        <v>82</v>
      </c>
      <c r="X760">
        <v>76</v>
      </c>
      <c r="Y760">
        <v>173</v>
      </c>
      <c r="Z760">
        <v>82</v>
      </c>
      <c r="AA760" t="s">
        <v>516</v>
      </c>
      <c r="AB760" t="s">
        <v>389</v>
      </c>
      <c r="AC760" t="s">
        <v>510</v>
      </c>
      <c r="AD760" t="s">
        <v>511</v>
      </c>
    </row>
    <row r="761" spans="1:30" x14ac:dyDescent="0.25">
      <c r="A761" t="s">
        <v>1446</v>
      </c>
      <c r="B761">
        <v>44866</v>
      </c>
      <c r="C761">
        <v>44867</v>
      </c>
      <c r="D761" t="s">
        <v>503</v>
      </c>
      <c r="E761">
        <v>2906</v>
      </c>
      <c r="F761">
        <v>118</v>
      </c>
      <c r="G761">
        <v>41</v>
      </c>
      <c r="H761">
        <v>51</v>
      </c>
      <c r="I761">
        <v>0</v>
      </c>
      <c r="J761">
        <v>47</v>
      </c>
      <c r="K761">
        <v>3</v>
      </c>
      <c r="L761">
        <v>1</v>
      </c>
      <c r="M761">
        <v>20</v>
      </c>
      <c r="N761">
        <v>22</v>
      </c>
      <c r="O761">
        <v>40</v>
      </c>
      <c r="P761">
        <v>50</v>
      </c>
      <c r="Q761">
        <v>40</v>
      </c>
      <c r="R761">
        <v>35</v>
      </c>
      <c r="S761">
        <v>50</v>
      </c>
      <c r="T761">
        <v>23</v>
      </c>
      <c r="U761">
        <v>18</v>
      </c>
      <c r="V761">
        <v>24</v>
      </c>
      <c r="W761">
        <v>21</v>
      </c>
      <c r="X761">
        <v>23</v>
      </c>
      <c r="Y761">
        <v>52</v>
      </c>
      <c r="Z761">
        <v>24</v>
      </c>
      <c r="AA761" t="s">
        <v>504</v>
      </c>
      <c r="AB761" t="s">
        <v>389</v>
      </c>
      <c r="AC761" t="s">
        <v>450</v>
      </c>
      <c r="AD761" t="s">
        <v>451</v>
      </c>
    </row>
    <row r="762" spans="1:30" x14ac:dyDescent="0.25">
      <c r="A762" t="s">
        <v>1446</v>
      </c>
      <c r="B762">
        <v>44866</v>
      </c>
      <c r="C762">
        <v>44867</v>
      </c>
      <c r="D762" t="s">
        <v>106</v>
      </c>
      <c r="E762">
        <v>6037</v>
      </c>
      <c r="F762">
        <v>219</v>
      </c>
      <c r="G762">
        <v>19</v>
      </c>
      <c r="H762">
        <v>100</v>
      </c>
      <c r="I762">
        <v>0</v>
      </c>
      <c r="J762">
        <v>81</v>
      </c>
      <c r="K762">
        <v>3</v>
      </c>
      <c r="L762">
        <v>1</v>
      </c>
      <c r="M762">
        <v>3</v>
      </c>
      <c r="N762">
        <v>6</v>
      </c>
      <c r="O762">
        <v>9</v>
      </c>
      <c r="P762">
        <v>99</v>
      </c>
      <c r="Q762">
        <v>33</v>
      </c>
      <c r="R762">
        <v>34</v>
      </c>
      <c r="S762">
        <v>104</v>
      </c>
      <c r="T762">
        <v>22</v>
      </c>
      <c r="U762">
        <v>13</v>
      </c>
      <c r="V762">
        <v>25</v>
      </c>
      <c r="W762">
        <v>19</v>
      </c>
      <c r="X762">
        <v>26</v>
      </c>
      <c r="Y762">
        <v>104</v>
      </c>
      <c r="Z762">
        <v>26</v>
      </c>
      <c r="AA762" t="s">
        <v>107</v>
      </c>
      <c r="AB762" t="s">
        <v>16</v>
      </c>
      <c r="AC762" t="s">
        <v>91</v>
      </c>
      <c r="AD762" t="s">
        <v>92</v>
      </c>
    </row>
    <row r="763" spans="1:30" x14ac:dyDescent="0.25">
      <c r="A763" t="s">
        <v>1446</v>
      </c>
      <c r="B763">
        <v>44866</v>
      </c>
      <c r="C763">
        <v>44867</v>
      </c>
      <c r="D763" t="s">
        <v>549</v>
      </c>
      <c r="E763">
        <v>3637</v>
      </c>
      <c r="F763">
        <v>109</v>
      </c>
      <c r="G763">
        <v>3</v>
      </c>
      <c r="H763">
        <v>55</v>
      </c>
      <c r="I763">
        <v>0</v>
      </c>
      <c r="J763">
        <v>78</v>
      </c>
      <c r="K763">
        <v>8</v>
      </c>
      <c r="L763">
        <v>14</v>
      </c>
      <c r="M763">
        <v>1</v>
      </c>
      <c r="N763">
        <v>27</v>
      </c>
      <c r="O763">
        <v>40</v>
      </c>
      <c r="P763">
        <v>56</v>
      </c>
      <c r="Q763">
        <v>33</v>
      </c>
      <c r="R763">
        <v>33</v>
      </c>
      <c r="S763">
        <v>57</v>
      </c>
      <c r="T763">
        <v>43</v>
      </c>
      <c r="U763">
        <v>38</v>
      </c>
      <c r="V763">
        <v>45</v>
      </c>
      <c r="W763">
        <v>41</v>
      </c>
      <c r="X763">
        <v>45</v>
      </c>
      <c r="Y763">
        <v>57</v>
      </c>
      <c r="Z763">
        <v>45</v>
      </c>
      <c r="AA763" t="s">
        <v>1544</v>
      </c>
      <c r="AB763" t="s">
        <v>389</v>
      </c>
      <c r="AC763" t="s">
        <v>510</v>
      </c>
      <c r="AD763" t="s">
        <v>511</v>
      </c>
    </row>
    <row r="764" spans="1:30" x14ac:dyDescent="0.25">
      <c r="A764" t="s">
        <v>1446</v>
      </c>
      <c r="B764">
        <v>44866</v>
      </c>
      <c r="C764">
        <v>44867</v>
      </c>
      <c r="D764" t="s">
        <v>167</v>
      </c>
      <c r="E764">
        <v>5443</v>
      </c>
      <c r="F764">
        <v>144</v>
      </c>
      <c r="G764">
        <v>0</v>
      </c>
      <c r="H764">
        <v>67</v>
      </c>
      <c r="I764">
        <v>0</v>
      </c>
      <c r="J764">
        <v>64</v>
      </c>
      <c r="K764">
        <v>5</v>
      </c>
      <c r="L764">
        <v>8</v>
      </c>
      <c r="M764">
        <v>2</v>
      </c>
      <c r="N764">
        <v>29</v>
      </c>
      <c r="O764">
        <v>18</v>
      </c>
      <c r="P764">
        <v>66</v>
      </c>
      <c r="Q764">
        <v>28</v>
      </c>
      <c r="R764">
        <v>39</v>
      </c>
      <c r="S764">
        <v>66</v>
      </c>
      <c r="T764">
        <v>32</v>
      </c>
      <c r="U764">
        <v>22</v>
      </c>
      <c r="V764">
        <v>33</v>
      </c>
      <c r="W764">
        <v>31</v>
      </c>
      <c r="X764">
        <v>31</v>
      </c>
      <c r="Y764">
        <v>67</v>
      </c>
      <c r="Z764">
        <v>33</v>
      </c>
      <c r="AA764" t="s">
        <v>168</v>
      </c>
      <c r="AB764" t="s">
        <v>16</v>
      </c>
      <c r="AC764" t="s">
        <v>169</v>
      </c>
      <c r="AD764" t="s">
        <v>1540</v>
      </c>
    </row>
    <row r="765" spans="1:30" x14ac:dyDescent="0.25">
      <c r="A765" t="s">
        <v>1446</v>
      </c>
      <c r="B765">
        <v>44866</v>
      </c>
      <c r="C765">
        <v>44867</v>
      </c>
      <c r="D765" t="s">
        <v>562</v>
      </c>
      <c r="E765">
        <v>5213</v>
      </c>
      <c r="F765">
        <v>220</v>
      </c>
      <c r="G765">
        <v>11</v>
      </c>
      <c r="H765">
        <v>77</v>
      </c>
      <c r="I765">
        <v>0</v>
      </c>
      <c r="J765">
        <v>74</v>
      </c>
      <c r="K765">
        <v>17</v>
      </c>
      <c r="L765">
        <v>2</v>
      </c>
      <c r="M765">
        <v>13</v>
      </c>
      <c r="N765">
        <v>39</v>
      </c>
      <c r="O765">
        <v>10</v>
      </c>
      <c r="P765">
        <v>103</v>
      </c>
      <c r="Q765">
        <v>69</v>
      </c>
      <c r="R765">
        <v>65</v>
      </c>
      <c r="S765">
        <v>106</v>
      </c>
      <c r="T765">
        <v>47</v>
      </c>
      <c r="U765">
        <v>36</v>
      </c>
      <c r="V765">
        <v>50</v>
      </c>
      <c r="W765">
        <v>50</v>
      </c>
      <c r="X765">
        <v>47</v>
      </c>
      <c r="Y765">
        <v>106</v>
      </c>
      <c r="Z765">
        <v>50</v>
      </c>
      <c r="AA765" t="s">
        <v>1516</v>
      </c>
      <c r="AB765" t="s">
        <v>389</v>
      </c>
      <c r="AC765" t="s">
        <v>510</v>
      </c>
      <c r="AD765" t="s">
        <v>511</v>
      </c>
    </row>
    <row r="766" spans="1:30" x14ac:dyDescent="0.25">
      <c r="A766" t="s">
        <v>1446</v>
      </c>
      <c r="B766">
        <v>44866</v>
      </c>
      <c r="C766">
        <v>44867</v>
      </c>
      <c r="D766" t="s">
        <v>517</v>
      </c>
      <c r="E766">
        <v>4525</v>
      </c>
      <c r="F766">
        <v>206</v>
      </c>
      <c r="G766">
        <v>50</v>
      </c>
      <c r="H766">
        <v>50</v>
      </c>
      <c r="I766">
        <v>0</v>
      </c>
      <c r="J766">
        <v>103</v>
      </c>
      <c r="K766">
        <v>0</v>
      </c>
      <c r="L766">
        <v>2</v>
      </c>
      <c r="M766">
        <v>4</v>
      </c>
      <c r="N766">
        <v>4</v>
      </c>
      <c r="O766">
        <v>4</v>
      </c>
      <c r="P766">
        <v>51</v>
      </c>
      <c r="Q766">
        <v>31</v>
      </c>
      <c r="R766">
        <v>28</v>
      </c>
      <c r="S766">
        <v>51</v>
      </c>
      <c r="T766">
        <v>7</v>
      </c>
      <c r="U766">
        <v>34</v>
      </c>
      <c r="V766">
        <v>40</v>
      </c>
      <c r="W766">
        <v>41</v>
      </c>
      <c r="X766">
        <v>40</v>
      </c>
      <c r="Y766">
        <v>52</v>
      </c>
      <c r="Z766">
        <v>41</v>
      </c>
      <c r="AA766" t="s">
        <v>518</v>
      </c>
      <c r="AB766" t="s">
        <v>389</v>
      </c>
      <c r="AC766" t="s">
        <v>510</v>
      </c>
      <c r="AD766" t="s">
        <v>511</v>
      </c>
    </row>
    <row r="767" spans="1:30" x14ac:dyDescent="0.25">
      <c r="A767" t="s">
        <v>1446</v>
      </c>
      <c r="B767">
        <v>44896</v>
      </c>
      <c r="C767">
        <v>44900</v>
      </c>
      <c r="D767" t="s">
        <v>941</v>
      </c>
      <c r="E767">
        <v>10732</v>
      </c>
      <c r="F767">
        <v>369</v>
      </c>
      <c r="G767">
        <v>2</v>
      </c>
      <c r="H767">
        <v>181</v>
      </c>
      <c r="I767">
        <v>20</v>
      </c>
      <c r="J767">
        <v>50</v>
      </c>
      <c r="K767">
        <v>5</v>
      </c>
      <c r="L767">
        <v>9</v>
      </c>
      <c r="M767">
        <v>1</v>
      </c>
      <c r="N767">
        <v>21</v>
      </c>
      <c r="O767">
        <v>142</v>
      </c>
      <c r="P767">
        <v>195</v>
      </c>
      <c r="Q767">
        <v>128</v>
      </c>
      <c r="R767">
        <v>89</v>
      </c>
      <c r="S767">
        <v>199</v>
      </c>
      <c r="T767">
        <v>22</v>
      </c>
      <c r="U767">
        <v>20</v>
      </c>
      <c r="V767">
        <v>23</v>
      </c>
      <c r="W767">
        <v>23</v>
      </c>
      <c r="X767">
        <v>23</v>
      </c>
      <c r="Y767">
        <v>199</v>
      </c>
      <c r="Z767">
        <v>23</v>
      </c>
      <c r="AA767" t="s">
        <v>942</v>
      </c>
      <c r="AB767" t="s">
        <v>810</v>
      </c>
      <c r="AC767" t="s">
        <v>904</v>
      </c>
      <c r="AD767" t="s">
        <v>905</v>
      </c>
    </row>
    <row r="768" spans="1:30" x14ac:dyDescent="0.25">
      <c r="A768" t="s">
        <v>1446</v>
      </c>
      <c r="B768">
        <v>44896</v>
      </c>
      <c r="C768">
        <v>44900</v>
      </c>
      <c r="D768" t="s">
        <v>959</v>
      </c>
      <c r="E768">
        <v>9472</v>
      </c>
      <c r="F768">
        <v>411</v>
      </c>
      <c r="G768">
        <v>1</v>
      </c>
      <c r="H768">
        <v>38</v>
      </c>
      <c r="I768">
        <v>0</v>
      </c>
      <c r="J768">
        <v>103</v>
      </c>
      <c r="K768">
        <v>0</v>
      </c>
      <c r="L768">
        <v>0</v>
      </c>
      <c r="M768">
        <v>0</v>
      </c>
      <c r="N768">
        <v>1</v>
      </c>
      <c r="O768">
        <v>16</v>
      </c>
      <c r="P768">
        <v>79</v>
      </c>
      <c r="Q768">
        <v>54</v>
      </c>
      <c r="R768">
        <v>32</v>
      </c>
      <c r="S768">
        <v>79</v>
      </c>
      <c r="T768">
        <v>4</v>
      </c>
      <c r="U768">
        <v>25</v>
      </c>
      <c r="V768">
        <v>31</v>
      </c>
      <c r="W768">
        <v>26</v>
      </c>
      <c r="X768">
        <v>29</v>
      </c>
      <c r="Y768">
        <v>81</v>
      </c>
      <c r="Z768">
        <v>32</v>
      </c>
      <c r="AA768" t="s">
        <v>960</v>
      </c>
      <c r="AB768" t="s">
        <v>810</v>
      </c>
      <c r="AC768" t="s">
        <v>953</v>
      </c>
      <c r="AD768" t="s">
        <v>954</v>
      </c>
    </row>
    <row r="769" spans="1:30" x14ac:dyDescent="0.25">
      <c r="A769" t="s">
        <v>1446</v>
      </c>
      <c r="B769">
        <v>44896</v>
      </c>
      <c r="C769">
        <v>44900</v>
      </c>
      <c r="D769" t="s">
        <v>931</v>
      </c>
      <c r="E769">
        <v>5946</v>
      </c>
      <c r="F769">
        <v>211</v>
      </c>
      <c r="G769">
        <v>26</v>
      </c>
      <c r="H769">
        <v>114</v>
      </c>
      <c r="I769">
        <v>3</v>
      </c>
      <c r="J769">
        <v>47</v>
      </c>
      <c r="K769">
        <v>9</v>
      </c>
      <c r="L769">
        <v>3</v>
      </c>
      <c r="M769">
        <v>2</v>
      </c>
      <c r="N769">
        <v>10</v>
      </c>
      <c r="O769">
        <v>84</v>
      </c>
      <c r="P769">
        <v>125</v>
      </c>
      <c r="Q769">
        <v>56</v>
      </c>
      <c r="R769">
        <v>78</v>
      </c>
      <c r="S769">
        <v>124</v>
      </c>
      <c r="T769">
        <v>21</v>
      </c>
      <c r="U769">
        <v>23</v>
      </c>
      <c r="V769">
        <v>29</v>
      </c>
      <c r="W769">
        <v>30</v>
      </c>
      <c r="X769">
        <v>28</v>
      </c>
      <c r="Y769">
        <v>125</v>
      </c>
      <c r="Z769">
        <v>30</v>
      </c>
      <c r="AA769" t="s">
        <v>932</v>
      </c>
      <c r="AB769" t="s">
        <v>810</v>
      </c>
      <c r="AC769" t="s">
        <v>904</v>
      </c>
      <c r="AD769" t="s">
        <v>905</v>
      </c>
    </row>
    <row r="770" spans="1:30" x14ac:dyDescent="0.25">
      <c r="A770" t="s">
        <v>1446</v>
      </c>
      <c r="B770">
        <v>44896</v>
      </c>
      <c r="C770">
        <v>44900</v>
      </c>
      <c r="D770" t="s">
        <v>979</v>
      </c>
      <c r="E770">
        <v>5817</v>
      </c>
      <c r="F770">
        <v>268</v>
      </c>
      <c r="G770">
        <v>50</v>
      </c>
      <c r="H770">
        <v>115</v>
      </c>
      <c r="I770">
        <v>1</v>
      </c>
      <c r="J770">
        <v>41</v>
      </c>
      <c r="K770">
        <v>2</v>
      </c>
      <c r="L770">
        <v>3</v>
      </c>
      <c r="M770">
        <v>3</v>
      </c>
      <c r="N770">
        <v>10</v>
      </c>
      <c r="O770">
        <v>54</v>
      </c>
      <c r="P770">
        <v>117</v>
      </c>
      <c r="Q770">
        <v>92</v>
      </c>
      <c r="R770">
        <v>65</v>
      </c>
      <c r="S770">
        <v>117</v>
      </c>
      <c r="T770">
        <v>11</v>
      </c>
      <c r="U770">
        <v>10</v>
      </c>
      <c r="V770">
        <v>11</v>
      </c>
      <c r="W770">
        <v>11</v>
      </c>
      <c r="X770">
        <v>9</v>
      </c>
      <c r="Y770">
        <v>117</v>
      </c>
      <c r="Z770">
        <v>11</v>
      </c>
      <c r="AA770" t="s">
        <v>980</v>
      </c>
      <c r="AB770" t="s">
        <v>810</v>
      </c>
      <c r="AC770" t="s">
        <v>953</v>
      </c>
      <c r="AD770" t="s">
        <v>954</v>
      </c>
    </row>
    <row r="771" spans="1:30" x14ac:dyDescent="0.25">
      <c r="A771" t="s">
        <v>1446</v>
      </c>
      <c r="B771">
        <v>44896</v>
      </c>
      <c r="C771">
        <v>44900</v>
      </c>
      <c r="D771" t="s">
        <v>1007</v>
      </c>
      <c r="E771">
        <v>14580</v>
      </c>
      <c r="F771">
        <v>556</v>
      </c>
      <c r="G771">
        <v>0</v>
      </c>
      <c r="H771">
        <v>412</v>
      </c>
      <c r="I771">
        <v>7</v>
      </c>
      <c r="J771">
        <v>146</v>
      </c>
      <c r="K771">
        <v>11</v>
      </c>
      <c r="L771">
        <v>33</v>
      </c>
      <c r="M771">
        <v>2</v>
      </c>
      <c r="N771">
        <v>91</v>
      </c>
      <c r="O771">
        <v>232</v>
      </c>
      <c r="P771">
        <v>410</v>
      </c>
      <c r="Q771">
        <v>233</v>
      </c>
      <c r="R771">
        <v>175</v>
      </c>
      <c r="S771">
        <v>411</v>
      </c>
      <c r="T771">
        <v>121</v>
      </c>
      <c r="U771">
        <v>101</v>
      </c>
      <c r="V771">
        <v>123</v>
      </c>
      <c r="W771">
        <v>110</v>
      </c>
      <c r="X771">
        <v>121</v>
      </c>
      <c r="Y771">
        <v>413</v>
      </c>
      <c r="Z771">
        <v>123</v>
      </c>
      <c r="AA771" t="s">
        <v>1008</v>
      </c>
      <c r="AB771" t="s">
        <v>810</v>
      </c>
      <c r="AC771" t="s">
        <v>1009</v>
      </c>
      <c r="AD771" t="s">
        <v>1010</v>
      </c>
    </row>
    <row r="772" spans="1:30" x14ac:dyDescent="0.25">
      <c r="A772" t="s">
        <v>1446</v>
      </c>
      <c r="B772">
        <v>44896</v>
      </c>
      <c r="C772">
        <v>44900</v>
      </c>
      <c r="D772" t="s">
        <v>951</v>
      </c>
      <c r="E772">
        <v>9797</v>
      </c>
      <c r="F772">
        <v>456</v>
      </c>
      <c r="G772">
        <v>0</v>
      </c>
      <c r="H772">
        <v>141</v>
      </c>
      <c r="I772">
        <v>1</v>
      </c>
      <c r="J772">
        <v>86</v>
      </c>
      <c r="K772">
        <v>5</v>
      </c>
      <c r="L772">
        <v>0</v>
      </c>
      <c r="M772">
        <v>1</v>
      </c>
      <c r="N772">
        <v>42</v>
      </c>
      <c r="O772">
        <v>15</v>
      </c>
      <c r="P772">
        <v>148</v>
      </c>
      <c r="Q772">
        <v>109</v>
      </c>
      <c r="R772">
        <v>61</v>
      </c>
      <c r="S772">
        <v>162</v>
      </c>
      <c r="T772">
        <v>43</v>
      </c>
      <c r="U772">
        <v>35</v>
      </c>
      <c r="V772">
        <v>44</v>
      </c>
      <c r="W772">
        <v>43</v>
      </c>
      <c r="X772">
        <v>41</v>
      </c>
      <c r="Y772">
        <v>165</v>
      </c>
      <c r="Z772">
        <v>44</v>
      </c>
      <c r="AA772" t="s">
        <v>952</v>
      </c>
      <c r="AB772" t="s">
        <v>810</v>
      </c>
      <c r="AC772" t="s">
        <v>953</v>
      </c>
      <c r="AD772" t="s">
        <v>954</v>
      </c>
    </row>
    <row r="773" spans="1:30" x14ac:dyDescent="0.25">
      <c r="A773" t="s">
        <v>1446</v>
      </c>
      <c r="B773">
        <v>44896</v>
      </c>
      <c r="C773">
        <v>44900</v>
      </c>
      <c r="D773" t="s">
        <v>158</v>
      </c>
      <c r="E773">
        <v>5568</v>
      </c>
      <c r="F773">
        <v>135</v>
      </c>
      <c r="G773">
        <v>0</v>
      </c>
      <c r="H773">
        <v>64</v>
      </c>
      <c r="I773">
        <v>0</v>
      </c>
      <c r="J773">
        <v>55</v>
      </c>
      <c r="K773">
        <v>5</v>
      </c>
      <c r="L773">
        <v>0</v>
      </c>
      <c r="M773">
        <v>0</v>
      </c>
      <c r="N773">
        <v>1</v>
      </c>
      <c r="O773">
        <v>1</v>
      </c>
      <c r="P773">
        <v>64</v>
      </c>
      <c r="Q773">
        <v>50</v>
      </c>
      <c r="R773">
        <v>28</v>
      </c>
      <c r="S773">
        <v>63</v>
      </c>
      <c r="T773">
        <v>4</v>
      </c>
      <c r="U773">
        <v>39</v>
      </c>
      <c r="V773">
        <v>42</v>
      </c>
      <c r="W773">
        <v>41</v>
      </c>
      <c r="X773">
        <v>39</v>
      </c>
      <c r="Y773">
        <v>65</v>
      </c>
      <c r="Z773">
        <v>43</v>
      </c>
      <c r="AA773" t="s">
        <v>159</v>
      </c>
      <c r="AB773" t="s">
        <v>16</v>
      </c>
      <c r="AC773" t="s">
        <v>128</v>
      </c>
      <c r="AD773" t="s">
        <v>129</v>
      </c>
    </row>
    <row r="774" spans="1:30" x14ac:dyDescent="0.25">
      <c r="A774" t="s">
        <v>1446</v>
      </c>
      <c r="B774">
        <v>44896</v>
      </c>
      <c r="C774">
        <v>44900</v>
      </c>
      <c r="D774" t="s">
        <v>984</v>
      </c>
      <c r="E774">
        <v>4838</v>
      </c>
      <c r="F774">
        <v>227</v>
      </c>
      <c r="G774">
        <v>0</v>
      </c>
      <c r="H774">
        <v>124</v>
      </c>
      <c r="I774">
        <v>0</v>
      </c>
      <c r="J774">
        <v>41</v>
      </c>
      <c r="K774">
        <v>7</v>
      </c>
      <c r="L774">
        <v>4</v>
      </c>
      <c r="M774">
        <v>0</v>
      </c>
      <c r="N774">
        <v>27</v>
      </c>
      <c r="O774">
        <v>64</v>
      </c>
      <c r="P774">
        <v>124</v>
      </c>
      <c r="Q774">
        <v>108</v>
      </c>
      <c r="R774">
        <v>82</v>
      </c>
      <c r="S774">
        <v>125</v>
      </c>
      <c r="T774">
        <v>35</v>
      </c>
      <c r="U774">
        <v>32</v>
      </c>
      <c r="V774">
        <v>36</v>
      </c>
      <c r="W774">
        <v>36</v>
      </c>
      <c r="X774">
        <v>35</v>
      </c>
      <c r="Y774">
        <v>125</v>
      </c>
      <c r="Z774">
        <v>36</v>
      </c>
      <c r="AA774" t="s">
        <v>985</v>
      </c>
      <c r="AB774" t="s">
        <v>810</v>
      </c>
      <c r="AC774" t="s">
        <v>953</v>
      </c>
      <c r="AD774" t="s">
        <v>954</v>
      </c>
    </row>
    <row r="775" spans="1:30" x14ac:dyDescent="0.25">
      <c r="A775" t="s">
        <v>1446</v>
      </c>
      <c r="B775">
        <v>44896</v>
      </c>
      <c r="C775">
        <v>44900</v>
      </c>
      <c r="D775" t="s">
        <v>970</v>
      </c>
      <c r="E775">
        <v>8001</v>
      </c>
      <c r="F775">
        <v>303</v>
      </c>
      <c r="G775">
        <v>1</v>
      </c>
      <c r="H775">
        <v>72</v>
      </c>
      <c r="I775">
        <v>1</v>
      </c>
      <c r="J775">
        <v>71</v>
      </c>
      <c r="K775">
        <v>9</v>
      </c>
      <c r="L775">
        <v>2</v>
      </c>
      <c r="M775">
        <v>2</v>
      </c>
      <c r="N775">
        <v>33</v>
      </c>
      <c r="O775">
        <v>9</v>
      </c>
      <c r="P775">
        <v>81</v>
      </c>
      <c r="Q775">
        <v>62</v>
      </c>
      <c r="R775">
        <v>39</v>
      </c>
      <c r="S775">
        <v>84</v>
      </c>
      <c r="T775">
        <v>31</v>
      </c>
      <c r="U775">
        <v>31</v>
      </c>
      <c r="V775">
        <v>33</v>
      </c>
      <c r="W775">
        <v>32</v>
      </c>
      <c r="X775">
        <v>30</v>
      </c>
      <c r="Y775">
        <v>86</v>
      </c>
      <c r="Z775">
        <v>34</v>
      </c>
      <c r="AA775" t="s">
        <v>971</v>
      </c>
      <c r="AB775" t="s">
        <v>810</v>
      </c>
      <c r="AC775" t="s">
        <v>953</v>
      </c>
      <c r="AD775" t="s">
        <v>954</v>
      </c>
    </row>
    <row r="776" spans="1:30" x14ac:dyDescent="0.25">
      <c r="A776" t="s">
        <v>1446</v>
      </c>
      <c r="B776">
        <v>44896</v>
      </c>
      <c r="C776">
        <v>44900</v>
      </c>
      <c r="D776" t="s">
        <v>397</v>
      </c>
      <c r="E776">
        <v>3977</v>
      </c>
      <c r="F776">
        <v>107</v>
      </c>
      <c r="G776">
        <v>14</v>
      </c>
      <c r="H776">
        <v>18</v>
      </c>
      <c r="I776">
        <v>0</v>
      </c>
      <c r="J776">
        <v>46</v>
      </c>
      <c r="K776">
        <v>0</v>
      </c>
      <c r="L776">
        <v>3</v>
      </c>
      <c r="M776">
        <v>3</v>
      </c>
      <c r="N776">
        <v>2</v>
      </c>
      <c r="O776">
        <v>13</v>
      </c>
      <c r="P776">
        <v>18</v>
      </c>
      <c r="Q776">
        <v>13</v>
      </c>
      <c r="R776">
        <v>5</v>
      </c>
      <c r="S776">
        <v>20</v>
      </c>
      <c r="T776">
        <v>3</v>
      </c>
      <c r="U776">
        <v>3</v>
      </c>
      <c r="V776">
        <v>3</v>
      </c>
      <c r="W776">
        <v>3</v>
      </c>
      <c r="X776">
        <v>3</v>
      </c>
      <c r="Y776">
        <v>20</v>
      </c>
      <c r="Z776">
        <v>3</v>
      </c>
      <c r="AA776" t="s">
        <v>398</v>
      </c>
      <c r="AB776" t="s">
        <v>389</v>
      </c>
      <c r="AC776" t="s">
        <v>391</v>
      </c>
      <c r="AD776" t="s">
        <v>392</v>
      </c>
    </row>
    <row r="777" spans="1:30" x14ac:dyDescent="0.25">
      <c r="A777" t="s">
        <v>1446</v>
      </c>
      <c r="B777">
        <v>44896</v>
      </c>
      <c r="C777">
        <v>44900</v>
      </c>
      <c r="D777" t="s">
        <v>833</v>
      </c>
      <c r="E777">
        <v>6335</v>
      </c>
      <c r="F777">
        <v>209</v>
      </c>
      <c r="G777">
        <v>161</v>
      </c>
      <c r="H777">
        <v>176</v>
      </c>
      <c r="I777">
        <v>0</v>
      </c>
      <c r="J777">
        <v>20</v>
      </c>
      <c r="K777">
        <v>0</v>
      </c>
      <c r="L777">
        <v>0</v>
      </c>
      <c r="M777">
        <v>1</v>
      </c>
      <c r="N777">
        <v>1</v>
      </c>
      <c r="O777">
        <v>159</v>
      </c>
      <c r="P777">
        <v>176</v>
      </c>
      <c r="Q777">
        <v>151</v>
      </c>
      <c r="R777">
        <v>89</v>
      </c>
      <c r="S777">
        <v>176</v>
      </c>
      <c r="T777">
        <v>2</v>
      </c>
      <c r="U777">
        <v>5</v>
      </c>
      <c r="V777">
        <v>5</v>
      </c>
      <c r="W777">
        <v>6</v>
      </c>
      <c r="X777">
        <v>6</v>
      </c>
      <c r="Y777">
        <v>176</v>
      </c>
      <c r="Z777">
        <v>6</v>
      </c>
      <c r="AA777" t="s">
        <v>834</v>
      </c>
      <c r="AB777" t="s">
        <v>810</v>
      </c>
      <c r="AC777" t="s">
        <v>812</v>
      </c>
      <c r="AD777" t="s">
        <v>813</v>
      </c>
    </row>
    <row r="778" spans="1:30" x14ac:dyDescent="0.25">
      <c r="A778" t="s">
        <v>1446</v>
      </c>
      <c r="B778">
        <v>44896</v>
      </c>
      <c r="C778">
        <v>44900</v>
      </c>
      <c r="D778" t="s">
        <v>894</v>
      </c>
      <c r="E778">
        <v>6576</v>
      </c>
      <c r="F778">
        <v>285</v>
      </c>
      <c r="G778">
        <v>1</v>
      </c>
      <c r="H778">
        <v>128</v>
      </c>
      <c r="I778">
        <v>1</v>
      </c>
      <c r="J778">
        <v>87</v>
      </c>
      <c r="K778">
        <v>20</v>
      </c>
      <c r="L778">
        <v>1</v>
      </c>
      <c r="M778">
        <v>1</v>
      </c>
      <c r="N778">
        <v>31</v>
      </c>
      <c r="O778">
        <v>119</v>
      </c>
      <c r="P778">
        <v>133</v>
      </c>
      <c r="Q778">
        <v>56</v>
      </c>
      <c r="R778">
        <v>53</v>
      </c>
      <c r="S778">
        <v>135</v>
      </c>
      <c r="T778">
        <v>34</v>
      </c>
      <c r="U778">
        <v>21</v>
      </c>
      <c r="V778">
        <v>34</v>
      </c>
      <c r="W778">
        <v>26</v>
      </c>
      <c r="X778">
        <v>35</v>
      </c>
      <c r="Y778">
        <v>135</v>
      </c>
      <c r="Z778">
        <v>35</v>
      </c>
      <c r="AA778" t="s">
        <v>895</v>
      </c>
      <c r="AB778" t="s">
        <v>810</v>
      </c>
      <c r="AC778" t="s">
        <v>856</v>
      </c>
      <c r="AD778" t="s">
        <v>857</v>
      </c>
    </row>
    <row r="779" spans="1:30" x14ac:dyDescent="0.25">
      <c r="A779" t="s">
        <v>1446</v>
      </c>
      <c r="B779">
        <v>44896</v>
      </c>
      <c r="C779">
        <v>44900</v>
      </c>
      <c r="D779" t="s">
        <v>910</v>
      </c>
      <c r="E779">
        <v>15732</v>
      </c>
      <c r="F779">
        <v>559</v>
      </c>
      <c r="G779">
        <v>22</v>
      </c>
      <c r="H779">
        <v>286</v>
      </c>
      <c r="I779">
        <v>1</v>
      </c>
      <c r="J779">
        <v>72</v>
      </c>
      <c r="K779">
        <v>3</v>
      </c>
      <c r="L779">
        <v>0</v>
      </c>
      <c r="M779">
        <v>5</v>
      </c>
      <c r="N779">
        <v>41</v>
      </c>
      <c r="O779">
        <v>33</v>
      </c>
      <c r="P779">
        <v>286</v>
      </c>
      <c r="Q779">
        <v>277</v>
      </c>
      <c r="R779">
        <v>155</v>
      </c>
      <c r="S779">
        <v>288</v>
      </c>
      <c r="T779">
        <v>44</v>
      </c>
      <c r="U779">
        <v>42</v>
      </c>
      <c r="V779">
        <v>45</v>
      </c>
      <c r="W779">
        <v>43</v>
      </c>
      <c r="X779">
        <v>44</v>
      </c>
      <c r="Y779">
        <v>288</v>
      </c>
      <c r="Z779">
        <v>45</v>
      </c>
      <c r="AA779" t="s">
        <v>911</v>
      </c>
      <c r="AB779" t="s">
        <v>810</v>
      </c>
      <c r="AC779" t="s">
        <v>1447</v>
      </c>
      <c r="AD779" t="s">
        <v>1448</v>
      </c>
    </row>
    <row r="780" spans="1:30" x14ac:dyDescent="0.25">
      <c r="A780" t="s">
        <v>1446</v>
      </c>
      <c r="B780">
        <v>44896</v>
      </c>
      <c r="C780">
        <v>44900</v>
      </c>
      <c r="D780" t="s">
        <v>1002</v>
      </c>
      <c r="E780">
        <v>9622</v>
      </c>
      <c r="F780">
        <v>470</v>
      </c>
      <c r="G780">
        <v>2</v>
      </c>
      <c r="H780">
        <v>319</v>
      </c>
      <c r="I780">
        <v>2</v>
      </c>
      <c r="J780">
        <v>118</v>
      </c>
      <c r="K780">
        <v>0</v>
      </c>
      <c r="L780">
        <v>24</v>
      </c>
      <c r="M780">
        <v>0</v>
      </c>
      <c r="N780">
        <v>63</v>
      </c>
      <c r="O780">
        <v>212</v>
      </c>
      <c r="P780">
        <v>319</v>
      </c>
      <c r="Q780">
        <v>224</v>
      </c>
      <c r="R780">
        <v>181</v>
      </c>
      <c r="S780">
        <v>318</v>
      </c>
      <c r="T780">
        <v>73</v>
      </c>
      <c r="U780">
        <v>63</v>
      </c>
      <c r="V780">
        <v>79</v>
      </c>
      <c r="W780">
        <v>82</v>
      </c>
      <c r="X780">
        <v>75</v>
      </c>
      <c r="Y780">
        <v>322</v>
      </c>
      <c r="Z780">
        <v>82</v>
      </c>
      <c r="AA780" t="s">
        <v>1003</v>
      </c>
      <c r="AB780" t="s">
        <v>810</v>
      </c>
      <c r="AC780" t="s">
        <v>953</v>
      </c>
      <c r="AD780" t="s">
        <v>954</v>
      </c>
    </row>
    <row r="781" spans="1:30" x14ac:dyDescent="0.25">
      <c r="A781" t="s">
        <v>1446</v>
      </c>
      <c r="B781">
        <v>44896</v>
      </c>
      <c r="C781">
        <v>44900</v>
      </c>
      <c r="D781" t="s">
        <v>567</v>
      </c>
      <c r="E781">
        <v>5366</v>
      </c>
      <c r="F781">
        <v>236</v>
      </c>
      <c r="G781">
        <v>15</v>
      </c>
      <c r="H781">
        <v>182</v>
      </c>
      <c r="I781">
        <v>5</v>
      </c>
      <c r="J781">
        <v>81</v>
      </c>
      <c r="K781">
        <v>20</v>
      </c>
      <c r="L781">
        <v>17</v>
      </c>
      <c r="M781">
        <v>30</v>
      </c>
      <c r="N781">
        <v>65</v>
      </c>
      <c r="O781">
        <v>47</v>
      </c>
      <c r="P781">
        <v>183</v>
      </c>
      <c r="Q781">
        <v>135</v>
      </c>
      <c r="R781">
        <v>79</v>
      </c>
      <c r="S781">
        <v>183</v>
      </c>
      <c r="T781">
        <v>65</v>
      </c>
      <c r="U781">
        <v>69</v>
      </c>
      <c r="V781">
        <v>71</v>
      </c>
      <c r="W781">
        <v>70</v>
      </c>
      <c r="X781">
        <v>67</v>
      </c>
      <c r="Y781">
        <v>183</v>
      </c>
      <c r="Z781">
        <v>71</v>
      </c>
      <c r="AA781" t="s">
        <v>568</v>
      </c>
      <c r="AB781" t="s">
        <v>389</v>
      </c>
      <c r="AC781" t="s">
        <v>510</v>
      </c>
      <c r="AD781" t="s">
        <v>511</v>
      </c>
    </row>
    <row r="782" spans="1:30" x14ac:dyDescent="0.25">
      <c r="A782" t="s">
        <v>1446</v>
      </c>
      <c r="B782">
        <v>44896</v>
      </c>
      <c r="C782">
        <v>44900</v>
      </c>
      <c r="D782" t="s">
        <v>427</v>
      </c>
      <c r="E782">
        <v>3515</v>
      </c>
      <c r="F782">
        <v>132</v>
      </c>
      <c r="G782">
        <v>2</v>
      </c>
      <c r="H782">
        <v>103</v>
      </c>
      <c r="I782">
        <v>0</v>
      </c>
      <c r="J782">
        <v>51</v>
      </c>
      <c r="K782">
        <v>1</v>
      </c>
      <c r="L782">
        <v>1</v>
      </c>
      <c r="M782">
        <v>0</v>
      </c>
      <c r="N782">
        <v>5</v>
      </c>
      <c r="O782">
        <v>57</v>
      </c>
      <c r="P782">
        <v>101</v>
      </c>
      <c r="Q782">
        <v>74</v>
      </c>
      <c r="R782">
        <v>48</v>
      </c>
      <c r="S782">
        <v>102</v>
      </c>
      <c r="T782">
        <v>16</v>
      </c>
      <c r="U782">
        <v>19</v>
      </c>
      <c r="V782">
        <v>19</v>
      </c>
      <c r="W782">
        <v>22</v>
      </c>
      <c r="X782">
        <v>23</v>
      </c>
      <c r="Y782">
        <v>103</v>
      </c>
      <c r="Z782">
        <v>23</v>
      </c>
      <c r="AA782" t="s">
        <v>428</v>
      </c>
      <c r="AB782" t="s">
        <v>389</v>
      </c>
      <c r="AC782" t="s">
        <v>391</v>
      </c>
      <c r="AD782" t="s">
        <v>392</v>
      </c>
    </row>
    <row r="783" spans="1:30" x14ac:dyDescent="0.25">
      <c r="A783" t="s">
        <v>1446</v>
      </c>
      <c r="B783">
        <v>44896</v>
      </c>
      <c r="C783">
        <v>44900</v>
      </c>
      <c r="D783" t="s">
        <v>179</v>
      </c>
      <c r="E783">
        <v>7276</v>
      </c>
      <c r="F783">
        <v>322</v>
      </c>
      <c r="G783">
        <v>48</v>
      </c>
      <c r="H783">
        <v>82</v>
      </c>
      <c r="I783">
        <v>0</v>
      </c>
      <c r="J783">
        <v>106</v>
      </c>
      <c r="K783">
        <v>5</v>
      </c>
      <c r="L783">
        <v>10</v>
      </c>
      <c r="M783">
        <v>13</v>
      </c>
      <c r="N783">
        <v>13</v>
      </c>
      <c r="O783">
        <v>55</v>
      </c>
      <c r="P783">
        <v>99</v>
      </c>
      <c r="Q783">
        <v>95</v>
      </c>
      <c r="R783">
        <v>103</v>
      </c>
      <c r="S783">
        <v>109</v>
      </c>
      <c r="T783">
        <v>31</v>
      </c>
      <c r="U783">
        <v>35</v>
      </c>
      <c r="V783">
        <v>35</v>
      </c>
      <c r="W783">
        <v>34</v>
      </c>
      <c r="X783">
        <v>35</v>
      </c>
      <c r="Y783">
        <v>110</v>
      </c>
      <c r="Z783">
        <v>35</v>
      </c>
      <c r="AA783" t="s">
        <v>180</v>
      </c>
      <c r="AB783" t="s">
        <v>16</v>
      </c>
      <c r="AC783" t="s">
        <v>169</v>
      </c>
      <c r="AD783" t="s">
        <v>1540</v>
      </c>
    </row>
    <row r="784" spans="1:30" x14ac:dyDescent="0.25">
      <c r="A784" t="s">
        <v>1446</v>
      </c>
      <c r="B784">
        <v>44896</v>
      </c>
      <c r="C784">
        <v>44900</v>
      </c>
      <c r="D784" t="s">
        <v>538</v>
      </c>
      <c r="E784">
        <v>5142</v>
      </c>
      <c r="F784">
        <v>226</v>
      </c>
      <c r="G784">
        <v>1</v>
      </c>
      <c r="H784">
        <v>118</v>
      </c>
      <c r="I784">
        <v>1</v>
      </c>
      <c r="J784">
        <v>57</v>
      </c>
      <c r="K784">
        <v>1</v>
      </c>
      <c r="L784">
        <v>1</v>
      </c>
      <c r="M784">
        <v>0</v>
      </c>
      <c r="N784">
        <v>37</v>
      </c>
      <c r="O784">
        <v>9</v>
      </c>
      <c r="P784">
        <v>121</v>
      </c>
      <c r="Q784">
        <v>100</v>
      </c>
      <c r="R784">
        <v>59</v>
      </c>
      <c r="S784">
        <v>119</v>
      </c>
      <c r="T784">
        <v>36</v>
      </c>
      <c r="U784">
        <v>39</v>
      </c>
      <c r="V784">
        <v>37</v>
      </c>
      <c r="W784">
        <v>38</v>
      </c>
      <c r="X784">
        <v>32</v>
      </c>
      <c r="Y784">
        <v>122</v>
      </c>
      <c r="Z784">
        <v>39</v>
      </c>
      <c r="AA784" t="s">
        <v>539</v>
      </c>
      <c r="AB784" t="s">
        <v>389</v>
      </c>
      <c r="AC784" t="s">
        <v>510</v>
      </c>
      <c r="AD784" t="s">
        <v>511</v>
      </c>
    </row>
    <row r="785" spans="1:30" x14ac:dyDescent="0.25">
      <c r="A785" t="s">
        <v>1446</v>
      </c>
      <c r="B785">
        <v>44896</v>
      </c>
      <c r="C785">
        <v>44900</v>
      </c>
      <c r="D785" t="s">
        <v>467</v>
      </c>
      <c r="E785">
        <v>3549</v>
      </c>
      <c r="F785">
        <v>158</v>
      </c>
      <c r="G785">
        <v>2</v>
      </c>
      <c r="H785">
        <v>120</v>
      </c>
      <c r="I785">
        <v>0</v>
      </c>
      <c r="J785">
        <v>50</v>
      </c>
      <c r="K785">
        <v>0</v>
      </c>
      <c r="L785">
        <v>0</v>
      </c>
      <c r="M785">
        <v>0</v>
      </c>
      <c r="N785">
        <v>16</v>
      </c>
      <c r="O785">
        <v>83</v>
      </c>
      <c r="P785">
        <v>120</v>
      </c>
      <c r="Q785">
        <v>84</v>
      </c>
      <c r="R785">
        <v>56</v>
      </c>
      <c r="S785">
        <v>119</v>
      </c>
      <c r="T785">
        <v>40</v>
      </c>
      <c r="U785">
        <v>36</v>
      </c>
      <c r="V785">
        <v>41</v>
      </c>
      <c r="W785">
        <v>39</v>
      </c>
      <c r="X785">
        <v>39</v>
      </c>
      <c r="Y785">
        <v>120</v>
      </c>
      <c r="Z785">
        <v>41</v>
      </c>
      <c r="AA785" t="s">
        <v>1541</v>
      </c>
      <c r="AB785" t="s">
        <v>389</v>
      </c>
      <c r="AC785" t="s">
        <v>450</v>
      </c>
      <c r="AD785" t="s">
        <v>451</v>
      </c>
    </row>
    <row r="786" spans="1:30" x14ac:dyDescent="0.25">
      <c r="A786" t="s">
        <v>1446</v>
      </c>
      <c r="B786">
        <v>44896</v>
      </c>
      <c r="C786">
        <v>44900</v>
      </c>
      <c r="D786" t="s">
        <v>464</v>
      </c>
      <c r="E786">
        <v>3262</v>
      </c>
      <c r="F786">
        <v>108</v>
      </c>
      <c r="G786">
        <v>0</v>
      </c>
      <c r="H786">
        <v>64</v>
      </c>
      <c r="I786">
        <v>0</v>
      </c>
      <c r="J786">
        <v>82</v>
      </c>
      <c r="K786">
        <v>1</v>
      </c>
      <c r="L786">
        <v>0</v>
      </c>
      <c r="M786">
        <v>0</v>
      </c>
      <c r="N786">
        <v>53</v>
      </c>
      <c r="O786">
        <v>2</v>
      </c>
      <c r="P786">
        <v>65</v>
      </c>
      <c r="Q786">
        <v>27</v>
      </c>
      <c r="R786">
        <v>23</v>
      </c>
      <c r="S786">
        <v>65</v>
      </c>
      <c r="T786">
        <v>55</v>
      </c>
      <c r="U786">
        <v>38</v>
      </c>
      <c r="V786">
        <v>56</v>
      </c>
      <c r="W786">
        <v>50</v>
      </c>
      <c r="X786">
        <v>53</v>
      </c>
      <c r="Y786">
        <v>65</v>
      </c>
      <c r="Z786">
        <v>56</v>
      </c>
      <c r="AA786" t="s">
        <v>465</v>
      </c>
      <c r="AB786" t="s">
        <v>389</v>
      </c>
      <c r="AC786" t="s">
        <v>450</v>
      </c>
      <c r="AD786" t="s">
        <v>451</v>
      </c>
    </row>
    <row r="787" spans="1:30" x14ac:dyDescent="0.25">
      <c r="A787" t="s">
        <v>1446</v>
      </c>
      <c r="B787">
        <v>44896</v>
      </c>
      <c r="C787">
        <v>44900</v>
      </c>
      <c r="D787" t="s">
        <v>61</v>
      </c>
      <c r="E787">
        <v>4915</v>
      </c>
      <c r="F787">
        <v>205</v>
      </c>
      <c r="G787">
        <v>1</v>
      </c>
      <c r="H787">
        <v>69</v>
      </c>
      <c r="I787">
        <v>2</v>
      </c>
      <c r="J787">
        <v>122</v>
      </c>
      <c r="K787">
        <v>2</v>
      </c>
      <c r="L787">
        <v>0</v>
      </c>
      <c r="M787">
        <v>2</v>
      </c>
      <c r="N787">
        <v>5</v>
      </c>
      <c r="O787">
        <v>61</v>
      </c>
      <c r="P787">
        <v>70</v>
      </c>
      <c r="Q787">
        <v>50</v>
      </c>
      <c r="R787">
        <v>51</v>
      </c>
      <c r="S787">
        <v>71</v>
      </c>
      <c r="T787">
        <v>32</v>
      </c>
      <c r="U787">
        <v>39</v>
      </c>
      <c r="V787">
        <v>42</v>
      </c>
      <c r="W787">
        <v>40</v>
      </c>
      <c r="X787">
        <v>41</v>
      </c>
      <c r="Y787">
        <v>71</v>
      </c>
      <c r="Z787">
        <v>42</v>
      </c>
      <c r="AA787" t="s">
        <v>62</v>
      </c>
      <c r="AB787" t="s">
        <v>16</v>
      </c>
      <c r="AC787" t="s">
        <v>41</v>
      </c>
      <c r="AD787" t="s">
        <v>42</v>
      </c>
    </row>
    <row r="788" spans="1:30" x14ac:dyDescent="0.25">
      <c r="A788" t="s">
        <v>1446</v>
      </c>
      <c r="B788">
        <v>44896</v>
      </c>
      <c r="C788">
        <v>44900</v>
      </c>
      <c r="D788" t="s">
        <v>843</v>
      </c>
      <c r="E788">
        <v>11393</v>
      </c>
      <c r="F788">
        <v>348</v>
      </c>
      <c r="G788">
        <v>0</v>
      </c>
      <c r="H788">
        <v>128</v>
      </c>
      <c r="I788">
        <v>0</v>
      </c>
      <c r="J788">
        <v>46</v>
      </c>
      <c r="K788">
        <v>1</v>
      </c>
      <c r="L788">
        <v>0</v>
      </c>
      <c r="M788">
        <v>0</v>
      </c>
      <c r="N788">
        <v>0</v>
      </c>
      <c r="O788">
        <v>101</v>
      </c>
      <c r="P788">
        <v>127</v>
      </c>
      <c r="Q788">
        <v>123</v>
      </c>
      <c r="R788">
        <v>96</v>
      </c>
      <c r="S788">
        <v>204</v>
      </c>
      <c r="T788">
        <v>18</v>
      </c>
      <c r="U788">
        <v>15</v>
      </c>
      <c r="V788">
        <v>18</v>
      </c>
      <c r="W788">
        <v>17</v>
      </c>
      <c r="X788">
        <v>17</v>
      </c>
      <c r="Y788">
        <v>209</v>
      </c>
      <c r="Z788">
        <v>19</v>
      </c>
      <c r="AA788" t="s">
        <v>844</v>
      </c>
      <c r="AB788" t="s">
        <v>810</v>
      </c>
      <c r="AC788" t="s">
        <v>812</v>
      </c>
      <c r="AD788" t="s">
        <v>813</v>
      </c>
    </row>
    <row r="789" spans="1:30" x14ac:dyDescent="0.25">
      <c r="A789" t="s">
        <v>1446</v>
      </c>
      <c r="B789">
        <v>44896</v>
      </c>
      <c r="C789">
        <v>44900</v>
      </c>
      <c r="D789" t="s">
        <v>902</v>
      </c>
      <c r="E789">
        <v>7510</v>
      </c>
      <c r="F789">
        <v>314</v>
      </c>
      <c r="G789">
        <v>1</v>
      </c>
      <c r="H789">
        <v>95</v>
      </c>
      <c r="I789">
        <v>0</v>
      </c>
      <c r="J789">
        <v>45</v>
      </c>
      <c r="K789">
        <v>0</v>
      </c>
      <c r="L789">
        <v>0</v>
      </c>
      <c r="M789">
        <v>0</v>
      </c>
      <c r="N789">
        <v>0</v>
      </c>
      <c r="O789">
        <v>70</v>
      </c>
      <c r="P789">
        <v>162</v>
      </c>
      <c r="Q789">
        <v>94</v>
      </c>
      <c r="R789">
        <v>100</v>
      </c>
      <c r="S789">
        <v>161</v>
      </c>
      <c r="T789">
        <v>9</v>
      </c>
      <c r="U789">
        <v>10</v>
      </c>
      <c r="V789">
        <v>15</v>
      </c>
      <c r="W789">
        <v>13</v>
      </c>
      <c r="X789">
        <v>12</v>
      </c>
      <c r="Y789">
        <v>163</v>
      </c>
      <c r="Z789">
        <v>15</v>
      </c>
      <c r="AA789" t="s">
        <v>903</v>
      </c>
      <c r="AB789" t="s">
        <v>810</v>
      </c>
      <c r="AC789" t="s">
        <v>904</v>
      </c>
      <c r="AD789" t="s">
        <v>905</v>
      </c>
    </row>
    <row r="790" spans="1:30" x14ac:dyDescent="0.25">
      <c r="A790" t="s">
        <v>1446</v>
      </c>
      <c r="B790">
        <v>44896</v>
      </c>
      <c r="C790">
        <v>44900</v>
      </c>
      <c r="D790" t="s">
        <v>883</v>
      </c>
      <c r="E790">
        <v>15589</v>
      </c>
      <c r="F790">
        <v>556</v>
      </c>
      <c r="G790">
        <v>9</v>
      </c>
      <c r="H790">
        <v>320</v>
      </c>
      <c r="I790">
        <v>0</v>
      </c>
      <c r="J790">
        <v>124</v>
      </c>
      <c r="K790">
        <v>1</v>
      </c>
      <c r="L790">
        <v>1</v>
      </c>
      <c r="M790">
        <v>0</v>
      </c>
      <c r="N790">
        <v>3</v>
      </c>
      <c r="O790">
        <v>23</v>
      </c>
      <c r="P790">
        <v>333</v>
      </c>
      <c r="Q790">
        <v>213</v>
      </c>
      <c r="R790">
        <v>123</v>
      </c>
      <c r="S790">
        <v>338</v>
      </c>
      <c r="T790">
        <v>54</v>
      </c>
      <c r="U790">
        <v>51</v>
      </c>
      <c r="V790">
        <v>55</v>
      </c>
      <c r="W790">
        <v>46</v>
      </c>
      <c r="X790">
        <v>55</v>
      </c>
      <c r="Y790">
        <v>338</v>
      </c>
      <c r="Z790">
        <v>55</v>
      </c>
      <c r="AA790" t="s">
        <v>884</v>
      </c>
      <c r="AB790" t="s">
        <v>810</v>
      </c>
      <c r="AC790" t="s">
        <v>1447</v>
      </c>
      <c r="AD790" t="s">
        <v>1448</v>
      </c>
    </row>
    <row r="791" spans="1:30" x14ac:dyDescent="0.25">
      <c r="A791" t="s">
        <v>1446</v>
      </c>
      <c r="B791">
        <v>44896</v>
      </c>
      <c r="C791">
        <v>44900</v>
      </c>
      <c r="D791" t="s">
        <v>63</v>
      </c>
      <c r="E791">
        <v>5433</v>
      </c>
      <c r="F791">
        <v>151</v>
      </c>
      <c r="G791">
        <v>4</v>
      </c>
      <c r="H791">
        <v>29</v>
      </c>
      <c r="I791">
        <v>0</v>
      </c>
      <c r="J791">
        <v>68</v>
      </c>
      <c r="K791">
        <v>1</v>
      </c>
      <c r="L791">
        <v>2</v>
      </c>
      <c r="M791">
        <v>1</v>
      </c>
      <c r="N791">
        <v>8</v>
      </c>
      <c r="O791">
        <v>9</v>
      </c>
      <c r="P791">
        <v>29</v>
      </c>
      <c r="Q791">
        <v>21</v>
      </c>
      <c r="R791">
        <v>15</v>
      </c>
      <c r="S791">
        <v>28</v>
      </c>
      <c r="T791">
        <v>9</v>
      </c>
      <c r="U791">
        <v>10</v>
      </c>
      <c r="V791">
        <v>12</v>
      </c>
      <c r="W791">
        <v>12</v>
      </c>
      <c r="X791">
        <v>9</v>
      </c>
      <c r="Y791">
        <v>30</v>
      </c>
      <c r="Z791">
        <v>12</v>
      </c>
      <c r="AA791" t="s">
        <v>64</v>
      </c>
      <c r="AB791" t="s">
        <v>16</v>
      </c>
      <c r="AC791" t="s">
        <v>41</v>
      </c>
      <c r="AD791" t="s">
        <v>42</v>
      </c>
    </row>
    <row r="792" spans="1:30" x14ac:dyDescent="0.25">
      <c r="A792" t="s">
        <v>1446</v>
      </c>
      <c r="B792">
        <v>44896</v>
      </c>
      <c r="C792">
        <v>44900</v>
      </c>
      <c r="D792" t="s">
        <v>449</v>
      </c>
      <c r="E792">
        <v>3800</v>
      </c>
      <c r="F792">
        <v>114</v>
      </c>
      <c r="G792">
        <v>0</v>
      </c>
      <c r="H792">
        <v>44</v>
      </c>
      <c r="I792">
        <v>0</v>
      </c>
      <c r="J792">
        <v>14</v>
      </c>
      <c r="K792">
        <v>1</v>
      </c>
      <c r="L792">
        <v>0</v>
      </c>
      <c r="M792">
        <v>0</v>
      </c>
      <c r="N792">
        <v>3</v>
      </c>
      <c r="O792">
        <v>43</v>
      </c>
      <c r="P792">
        <v>48</v>
      </c>
      <c r="Q792">
        <v>33</v>
      </c>
      <c r="R792">
        <v>23</v>
      </c>
      <c r="S792">
        <v>48</v>
      </c>
      <c r="T792">
        <v>4</v>
      </c>
      <c r="U792">
        <v>4</v>
      </c>
      <c r="V792">
        <v>4</v>
      </c>
      <c r="W792">
        <v>4</v>
      </c>
      <c r="X792">
        <v>4</v>
      </c>
      <c r="Y792">
        <v>48</v>
      </c>
      <c r="Z792">
        <v>4</v>
      </c>
      <c r="AA792" t="s">
        <v>1631</v>
      </c>
      <c r="AB792" t="s">
        <v>389</v>
      </c>
      <c r="AC792" t="s">
        <v>450</v>
      </c>
      <c r="AD792" t="s">
        <v>451</v>
      </c>
    </row>
    <row r="793" spans="1:30" x14ac:dyDescent="0.25">
      <c r="A793" t="s">
        <v>1446</v>
      </c>
      <c r="B793">
        <v>44896</v>
      </c>
      <c r="C793">
        <v>44900</v>
      </c>
      <c r="D793" t="s">
        <v>900</v>
      </c>
      <c r="E793">
        <v>13606</v>
      </c>
      <c r="F793">
        <v>632</v>
      </c>
      <c r="G793">
        <v>1</v>
      </c>
      <c r="H793">
        <v>239</v>
      </c>
      <c r="I793">
        <v>0</v>
      </c>
      <c r="J793">
        <v>140</v>
      </c>
      <c r="K793">
        <v>6</v>
      </c>
      <c r="L793">
        <v>0</v>
      </c>
      <c r="M793">
        <v>0</v>
      </c>
      <c r="N793">
        <v>40</v>
      </c>
      <c r="O793">
        <v>199</v>
      </c>
      <c r="P793">
        <v>247</v>
      </c>
      <c r="Q793">
        <v>154</v>
      </c>
      <c r="R793">
        <v>129</v>
      </c>
      <c r="S793">
        <v>255</v>
      </c>
      <c r="T793">
        <v>42</v>
      </c>
      <c r="U793">
        <v>35</v>
      </c>
      <c r="V793">
        <v>45</v>
      </c>
      <c r="W793">
        <v>43</v>
      </c>
      <c r="X793">
        <v>43</v>
      </c>
      <c r="Y793">
        <v>256</v>
      </c>
      <c r="Z793">
        <v>45</v>
      </c>
      <c r="AA793" t="s">
        <v>901</v>
      </c>
      <c r="AB793" t="s">
        <v>810</v>
      </c>
      <c r="AC793" t="s">
        <v>856</v>
      </c>
      <c r="AD793" t="s">
        <v>857</v>
      </c>
    </row>
    <row r="794" spans="1:30" x14ac:dyDescent="0.25">
      <c r="A794" t="s">
        <v>1446</v>
      </c>
      <c r="B794">
        <v>44896</v>
      </c>
      <c r="C794">
        <v>44900</v>
      </c>
      <c r="D794" t="s">
        <v>964</v>
      </c>
      <c r="E794">
        <v>4595</v>
      </c>
      <c r="F794">
        <v>201</v>
      </c>
      <c r="G794">
        <v>2</v>
      </c>
      <c r="H794">
        <v>128</v>
      </c>
      <c r="I794">
        <v>0</v>
      </c>
      <c r="J794">
        <v>52</v>
      </c>
      <c r="K794">
        <v>2</v>
      </c>
      <c r="L794">
        <v>3</v>
      </c>
      <c r="M794">
        <v>3</v>
      </c>
      <c r="N794">
        <v>31</v>
      </c>
      <c r="O794">
        <v>34</v>
      </c>
      <c r="P794">
        <v>127</v>
      </c>
      <c r="Q794">
        <v>105</v>
      </c>
      <c r="R794">
        <v>58</v>
      </c>
      <c r="S794">
        <v>129</v>
      </c>
      <c r="T794">
        <v>42</v>
      </c>
      <c r="U794">
        <v>37</v>
      </c>
      <c r="V794">
        <v>43</v>
      </c>
      <c r="W794">
        <v>42</v>
      </c>
      <c r="X794">
        <v>41</v>
      </c>
      <c r="Y794">
        <v>130</v>
      </c>
      <c r="Z794">
        <v>43</v>
      </c>
      <c r="AA794" t="s">
        <v>965</v>
      </c>
      <c r="AB794" t="s">
        <v>810</v>
      </c>
      <c r="AC794" t="s">
        <v>953</v>
      </c>
      <c r="AD794" t="s">
        <v>954</v>
      </c>
    </row>
    <row r="795" spans="1:30" x14ac:dyDescent="0.25">
      <c r="A795" t="s">
        <v>1446</v>
      </c>
      <c r="B795">
        <v>44896</v>
      </c>
      <c r="C795">
        <v>44900</v>
      </c>
      <c r="D795" t="s">
        <v>926</v>
      </c>
      <c r="E795">
        <v>8171</v>
      </c>
      <c r="F795">
        <v>369</v>
      </c>
      <c r="G795">
        <v>11</v>
      </c>
      <c r="H795">
        <v>272</v>
      </c>
      <c r="I795">
        <v>8</v>
      </c>
      <c r="J795">
        <v>60</v>
      </c>
      <c r="K795">
        <v>10</v>
      </c>
      <c r="L795">
        <v>9</v>
      </c>
      <c r="M795">
        <v>7</v>
      </c>
      <c r="N795">
        <v>50</v>
      </c>
      <c r="O795">
        <v>57</v>
      </c>
      <c r="P795">
        <v>277</v>
      </c>
      <c r="Q795">
        <v>202</v>
      </c>
      <c r="R795">
        <v>151</v>
      </c>
      <c r="S795">
        <v>278</v>
      </c>
      <c r="T795">
        <v>50</v>
      </c>
      <c r="U795">
        <v>41</v>
      </c>
      <c r="V795">
        <v>50</v>
      </c>
      <c r="W795">
        <v>49</v>
      </c>
      <c r="X795">
        <v>50</v>
      </c>
      <c r="Y795">
        <v>280</v>
      </c>
      <c r="Z795">
        <v>51</v>
      </c>
      <c r="AA795" t="s">
        <v>927</v>
      </c>
      <c r="AB795" t="s">
        <v>810</v>
      </c>
      <c r="AC795" t="s">
        <v>904</v>
      </c>
      <c r="AD795" t="s">
        <v>905</v>
      </c>
    </row>
    <row r="796" spans="1:30" x14ac:dyDescent="0.25">
      <c r="A796" t="s">
        <v>1446</v>
      </c>
      <c r="B796">
        <v>44896</v>
      </c>
      <c r="C796">
        <v>44900</v>
      </c>
      <c r="D796" t="s">
        <v>475</v>
      </c>
      <c r="E796">
        <v>4839</v>
      </c>
      <c r="F796">
        <v>195</v>
      </c>
      <c r="G796">
        <v>0</v>
      </c>
      <c r="H796">
        <v>101</v>
      </c>
      <c r="I796">
        <v>0</v>
      </c>
      <c r="J796">
        <v>60</v>
      </c>
      <c r="K796">
        <v>2</v>
      </c>
      <c r="L796">
        <v>6</v>
      </c>
      <c r="M796">
        <v>0</v>
      </c>
      <c r="N796">
        <v>10</v>
      </c>
      <c r="O796">
        <v>83</v>
      </c>
      <c r="P796">
        <v>98</v>
      </c>
      <c r="Q796">
        <v>52</v>
      </c>
      <c r="R796">
        <v>43</v>
      </c>
      <c r="S796">
        <v>100</v>
      </c>
      <c r="T796">
        <v>32</v>
      </c>
      <c r="U796">
        <v>24</v>
      </c>
      <c r="V796">
        <v>39</v>
      </c>
      <c r="W796">
        <v>41</v>
      </c>
      <c r="X796">
        <v>41</v>
      </c>
      <c r="Y796">
        <v>101</v>
      </c>
      <c r="Z796">
        <v>47</v>
      </c>
      <c r="AA796" t="s">
        <v>476</v>
      </c>
      <c r="AB796" t="s">
        <v>389</v>
      </c>
      <c r="AC796" t="s">
        <v>450</v>
      </c>
      <c r="AD796" t="s">
        <v>451</v>
      </c>
    </row>
    <row r="797" spans="1:30" x14ac:dyDescent="0.25">
      <c r="A797" t="s">
        <v>1446</v>
      </c>
      <c r="B797">
        <v>44896</v>
      </c>
      <c r="C797">
        <v>44900</v>
      </c>
      <c r="D797" t="s">
        <v>823</v>
      </c>
      <c r="E797">
        <v>5202</v>
      </c>
      <c r="F797">
        <v>207</v>
      </c>
      <c r="G797">
        <v>2</v>
      </c>
      <c r="H797">
        <v>104</v>
      </c>
      <c r="I797">
        <v>0</v>
      </c>
      <c r="J797">
        <v>26</v>
      </c>
      <c r="K797">
        <v>9</v>
      </c>
      <c r="L797">
        <v>0</v>
      </c>
      <c r="M797">
        <v>0</v>
      </c>
      <c r="N797">
        <v>20</v>
      </c>
      <c r="O797">
        <v>79</v>
      </c>
      <c r="P797">
        <v>108</v>
      </c>
      <c r="Q797">
        <v>59</v>
      </c>
      <c r="R797">
        <v>59</v>
      </c>
      <c r="S797">
        <v>109</v>
      </c>
      <c r="T797">
        <v>20</v>
      </c>
      <c r="U797">
        <v>9</v>
      </c>
      <c r="V797">
        <v>23</v>
      </c>
      <c r="W797">
        <v>17</v>
      </c>
      <c r="X797">
        <v>22</v>
      </c>
      <c r="Y797">
        <v>109</v>
      </c>
      <c r="Z797">
        <v>23</v>
      </c>
      <c r="AA797" t="s">
        <v>824</v>
      </c>
      <c r="AB797" t="s">
        <v>810</v>
      </c>
      <c r="AC797" t="s">
        <v>812</v>
      </c>
      <c r="AD797" t="s">
        <v>813</v>
      </c>
    </row>
    <row r="798" spans="1:30" x14ac:dyDescent="0.25">
      <c r="A798" t="s">
        <v>1446</v>
      </c>
      <c r="B798">
        <v>44896</v>
      </c>
      <c r="C798">
        <v>44900</v>
      </c>
      <c r="D798" t="s">
        <v>849</v>
      </c>
      <c r="E798">
        <v>3846</v>
      </c>
      <c r="F798">
        <v>180</v>
      </c>
      <c r="G798">
        <v>6</v>
      </c>
      <c r="H798">
        <v>20</v>
      </c>
      <c r="I798">
        <v>2</v>
      </c>
      <c r="J798">
        <v>16</v>
      </c>
      <c r="K798">
        <v>0</v>
      </c>
      <c r="L798">
        <v>0</v>
      </c>
      <c r="M798">
        <v>0</v>
      </c>
      <c r="N798">
        <v>0</v>
      </c>
      <c r="O798">
        <v>15</v>
      </c>
      <c r="P798">
        <v>18</v>
      </c>
      <c r="Q798">
        <v>17</v>
      </c>
      <c r="R798">
        <v>15</v>
      </c>
      <c r="S798">
        <v>25</v>
      </c>
      <c r="T798">
        <v>0</v>
      </c>
      <c r="U798">
        <v>1</v>
      </c>
      <c r="V798">
        <v>2</v>
      </c>
      <c r="W798">
        <v>0</v>
      </c>
      <c r="X798">
        <v>1</v>
      </c>
      <c r="Y798">
        <v>25</v>
      </c>
      <c r="Z798">
        <v>2</v>
      </c>
      <c r="AA798" t="s">
        <v>850</v>
      </c>
      <c r="AB798" t="s">
        <v>810</v>
      </c>
      <c r="AC798" t="s">
        <v>812</v>
      </c>
      <c r="AD798" t="s">
        <v>813</v>
      </c>
    </row>
    <row r="799" spans="1:30" x14ac:dyDescent="0.25">
      <c r="A799" t="s">
        <v>1446</v>
      </c>
      <c r="B799">
        <v>44896</v>
      </c>
      <c r="C799">
        <v>44900</v>
      </c>
      <c r="D799" t="s">
        <v>878</v>
      </c>
      <c r="E799">
        <v>6818</v>
      </c>
      <c r="F799">
        <v>219</v>
      </c>
      <c r="G799">
        <v>3</v>
      </c>
      <c r="H799">
        <v>123</v>
      </c>
      <c r="I799">
        <v>0</v>
      </c>
      <c r="J799">
        <v>54</v>
      </c>
      <c r="K799">
        <v>2</v>
      </c>
      <c r="L799">
        <v>0</v>
      </c>
      <c r="M799">
        <v>1</v>
      </c>
      <c r="N799">
        <v>41</v>
      </c>
      <c r="O799">
        <v>100</v>
      </c>
      <c r="P799">
        <v>123</v>
      </c>
      <c r="Q799">
        <v>66</v>
      </c>
      <c r="R799">
        <v>71</v>
      </c>
      <c r="S799">
        <v>123</v>
      </c>
      <c r="T799">
        <v>41</v>
      </c>
      <c r="U799">
        <v>34</v>
      </c>
      <c r="V799">
        <v>41</v>
      </c>
      <c r="W799">
        <v>41</v>
      </c>
      <c r="X799">
        <v>41</v>
      </c>
      <c r="Y799">
        <v>123</v>
      </c>
      <c r="Z799">
        <v>41</v>
      </c>
      <c r="AA799" t="s">
        <v>879</v>
      </c>
      <c r="AB799" t="s">
        <v>810</v>
      </c>
      <c r="AC799" t="s">
        <v>856</v>
      </c>
      <c r="AD799" t="s">
        <v>857</v>
      </c>
    </row>
    <row r="800" spans="1:30" x14ac:dyDescent="0.25">
      <c r="A800" t="s">
        <v>1446</v>
      </c>
      <c r="B800">
        <v>44896</v>
      </c>
      <c r="C800">
        <v>44900</v>
      </c>
      <c r="D800" t="s">
        <v>828</v>
      </c>
      <c r="E800">
        <v>6603</v>
      </c>
      <c r="F800">
        <v>348</v>
      </c>
      <c r="G800">
        <v>5</v>
      </c>
      <c r="H800">
        <v>161</v>
      </c>
      <c r="I800">
        <v>1</v>
      </c>
      <c r="J800">
        <v>25</v>
      </c>
      <c r="K800">
        <v>0</v>
      </c>
      <c r="L800">
        <v>0</v>
      </c>
      <c r="M800">
        <v>0</v>
      </c>
      <c r="N800">
        <v>2</v>
      </c>
      <c r="O800">
        <v>66</v>
      </c>
      <c r="P800">
        <v>173</v>
      </c>
      <c r="Q800">
        <v>127</v>
      </c>
      <c r="R800">
        <v>98</v>
      </c>
      <c r="S800">
        <v>173</v>
      </c>
      <c r="T800">
        <v>19</v>
      </c>
      <c r="U800">
        <v>18</v>
      </c>
      <c r="V800">
        <v>20</v>
      </c>
      <c r="W800">
        <v>18</v>
      </c>
      <c r="X800">
        <v>20</v>
      </c>
      <c r="Y800">
        <v>174</v>
      </c>
      <c r="Z800">
        <v>20</v>
      </c>
      <c r="AA800" t="s">
        <v>829</v>
      </c>
      <c r="AB800" t="s">
        <v>810</v>
      </c>
      <c r="AC800" t="s">
        <v>812</v>
      </c>
      <c r="AD800" t="s">
        <v>813</v>
      </c>
    </row>
    <row r="801" spans="1:30" x14ac:dyDescent="0.25">
      <c r="A801" t="s">
        <v>1446</v>
      </c>
      <c r="B801">
        <v>44896</v>
      </c>
      <c r="C801">
        <v>44900</v>
      </c>
      <c r="D801" t="s">
        <v>34</v>
      </c>
      <c r="E801">
        <v>21203</v>
      </c>
      <c r="F801">
        <v>435</v>
      </c>
      <c r="G801">
        <v>4</v>
      </c>
      <c r="H801">
        <v>279</v>
      </c>
      <c r="I801">
        <v>2</v>
      </c>
      <c r="J801">
        <v>90</v>
      </c>
      <c r="K801">
        <v>3</v>
      </c>
      <c r="L801">
        <v>5</v>
      </c>
      <c r="M801">
        <v>0</v>
      </c>
      <c r="N801">
        <v>32</v>
      </c>
      <c r="O801">
        <v>184</v>
      </c>
      <c r="P801">
        <v>285</v>
      </c>
      <c r="Q801">
        <v>186</v>
      </c>
      <c r="R801">
        <v>134</v>
      </c>
      <c r="S801">
        <v>291</v>
      </c>
      <c r="T801">
        <v>64</v>
      </c>
      <c r="U801">
        <v>56</v>
      </c>
      <c r="V801">
        <v>82</v>
      </c>
      <c r="W801">
        <v>77</v>
      </c>
      <c r="X801">
        <v>77</v>
      </c>
      <c r="Y801">
        <v>292</v>
      </c>
      <c r="Z801">
        <v>83</v>
      </c>
      <c r="AA801" t="s">
        <v>35</v>
      </c>
      <c r="AB801" t="s">
        <v>16</v>
      </c>
      <c r="AC801" t="s">
        <v>18</v>
      </c>
      <c r="AD801" t="s">
        <v>19</v>
      </c>
    </row>
    <row r="802" spans="1:30" x14ac:dyDescent="0.25">
      <c r="A802" t="s">
        <v>1446</v>
      </c>
      <c r="B802">
        <v>44896</v>
      </c>
      <c r="C802">
        <v>44900</v>
      </c>
      <c r="D802" t="s">
        <v>488</v>
      </c>
      <c r="E802">
        <v>8612</v>
      </c>
      <c r="F802">
        <v>309</v>
      </c>
      <c r="G802">
        <v>0</v>
      </c>
      <c r="H802">
        <v>100</v>
      </c>
      <c r="I802">
        <v>34</v>
      </c>
      <c r="J802">
        <v>66</v>
      </c>
      <c r="K802">
        <v>2</v>
      </c>
      <c r="L802">
        <v>2</v>
      </c>
      <c r="M802">
        <v>0</v>
      </c>
      <c r="N802">
        <v>3</v>
      </c>
      <c r="O802">
        <v>52</v>
      </c>
      <c r="P802">
        <v>101</v>
      </c>
      <c r="Q802">
        <v>41</v>
      </c>
      <c r="R802">
        <v>41</v>
      </c>
      <c r="S802">
        <v>101</v>
      </c>
      <c r="T802">
        <v>7</v>
      </c>
      <c r="U802">
        <v>11</v>
      </c>
      <c r="V802">
        <v>14</v>
      </c>
      <c r="W802">
        <v>15</v>
      </c>
      <c r="X802">
        <v>15</v>
      </c>
      <c r="Y802">
        <v>101</v>
      </c>
      <c r="Z802">
        <v>16</v>
      </c>
      <c r="AA802" t="s">
        <v>1542</v>
      </c>
      <c r="AB802" t="s">
        <v>389</v>
      </c>
      <c r="AC802" t="s">
        <v>450</v>
      </c>
      <c r="AD802" t="s">
        <v>451</v>
      </c>
    </row>
    <row r="803" spans="1:30" x14ac:dyDescent="0.25">
      <c r="A803" t="s">
        <v>1446</v>
      </c>
      <c r="B803">
        <v>44896</v>
      </c>
      <c r="C803">
        <v>44900</v>
      </c>
      <c r="D803" t="s">
        <v>68</v>
      </c>
      <c r="E803">
        <v>5341</v>
      </c>
      <c r="F803">
        <v>136</v>
      </c>
      <c r="G803">
        <v>32</v>
      </c>
      <c r="H803">
        <v>48</v>
      </c>
      <c r="I803">
        <v>7</v>
      </c>
      <c r="J803">
        <v>36</v>
      </c>
      <c r="K803">
        <v>0</v>
      </c>
      <c r="L803">
        <v>1</v>
      </c>
      <c r="M803">
        <v>2</v>
      </c>
      <c r="N803">
        <v>2</v>
      </c>
      <c r="O803">
        <v>58</v>
      </c>
      <c r="P803">
        <v>59</v>
      </c>
      <c r="Q803">
        <v>81</v>
      </c>
      <c r="R803">
        <v>34</v>
      </c>
      <c r="S803">
        <v>120</v>
      </c>
      <c r="T803">
        <v>5</v>
      </c>
      <c r="U803">
        <v>6</v>
      </c>
      <c r="V803">
        <v>4</v>
      </c>
      <c r="W803">
        <v>6</v>
      </c>
      <c r="X803">
        <v>5</v>
      </c>
      <c r="Y803">
        <v>126</v>
      </c>
      <c r="Z803">
        <v>6</v>
      </c>
      <c r="AA803" t="s">
        <v>69</v>
      </c>
      <c r="AB803" t="s">
        <v>16</v>
      </c>
      <c r="AC803" t="s">
        <v>70</v>
      </c>
      <c r="AD803" t="s">
        <v>1709</v>
      </c>
    </row>
    <row r="804" spans="1:30" x14ac:dyDescent="0.25">
      <c r="A804" t="s">
        <v>1446</v>
      </c>
      <c r="B804">
        <v>44896</v>
      </c>
      <c r="C804">
        <v>44900</v>
      </c>
      <c r="D804" t="s">
        <v>84</v>
      </c>
      <c r="E804">
        <v>2352</v>
      </c>
      <c r="F804">
        <v>42</v>
      </c>
      <c r="G804">
        <v>1</v>
      </c>
      <c r="H804">
        <v>37</v>
      </c>
      <c r="I804">
        <v>0</v>
      </c>
      <c r="J804">
        <v>8</v>
      </c>
      <c r="K804">
        <v>0</v>
      </c>
      <c r="L804">
        <v>0</v>
      </c>
      <c r="M804">
        <v>0</v>
      </c>
      <c r="N804">
        <v>0</v>
      </c>
      <c r="O804">
        <v>1</v>
      </c>
      <c r="P804">
        <v>38</v>
      </c>
      <c r="Q804">
        <v>21</v>
      </c>
      <c r="R804">
        <v>8</v>
      </c>
      <c r="S804">
        <v>37</v>
      </c>
      <c r="T804">
        <v>0</v>
      </c>
      <c r="U804">
        <v>4</v>
      </c>
      <c r="V804">
        <v>8</v>
      </c>
      <c r="W804">
        <v>2</v>
      </c>
      <c r="X804">
        <v>7</v>
      </c>
      <c r="Y804">
        <v>38</v>
      </c>
      <c r="Z804">
        <v>8</v>
      </c>
      <c r="AA804" t="s">
        <v>85</v>
      </c>
      <c r="AB804" t="s">
        <v>16</v>
      </c>
      <c r="AC804" t="s">
        <v>70</v>
      </c>
      <c r="AD804" t="s">
        <v>1709</v>
      </c>
    </row>
    <row r="805" spans="1:30" x14ac:dyDescent="0.25">
      <c r="A805" t="s">
        <v>1446</v>
      </c>
      <c r="B805">
        <v>44896</v>
      </c>
      <c r="C805">
        <v>44900</v>
      </c>
      <c r="D805" t="s">
        <v>29</v>
      </c>
      <c r="E805">
        <v>7294</v>
      </c>
      <c r="F805">
        <v>226</v>
      </c>
      <c r="G805">
        <v>9</v>
      </c>
      <c r="H805">
        <v>133</v>
      </c>
      <c r="I805">
        <v>2</v>
      </c>
      <c r="J805">
        <v>71</v>
      </c>
      <c r="K805">
        <v>2</v>
      </c>
      <c r="L805">
        <v>2</v>
      </c>
      <c r="M805">
        <v>6</v>
      </c>
      <c r="N805">
        <v>25</v>
      </c>
      <c r="O805">
        <v>40</v>
      </c>
      <c r="P805">
        <v>133</v>
      </c>
      <c r="Q805">
        <v>85</v>
      </c>
      <c r="R805">
        <v>54</v>
      </c>
      <c r="S805">
        <v>135</v>
      </c>
      <c r="T805">
        <v>30</v>
      </c>
      <c r="U805">
        <v>44</v>
      </c>
      <c r="V805">
        <v>49</v>
      </c>
      <c r="W805">
        <v>38</v>
      </c>
      <c r="X805">
        <v>48</v>
      </c>
      <c r="Y805">
        <v>136</v>
      </c>
      <c r="Z805">
        <v>51</v>
      </c>
      <c r="AA805" t="s">
        <v>30</v>
      </c>
      <c r="AB805" t="s">
        <v>16</v>
      </c>
      <c r="AC805" t="s">
        <v>18</v>
      </c>
      <c r="AD805" t="s">
        <v>19</v>
      </c>
    </row>
    <row r="806" spans="1:30" x14ac:dyDescent="0.25">
      <c r="A806" t="s">
        <v>1446</v>
      </c>
      <c r="B806">
        <v>44896</v>
      </c>
      <c r="C806">
        <v>44900</v>
      </c>
      <c r="D806" t="s">
        <v>163</v>
      </c>
      <c r="E806">
        <v>4383</v>
      </c>
      <c r="F806">
        <v>167</v>
      </c>
      <c r="G806">
        <v>1</v>
      </c>
      <c r="H806">
        <v>88</v>
      </c>
      <c r="I806">
        <v>0</v>
      </c>
      <c r="J806">
        <v>46</v>
      </c>
      <c r="K806">
        <v>3</v>
      </c>
      <c r="L806">
        <v>0</v>
      </c>
      <c r="M806">
        <v>0</v>
      </c>
      <c r="N806">
        <v>16</v>
      </c>
      <c r="O806">
        <v>19</v>
      </c>
      <c r="P806">
        <v>88</v>
      </c>
      <c r="Q806">
        <v>50</v>
      </c>
      <c r="R806">
        <v>46</v>
      </c>
      <c r="S806">
        <v>87</v>
      </c>
      <c r="T806">
        <v>22</v>
      </c>
      <c r="U806">
        <v>19</v>
      </c>
      <c r="V806">
        <v>22</v>
      </c>
      <c r="W806">
        <v>22</v>
      </c>
      <c r="X806">
        <v>22</v>
      </c>
      <c r="Y806">
        <v>88</v>
      </c>
      <c r="Z806">
        <v>22</v>
      </c>
      <c r="AA806" t="s">
        <v>1710</v>
      </c>
      <c r="AB806" t="s">
        <v>16</v>
      </c>
      <c r="AC806" t="s">
        <v>128</v>
      </c>
      <c r="AD806" t="s">
        <v>129</v>
      </c>
    </row>
    <row r="807" spans="1:30" x14ac:dyDescent="0.25">
      <c r="A807" t="s">
        <v>1446</v>
      </c>
      <c r="B807">
        <v>44896</v>
      </c>
      <c r="C807">
        <v>44900</v>
      </c>
      <c r="D807" t="s">
        <v>838</v>
      </c>
      <c r="E807">
        <v>5373</v>
      </c>
      <c r="F807">
        <v>254</v>
      </c>
      <c r="G807">
        <v>4</v>
      </c>
      <c r="H807">
        <v>130</v>
      </c>
      <c r="I807">
        <v>0</v>
      </c>
      <c r="J807">
        <v>31</v>
      </c>
      <c r="K807">
        <v>0</v>
      </c>
      <c r="L807">
        <v>2</v>
      </c>
      <c r="M807">
        <v>0</v>
      </c>
      <c r="N807">
        <v>1</v>
      </c>
      <c r="O807">
        <v>89</v>
      </c>
      <c r="P807">
        <v>131</v>
      </c>
      <c r="Q807">
        <v>102</v>
      </c>
      <c r="R807">
        <v>76</v>
      </c>
      <c r="S807">
        <v>131</v>
      </c>
      <c r="T807">
        <v>16</v>
      </c>
      <c r="U807">
        <v>15</v>
      </c>
      <c r="V807">
        <v>16</v>
      </c>
      <c r="W807">
        <v>15</v>
      </c>
      <c r="X807">
        <v>16</v>
      </c>
      <c r="Y807">
        <v>131</v>
      </c>
      <c r="Z807">
        <v>16</v>
      </c>
      <c r="AA807" t="s">
        <v>839</v>
      </c>
      <c r="AB807" t="s">
        <v>810</v>
      </c>
      <c r="AC807" t="s">
        <v>812</v>
      </c>
      <c r="AD807" t="s">
        <v>813</v>
      </c>
    </row>
    <row r="808" spans="1:30" x14ac:dyDescent="0.25">
      <c r="A808" t="s">
        <v>1446</v>
      </c>
      <c r="B808">
        <v>44896</v>
      </c>
      <c r="C808">
        <v>44900</v>
      </c>
      <c r="D808" t="s">
        <v>915</v>
      </c>
      <c r="E808">
        <v>7632</v>
      </c>
      <c r="F808">
        <v>214</v>
      </c>
      <c r="G808">
        <v>9</v>
      </c>
      <c r="H808">
        <v>105</v>
      </c>
      <c r="I808">
        <v>2</v>
      </c>
      <c r="J808">
        <v>41</v>
      </c>
      <c r="K808">
        <v>3</v>
      </c>
      <c r="L808">
        <v>8</v>
      </c>
      <c r="M808">
        <v>1</v>
      </c>
      <c r="N808">
        <v>33</v>
      </c>
      <c r="O808">
        <v>87</v>
      </c>
      <c r="P808">
        <v>107</v>
      </c>
      <c r="Q808">
        <v>73</v>
      </c>
      <c r="R808">
        <v>63</v>
      </c>
      <c r="S808">
        <v>108</v>
      </c>
      <c r="T808">
        <v>33</v>
      </c>
      <c r="U808">
        <v>30</v>
      </c>
      <c r="V808">
        <v>34</v>
      </c>
      <c r="W808">
        <v>33</v>
      </c>
      <c r="X808">
        <v>33</v>
      </c>
      <c r="Y808">
        <v>109</v>
      </c>
      <c r="Z808">
        <v>34</v>
      </c>
      <c r="AA808" t="s">
        <v>916</v>
      </c>
      <c r="AB808" t="s">
        <v>810</v>
      </c>
      <c r="AC808" t="s">
        <v>904</v>
      </c>
      <c r="AD808" t="s">
        <v>905</v>
      </c>
    </row>
    <row r="809" spans="1:30" x14ac:dyDescent="0.25">
      <c r="A809" t="s">
        <v>1446</v>
      </c>
      <c r="B809">
        <v>44896</v>
      </c>
      <c r="C809">
        <v>44900</v>
      </c>
      <c r="D809" t="s">
        <v>866</v>
      </c>
      <c r="E809">
        <v>3392</v>
      </c>
      <c r="F809">
        <v>145</v>
      </c>
      <c r="G809">
        <v>2</v>
      </c>
      <c r="H809">
        <v>38</v>
      </c>
      <c r="I809">
        <v>0</v>
      </c>
      <c r="J809">
        <v>21</v>
      </c>
      <c r="K809">
        <v>1</v>
      </c>
      <c r="L809">
        <v>0</v>
      </c>
      <c r="M809">
        <v>0</v>
      </c>
      <c r="N809">
        <v>3</v>
      </c>
      <c r="O809">
        <v>36</v>
      </c>
      <c r="P809">
        <v>47</v>
      </c>
      <c r="Q809">
        <v>34</v>
      </c>
      <c r="R809">
        <v>18</v>
      </c>
      <c r="S809">
        <v>47</v>
      </c>
      <c r="T809">
        <v>5</v>
      </c>
      <c r="U809">
        <v>5</v>
      </c>
      <c r="V809">
        <v>6</v>
      </c>
      <c r="W809">
        <v>6</v>
      </c>
      <c r="X809">
        <v>5</v>
      </c>
      <c r="Y809">
        <v>48</v>
      </c>
      <c r="Z809">
        <v>6</v>
      </c>
      <c r="AA809" t="s">
        <v>867</v>
      </c>
      <c r="AB809" t="s">
        <v>810</v>
      </c>
      <c r="AC809" t="s">
        <v>856</v>
      </c>
      <c r="AD809" t="s">
        <v>857</v>
      </c>
    </row>
    <row r="810" spans="1:30" x14ac:dyDescent="0.25">
      <c r="A810" t="s">
        <v>1446</v>
      </c>
      <c r="B810">
        <v>44896</v>
      </c>
      <c r="C810">
        <v>44900</v>
      </c>
      <c r="D810" t="s">
        <v>872</v>
      </c>
      <c r="E810">
        <v>3140</v>
      </c>
      <c r="F810">
        <v>122</v>
      </c>
      <c r="G810">
        <v>3</v>
      </c>
      <c r="H810">
        <v>51</v>
      </c>
      <c r="I810">
        <v>1</v>
      </c>
      <c r="J810">
        <v>19</v>
      </c>
      <c r="K810">
        <v>1</v>
      </c>
      <c r="L810">
        <v>0</v>
      </c>
      <c r="M810">
        <v>0</v>
      </c>
      <c r="N810">
        <v>9</v>
      </c>
      <c r="O810">
        <v>39</v>
      </c>
      <c r="P810">
        <v>51</v>
      </c>
      <c r="Q810">
        <v>42</v>
      </c>
      <c r="R810">
        <v>28</v>
      </c>
      <c r="S810">
        <v>51</v>
      </c>
      <c r="T810">
        <v>9</v>
      </c>
      <c r="U810">
        <v>9</v>
      </c>
      <c r="V810">
        <v>10</v>
      </c>
      <c r="W810">
        <v>8</v>
      </c>
      <c r="X810">
        <v>10</v>
      </c>
      <c r="Y810">
        <v>51</v>
      </c>
      <c r="Z810">
        <v>10</v>
      </c>
      <c r="AA810" t="s">
        <v>873</v>
      </c>
      <c r="AB810" t="s">
        <v>810</v>
      </c>
      <c r="AC810" t="s">
        <v>856</v>
      </c>
      <c r="AD810" t="s">
        <v>857</v>
      </c>
    </row>
    <row r="811" spans="1:30" x14ac:dyDescent="0.25">
      <c r="A811" t="s">
        <v>1446</v>
      </c>
      <c r="B811">
        <v>44896</v>
      </c>
      <c r="C811">
        <v>44900</v>
      </c>
      <c r="D811" t="s">
        <v>854</v>
      </c>
      <c r="E811">
        <v>6420</v>
      </c>
      <c r="F811">
        <v>236</v>
      </c>
      <c r="G811">
        <v>25</v>
      </c>
      <c r="H811">
        <v>161</v>
      </c>
      <c r="I811">
        <v>0</v>
      </c>
      <c r="J811">
        <v>32</v>
      </c>
      <c r="K811">
        <v>2</v>
      </c>
      <c r="L811">
        <v>0</v>
      </c>
      <c r="M811">
        <v>6</v>
      </c>
      <c r="N811">
        <v>20</v>
      </c>
      <c r="O811">
        <v>136</v>
      </c>
      <c r="P811">
        <v>163</v>
      </c>
      <c r="Q811">
        <v>118</v>
      </c>
      <c r="R811">
        <v>76</v>
      </c>
      <c r="S811">
        <v>162</v>
      </c>
      <c r="T811">
        <v>21</v>
      </c>
      <c r="U811">
        <v>21</v>
      </c>
      <c r="V811">
        <v>20</v>
      </c>
      <c r="W811">
        <v>19</v>
      </c>
      <c r="X811">
        <v>21</v>
      </c>
      <c r="Y811">
        <v>163</v>
      </c>
      <c r="Z811">
        <v>21</v>
      </c>
      <c r="AA811" t="s">
        <v>855</v>
      </c>
      <c r="AB811" t="s">
        <v>810</v>
      </c>
      <c r="AC811" t="s">
        <v>856</v>
      </c>
      <c r="AD811" t="s">
        <v>857</v>
      </c>
    </row>
    <row r="812" spans="1:30" x14ac:dyDescent="0.25">
      <c r="A812" t="s">
        <v>1446</v>
      </c>
      <c r="B812">
        <v>44896</v>
      </c>
      <c r="C812">
        <v>44900</v>
      </c>
      <c r="D812" t="s">
        <v>861</v>
      </c>
      <c r="E812">
        <v>6721</v>
      </c>
      <c r="F812">
        <v>273</v>
      </c>
      <c r="G812">
        <v>6</v>
      </c>
      <c r="H812">
        <v>79</v>
      </c>
      <c r="I812">
        <v>0</v>
      </c>
      <c r="J812">
        <v>37</v>
      </c>
      <c r="K812">
        <v>2</v>
      </c>
      <c r="L812">
        <v>0</v>
      </c>
      <c r="M812">
        <v>0</v>
      </c>
      <c r="N812">
        <v>15</v>
      </c>
      <c r="O812">
        <v>69</v>
      </c>
      <c r="P812">
        <v>82</v>
      </c>
      <c r="Q812">
        <v>65</v>
      </c>
      <c r="R812">
        <v>49</v>
      </c>
      <c r="S812">
        <v>83</v>
      </c>
      <c r="T812">
        <v>16</v>
      </c>
      <c r="U812">
        <v>15</v>
      </c>
      <c r="V812">
        <v>16</v>
      </c>
      <c r="W812">
        <v>16</v>
      </c>
      <c r="X812">
        <v>15</v>
      </c>
      <c r="Y812">
        <v>83</v>
      </c>
      <c r="Z812">
        <v>16</v>
      </c>
      <c r="AA812" t="s">
        <v>862</v>
      </c>
      <c r="AB812" t="s">
        <v>810</v>
      </c>
      <c r="AC812" t="s">
        <v>856</v>
      </c>
      <c r="AD812" t="s">
        <v>857</v>
      </c>
    </row>
    <row r="813" spans="1:30" x14ac:dyDescent="0.25">
      <c r="A813" t="s">
        <v>1446</v>
      </c>
      <c r="B813">
        <v>44896</v>
      </c>
      <c r="C813">
        <v>44900</v>
      </c>
      <c r="D813" t="s">
        <v>888</v>
      </c>
      <c r="E813">
        <v>3576</v>
      </c>
      <c r="F813">
        <v>110</v>
      </c>
      <c r="G813">
        <v>1</v>
      </c>
      <c r="H813">
        <v>40</v>
      </c>
      <c r="I813">
        <v>0</v>
      </c>
      <c r="J813">
        <v>25</v>
      </c>
      <c r="K813">
        <v>0</v>
      </c>
      <c r="L813">
        <v>3</v>
      </c>
      <c r="M813">
        <v>0</v>
      </c>
      <c r="N813">
        <v>6</v>
      </c>
      <c r="O813">
        <v>11</v>
      </c>
      <c r="P813">
        <v>40</v>
      </c>
      <c r="Q813">
        <v>31</v>
      </c>
      <c r="R813">
        <v>22</v>
      </c>
      <c r="S813">
        <v>40</v>
      </c>
      <c r="T813">
        <v>9</v>
      </c>
      <c r="U813">
        <v>11</v>
      </c>
      <c r="V813">
        <v>12</v>
      </c>
      <c r="W813">
        <v>10</v>
      </c>
      <c r="X813">
        <v>10</v>
      </c>
      <c r="Y813">
        <v>40</v>
      </c>
      <c r="Z813">
        <v>12</v>
      </c>
      <c r="AA813" t="s">
        <v>889</v>
      </c>
      <c r="AB813" t="s">
        <v>810</v>
      </c>
      <c r="AC813" t="s">
        <v>1447</v>
      </c>
      <c r="AD813" t="s">
        <v>1448</v>
      </c>
    </row>
    <row r="814" spans="1:30" x14ac:dyDescent="0.25">
      <c r="A814" t="s">
        <v>1446</v>
      </c>
      <c r="B814">
        <v>44896</v>
      </c>
      <c r="C814">
        <v>44900</v>
      </c>
      <c r="D814" t="s">
        <v>921</v>
      </c>
      <c r="E814">
        <v>5008</v>
      </c>
      <c r="F814">
        <v>244</v>
      </c>
      <c r="G814">
        <v>1</v>
      </c>
      <c r="H814">
        <v>151</v>
      </c>
      <c r="I814">
        <v>0</v>
      </c>
      <c r="J814">
        <v>30</v>
      </c>
      <c r="K814">
        <v>3</v>
      </c>
      <c r="L814">
        <v>0</v>
      </c>
      <c r="M814">
        <v>0</v>
      </c>
      <c r="N814">
        <v>3</v>
      </c>
      <c r="O814">
        <v>126</v>
      </c>
      <c r="P814">
        <v>153</v>
      </c>
      <c r="Q814">
        <v>104</v>
      </c>
      <c r="R814">
        <v>71</v>
      </c>
      <c r="S814">
        <v>153</v>
      </c>
      <c r="T814">
        <v>6</v>
      </c>
      <c r="U814">
        <v>4</v>
      </c>
      <c r="V814">
        <v>5</v>
      </c>
      <c r="W814">
        <v>6</v>
      </c>
      <c r="X814">
        <v>6</v>
      </c>
      <c r="Y814">
        <v>154</v>
      </c>
      <c r="Z814">
        <v>6</v>
      </c>
      <c r="AA814" t="s">
        <v>922</v>
      </c>
      <c r="AB814" t="s">
        <v>810</v>
      </c>
      <c r="AC814" t="s">
        <v>904</v>
      </c>
      <c r="AD814" t="s">
        <v>905</v>
      </c>
    </row>
    <row r="815" spans="1:30" x14ac:dyDescent="0.25">
      <c r="A815" t="s">
        <v>1446</v>
      </c>
      <c r="B815">
        <v>44896</v>
      </c>
      <c r="C815">
        <v>44900</v>
      </c>
      <c r="D815" t="s">
        <v>989</v>
      </c>
      <c r="E815">
        <v>5423</v>
      </c>
      <c r="F815">
        <v>217</v>
      </c>
      <c r="G815">
        <v>0</v>
      </c>
      <c r="H815">
        <v>80</v>
      </c>
      <c r="I815">
        <v>1</v>
      </c>
      <c r="J815">
        <v>23</v>
      </c>
      <c r="K815">
        <v>1</v>
      </c>
      <c r="L815">
        <v>1</v>
      </c>
      <c r="M815">
        <v>1</v>
      </c>
      <c r="N815">
        <v>16</v>
      </c>
      <c r="O815">
        <v>20</v>
      </c>
      <c r="P815">
        <v>90</v>
      </c>
      <c r="Q815">
        <v>59</v>
      </c>
      <c r="R815">
        <v>47</v>
      </c>
      <c r="S815">
        <v>90</v>
      </c>
      <c r="T815">
        <v>21</v>
      </c>
      <c r="U815">
        <v>20</v>
      </c>
      <c r="V815">
        <v>21</v>
      </c>
      <c r="W815">
        <v>21</v>
      </c>
      <c r="X815">
        <v>18</v>
      </c>
      <c r="Y815">
        <v>91</v>
      </c>
      <c r="Z815">
        <v>21</v>
      </c>
      <c r="AA815" t="s">
        <v>990</v>
      </c>
      <c r="AB815" t="s">
        <v>810</v>
      </c>
      <c r="AC815" t="s">
        <v>953</v>
      </c>
      <c r="AD815" t="s">
        <v>954</v>
      </c>
    </row>
    <row r="816" spans="1:30" x14ac:dyDescent="0.25">
      <c r="A816" t="s">
        <v>1446</v>
      </c>
      <c r="B816">
        <v>44896</v>
      </c>
      <c r="C816">
        <v>44900</v>
      </c>
      <c r="D816" t="s">
        <v>991</v>
      </c>
      <c r="E816">
        <v>10960</v>
      </c>
      <c r="F816">
        <v>662</v>
      </c>
      <c r="G816">
        <v>3</v>
      </c>
      <c r="H816">
        <v>539</v>
      </c>
      <c r="I816">
        <v>3</v>
      </c>
      <c r="J816">
        <v>98</v>
      </c>
      <c r="K816">
        <v>4</v>
      </c>
      <c r="L816">
        <v>10</v>
      </c>
      <c r="M816">
        <v>4</v>
      </c>
      <c r="N816">
        <v>62</v>
      </c>
      <c r="O816">
        <v>351</v>
      </c>
      <c r="P816">
        <v>539</v>
      </c>
      <c r="Q816">
        <v>241</v>
      </c>
      <c r="R816">
        <v>235</v>
      </c>
      <c r="S816">
        <v>531</v>
      </c>
      <c r="T816">
        <v>71</v>
      </c>
      <c r="U816">
        <v>58</v>
      </c>
      <c r="V816">
        <v>73</v>
      </c>
      <c r="W816">
        <v>70</v>
      </c>
      <c r="X816">
        <v>70</v>
      </c>
      <c r="Y816">
        <v>541</v>
      </c>
      <c r="Z816">
        <v>73</v>
      </c>
      <c r="AA816" t="s">
        <v>992</v>
      </c>
      <c r="AB816" t="s">
        <v>810</v>
      </c>
      <c r="AC816" t="s">
        <v>953</v>
      </c>
      <c r="AD816" t="s">
        <v>954</v>
      </c>
    </row>
    <row r="817" spans="1:30" x14ac:dyDescent="0.25">
      <c r="A817" t="s">
        <v>1446</v>
      </c>
      <c r="B817">
        <v>44896</v>
      </c>
      <c r="C817">
        <v>44900</v>
      </c>
      <c r="D817" t="s">
        <v>1021</v>
      </c>
      <c r="E817">
        <v>10849</v>
      </c>
      <c r="F817">
        <v>414</v>
      </c>
      <c r="G817">
        <v>70</v>
      </c>
      <c r="H817">
        <v>137</v>
      </c>
      <c r="I817">
        <v>0</v>
      </c>
      <c r="J817">
        <v>52</v>
      </c>
      <c r="K817">
        <v>0</v>
      </c>
      <c r="L817">
        <v>1</v>
      </c>
      <c r="M817">
        <v>6</v>
      </c>
      <c r="N817">
        <v>6</v>
      </c>
      <c r="O817">
        <v>88</v>
      </c>
      <c r="P817">
        <v>141</v>
      </c>
      <c r="Q817">
        <v>100</v>
      </c>
      <c r="R817">
        <v>80</v>
      </c>
      <c r="S817">
        <v>141</v>
      </c>
      <c r="T817">
        <v>11</v>
      </c>
      <c r="U817">
        <v>12</v>
      </c>
      <c r="V817">
        <v>15</v>
      </c>
      <c r="W817">
        <v>14</v>
      </c>
      <c r="X817">
        <v>15</v>
      </c>
      <c r="Y817">
        <v>141</v>
      </c>
      <c r="Z817">
        <v>15</v>
      </c>
      <c r="AA817" t="s">
        <v>1022</v>
      </c>
      <c r="AB817" t="s">
        <v>810</v>
      </c>
      <c r="AC817" t="s">
        <v>1009</v>
      </c>
      <c r="AD817" t="s">
        <v>1010</v>
      </c>
    </row>
    <row r="818" spans="1:30" x14ac:dyDescent="0.25">
      <c r="A818" t="s">
        <v>1446</v>
      </c>
      <c r="B818">
        <v>44896</v>
      </c>
      <c r="C818">
        <v>44900</v>
      </c>
      <c r="D818" t="s">
        <v>976</v>
      </c>
      <c r="E818">
        <v>7898</v>
      </c>
      <c r="F818">
        <v>353</v>
      </c>
      <c r="G818">
        <v>0</v>
      </c>
      <c r="H818">
        <v>161</v>
      </c>
      <c r="I818">
        <v>0</v>
      </c>
      <c r="J818">
        <v>64</v>
      </c>
      <c r="K818">
        <v>8</v>
      </c>
      <c r="L818">
        <v>18</v>
      </c>
      <c r="M818">
        <v>0</v>
      </c>
      <c r="N818">
        <v>22</v>
      </c>
      <c r="O818">
        <v>13</v>
      </c>
      <c r="P818">
        <v>171</v>
      </c>
      <c r="Q818">
        <v>116</v>
      </c>
      <c r="R818">
        <v>81</v>
      </c>
      <c r="S818">
        <v>165</v>
      </c>
      <c r="T818">
        <v>36</v>
      </c>
      <c r="U818">
        <v>33</v>
      </c>
      <c r="V818">
        <v>39</v>
      </c>
      <c r="W818">
        <v>39</v>
      </c>
      <c r="X818">
        <v>37</v>
      </c>
      <c r="Y818">
        <v>171</v>
      </c>
      <c r="Z818">
        <v>39</v>
      </c>
      <c r="AA818" t="s">
        <v>977</v>
      </c>
      <c r="AB818" t="s">
        <v>810</v>
      </c>
      <c r="AC818" t="s">
        <v>953</v>
      </c>
      <c r="AD818" t="s">
        <v>954</v>
      </c>
    </row>
    <row r="819" spans="1:30" x14ac:dyDescent="0.25">
      <c r="A819" t="s">
        <v>1446</v>
      </c>
      <c r="B819">
        <v>44896</v>
      </c>
      <c r="C819">
        <v>44900</v>
      </c>
      <c r="D819" t="s">
        <v>936</v>
      </c>
      <c r="E819">
        <v>4966</v>
      </c>
      <c r="F819">
        <v>193</v>
      </c>
      <c r="G819">
        <v>0</v>
      </c>
      <c r="H819">
        <v>159</v>
      </c>
      <c r="I819">
        <v>0</v>
      </c>
      <c r="J819">
        <v>20</v>
      </c>
      <c r="K819">
        <v>1</v>
      </c>
      <c r="L819">
        <v>1</v>
      </c>
      <c r="M819">
        <v>0</v>
      </c>
      <c r="N819">
        <v>2</v>
      </c>
      <c r="O819">
        <v>64</v>
      </c>
      <c r="P819">
        <v>160</v>
      </c>
      <c r="Q819">
        <v>65</v>
      </c>
      <c r="R819">
        <v>72</v>
      </c>
      <c r="S819">
        <v>156</v>
      </c>
      <c r="T819">
        <v>0</v>
      </c>
      <c r="U819">
        <v>5</v>
      </c>
      <c r="V819">
        <v>5</v>
      </c>
      <c r="W819">
        <v>5</v>
      </c>
      <c r="X819">
        <v>4</v>
      </c>
      <c r="Y819">
        <v>160</v>
      </c>
      <c r="Z819">
        <v>5</v>
      </c>
      <c r="AA819" t="s">
        <v>937</v>
      </c>
      <c r="AB819" t="s">
        <v>810</v>
      </c>
      <c r="AC819" t="s">
        <v>904</v>
      </c>
      <c r="AD819" t="s">
        <v>905</v>
      </c>
    </row>
    <row r="820" spans="1:30" x14ac:dyDescent="0.25">
      <c r="A820" t="s">
        <v>1446</v>
      </c>
      <c r="B820">
        <v>44896</v>
      </c>
      <c r="C820">
        <v>44900</v>
      </c>
      <c r="D820" t="s">
        <v>808</v>
      </c>
      <c r="E820">
        <v>7090</v>
      </c>
      <c r="F820">
        <v>349</v>
      </c>
      <c r="G820">
        <v>8</v>
      </c>
      <c r="H820">
        <v>123</v>
      </c>
      <c r="I820">
        <v>0</v>
      </c>
      <c r="J820">
        <v>40</v>
      </c>
      <c r="K820">
        <v>5</v>
      </c>
      <c r="L820">
        <v>0</v>
      </c>
      <c r="M820">
        <v>2</v>
      </c>
      <c r="N820">
        <v>14</v>
      </c>
      <c r="O820">
        <v>99</v>
      </c>
      <c r="P820">
        <v>156</v>
      </c>
      <c r="Q820">
        <v>103</v>
      </c>
      <c r="R820">
        <v>90</v>
      </c>
      <c r="S820">
        <v>159</v>
      </c>
      <c r="T820">
        <v>18</v>
      </c>
      <c r="U820">
        <v>19</v>
      </c>
      <c r="V820">
        <v>23</v>
      </c>
      <c r="W820">
        <v>22</v>
      </c>
      <c r="X820">
        <v>22</v>
      </c>
      <c r="Y820">
        <v>159</v>
      </c>
      <c r="Z820">
        <v>23</v>
      </c>
      <c r="AA820" t="s">
        <v>809</v>
      </c>
      <c r="AB820" t="s">
        <v>810</v>
      </c>
      <c r="AC820" t="s">
        <v>812</v>
      </c>
      <c r="AD820" t="s">
        <v>813</v>
      </c>
    </row>
    <row r="821" spans="1:30" x14ac:dyDescent="0.25">
      <c r="A821" t="s">
        <v>1446</v>
      </c>
      <c r="B821">
        <v>44896</v>
      </c>
      <c r="C821">
        <v>44900</v>
      </c>
      <c r="D821" t="s">
        <v>153</v>
      </c>
      <c r="E821">
        <v>3992</v>
      </c>
      <c r="F821">
        <v>97</v>
      </c>
      <c r="G821">
        <v>0</v>
      </c>
      <c r="H821">
        <v>63</v>
      </c>
      <c r="I821">
        <v>0</v>
      </c>
      <c r="J821">
        <v>23</v>
      </c>
      <c r="K821">
        <v>4</v>
      </c>
      <c r="L821">
        <v>1</v>
      </c>
      <c r="M821">
        <v>0</v>
      </c>
      <c r="N821">
        <v>18</v>
      </c>
      <c r="O821">
        <v>7</v>
      </c>
      <c r="P821">
        <v>63</v>
      </c>
      <c r="Q821">
        <v>46</v>
      </c>
      <c r="R821">
        <v>41</v>
      </c>
      <c r="S821">
        <v>63</v>
      </c>
      <c r="T821">
        <v>18</v>
      </c>
      <c r="U821">
        <v>16</v>
      </c>
      <c r="V821">
        <v>18</v>
      </c>
      <c r="W821">
        <v>17</v>
      </c>
      <c r="X821">
        <v>16</v>
      </c>
      <c r="Y821">
        <v>63</v>
      </c>
      <c r="Z821">
        <v>18</v>
      </c>
      <c r="AA821" t="s">
        <v>154</v>
      </c>
      <c r="AB821" t="s">
        <v>16</v>
      </c>
      <c r="AC821" t="s">
        <v>128</v>
      </c>
      <c r="AD821" t="s">
        <v>129</v>
      </c>
    </row>
    <row r="822" spans="1:30" x14ac:dyDescent="0.25">
      <c r="A822" t="s">
        <v>1446</v>
      </c>
      <c r="B822">
        <v>44896</v>
      </c>
      <c r="C822">
        <v>44900</v>
      </c>
      <c r="D822" t="s">
        <v>402</v>
      </c>
      <c r="E822">
        <v>6578</v>
      </c>
      <c r="F822">
        <v>323</v>
      </c>
      <c r="G822">
        <v>15</v>
      </c>
      <c r="H822">
        <v>148</v>
      </c>
      <c r="I822">
        <v>0</v>
      </c>
      <c r="J822">
        <v>99</v>
      </c>
      <c r="K822">
        <v>5</v>
      </c>
      <c r="L822">
        <v>2</v>
      </c>
      <c r="M822">
        <v>8</v>
      </c>
      <c r="N822">
        <v>21</v>
      </c>
      <c r="O822">
        <v>138</v>
      </c>
      <c r="P822">
        <v>163</v>
      </c>
      <c r="Q822">
        <v>117</v>
      </c>
      <c r="R822">
        <v>96</v>
      </c>
      <c r="S822">
        <v>164</v>
      </c>
      <c r="T822">
        <v>60</v>
      </c>
      <c r="U822">
        <v>62</v>
      </c>
      <c r="V822">
        <v>72</v>
      </c>
      <c r="W822">
        <v>70</v>
      </c>
      <c r="X822">
        <v>71</v>
      </c>
      <c r="Y822">
        <v>164</v>
      </c>
      <c r="Z822">
        <v>72</v>
      </c>
      <c r="AA822" t="s">
        <v>403</v>
      </c>
      <c r="AB822" t="s">
        <v>389</v>
      </c>
      <c r="AC822" t="s">
        <v>391</v>
      </c>
      <c r="AD822" t="s">
        <v>392</v>
      </c>
    </row>
    <row r="823" spans="1:30" x14ac:dyDescent="0.25">
      <c r="A823" t="s">
        <v>1446</v>
      </c>
      <c r="B823">
        <v>44896</v>
      </c>
      <c r="C823">
        <v>44900</v>
      </c>
      <c r="D823" t="s">
        <v>439</v>
      </c>
      <c r="E823">
        <v>9994</v>
      </c>
      <c r="F823">
        <v>461</v>
      </c>
      <c r="G823">
        <v>0</v>
      </c>
      <c r="H823">
        <v>249</v>
      </c>
      <c r="I823">
        <v>1</v>
      </c>
      <c r="J823">
        <v>119</v>
      </c>
      <c r="K823">
        <v>0</v>
      </c>
      <c r="L823">
        <v>1</v>
      </c>
      <c r="M823">
        <v>0</v>
      </c>
      <c r="N823">
        <v>81</v>
      </c>
      <c r="O823">
        <v>12</v>
      </c>
      <c r="P823">
        <v>250</v>
      </c>
      <c r="Q823">
        <v>167</v>
      </c>
      <c r="R823">
        <v>169</v>
      </c>
      <c r="S823">
        <v>249</v>
      </c>
      <c r="T823">
        <v>82</v>
      </c>
      <c r="U823">
        <v>74</v>
      </c>
      <c r="V823">
        <v>84</v>
      </c>
      <c r="W823">
        <v>85</v>
      </c>
      <c r="X823">
        <v>83</v>
      </c>
      <c r="Y823">
        <v>250</v>
      </c>
      <c r="Z823">
        <v>85</v>
      </c>
      <c r="AA823" t="s">
        <v>440</v>
      </c>
      <c r="AB823" t="s">
        <v>389</v>
      </c>
      <c r="AC823" t="s">
        <v>434</v>
      </c>
      <c r="AD823" t="s">
        <v>435</v>
      </c>
    </row>
    <row r="824" spans="1:30" x14ac:dyDescent="0.25">
      <c r="A824" t="s">
        <v>1446</v>
      </c>
      <c r="B824">
        <v>44896</v>
      </c>
      <c r="C824">
        <v>44900</v>
      </c>
      <c r="D824" t="s">
        <v>543</v>
      </c>
      <c r="E824">
        <v>12418</v>
      </c>
      <c r="F824">
        <v>584</v>
      </c>
      <c r="G824">
        <v>0</v>
      </c>
      <c r="H824">
        <v>268</v>
      </c>
      <c r="I824">
        <v>1</v>
      </c>
      <c r="J824">
        <v>228</v>
      </c>
      <c r="K824">
        <v>2</v>
      </c>
      <c r="L824">
        <v>2</v>
      </c>
      <c r="M824">
        <v>0</v>
      </c>
      <c r="N824">
        <v>10</v>
      </c>
      <c r="O824">
        <v>92</v>
      </c>
      <c r="P824">
        <v>271</v>
      </c>
      <c r="Q824">
        <v>199</v>
      </c>
      <c r="R824">
        <v>154</v>
      </c>
      <c r="S824">
        <v>272</v>
      </c>
      <c r="T824">
        <v>46</v>
      </c>
      <c r="U824">
        <v>121</v>
      </c>
      <c r="V824">
        <v>142</v>
      </c>
      <c r="W824">
        <v>137</v>
      </c>
      <c r="X824">
        <v>141</v>
      </c>
      <c r="Y824">
        <v>273</v>
      </c>
      <c r="Z824">
        <v>143</v>
      </c>
      <c r="AA824" t="s">
        <v>544</v>
      </c>
      <c r="AB824" t="s">
        <v>389</v>
      </c>
      <c r="AC824" t="s">
        <v>510</v>
      </c>
      <c r="AD824" t="s">
        <v>511</v>
      </c>
    </row>
    <row r="825" spans="1:30" x14ac:dyDescent="0.25">
      <c r="A825" t="s">
        <v>1446</v>
      </c>
      <c r="B825">
        <v>44896</v>
      </c>
      <c r="C825">
        <v>44900</v>
      </c>
      <c r="D825" t="s">
        <v>473</v>
      </c>
      <c r="E825">
        <v>6876</v>
      </c>
      <c r="F825">
        <v>301</v>
      </c>
      <c r="G825">
        <v>23</v>
      </c>
      <c r="H825">
        <v>144</v>
      </c>
      <c r="I825">
        <v>1</v>
      </c>
      <c r="J825">
        <v>134</v>
      </c>
      <c r="K825">
        <v>13</v>
      </c>
      <c r="L825">
        <v>20</v>
      </c>
      <c r="M825">
        <v>13</v>
      </c>
      <c r="N825">
        <v>95</v>
      </c>
      <c r="O825">
        <v>22</v>
      </c>
      <c r="P825">
        <v>145</v>
      </c>
      <c r="Q825">
        <v>87</v>
      </c>
      <c r="R825">
        <v>68</v>
      </c>
      <c r="S825">
        <v>144</v>
      </c>
      <c r="T825">
        <v>96</v>
      </c>
      <c r="U825">
        <v>66</v>
      </c>
      <c r="V825">
        <v>95</v>
      </c>
      <c r="W825">
        <v>93</v>
      </c>
      <c r="X825">
        <v>89</v>
      </c>
      <c r="Y825">
        <v>145</v>
      </c>
      <c r="Z825">
        <v>96</v>
      </c>
      <c r="AA825" t="s">
        <v>474</v>
      </c>
      <c r="AB825" t="s">
        <v>389</v>
      </c>
      <c r="AC825" t="s">
        <v>450</v>
      </c>
      <c r="AD825" t="s">
        <v>451</v>
      </c>
    </row>
    <row r="826" spans="1:30" x14ac:dyDescent="0.25">
      <c r="A826" t="s">
        <v>1446</v>
      </c>
      <c r="B826">
        <v>44896</v>
      </c>
      <c r="C826">
        <v>44900</v>
      </c>
      <c r="D826" t="s">
        <v>51</v>
      </c>
      <c r="E826">
        <v>8727</v>
      </c>
      <c r="F826">
        <v>389</v>
      </c>
      <c r="G826">
        <v>5</v>
      </c>
      <c r="H826">
        <v>148</v>
      </c>
      <c r="I826">
        <v>2</v>
      </c>
      <c r="J826">
        <v>205</v>
      </c>
      <c r="K826">
        <v>31</v>
      </c>
      <c r="L826">
        <v>21</v>
      </c>
      <c r="M826">
        <v>11</v>
      </c>
      <c r="N826">
        <v>38</v>
      </c>
      <c r="O826">
        <v>103</v>
      </c>
      <c r="P826">
        <v>149</v>
      </c>
      <c r="Q826">
        <v>96</v>
      </c>
      <c r="R826">
        <v>108</v>
      </c>
      <c r="S826">
        <v>151</v>
      </c>
      <c r="T826">
        <v>96</v>
      </c>
      <c r="U826">
        <v>83</v>
      </c>
      <c r="V826">
        <v>99</v>
      </c>
      <c r="W826">
        <v>97</v>
      </c>
      <c r="X826">
        <v>82</v>
      </c>
      <c r="Y826">
        <v>151</v>
      </c>
      <c r="Z826">
        <v>99</v>
      </c>
      <c r="AA826" t="s">
        <v>52</v>
      </c>
      <c r="AB826" t="s">
        <v>16</v>
      </c>
      <c r="AC826" t="s">
        <v>41</v>
      </c>
      <c r="AD826" t="s">
        <v>42</v>
      </c>
    </row>
    <row r="827" spans="1:30" x14ac:dyDescent="0.25">
      <c r="A827" t="s">
        <v>1446</v>
      </c>
      <c r="B827">
        <v>44896</v>
      </c>
      <c r="C827">
        <v>44900</v>
      </c>
      <c r="D827" t="s">
        <v>89</v>
      </c>
      <c r="E827">
        <v>11372</v>
      </c>
      <c r="F827">
        <v>497</v>
      </c>
      <c r="G827">
        <v>46</v>
      </c>
      <c r="H827">
        <v>328</v>
      </c>
      <c r="I827">
        <v>6</v>
      </c>
      <c r="J827">
        <v>77</v>
      </c>
      <c r="K827">
        <v>1</v>
      </c>
      <c r="L827">
        <v>1</v>
      </c>
      <c r="M827">
        <v>3</v>
      </c>
      <c r="N827">
        <v>7</v>
      </c>
      <c r="O827">
        <v>88</v>
      </c>
      <c r="P827">
        <v>342</v>
      </c>
      <c r="Q827">
        <v>211</v>
      </c>
      <c r="R827">
        <v>191</v>
      </c>
      <c r="S827">
        <v>350</v>
      </c>
      <c r="T827">
        <v>56</v>
      </c>
      <c r="U827">
        <v>58</v>
      </c>
      <c r="V827">
        <v>62</v>
      </c>
      <c r="W827">
        <v>62</v>
      </c>
      <c r="X827">
        <v>59</v>
      </c>
      <c r="Y827">
        <v>354</v>
      </c>
      <c r="Z827">
        <v>63</v>
      </c>
      <c r="AA827" t="s">
        <v>90</v>
      </c>
      <c r="AB827" t="s">
        <v>16</v>
      </c>
      <c r="AC827" t="s">
        <v>91</v>
      </c>
      <c r="AD827" t="s">
        <v>92</v>
      </c>
    </row>
    <row r="828" spans="1:30" x14ac:dyDescent="0.25">
      <c r="A828" t="s">
        <v>1446</v>
      </c>
      <c r="B828">
        <v>44896</v>
      </c>
      <c r="C828">
        <v>44900</v>
      </c>
      <c r="D828" t="s">
        <v>421</v>
      </c>
      <c r="E828">
        <v>3329</v>
      </c>
      <c r="F828">
        <v>104</v>
      </c>
      <c r="G828">
        <v>6</v>
      </c>
      <c r="H828">
        <v>77</v>
      </c>
      <c r="I828">
        <v>0</v>
      </c>
      <c r="J828">
        <v>56</v>
      </c>
      <c r="K828">
        <v>7</v>
      </c>
      <c r="L828">
        <v>1</v>
      </c>
      <c r="M828">
        <v>5</v>
      </c>
      <c r="N828">
        <v>15</v>
      </c>
      <c r="O828">
        <v>42</v>
      </c>
      <c r="P828">
        <v>86</v>
      </c>
      <c r="Q828">
        <v>63</v>
      </c>
      <c r="R828">
        <v>45</v>
      </c>
      <c r="S828">
        <v>86</v>
      </c>
      <c r="T828">
        <v>34</v>
      </c>
      <c r="U828">
        <v>42</v>
      </c>
      <c r="V828">
        <v>45</v>
      </c>
      <c r="W828">
        <v>45</v>
      </c>
      <c r="X828">
        <v>44</v>
      </c>
      <c r="Y828">
        <v>86</v>
      </c>
      <c r="Z828">
        <v>45</v>
      </c>
      <c r="AA828" t="s">
        <v>422</v>
      </c>
      <c r="AB828" t="s">
        <v>389</v>
      </c>
      <c r="AC828" t="s">
        <v>391</v>
      </c>
      <c r="AD828" t="s">
        <v>392</v>
      </c>
    </row>
    <row r="829" spans="1:30" x14ac:dyDescent="0.25">
      <c r="A829" t="s">
        <v>1446</v>
      </c>
      <c r="B829">
        <v>44896</v>
      </c>
      <c r="C829">
        <v>44900</v>
      </c>
      <c r="D829" t="s">
        <v>492</v>
      </c>
      <c r="E829">
        <v>14115</v>
      </c>
      <c r="F829">
        <v>623</v>
      </c>
      <c r="G829">
        <v>44</v>
      </c>
      <c r="H829">
        <v>301</v>
      </c>
      <c r="I829">
        <v>0</v>
      </c>
      <c r="J829">
        <v>272</v>
      </c>
      <c r="K829">
        <v>3</v>
      </c>
      <c r="L829">
        <v>47</v>
      </c>
      <c r="M829">
        <v>57</v>
      </c>
      <c r="N829">
        <v>172</v>
      </c>
      <c r="O829">
        <v>274</v>
      </c>
      <c r="P829">
        <v>301</v>
      </c>
      <c r="Q829">
        <v>206</v>
      </c>
      <c r="R829">
        <v>229</v>
      </c>
      <c r="S829">
        <v>300</v>
      </c>
      <c r="T829">
        <v>173</v>
      </c>
      <c r="U829">
        <v>144</v>
      </c>
      <c r="V829">
        <v>174</v>
      </c>
      <c r="W829">
        <v>165</v>
      </c>
      <c r="X829">
        <v>172</v>
      </c>
      <c r="Y829">
        <v>301</v>
      </c>
      <c r="Z829">
        <v>174</v>
      </c>
      <c r="AA829" t="s">
        <v>493</v>
      </c>
      <c r="AB829" t="s">
        <v>389</v>
      </c>
      <c r="AC829" t="s">
        <v>450</v>
      </c>
      <c r="AD829" t="s">
        <v>451</v>
      </c>
    </row>
    <row r="830" spans="1:30" x14ac:dyDescent="0.25">
      <c r="A830" t="s">
        <v>1446</v>
      </c>
      <c r="B830">
        <v>44896</v>
      </c>
      <c r="C830">
        <v>44900</v>
      </c>
      <c r="D830" t="s">
        <v>419</v>
      </c>
      <c r="E830">
        <v>4340</v>
      </c>
      <c r="F830">
        <v>202</v>
      </c>
      <c r="G830">
        <v>93</v>
      </c>
      <c r="H830">
        <v>114</v>
      </c>
      <c r="I830">
        <v>0</v>
      </c>
      <c r="J830">
        <v>73</v>
      </c>
      <c r="K830">
        <v>14</v>
      </c>
      <c r="L830">
        <v>29</v>
      </c>
      <c r="M830">
        <v>50</v>
      </c>
      <c r="N830">
        <v>46</v>
      </c>
      <c r="O830">
        <v>103</v>
      </c>
      <c r="P830">
        <v>115</v>
      </c>
      <c r="Q830">
        <v>89</v>
      </c>
      <c r="R830">
        <v>78</v>
      </c>
      <c r="S830">
        <v>117</v>
      </c>
      <c r="T830">
        <v>51</v>
      </c>
      <c r="U830">
        <v>52</v>
      </c>
      <c r="V830">
        <v>54</v>
      </c>
      <c r="W830">
        <v>57</v>
      </c>
      <c r="X830">
        <v>55</v>
      </c>
      <c r="Y830">
        <v>117</v>
      </c>
      <c r="Z830">
        <v>57</v>
      </c>
      <c r="AA830" t="s">
        <v>420</v>
      </c>
      <c r="AB830" t="s">
        <v>389</v>
      </c>
      <c r="AC830" t="s">
        <v>391</v>
      </c>
      <c r="AD830" t="s">
        <v>392</v>
      </c>
    </row>
    <row r="831" spans="1:30" x14ac:dyDescent="0.25">
      <c r="A831" t="s">
        <v>1446</v>
      </c>
      <c r="B831">
        <v>44896</v>
      </c>
      <c r="C831">
        <v>44900</v>
      </c>
      <c r="D831" t="s">
        <v>508</v>
      </c>
      <c r="E831">
        <v>3509</v>
      </c>
      <c r="F831">
        <v>158</v>
      </c>
      <c r="G831">
        <v>2</v>
      </c>
      <c r="H831">
        <v>115</v>
      </c>
      <c r="I831">
        <v>0</v>
      </c>
      <c r="J831">
        <v>53</v>
      </c>
      <c r="K831">
        <v>0</v>
      </c>
      <c r="L831">
        <v>1</v>
      </c>
      <c r="M831">
        <v>0</v>
      </c>
      <c r="N831">
        <v>8</v>
      </c>
      <c r="O831">
        <v>82</v>
      </c>
      <c r="P831">
        <v>120</v>
      </c>
      <c r="Q831">
        <v>85</v>
      </c>
      <c r="R831">
        <v>69</v>
      </c>
      <c r="S831">
        <v>120</v>
      </c>
      <c r="T831">
        <v>40</v>
      </c>
      <c r="U831">
        <v>37</v>
      </c>
      <c r="V831">
        <v>42</v>
      </c>
      <c r="W831">
        <v>40</v>
      </c>
      <c r="X831">
        <v>41</v>
      </c>
      <c r="Y831">
        <v>120</v>
      </c>
      <c r="Z831">
        <v>42</v>
      </c>
      <c r="AA831" t="s">
        <v>1546</v>
      </c>
      <c r="AB831" t="s">
        <v>389</v>
      </c>
      <c r="AC831" t="s">
        <v>510</v>
      </c>
      <c r="AD831" t="s">
        <v>511</v>
      </c>
    </row>
    <row r="832" spans="1:30" x14ac:dyDescent="0.25">
      <c r="A832" t="s">
        <v>1446</v>
      </c>
      <c r="B832">
        <v>44896</v>
      </c>
      <c r="C832">
        <v>44900</v>
      </c>
      <c r="D832" t="s">
        <v>133</v>
      </c>
      <c r="E832">
        <v>5789</v>
      </c>
      <c r="F832">
        <v>198</v>
      </c>
      <c r="G832">
        <v>36</v>
      </c>
      <c r="H832">
        <v>126</v>
      </c>
      <c r="I832">
        <v>0</v>
      </c>
      <c r="J832">
        <v>100</v>
      </c>
      <c r="K832">
        <v>0</v>
      </c>
      <c r="L832">
        <v>0</v>
      </c>
      <c r="M832">
        <v>25</v>
      </c>
      <c r="N832">
        <v>56</v>
      </c>
      <c r="O832">
        <v>100</v>
      </c>
      <c r="P832">
        <v>133</v>
      </c>
      <c r="Q832">
        <v>107</v>
      </c>
      <c r="R832">
        <v>97</v>
      </c>
      <c r="S832">
        <v>135</v>
      </c>
      <c r="T832">
        <v>71</v>
      </c>
      <c r="U832">
        <v>71</v>
      </c>
      <c r="V832">
        <v>77</v>
      </c>
      <c r="W832">
        <v>76</v>
      </c>
      <c r="X832">
        <v>77</v>
      </c>
      <c r="Y832">
        <v>138</v>
      </c>
      <c r="Z832">
        <v>79</v>
      </c>
      <c r="AA832" t="s">
        <v>134</v>
      </c>
      <c r="AB832" t="s">
        <v>16</v>
      </c>
      <c r="AC832" t="s">
        <v>128</v>
      </c>
      <c r="AD832" t="s">
        <v>129</v>
      </c>
    </row>
    <row r="833" spans="1:30" x14ac:dyDescent="0.25">
      <c r="A833" t="s">
        <v>1446</v>
      </c>
      <c r="B833">
        <v>44896</v>
      </c>
      <c r="C833">
        <v>44900</v>
      </c>
      <c r="D833" t="s">
        <v>96</v>
      </c>
      <c r="E833">
        <v>2132</v>
      </c>
      <c r="F833">
        <v>70</v>
      </c>
      <c r="G833">
        <v>16</v>
      </c>
      <c r="H833">
        <v>25</v>
      </c>
      <c r="I833">
        <v>0</v>
      </c>
      <c r="J833">
        <v>31</v>
      </c>
      <c r="K833">
        <v>1</v>
      </c>
      <c r="L833">
        <v>3</v>
      </c>
      <c r="M833">
        <v>8</v>
      </c>
      <c r="N833">
        <v>9</v>
      </c>
      <c r="O833">
        <v>27</v>
      </c>
      <c r="P833">
        <v>27</v>
      </c>
      <c r="Q833">
        <v>26</v>
      </c>
      <c r="R833">
        <v>24</v>
      </c>
      <c r="S833">
        <v>28</v>
      </c>
      <c r="T833">
        <v>11</v>
      </c>
      <c r="U833">
        <v>9</v>
      </c>
      <c r="V833">
        <v>11</v>
      </c>
      <c r="W833">
        <v>10</v>
      </c>
      <c r="X833">
        <v>10</v>
      </c>
      <c r="Y833">
        <v>29</v>
      </c>
      <c r="Z833">
        <v>11</v>
      </c>
      <c r="AA833" t="s">
        <v>97</v>
      </c>
      <c r="AB833" t="s">
        <v>16</v>
      </c>
      <c r="AC833" t="s">
        <v>128</v>
      </c>
      <c r="AD833" t="s">
        <v>129</v>
      </c>
    </row>
    <row r="834" spans="1:30" x14ac:dyDescent="0.25">
      <c r="A834" t="s">
        <v>1446</v>
      </c>
      <c r="B834">
        <v>44896</v>
      </c>
      <c r="C834">
        <v>44900</v>
      </c>
      <c r="D834" t="s">
        <v>534</v>
      </c>
      <c r="E834">
        <v>9645</v>
      </c>
      <c r="F834">
        <v>360</v>
      </c>
      <c r="G834">
        <v>43</v>
      </c>
      <c r="H834">
        <v>175</v>
      </c>
      <c r="I834">
        <v>1</v>
      </c>
      <c r="J834">
        <v>149</v>
      </c>
      <c r="K834">
        <v>25</v>
      </c>
      <c r="L834">
        <v>37</v>
      </c>
      <c r="M834">
        <v>37</v>
      </c>
      <c r="N834">
        <v>93</v>
      </c>
      <c r="O834">
        <v>123</v>
      </c>
      <c r="P834">
        <v>177</v>
      </c>
      <c r="Q834">
        <v>119</v>
      </c>
      <c r="R834">
        <v>76</v>
      </c>
      <c r="S834">
        <v>177</v>
      </c>
      <c r="T834">
        <v>99</v>
      </c>
      <c r="U834">
        <v>83</v>
      </c>
      <c r="V834">
        <v>101</v>
      </c>
      <c r="W834">
        <v>94</v>
      </c>
      <c r="X834">
        <v>100</v>
      </c>
      <c r="Y834">
        <v>178</v>
      </c>
      <c r="Z834">
        <v>102</v>
      </c>
      <c r="AA834" t="s">
        <v>1543</v>
      </c>
      <c r="AB834" t="s">
        <v>389</v>
      </c>
      <c r="AC834" t="s">
        <v>510</v>
      </c>
      <c r="AD834" t="s">
        <v>511</v>
      </c>
    </row>
    <row r="835" spans="1:30" x14ac:dyDescent="0.25">
      <c r="A835" t="s">
        <v>1446</v>
      </c>
      <c r="B835">
        <v>44896</v>
      </c>
      <c r="C835">
        <v>44900</v>
      </c>
      <c r="D835" t="s">
        <v>46</v>
      </c>
      <c r="E835">
        <v>5096</v>
      </c>
      <c r="F835">
        <v>206</v>
      </c>
      <c r="G835">
        <v>0</v>
      </c>
      <c r="H835">
        <v>158</v>
      </c>
      <c r="I835">
        <v>1</v>
      </c>
      <c r="J835">
        <v>99</v>
      </c>
      <c r="K835">
        <v>33</v>
      </c>
      <c r="L835">
        <v>3</v>
      </c>
      <c r="M835">
        <v>0</v>
      </c>
      <c r="N835">
        <v>7</v>
      </c>
      <c r="O835">
        <v>140</v>
      </c>
      <c r="P835">
        <v>160</v>
      </c>
      <c r="Q835">
        <v>129</v>
      </c>
      <c r="R835">
        <v>96</v>
      </c>
      <c r="S835">
        <v>161</v>
      </c>
      <c r="T835">
        <v>78</v>
      </c>
      <c r="U835">
        <v>74</v>
      </c>
      <c r="V835">
        <v>79</v>
      </c>
      <c r="W835">
        <v>80</v>
      </c>
      <c r="X835">
        <v>79</v>
      </c>
      <c r="Y835">
        <v>161</v>
      </c>
      <c r="Z835">
        <v>80</v>
      </c>
      <c r="AA835" t="s">
        <v>47</v>
      </c>
      <c r="AB835" t="s">
        <v>16</v>
      </c>
      <c r="AC835" t="s">
        <v>41</v>
      </c>
      <c r="AD835" t="s">
        <v>42</v>
      </c>
    </row>
    <row r="836" spans="1:30" x14ac:dyDescent="0.25">
      <c r="A836" t="s">
        <v>1446</v>
      </c>
      <c r="B836">
        <v>44896</v>
      </c>
      <c r="C836">
        <v>44900</v>
      </c>
      <c r="D836" t="s">
        <v>24</v>
      </c>
      <c r="E836">
        <v>6445</v>
      </c>
      <c r="F836">
        <v>207</v>
      </c>
      <c r="G836">
        <v>47</v>
      </c>
      <c r="H836">
        <v>122</v>
      </c>
      <c r="I836">
        <v>35</v>
      </c>
      <c r="J836">
        <v>115</v>
      </c>
      <c r="K836">
        <v>7</v>
      </c>
      <c r="L836">
        <v>23</v>
      </c>
      <c r="M836">
        <v>46</v>
      </c>
      <c r="N836">
        <v>50</v>
      </c>
      <c r="O836">
        <v>75</v>
      </c>
      <c r="P836">
        <v>127</v>
      </c>
      <c r="Q836">
        <v>94</v>
      </c>
      <c r="R836">
        <v>80</v>
      </c>
      <c r="S836">
        <v>132</v>
      </c>
      <c r="T836">
        <v>61</v>
      </c>
      <c r="U836">
        <v>73</v>
      </c>
      <c r="V836">
        <v>82</v>
      </c>
      <c r="W836">
        <v>82</v>
      </c>
      <c r="X836">
        <v>79</v>
      </c>
      <c r="Y836">
        <v>132</v>
      </c>
      <c r="Z836">
        <v>82</v>
      </c>
      <c r="AA836" t="s">
        <v>25</v>
      </c>
      <c r="AB836" t="s">
        <v>16</v>
      </c>
      <c r="AC836" t="s">
        <v>18</v>
      </c>
      <c r="AD836" t="s">
        <v>19</v>
      </c>
    </row>
    <row r="837" spans="1:30" x14ac:dyDescent="0.25">
      <c r="A837" t="s">
        <v>1446</v>
      </c>
      <c r="B837">
        <v>44896</v>
      </c>
      <c r="C837">
        <v>44900</v>
      </c>
      <c r="D837" t="s">
        <v>573</v>
      </c>
      <c r="E837">
        <v>12454</v>
      </c>
      <c r="F837">
        <v>593</v>
      </c>
      <c r="G837">
        <v>24</v>
      </c>
      <c r="H837">
        <v>282</v>
      </c>
      <c r="I837">
        <v>2</v>
      </c>
      <c r="J837">
        <v>177</v>
      </c>
      <c r="K837">
        <v>13</v>
      </c>
      <c r="L837">
        <v>58</v>
      </c>
      <c r="M837">
        <v>20</v>
      </c>
      <c r="N837">
        <v>8</v>
      </c>
      <c r="O837">
        <v>218</v>
      </c>
      <c r="P837">
        <v>275</v>
      </c>
      <c r="Q837">
        <v>232</v>
      </c>
      <c r="R837">
        <v>148</v>
      </c>
      <c r="S837">
        <v>279</v>
      </c>
      <c r="T837">
        <v>62</v>
      </c>
      <c r="U837">
        <v>72</v>
      </c>
      <c r="V837">
        <v>74</v>
      </c>
      <c r="W837">
        <v>77</v>
      </c>
      <c r="X837">
        <v>69</v>
      </c>
      <c r="Y837">
        <v>283</v>
      </c>
      <c r="Z837">
        <v>77</v>
      </c>
      <c r="AA837" t="s">
        <v>574</v>
      </c>
      <c r="AB837" t="s">
        <v>389</v>
      </c>
      <c r="AC837" t="s">
        <v>510</v>
      </c>
      <c r="AD837" t="s">
        <v>511</v>
      </c>
    </row>
    <row r="838" spans="1:30" x14ac:dyDescent="0.25">
      <c r="A838" t="s">
        <v>1446</v>
      </c>
      <c r="B838">
        <v>44896</v>
      </c>
      <c r="C838">
        <v>44900</v>
      </c>
      <c r="D838" t="s">
        <v>477</v>
      </c>
      <c r="E838">
        <v>11168</v>
      </c>
      <c r="F838">
        <v>505</v>
      </c>
      <c r="G838">
        <v>4</v>
      </c>
      <c r="H838">
        <v>141</v>
      </c>
      <c r="I838">
        <v>0</v>
      </c>
      <c r="J838">
        <v>169</v>
      </c>
      <c r="K838">
        <v>4</v>
      </c>
      <c r="L838">
        <v>1</v>
      </c>
      <c r="M838">
        <v>0</v>
      </c>
      <c r="N838">
        <v>14</v>
      </c>
      <c r="O838">
        <v>129</v>
      </c>
      <c r="P838">
        <v>151</v>
      </c>
      <c r="Q838">
        <v>120</v>
      </c>
      <c r="R838">
        <v>101</v>
      </c>
      <c r="S838">
        <v>151</v>
      </c>
      <c r="T838">
        <v>79</v>
      </c>
      <c r="U838">
        <v>68</v>
      </c>
      <c r="V838">
        <v>79</v>
      </c>
      <c r="W838">
        <v>79</v>
      </c>
      <c r="X838">
        <v>78</v>
      </c>
      <c r="Y838">
        <v>151</v>
      </c>
      <c r="Z838">
        <v>80</v>
      </c>
      <c r="AA838" t="s">
        <v>478</v>
      </c>
      <c r="AB838" t="s">
        <v>389</v>
      </c>
      <c r="AC838" t="s">
        <v>450</v>
      </c>
      <c r="AD838" t="s">
        <v>451</v>
      </c>
    </row>
    <row r="839" spans="1:30" x14ac:dyDescent="0.25">
      <c r="A839" t="s">
        <v>1446</v>
      </c>
      <c r="B839">
        <v>44896</v>
      </c>
      <c r="C839">
        <v>44900</v>
      </c>
      <c r="D839" t="s">
        <v>14</v>
      </c>
      <c r="E839">
        <v>6003</v>
      </c>
      <c r="F839">
        <v>186</v>
      </c>
      <c r="G839">
        <v>110</v>
      </c>
      <c r="H839">
        <v>135</v>
      </c>
      <c r="I839">
        <v>0</v>
      </c>
      <c r="J839">
        <v>66</v>
      </c>
      <c r="K839">
        <v>30</v>
      </c>
      <c r="L839">
        <v>11</v>
      </c>
      <c r="M839">
        <v>51</v>
      </c>
      <c r="N839">
        <v>39</v>
      </c>
      <c r="O839">
        <v>119</v>
      </c>
      <c r="P839">
        <v>135</v>
      </c>
      <c r="Q839">
        <v>102</v>
      </c>
      <c r="R839">
        <v>55</v>
      </c>
      <c r="S839">
        <v>144</v>
      </c>
      <c r="T839">
        <v>52</v>
      </c>
      <c r="U839">
        <v>48</v>
      </c>
      <c r="V839">
        <v>52</v>
      </c>
      <c r="W839">
        <v>50</v>
      </c>
      <c r="X839">
        <v>53</v>
      </c>
      <c r="Y839">
        <v>146</v>
      </c>
      <c r="Z839">
        <v>53</v>
      </c>
      <c r="AA839" t="s">
        <v>15</v>
      </c>
      <c r="AB839" t="s">
        <v>16</v>
      </c>
      <c r="AC839" t="s">
        <v>91</v>
      </c>
      <c r="AD839" t="s">
        <v>92</v>
      </c>
    </row>
    <row r="840" spans="1:30" x14ac:dyDescent="0.25">
      <c r="A840" t="s">
        <v>1446</v>
      </c>
      <c r="B840">
        <v>44896</v>
      </c>
      <c r="C840">
        <v>44900</v>
      </c>
      <c r="D840" t="s">
        <v>522</v>
      </c>
      <c r="E840">
        <v>6641</v>
      </c>
      <c r="F840">
        <v>314</v>
      </c>
      <c r="G840">
        <v>86</v>
      </c>
      <c r="H840">
        <v>181</v>
      </c>
      <c r="I840">
        <v>3</v>
      </c>
      <c r="J840">
        <v>81</v>
      </c>
      <c r="K840">
        <v>11</v>
      </c>
      <c r="L840">
        <v>25</v>
      </c>
      <c r="M840">
        <v>33</v>
      </c>
      <c r="N840">
        <v>52</v>
      </c>
      <c r="O840">
        <v>128</v>
      </c>
      <c r="P840">
        <v>181</v>
      </c>
      <c r="Q840">
        <v>147</v>
      </c>
      <c r="R840">
        <v>112</v>
      </c>
      <c r="S840">
        <v>181</v>
      </c>
      <c r="T840">
        <v>53</v>
      </c>
      <c r="U840">
        <v>51</v>
      </c>
      <c r="V840">
        <v>55</v>
      </c>
      <c r="W840">
        <v>54</v>
      </c>
      <c r="X840">
        <v>51</v>
      </c>
      <c r="Y840">
        <v>182</v>
      </c>
      <c r="Z840">
        <v>55</v>
      </c>
      <c r="AA840" t="s">
        <v>523</v>
      </c>
      <c r="AB840" t="s">
        <v>389</v>
      </c>
      <c r="AC840" t="s">
        <v>510</v>
      </c>
      <c r="AD840" t="s">
        <v>511</v>
      </c>
    </row>
    <row r="841" spans="1:30" x14ac:dyDescent="0.25">
      <c r="A841" t="s">
        <v>1446</v>
      </c>
      <c r="B841">
        <v>44896</v>
      </c>
      <c r="C841">
        <v>44900</v>
      </c>
      <c r="D841" t="s">
        <v>39</v>
      </c>
      <c r="E841">
        <v>5888</v>
      </c>
      <c r="F841">
        <v>251</v>
      </c>
      <c r="G841">
        <v>57</v>
      </c>
      <c r="H841">
        <v>74</v>
      </c>
      <c r="I841">
        <v>3</v>
      </c>
      <c r="J841">
        <v>70</v>
      </c>
      <c r="K841">
        <v>15</v>
      </c>
      <c r="L841">
        <v>4</v>
      </c>
      <c r="M841">
        <v>23</v>
      </c>
      <c r="N841">
        <v>23</v>
      </c>
      <c r="O841">
        <v>73</v>
      </c>
      <c r="P841">
        <v>75</v>
      </c>
      <c r="Q841">
        <v>47</v>
      </c>
      <c r="R841">
        <v>35</v>
      </c>
      <c r="S841">
        <v>75</v>
      </c>
      <c r="T841">
        <v>23</v>
      </c>
      <c r="U841">
        <v>21</v>
      </c>
      <c r="V841">
        <v>23</v>
      </c>
      <c r="W841">
        <v>23</v>
      </c>
      <c r="X841">
        <v>23</v>
      </c>
      <c r="Y841">
        <v>75</v>
      </c>
      <c r="Z841">
        <v>23</v>
      </c>
      <c r="AA841" t="s">
        <v>40</v>
      </c>
      <c r="AB841" t="s">
        <v>16</v>
      </c>
      <c r="AC841" t="s">
        <v>41</v>
      </c>
      <c r="AD841" t="s">
        <v>42</v>
      </c>
    </row>
    <row r="842" spans="1:30" x14ac:dyDescent="0.25">
      <c r="A842" t="s">
        <v>1446</v>
      </c>
      <c r="B842">
        <v>44896</v>
      </c>
      <c r="C842">
        <v>44900</v>
      </c>
      <c r="D842" t="s">
        <v>528</v>
      </c>
      <c r="E842">
        <v>13767</v>
      </c>
      <c r="F842">
        <v>642</v>
      </c>
      <c r="G842">
        <v>10</v>
      </c>
      <c r="H842">
        <v>303</v>
      </c>
      <c r="I842">
        <v>0</v>
      </c>
      <c r="J842">
        <v>271</v>
      </c>
      <c r="K842">
        <v>14</v>
      </c>
      <c r="L842">
        <v>15</v>
      </c>
      <c r="M842">
        <v>55</v>
      </c>
      <c r="N842">
        <v>185</v>
      </c>
      <c r="O842">
        <v>260</v>
      </c>
      <c r="P842">
        <v>302</v>
      </c>
      <c r="Q842">
        <v>225</v>
      </c>
      <c r="R842">
        <v>211</v>
      </c>
      <c r="S842">
        <v>302</v>
      </c>
      <c r="T842">
        <v>189</v>
      </c>
      <c r="U842">
        <v>153</v>
      </c>
      <c r="V842">
        <v>190</v>
      </c>
      <c r="W842">
        <v>185</v>
      </c>
      <c r="X842">
        <v>182</v>
      </c>
      <c r="Y842">
        <v>303</v>
      </c>
      <c r="Z842">
        <v>190</v>
      </c>
      <c r="AA842" t="s">
        <v>529</v>
      </c>
      <c r="AB842" t="s">
        <v>389</v>
      </c>
      <c r="AC842" t="s">
        <v>510</v>
      </c>
      <c r="AD842" t="s">
        <v>511</v>
      </c>
    </row>
    <row r="843" spans="1:30" x14ac:dyDescent="0.25">
      <c r="A843" t="s">
        <v>1446</v>
      </c>
      <c r="B843">
        <v>44896</v>
      </c>
      <c r="C843">
        <v>44900</v>
      </c>
      <c r="D843" t="s">
        <v>126</v>
      </c>
      <c r="E843">
        <v>3913</v>
      </c>
      <c r="F843">
        <v>135</v>
      </c>
      <c r="G843">
        <v>87</v>
      </c>
      <c r="H843">
        <v>92</v>
      </c>
      <c r="I843">
        <v>1</v>
      </c>
      <c r="J843">
        <v>108</v>
      </c>
      <c r="K843">
        <v>2</v>
      </c>
      <c r="L843">
        <v>1</v>
      </c>
      <c r="M843">
        <v>90</v>
      </c>
      <c r="N843">
        <v>81</v>
      </c>
      <c r="O843">
        <v>63</v>
      </c>
      <c r="P843">
        <v>92</v>
      </c>
      <c r="Q843">
        <v>65</v>
      </c>
      <c r="R843">
        <v>61</v>
      </c>
      <c r="S843">
        <v>92</v>
      </c>
      <c r="T843">
        <v>91</v>
      </c>
      <c r="U843">
        <v>68</v>
      </c>
      <c r="V843">
        <v>86</v>
      </c>
      <c r="W843">
        <v>81</v>
      </c>
      <c r="X843">
        <v>73</v>
      </c>
      <c r="Y843">
        <v>94</v>
      </c>
      <c r="Z843">
        <v>91</v>
      </c>
      <c r="AA843" t="s">
        <v>127</v>
      </c>
      <c r="AB843" t="s">
        <v>16</v>
      </c>
      <c r="AC843" t="s">
        <v>128</v>
      </c>
      <c r="AD843" t="s">
        <v>129</v>
      </c>
    </row>
    <row r="844" spans="1:30" x14ac:dyDescent="0.25">
      <c r="A844" t="s">
        <v>1446</v>
      </c>
      <c r="B844">
        <v>44896</v>
      </c>
      <c r="C844">
        <v>44900</v>
      </c>
      <c r="D844" t="s">
        <v>432</v>
      </c>
      <c r="E844">
        <v>17349</v>
      </c>
      <c r="F844">
        <v>652</v>
      </c>
      <c r="G844">
        <v>1</v>
      </c>
      <c r="H844">
        <v>337</v>
      </c>
      <c r="I844">
        <v>1</v>
      </c>
      <c r="J844">
        <v>196</v>
      </c>
      <c r="K844">
        <v>13</v>
      </c>
      <c r="L844">
        <v>27</v>
      </c>
      <c r="M844">
        <v>15</v>
      </c>
      <c r="N844">
        <v>58</v>
      </c>
      <c r="O844">
        <v>108</v>
      </c>
      <c r="P844">
        <v>355</v>
      </c>
      <c r="Q844">
        <v>203</v>
      </c>
      <c r="R844">
        <v>140</v>
      </c>
      <c r="S844">
        <v>357</v>
      </c>
      <c r="T844">
        <v>82</v>
      </c>
      <c r="U844">
        <v>72</v>
      </c>
      <c r="V844">
        <v>81</v>
      </c>
      <c r="W844">
        <v>69</v>
      </c>
      <c r="X844">
        <v>80</v>
      </c>
      <c r="Y844">
        <v>357</v>
      </c>
      <c r="Z844">
        <v>82</v>
      </c>
      <c r="AA844" t="s">
        <v>433</v>
      </c>
      <c r="AB844" t="s">
        <v>389</v>
      </c>
      <c r="AC844" t="s">
        <v>434</v>
      </c>
      <c r="AD844" t="s">
        <v>435</v>
      </c>
    </row>
    <row r="845" spans="1:30" x14ac:dyDescent="0.25">
      <c r="A845" t="s">
        <v>1446</v>
      </c>
      <c r="B845">
        <v>44896</v>
      </c>
      <c r="C845">
        <v>44900</v>
      </c>
      <c r="D845" t="s">
        <v>471</v>
      </c>
      <c r="E845">
        <v>7369</v>
      </c>
      <c r="F845">
        <v>354</v>
      </c>
      <c r="G845">
        <v>144</v>
      </c>
      <c r="H845">
        <v>236</v>
      </c>
      <c r="I845">
        <v>0</v>
      </c>
      <c r="J845">
        <v>175</v>
      </c>
      <c r="K845">
        <v>0</v>
      </c>
      <c r="L845">
        <v>74</v>
      </c>
      <c r="M845">
        <v>85</v>
      </c>
      <c r="N845">
        <v>102</v>
      </c>
      <c r="O845">
        <v>107</v>
      </c>
      <c r="P845">
        <v>240</v>
      </c>
      <c r="Q845">
        <v>164</v>
      </c>
      <c r="R845">
        <v>145</v>
      </c>
      <c r="S845">
        <v>239</v>
      </c>
      <c r="T845">
        <v>137</v>
      </c>
      <c r="U845">
        <v>112</v>
      </c>
      <c r="V845">
        <v>141</v>
      </c>
      <c r="W845">
        <v>139</v>
      </c>
      <c r="X845">
        <v>139</v>
      </c>
      <c r="Y845">
        <v>241</v>
      </c>
      <c r="Z845">
        <v>141</v>
      </c>
      <c r="AA845" t="s">
        <v>472</v>
      </c>
      <c r="AB845" t="s">
        <v>389</v>
      </c>
      <c r="AC845" t="s">
        <v>450</v>
      </c>
      <c r="AD845" t="s">
        <v>451</v>
      </c>
    </row>
    <row r="846" spans="1:30" x14ac:dyDescent="0.25">
      <c r="A846" t="s">
        <v>1446</v>
      </c>
      <c r="B846">
        <v>44896</v>
      </c>
      <c r="C846">
        <v>44900</v>
      </c>
      <c r="D846" t="s">
        <v>444</v>
      </c>
      <c r="E846">
        <v>20445</v>
      </c>
      <c r="F846">
        <v>854</v>
      </c>
      <c r="G846">
        <v>51</v>
      </c>
      <c r="H846">
        <v>455</v>
      </c>
      <c r="I846">
        <v>3</v>
      </c>
      <c r="J846">
        <v>273</v>
      </c>
      <c r="K846">
        <v>37</v>
      </c>
      <c r="L846">
        <v>59</v>
      </c>
      <c r="M846">
        <v>21</v>
      </c>
      <c r="N846">
        <v>166</v>
      </c>
      <c r="O846">
        <v>341</v>
      </c>
      <c r="P846">
        <v>469</v>
      </c>
      <c r="Q846">
        <v>330</v>
      </c>
      <c r="R846">
        <v>262</v>
      </c>
      <c r="S846">
        <v>475</v>
      </c>
      <c r="T846">
        <v>180</v>
      </c>
      <c r="U846">
        <v>131</v>
      </c>
      <c r="V846">
        <v>180</v>
      </c>
      <c r="W846">
        <v>174</v>
      </c>
      <c r="X846">
        <v>174</v>
      </c>
      <c r="Y846">
        <v>478</v>
      </c>
      <c r="Z846">
        <v>181</v>
      </c>
      <c r="AA846" t="s">
        <v>445</v>
      </c>
      <c r="AB846" t="s">
        <v>389</v>
      </c>
      <c r="AC846" t="s">
        <v>434</v>
      </c>
      <c r="AD846" t="s">
        <v>435</v>
      </c>
    </row>
    <row r="847" spans="1:30" x14ac:dyDescent="0.25">
      <c r="A847" t="s">
        <v>1446</v>
      </c>
      <c r="B847">
        <v>44896</v>
      </c>
      <c r="C847">
        <v>44900</v>
      </c>
      <c r="D847" t="s">
        <v>453</v>
      </c>
      <c r="E847">
        <v>8158</v>
      </c>
      <c r="F847">
        <v>380</v>
      </c>
      <c r="G847">
        <v>0</v>
      </c>
      <c r="H847">
        <v>89</v>
      </c>
      <c r="I847">
        <v>0</v>
      </c>
      <c r="J847">
        <v>275</v>
      </c>
      <c r="K847">
        <v>1</v>
      </c>
      <c r="L847">
        <v>3</v>
      </c>
      <c r="M847">
        <v>0</v>
      </c>
      <c r="N847">
        <v>4</v>
      </c>
      <c r="O847">
        <v>10</v>
      </c>
      <c r="P847">
        <v>107</v>
      </c>
      <c r="Q847">
        <v>42</v>
      </c>
      <c r="R847">
        <v>44</v>
      </c>
      <c r="S847">
        <v>102</v>
      </c>
      <c r="T847">
        <v>47</v>
      </c>
      <c r="U847">
        <v>46</v>
      </c>
      <c r="V847">
        <v>78</v>
      </c>
      <c r="W847">
        <v>75</v>
      </c>
      <c r="X847">
        <v>70</v>
      </c>
      <c r="Y847">
        <v>110</v>
      </c>
      <c r="Z847">
        <v>78</v>
      </c>
      <c r="AA847" t="s">
        <v>454</v>
      </c>
      <c r="AB847" t="s">
        <v>389</v>
      </c>
      <c r="AC847" t="s">
        <v>450</v>
      </c>
      <c r="AD847" t="s">
        <v>451</v>
      </c>
    </row>
    <row r="848" spans="1:30" x14ac:dyDescent="0.25">
      <c r="A848" t="s">
        <v>1446</v>
      </c>
      <c r="B848">
        <v>44896</v>
      </c>
      <c r="C848">
        <v>44900</v>
      </c>
      <c r="D848" t="s">
        <v>387</v>
      </c>
      <c r="E848">
        <v>10153</v>
      </c>
      <c r="F848">
        <v>455</v>
      </c>
      <c r="G848">
        <v>0</v>
      </c>
      <c r="H848">
        <v>206</v>
      </c>
      <c r="I848">
        <v>1</v>
      </c>
      <c r="J848">
        <v>176</v>
      </c>
      <c r="K848">
        <v>4</v>
      </c>
      <c r="L848">
        <v>1</v>
      </c>
      <c r="M848">
        <v>2</v>
      </c>
      <c r="N848">
        <v>29</v>
      </c>
      <c r="O848">
        <v>135</v>
      </c>
      <c r="P848">
        <v>211</v>
      </c>
      <c r="Q848">
        <v>154</v>
      </c>
      <c r="R848">
        <v>107</v>
      </c>
      <c r="S848">
        <v>214</v>
      </c>
      <c r="T848">
        <v>63</v>
      </c>
      <c r="U848">
        <v>43</v>
      </c>
      <c r="V848">
        <v>67</v>
      </c>
      <c r="W848">
        <v>65</v>
      </c>
      <c r="X848">
        <v>67</v>
      </c>
      <c r="Y848">
        <v>214</v>
      </c>
      <c r="Z848">
        <v>68</v>
      </c>
      <c r="AA848" t="s">
        <v>388</v>
      </c>
      <c r="AB848" t="s">
        <v>389</v>
      </c>
      <c r="AC848" t="s">
        <v>391</v>
      </c>
      <c r="AD848" t="s">
        <v>392</v>
      </c>
    </row>
    <row r="849" spans="1:30" x14ac:dyDescent="0.25">
      <c r="A849" t="s">
        <v>1446</v>
      </c>
      <c r="B849">
        <v>44896</v>
      </c>
      <c r="C849">
        <v>44900</v>
      </c>
      <c r="D849" t="s">
        <v>553</v>
      </c>
      <c r="E849">
        <v>5798</v>
      </c>
      <c r="F849">
        <v>188</v>
      </c>
      <c r="G849">
        <v>1</v>
      </c>
      <c r="H849">
        <v>77</v>
      </c>
      <c r="I849">
        <v>0</v>
      </c>
      <c r="J849">
        <v>84</v>
      </c>
      <c r="K849">
        <v>4</v>
      </c>
      <c r="L849">
        <v>0</v>
      </c>
      <c r="M849">
        <v>1</v>
      </c>
      <c r="N849">
        <v>21</v>
      </c>
      <c r="O849">
        <v>58</v>
      </c>
      <c r="P849">
        <v>82</v>
      </c>
      <c r="Q849">
        <v>79</v>
      </c>
      <c r="R849">
        <v>76</v>
      </c>
      <c r="S849">
        <v>134</v>
      </c>
      <c r="T849">
        <v>51</v>
      </c>
      <c r="U849">
        <v>47</v>
      </c>
      <c r="V849">
        <v>57</v>
      </c>
      <c r="W849">
        <v>53</v>
      </c>
      <c r="X849">
        <v>56</v>
      </c>
      <c r="Y849">
        <v>138</v>
      </c>
      <c r="Z849">
        <v>59</v>
      </c>
      <c r="AA849" t="s">
        <v>1545</v>
      </c>
      <c r="AB849" t="s">
        <v>389</v>
      </c>
      <c r="AC849" t="s">
        <v>510</v>
      </c>
      <c r="AD849" t="s">
        <v>511</v>
      </c>
    </row>
    <row r="850" spans="1:30" x14ac:dyDescent="0.25">
      <c r="A850" t="s">
        <v>1446</v>
      </c>
      <c r="B850">
        <v>44896</v>
      </c>
      <c r="C850">
        <v>44900</v>
      </c>
      <c r="D850" t="s">
        <v>498</v>
      </c>
      <c r="E850">
        <v>7152</v>
      </c>
      <c r="F850">
        <v>344</v>
      </c>
      <c r="G850">
        <v>0</v>
      </c>
      <c r="H850">
        <v>143</v>
      </c>
      <c r="I850">
        <v>16</v>
      </c>
      <c r="J850">
        <v>155</v>
      </c>
      <c r="K850">
        <v>4</v>
      </c>
      <c r="L850">
        <v>0</v>
      </c>
      <c r="M850">
        <v>0</v>
      </c>
      <c r="N850">
        <v>1</v>
      </c>
      <c r="O850">
        <v>12</v>
      </c>
      <c r="P850">
        <v>141</v>
      </c>
      <c r="Q850">
        <v>92</v>
      </c>
      <c r="R850">
        <v>75</v>
      </c>
      <c r="S850">
        <v>143</v>
      </c>
      <c r="T850">
        <v>61</v>
      </c>
      <c r="U850">
        <v>55</v>
      </c>
      <c r="V850">
        <v>67</v>
      </c>
      <c r="W850">
        <v>64</v>
      </c>
      <c r="X850">
        <v>66</v>
      </c>
      <c r="Y850">
        <v>145</v>
      </c>
      <c r="Z850">
        <v>67</v>
      </c>
      <c r="AA850" t="s">
        <v>499</v>
      </c>
      <c r="AB850" t="s">
        <v>389</v>
      </c>
      <c r="AC850" t="s">
        <v>450</v>
      </c>
      <c r="AD850" t="s">
        <v>451</v>
      </c>
    </row>
    <row r="851" spans="1:30" x14ac:dyDescent="0.25">
      <c r="A851" t="s">
        <v>1446</v>
      </c>
      <c r="B851">
        <v>44896</v>
      </c>
      <c r="C851">
        <v>44900</v>
      </c>
      <c r="D851" t="s">
        <v>58</v>
      </c>
      <c r="E851">
        <v>5903</v>
      </c>
      <c r="F851">
        <v>134</v>
      </c>
      <c r="G851">
        <v>0</v>
      </c>
      <c r="H851">
        <v>35</v>
      </c>
      <c r="I851">
        <v>0</v>
      </c>
      <c r="J851">
        <v>73</v>
      </c>
      <c r="K851">
        <v>0</v>
      </c>
      <c r="L851">
        <v>0</v>
      </c>
      <c r="M851">
        <v>0</v>
      </c>
      <c r="N851">
        <v>1</v>
      </c>
      <c r="O851">
        <v>11</v>
      </c>
      <c r="P851">
        <v>34</v>
      </c>
      <c r="Q851">
        <v>34</v>
      </c>
      <c r="R851">
        <v>18</v>
      </c>
      <c r="S851">
        <v>35</v>
      </c>
      <c r="T851">
        <v>16</v>
      </c>
      <c r="U851">
        <v>27</v>
      </c>
      <c r="V851">
        <v>26</v>
      </c>
      <c r="W851">
        <v>23</v>
      </c>
      <c r="X851">
        <v>26</v>
      </c>
      <c r="Y851">
        <v>35</v>
      </c>
      <c r="Z851">
        <v>27</v>
      </c>
      <c r="AA851" t="s">
        <v>59</v>
      </c>
      <c r="AB851" t="s">
        <v>16</v>
      </c>
      <c r="AC851" t="s">
        <v>41</v>
      </c>
      <c r="AD851" t="s">
        <v>42</v>
      </c>
    </row>
    <row r="852" spans="1:30" x14ac:dyDescent="0.25">
      <c r="A852" t="s">
        <v>1446</v>
      </c>
      <c r="B852">
        <v>44896</v>
      </c>
      <c r="C852">
        <v>44900</v>
      </c>
      <c r="D852" t="s">
        <v>56</v>
      </c>
      <c r="E852">
        <v>4652</v>
      </c>
      <c r="F852">
        <v>180</v>
      </c>
      <c r="G852">
        <v>27</v>
      </c>
      <c r="H852">
        <v>70</v>
      </c>
      <c r="I852">
        <v>3</v>
      </c>
      <c r="J852">
        <v>77</v>
      </c>
      <c r="K852">
        <v>5</v>
      </c>
      <c r="L852">
        <v>16</v>
      </c>
      <c r="M852">
        <v>35</v>
      </c>
      <c r="N852">
        <v>35</v>
      </c>
      <c r="O852">
        <v>52</v>
      </c>
      <c r="P852">
        <v>71</v>
      </c>
      <c r="Q852">
        <v>58</v>
      </c>
      <c r="R852">
        <v>58</v>
      </c>
      <c r="S852">
        <v>75</v>
      </c>
      <c r="T852">
        <v>46</v>
      </c>
      <c r="U852">
        <v>39</v>
      </c>
      <c r="V852">
        <v>47</v>
      </c>
      <c r="W852">
        <v>46</v>
      </c>
      <c r="X852">
        <v>44</v>
      </c>
      <c r="Y852">
        <v>75</v>
      </c>
      <c r="Z852">
        <v>47</v>
      </c>
      <c r="AA852" t="s">
        <v>1717</v>
      </c>
      <c r="AB852" t="s">
        <v>16</v>
      </c>
      <c r="AC852" t="s">
        <v>41</v>
      </c>
      <c r="AD852" t="s">
        <v>42</v>
      </c>
    </row>
    <row r="853" spans="1:30" x14ac:dyDescent="0.25">
      <c r="A853" t="s">
        <v>1446</v>
      </c>
      <c r="B853">
        <v>44896</v>
      </c>
      <c r="C853">
        <v>44900</v>
      </c>
      <c r="D853" t="s">
        <v>583</v>
      </c>
      <c r="E853">
        <v>3957</v>
      </c>
      <c r="F853">
        <v>202</v>
      </c>
      <c r="G853">
        <v>3</v>
      </c>
      <c r="H853">
        <v>180</v>
      </c>
      <c r="I853">
        <v>0</v>
      </c>
      <c r="J853">
        <v>62</v>
      </c>
      <c r="K853">
        <v>19</v>
      </c>
      <c r="L853">
        <v>11</v>
      </c>
      <c r="M853">
        <v>29</v>
      </c>
      <c r="N853">
        <v>34</v>
      </c>
      <c r="O853">
        <v>3</v>
      </c>
      <c r="P853">
        <v>180</v>
      </c>
      <c r="Q853">
        <v>154</v>
      </c>
      <c r="R853">
        <v>78</v>
      </c>
      <c r="S853">
        <v>182</v>
      </c>
      <c r="T853">
        <v>49</v>
      </c>
      <c r="U853">
        <v>59</v>
      </c>
      <c r="V853">
        <v>60</v>
      </c>
      <c r="W853">
        <v>56</v>
      </c>
      <c r="X853">
        <v>60</v>
      </c>
      <c r="Y853">
        <v>182</v>
      </c>
      <c r="Z853">
        <v>60</v>
      </c>
      <c r="AA853" t="s">
        <v>584</v>
      </c>
      <c r="AB853" t="s">
        <v>389</v>
      </c>
      <c r="AC853" t="s">
        <v>510</v>
      </c>
      <c r="AD853" t="s">
        <v>511</v>
      </c>
    </row>
    <row r="854" spans="1:30" x14ac:dyDescent="0.25">
      <c r="A854" t="s">
        <v>1446</v>
      </c>
      <c r="B854">
        <v>44896</v>
      </c>
      <c r="C854">
        <v>44900</v>
      </c>
      <c r="D854" t="s">
        <v>79</v>
      </c>
      <c r="E854">
        <v>7557</v>
      </c>
      <c r="F854">
        <v>281</v>
      </c>
      <c r="G854">
        <v>0</v>
      </c>
      <c r="H854">
        <v>190</v>
      </c>
      <c r="I854">
        <v>1</v>
      </c>
      <c r="J854">
        <v>45</v>
      </c>
      <c r="K854">
        <v>2</v>
      </c>
      <c r="L854">
        <v>2</v>
      </c>
      <c r="M854">
        <v>0</v>
      </c>
      <c r="N854">
        <v>7</v>
      </c>
      <c r="O854">
        <v>62</v>
      </c>
      <c r="P854">
        <v>190</v>
      </c>
      <c r="Q854">
        <v>136</v>
      </c>
      <c r="R854">
        <v>89</v>
      </c>
      <c r="S854">
        <v>192</v>
      </c>
      <c r="T854">
        <v>29</v>
      </c>
      <c r="U854">
        <v>28</v>
      </c>
      <c r="V854">
        <v>32</v>
      </c>
      <c r="W854">
        <v>32</v>
      </c>
      <c r="X854">
        <v>32</v>
      </c>
      <c r="Y854">
        <v>192</v>
      </c>
      <c r="Z854">
        <v>33</v>
      </c>
      <c r="AA854" t="s">
        <v>80</v>
      </c>
      <c r="AB854" t="s">
        <v>16</v>
      </c>
      <c r="AC854" t="s">
        <v>70</v>
      </c>
      <c r="AD854" t="s">
        <v>1709</v>
      </c>
    </row>
    <row r="855" spans="1:30" x14ac:dyDescent="0.25">
      <c r="A855" t="s">
        <v>1446</v>
      </c>
      <c r="B855">
        <v>44896</v>
      </c>
      <c r="C855">
        <v>44900</v>
      </c>
      <c r="D855" t="s">
        <v>408</v>
      </c>
      <c r="E855">
        <v>6928</v>
      </c>
      <c r="F855">
        <v>248</v>
      </c>
      <c r="G855">
        <v>23</v>
      </c>
      <c r="H855">
        <v>133</v>
      </c>
      <c r="I855">
        <v>0</v>
      </c>
      <c r="J855">
        <v>82</v>
      </c>
      <c r="K855">
        <v>6</v>
      </c>
      <c r="L855">
        <v>3</v>
      </c>
      <c r="M855">
        <v>10</v>
      </c>
      <c r="N855">
        <v>33</v>
      </c>
      <c r="O855">
        <v>60</v>
      </c>
      <c r="P855">
        <v>131</v>
      </c>
      <c r="Q855">
        <v>100</v>
      </c>
      <c r="R855">
        <v>69</v>
      </c>
      <c r="S855">
        <v>133</v>
      </c>
      <c r="T855">
        <v>40</v>
      </c>
      <c r="U855">
        <v>37</v>
      </c>
      <c r="V855">
        <v>43</v>
      </c>
      <c r="W855">
        <v>42</v>
      </c>
      <c r="X855">
        <v>33</v>
      </c>
      <c r="Y855">
        <v>137</v>
      </c>
      <c r="Z855">
        <v>43</v>
      </c>
      <c r="AA855" t="s">
        <v>409</v>
      </c>
      <c r="AB855" t="s">
        <v>389</v>
      </c>
      <c r="AC855" t="s">
        <v>391</v>
      </c>
      <c r="AD855" t="s">
        <v>392</v>
      </c>
    </row>
    <row r="856" spans="1:30" x14ac:dyDescent="0.25">
      <c r="A856" t="s">
        <v>1446</v>
      </c>
      <c r="B856">
        <v>44896</v>
      </c>
      <c r="C856">
        <v>44900</v>
      </c>
      <c r="D856" t="s">
        <v>557</v>
      </c>
      <c r="E856">
        <v>4485</v>
      </c>
      <c r="F856">
        <v>228</v>
      </c>
      <c r="G856">
        <v>7</v>
      </c>
      <c r="H856">
        <v>159</v>
      </c>
      <c r="I856">
        <v>0</v>
      </c>
      <c r="J856">
        <v>98</v>
      </c>
      <c r="K856">
        <v>5</v>
      </c>
      <c r="L856">
        <v>3</v>
      </c>
      <c r="M856">
        <v>1</v>
      </c>
      <c r="N856">
        <v>44</v>
      </c>
      <c r="O856">
        <v>89</v>
      </c>
      <c r="P856">
        <v>159</v>
      </c>
      <c r="Q856">
        <v>129</v>
      </c>
      <c r="R856">
        <v>93</v>
      </c>
      <c r="S856">
        <v>158</v>
      </c>
      <c r="T856">
        <v>49</v>
      </c>
      <c r="U856">
        <v>46</v>
      </c>
      <c r="V856">
        <v>50</v>
      </c>
      <c r="W856">
        <v>51</v>
      </c>
      <c r="X856">
        <v>50</v>
      </c>
      <c r="Y856">
        <v>159</v>
      </c>
      <c r="Z856">
        <v>51</v>
      </c>
      <c r="AA856" t="s">
        <v>558</v>
      </c>
      <c r="AB856" t="s">
        <v>389</v>
      </c>
      <c r="AC856" t="s">
        <v>510</v>
      </c>
      <c r="AD856" t="s">
        <v>511</v>
      </c>
    </row>
    <row r="857" spans="1:30" x14ac:dyDescent="0.25">
      <c r="A857" t="s">
        <v>1446</v>
      </c>
      <c r="B857">
        <v>44896</v>
      </c>
      <c r="C857">
        <v>44900</v>
      </c>
      <c r="D857" t="s">
        <v>116</v>
      </c>
      <c r="E857">
        <v>9447</v>
      </c>
      <c r="F857">
        <v>305</v>
      </c>
      <c r="G857">
        <v>7</v>
      </c>
      <c r="H857">
        <v>196</v>
      </c>
      <c r="I857">
        <v>4</v>
      </c>
      <c r="J857">
        <v>77</v>
      </c>
      <c r="K857">
        <v>7</v>
      </c>
      <c r="L857">
        <v>5</v>
      </c>
      <c r="M857">
        <v>1</v>
      </c>
      <c r="N857">
        <v>40</v>
      </c>
      <c r="O857">
        <v>146</v>
      </c>
      <c r="P857">
        <v>196</v>
      </c>
      <c r="Q857">
        <v>128</v>
      </c>
      <c r="R857">
        <v>88</v>
      </c>
      <c r="S857">
        <v>198</v>
      </c>
      <c r="T857">
        <v>40</v>
      </c>
      <c r="U857">
        <v>34</v>
      </c>
      <c r="V857">
        <v>43</v>
      </c>
      <c r="W857">
        <v>43</v>
      </c>
      <c r="X857">
        <v>40</v>
      </c>
      <c r="Y857">
        <v>198</v>
      </c>
      <c r="Z857">
        <v>43</v>
      </c>
      <c r="AA857" t="s">
        <v>117</v>
      </c>
      <c r="AB857" t="s">
        <v>16</v>
      </c>
      <c r="AC857" t="s">
        <v>91</v>
      </c>
      <c r="AD857" t="s">
        <v>92</v>
      </c>
    </row>
    <row r="858" spans="1:30" x14ac:dyDescent="0.25">
      <c r="A858" t="s">
        <v>1446</v>
      </c>
      <c r="B858">
        <v>44896</v>
      </c>
      <c r="C858">
        <v>44900</v>
      </c>
      <c r="D858" t="s">
        <v>174</v>
      </c>
      <c r="E858">
        <v>20766</v>
      </c>
      <c r="F858">
        <v>871</v>
      </c>
      <c r="G858">
        <v>16</v>
      </c>
      <c r="H858">
        <v>309</v>
      </c>
      <c r="I858">
        <v>3</v>
      </c>
      <c r="J858">
        <v>437</v>
      </c>
      <c r="K858">
        <v>60</v>
      </c>
      <c r="L858">
        <v>15</v>
      </c>
      <c r="M858">
        <v>11</v>
      </c>
      <c r="N858">
        <v>48</v>
      </c>
      <c r="O858">
        <v>215</v>
      </c>
      <c r="P858">
        <v>348</v>
      </c>
      <c r="Q858">
        <v>250</v>
      </c>
      <c r="R858">
        <v>212</v>
      </c>
      <c r="S858">
        <v>358</v>
      </c>
      <c r="T858">
        <v>238</v>
      </c>
      <c r="U858">
        <v>207</v>
      </c>
      <c r="V858">
        <v>261</v>
      </c>
      <c r="W858">
        <v>247</v>
      </c>
      <c r="X858">
        <v>252</v>
      </c>
      <c r="Y858">
        <v>361</v>
      </c>
      <c r="Z858">
        <v>263</v>
      </c>
      <c r="AA858" t="s">
        <v>175</v>
      </c>
      <c r="AB858" t="s">
        <v>16</v>
      </c>
      <c r="AC858" t="s">
        <v>169</v>
      </c>
      <c r="AD858" t="s">
        <v>1540</v>
      </c>
    </row>
    <row r="859" spans="1:30" x14ac:dyDescent="0.25">
      <c r="A859" t="s">
        <v>1446</v>
      </c>
      <c r="B859">
        <v>44896</v>
      </c>
      <c r="C859">
        <v>44900</v>
      </c>
      <c r="D859" t="s">
        <v>148</v>
      </c>
      <c r="E859">
        <v>7135</v>
      </c>
      <c r="F859">
        <v>308</v>
      </c>
      <c r="G859">
        <v>3</v>
      </c>
      <c r="H859">
        <v>74</v>
      </c>
      <c r="I859">
        <v>4</v>
      </c>
      <c r="J859">
        <v>149</v>
      </c>
      <c r="K859">
        <v>3</v>
      </c>
      <c r="L859">
        <v>0</v>
      </c>
      <c r="M859">
        <v>3</v>
      </c>
      <c r="N859">
        <v>12</v>
      </c>
      <c r="O859">
        <v>50</v>
      </c>
      <c r="P859">
        <v>78</v>
      </c>
      <c r="Q859">
        <v>60</v>
      </c>
      <c r="R859">
        <v>51</v>
      </c>
      <c r="S859">
        <v>87</v>
      </c>
      <c r="T859">
        <v>14</v>
      </c>
      <c r="U859">
        <v>12</v>
      </c>
      <c r="V859">
        <v>20</v>
      </c>
      <c r="W859">
        <v>20</v>
      </c>
      <c r="X859">
        <v>20</v>
      </c>
      <c r="Y859">
        <v>87</v>
      </c>
      <c r="Z859">
        <v>21</v>
      </c>
      <c r="AA859" t="s">
        <v>149</v>
      </c>
      <c r="AB859" t="s">
        <v>16</v>
      </c>
      <c r="AC859" t="s">
        <v>128</v>
      </c>
      <c r="AD859" t="s">
        <v>129</v>
      </c>
    </row>
    <row r="860" spans="1:30" x14ac:dyDescent="0.25">
      <c r="A860" t="s">
        <v>1446</v>
      </c>
      <c r="B860">
        <v>44896</v>
      </c>
      <c r="C860">
        <v>44900</v>
      </c>
      <c r="D860" t="s">
        <v>111</v>
      </c>
      <c r="E860">
        <v>4947</v>
      </c>
      <c r="F860">
        <v>148</v>
      </c>
      <c r="G860">
        <v>45</v>
      </c>
      <c r="H860">
        <v>73</v>
      </c>
      <c r="I860">
        <v>1</v>
      </c>
      <c r="J860">
        <v>31</v>
      </c>
      <c r="K860">
        <v>1</v>
      </c>
      <c r="L860">
        <v>7</v>
      </c>
      <c r="M860">
        <v>11</v>
      </c>
      <c r="N860">
        <v>15</v>
      </c>
      <c r="O860">
        <v>37</v>
      </c>
      <c r="P860">
        <v>74</v>
      </c>
      <c r="Q860">
        <v>49</v>
      </c>
      <c r="R860">
        <v>53</v>
      </c>
      <c r="S860">
        <v>74</v>
      </c>
      <c r="T860">
        <v>15</v>
      </c>
      <c r="U860">
        <v>13</v>
      </c>
      <c r="V860">
        <v>15</v>
      </c>
      <c r="W860">
        <v>15</v>
      </c>
      <c r="X860">
        <v>15</v>
      </c>
      <c r="Y860">
        <v>74</v>
      </c>
      <c r="Z860">
        <v>15</v>
      </c>
      <c r="AA860" t="s">
        <v>112</v>
      </c>
      <c r="AB860" t="s">
        <v>16</v>
      </c>
      <c r="AC860" t="s">
        <v>91</v>
      </c>
      <c r="AD860" t="s">
        <v>92</v>
      </c>
    </row>
    <row r="861" spans="1:30" x14ac:dyDescent="0.25">
      <c r="A861" t="s">
        <v>1446</v>
      </c>
      <c r="B861">
        <v>44896</v>
      </c>
      <c r="C861">
        <v>44900</v>
      </c>
      <c r="D861" t="s">
        <v>459</v>
      </c>
      <c r="E861">
        <v>3608</v>
      </c>
      <c r="F861">
        <v>127</v>
      </c>
      <c r="G861">
        <v>12</v>
      </c>
      <c r="H861">
        <v>66</v>
      </c>
      <c r="I861">
        <v>0</v>
      </c>
      <c r="J861">
        <v>65</v>
      </c>
      <c r="K861">
        <v>2</v>
      </c>
      <c r="L861">
        <v>6</v>
      </c>
      <c r="M861">
        <v>10</v>
      </c>
      <c r="N861">
        <v>21</v>
      </c>
      <c r="O861">
        <v>47</v>
      </c>
      <c r="P861">
        <v>69</v>
      </c>
      <c r="Q861">
        <v>47</v>
      </c>
      <c r="R861">
        <v>44</v>
      </c>
      <c r="S861">
        <v>68</v>
      </c>
      <c r="T861">
        <v>38</v>
      </c>
      <c r="U861">
        <v>35</v>
      </c>
      <c r="V861">
        <v>47</v>
      </c>
      <c r="W861">
        <v>44</v>
      </c>
      <c r="X861">
        <v>46</v>
      </c>
      <c r="Y861">
        <v>69</v>
      </c>
      <c r="Z861">
        <v>48</v>
      </c>
      <c r="AA861" t="s">
        <v>460</v>
      </c>
      <c r="AB861" t="s">
        <v>389</v>
      </c>
      <c r="AC861" t="s">
        <v>450</v>
      </c>
      <c r="AD861" t="s">
        <v>451</v>
      </c>
    </row>
    <row r="862" spans="1:30" x14ac:dyDescent="0.25">
      <c r="A862" t="s">
        <v>1446</v>
      </c>
      <c r="B862">
        <v>44896</v>
      </c>
      <c r="C862">
        <v>44900</v>
      </c>
      <c r="D862" t="s">
        <v>549</v>
      </c>
      <c r="E862">
        <v>3691</v>
      </c>
      <c r="F862">
        <v>113</v>
      </c>
      <c r="G862">
        <v>3</v>
      </c>
      <c r="H862">
        <v>84</v>
      </c>
      <c r="I862">
        <v>0</v>
      </c>
      <c r="J862">
        <v>76</v>
      </c>
      <c r="K862">
        <v>12</v>
      </c>
      <c r="L862">
        <v>18</v>
      </c>
      <c r="M862">
        <v>1</v>
      </c>
      <c r="N862">
        <v>56</v>
      </c>
      <c r="O862">
        <v>54</v>
      </c>
      <c r="P862">
        <v>84</v>
      </c>
      <c r="Q862">
        <v>63</v>
      </c>
      <c r="R862">
        <v>47</v>
      </c>
      <c r="S862">
        <v>83</v>
      </c>
      <c r="T862">
        <v>56</v>
      </c>
      <c r="U862">
        <v>50</v>
      </c>
      <c r="V862">
        <v>56</v>
      </c>
      <c r="W862">
        <v>51</v>
      </c>
      <c r="X862">
        <v>56</v>
      </c>
      <c r="Y862">
        <v>84</v>
      </c>
      <c r="Z862">
        <v>56</v>
      </c>
      <c r="AA862" t="s">
        <v>1544</v>
      </c>
      <c r="AB862" t="s">
        <v>389</v>
      </c>
      <c r="AC862" t="s">
        <v>510</v>
      </c>
      <c r="AD862" t="s">
        <v>511</v>
      </c>
    </row>
    <row r="863" spans="1:30" x14ac:dyDescent="0.25">
      <c r="A863" t="s">
        <v>1446</v>
      </c>
      <c r="B863">
        <v>44896</v>
      </c>
      <c r="C863">
        <v>44900</v>
      </c>
      <c r="D863" t="s">
        <v>75</v>
      </c>
      <c r="E863">
        <v>19693</v>
      </c>
      <c r="F863">
        <v>635</v>
      </c>
      <c r="G863">
        <v>6</v>
      </c>
      <c r="H863">
        <v>234</v>
      </c>
      <c r="I863">
        <v>9</v>
      </c>
      <c r="J863">
        <v>185</v>
      </c>
      <c r="K863">
        <v>54</v>
      </c>
      <c r="L863">
        <v>27</v>
      </c>
      <c r="M863">
        <v>2</v>
      </c>
      <c r="N863">
        <v>113</v>
      </c>
      <c r="O863">
        <v>53</v>
      </c>
      <c r="P863">
        <v>249</v>
      </c>
      <c r="Q863">
        <v>148</v>
      </c>
      <c r="R863">
        <v>134</v>
      </c>
      <c r="S863">
        <v>253</v>
      </c>
      <c r="T863">
        <v>113</v>
      </c>
      <c r="U863">
        <v>93</v>
      </c>
      <c r="V863">
        <v>117</v>
      </c>
      <c r="W863">
        <v>115</v>
      </c>
      <c r="X863">
        <v>112</v>
      </c>
      <c r="Y863">
        <v>253</v>
      </c>
      <c r="Z863">
        <v>118</v>
      </c>
      <c r="AA863" t="s">
        <v>1429</v>
      </c>
      <c r="AB863" t="s">
        <v>16</v>
      </c>
      <c r="AC863" t="s">
        <v>70</v>
      </c>
      <c r="AD863" t="s">
        <v>1709</v>
      </c>
    </row>
    <row r="864" spans="1:30" x14ac:dyDescent="0.25">
      <c r="A864" t="s">
        <v>1446</v>
      </c>
      <c r="B864">
        <v>44896</v>
      </c>
      <c r="C864">
        <v>44900</v>
      </c>
      <c r="D864" t="s">
        <v>483</v>
      </c>
      <c r="E864">
        <v>3460</v>
      </c>
      <c r="F864">
        <v>136</v>
      </c>
      <c r="G864">
        <v>0</v>
      </c>
      <c r="H864">
        <v>35</v>
      </c>
      <c r="I864">
        <v>0</v>
      </c>
      <c r="J864">
        <v>53</v>
      </c>
      <c r="K864">
        <v>0</v>
      </c>
      <c r="L864">
        <v>0</v>
      </c>
      <c r="M864">
        <v>0</v>
      </c>
      <c r="N864">
        <v>1</v>
      </c>
      <c r="O864">
        <v>0</v>
      </c>
      <c r="P864">
        <v>36</v>
      </c>
      <c r="Q864">
        <v>13</v>
      </c>
      <c r="R864">
        <v>9</v>
      </c>
      <c r="S864">
        <v>35</v>
      </c>
      <c r="T864">
        <v>1</v>
      </c>
      <c r="U864">
        <v>5</v>
      </c>
      <c r="V864">
        <v>6</v>
      </c>
      <c r="W864">
        <v>7</v>
      </c>
      <c r="X864">
        <v>7</v>
      </c>
      <c r="Y864">
        <v>37</v>
      </c>
      <c r="Z864">
        <v>8</v>
      </c>
      <c r="AA864" t="s">
        <v>484</v>
      </c>
      <c r="AB864" t="s">
        <v>389</v>
      </c>
      <c r="AC864" t="s">
        <v>450</v>
      </c>
      <c r="AD864" t="s">
        <v>451</v>
      </c>
    </row>
    <row r="865" spans="1:30" x14ac:dyDescent="0.25">
      <c r="A865" t="s">
        <v>1446</v>
      </c>
      <c r="B865">
        <v>44896</v>
      </c>
      <c r="C865">
        <v>44900</v>
      </c>
      <c r="D865" t="s">
        <v>143</v>
      </c>
      <c r="E865">
        <v>9574</v>
      </c>
      <c r="F865">
        <v>365</v>
      </c>
      <c r="G865">
        <v>15</v>
      </c>
      <c r="H865">
        <v>124</v>
      </c>
      <c r="I865">
        <v>4</v>
      </c>
      <c r="J865">
        <v>151</v>
      </c>
      <c r="K865">
        <v>11</v>
      </c>
      <c r="L865">
        <v>13</v>
      </c>
      <c r="M865">
        <v>19</v>
      </c>
      <c r="N865">
        <v>40</v>
      </c>
      <c r="O865">
        <v>60</v>
      </c>
      <c r="P865">
        <v>129</v>
      </c>
      <c r="Q865">
        <v>84</v>
      </c>
      <c r="R865">
        <v>75</v>
      </c>
      <c r="S865">
        <v>137</v>
      </c>
      <c r="T865">
        <v>52</v>
      </c>
      <c r="U865">
        <v>53</v>
      </c>
      <c r="V865">
        <v>59</v>
      </c>
      <c r="W865">
        <v>55</v>
      </c>
      <c r="X865">
        <v>57</v>
      </c>
      <c r="Y865">
        <v>138</v>
      </c>
      <c r="Z865">
        <v>60</v>
      </c>
      <c r="AA865" t="s">
        <v>144</v>
      </c>
      <c r="AB865" t="s">
        <v>16</v>
      </c>
      <c r="AC865" t="s">
        <v>128</v>
      </c>
      <c r="AD865" t="s">
        <v>129</v>
      </c>
    </row>
    <row r="866" spans="1:30" x14ac:dyDescent="0.25">
      <c r="A866" t="s">
        <v>1446</v>
      </c>
      <c r="B866">
        <v>44896</v>
      </c>
      <c r="C866">
        <v>44900</v>
      </c>
      <c r="D866" t="s">
        <v>138</v>
      </c>
      <c r="E866">
        <v>5334</v>
      </c>
      <c r="F866">
        <v>208</v>
      </c>
      <c r="G866">
        <v>21</v>
      </c>
      <c r="H866">
        <v>132</v>
      </c>
      <c r="I866">
        <v>0</v>
      </c>
      <c r="J866">
        <v>83</v>
      </c>
      <c r="K866">
        <v>2</v>
      </c>
      <c r="L866">
        <v>2</v>
      </c>
      <c r="M866">
        <v>9</v>
      </c>
      <c r="N866">
        <v>7</v>
      </c>
      <c r="O866">
        <v>23</v>
      </c>
      <c r="P866">
        <v>130</v>
      </c>
      <c r="Q866">
        <v>99</v>
      </c>
      <c r="R866">
        <v>87</v>
      </c>
      <c r="S866">
        <v>178</v>
      </c>
      <c r="T866">
        <v>14</v>
      </c>
      <c r="U866">
        <v>33</v>
      </c>
      <c r="V866">
        <v>37</v>
      </c>
      <c r="W866">
        <v>35</v>
      </c>
      <c r="X866">
        <v>39</v>
      </c>
      <c r="Y866">
        <v>184</v>
      </c>
      <c r="Z866">
        <v>41</v>
      </c>
      <c r="AA866" t="s">
        <v>139</v>
      </c>
      <c r="AB866" t="s">
        <v>16</v>
      </c>
      <c r="AC866" t="s">
        <v>128</v>
      </c>
      <c r="AD866" t="s">
        <v>129</v>
      </c>
    </row>
    <row r="867" spans="1:30" x14ac:dyDescent="0.25">
      <c r="A867" t="s">
        <v>1446</v>
      </c>
      <c r="B867">
        <v>44896</v>
      </c>
      <c r="C867">
        <v>44900</v>
      </c>
      <c r="D867" t="s">
        <v>414</v>
      </c>
      <c r="E867">
        <v>4055</v>
      </c>
      <c r="F867">
        <v>116</v>
      </c>
      <c r="G867">
        <v>2</v>
      </c>
      <c r="H867">
        <v>70</v>
      </c>
      <c r="I867">
        <v>0</v>
      </c>
      <c r="J867">
        <v>45</v>
      </c>
      <c r="K867">
        <v>0</v>
      </c>
      <c r="L867">
        <v>0</v>
      </c>
      <c r="M867">
        <v>0</v>
      </c>
      <c r="N867">
        <v>13</v>
      </c>
      <c r="O867">
        <v>50</v>
      </c>
      <c r="P867">
        <v>69</v>
      </c>
      <c r="Q867">
        <v>51</v>
      </c>
      <c r="R867">
        <v>30</v>
      </c>
      <c r="S867">
        <v>74</v>
      </c>
      <c r="T867">
        <v>28</v>
      </c>
      <c r="U867">
        <v>23</v>
      </c>
      <c r="V867">
        <v>32</v>
      </c>
      <c r="W867">
        <v>29</v>
      </c>
      <c r="X867">
        <v>31</v>
      </c>
      <c r="Y867">
        <v>75</v>
      </c>
      <c r="Z867">
        <v>32</v>
      </c>
      <c r="AA867" t="s">
        <v>415</v>
      </c>
      <c r="AB867" t="s">
        <v>389</v>
      </c>
      <c r="AC867" t="s">
        <v>391</v>
      </c>
      <c r="AD867" t="s">
        <v>392</v>
      </c>
    </row>
    <row r="868" spans="1:30" x14ac:dyDescent="0.25">
      <c r="A868" t="s">
        <v>1446</v>
      </c>
      <c r="B868">
        <v>44896</v>
      </c>
      <c r="C868">
        <v>44900</v>
      </c>
      <c r="D868" t="s">
        <v>101</v>
      </c>
      <c r="E868">
        <v>3262</v>
      </c>
      <c r="F868">
        <v>94</v>
      </c>
      <c r="G868">
        <v>7</v>
      </c>
      <c r="H868">
        <v>29</v>
      </c>
      <c r="I868">
        <v>0</v>
      </c>
      <c r="J868">
        <v>37</v>
      </c>
      <c r="K868">
        <v>0</v>
      </c>
      <c r="L868">
        <v>0</v>
      </c>
      <c r="M868">
        <v>3</v>
      </c>
      <c r="N868">
        <v>4</v>
      </c>
      <c r="O868">
        <v>13</v>
      </c>
      <c r="P868">
        <v>29</v>
      </c>
      <c r="Q868">
        <v>27</v>
      </c>
      <c r="R868">
        <v>17</v>
      </c>
      <c r="S868">
        <v>30</v>
      </c>
      <c r="T868">
        <v>6</v>
      </c>
      <c r="U868">
        <v>7</v>
      </c>
      <c r="V868">
        <v>8</v>
      </c>
      <c r="W868">
        <v>8</v>
      </c>
      <c r="X868">
        <v>7</v>
      </c>
      <c r="Y868">
        <v>30</v>
      </c>
      <c r="Z868">
        <v>8</v>
      </c>
      <c r="AA868" t="s">
        <v>102</v>
      </c>
      <c r="AB868" t="s">
        <v>16</v>
      </c>
      <c r="AC868" t="s">
        <v>91</v>
      </c>
      <c r="AD868" t="s">
        <v>92</v>
      </c>
    </row>
    <row r="869" spans="1:30" x14ac:dyDescent="0.25">
      <c r="A869" t="s">
        <v>1446</v>
      </c>
      <c r="B869">
        <v>44896</v>
      </c>
      <c r="C869">
        <v>44900</v>
      </c>
      <c r="D869" t="s">
        <v>578</v>
      </c>
      <c r="E869">
        <v>3275</v>
      </c>
      <c r="F869">
        <v>151</v>
      </c>
      <c r="G869">
        <v>0</v>
      </c>
      <c r="H869">
        <v>47</v>
      </c>
      <c r="I869">
        <v>0</v>
      </c>
      <c r="J869">
        <v>47</v>
      </c>
      <c r="K869">
        <v>0</v>
      </c>
      <c r="L869">
        <v>0</v>
      </c>
      <c r="M869">
        <v>0</v>
      </c>
      <c r="N869">
        <v>0</v>
      </c>
      <c r="O869">
        <v>25</v>
      </c>
      <c r="P869">
        <v>74</v>
      </c>
      <c r="Q869">
        <v>50</v>
      </c>
      <c r="R869">
        <v>33</v>
      </c>
      <c r="S869">
        <v>74</v>
      </c>
      <c r="T869">
        <v>13</v>
      </c>
      <c r="U869">
        <v>19</v>
      </c>
      <c r="V869">
        <v>21</v>
      </c>
      <c r="W869">
        <v>20</v>
      </c>
      <c r="X869">
        <v>19</v>
      </c>
      <c r="Y869">
        <v>74</v>
      </c>
      <c r="Z869">
        <v>21</v>
      </c>
      <c r="AA869" t="s">
        <v>579</v>
      </c>
      <c r="AB869" t="s">
        <v>389</v>
      </c>
      <c r="AC869" t="s">
        <v>510</v>
      </c>
      <c r="AD869" t="s">
        <v>511</v>
      </c>
    </row>
    <row r="870" spans="1:30" x14ac:dyDescent="0.25">
      <c r="A870" t="s">
        <v>1446</v>
      </c>
      <c r="B870">
        <v>44896</v>
      </c>
      <c r="C870">
        <v>44900</v>
      </c>
      <c r="D870" t="s">
        <v>517</v>
      </c>
      <c r="E870">
        <v>4543</v>
      </c>
      <c r="F870">
        <v>210</v>
      </c>
      <c r="G870">
        <v>56</v>
      </c>
      <c r="H870">
        <v>62</v>
      </c>
      <c r="I870">
        <v>0</v>
      </c>
      <c r="J870">
        <v>102</v>
      </c>
      <c r="K870">
        <v>0</v>
      </c>
      <c r="L870">
        <v>2</v>
      </c>
      <c r="M870">
        <v>4</v>
      </c>
      <c r="N870">
        <v>27</v>
      </c>
      <c r="O870">
        <v>8</v>
      </c>
      <c r="P870">
        <v>64</v>
      </c>
      <c r="Q870">
        <v>43</v>
      </c>
      <c r="R870">
        <v>38</v>
      </c>
      <c r="S870">
        <v>63</v>
      </c>
      <c r="T870">
        <v>29</v>
      </c>
      <c r="U870">
        <v>44</v>
      </c>
      <c r="V870">
        <v>47</v>
      </c>
      <c r="W870">
        <v>47</v>
      </c>
      <c r="X870">
        <v>46</v>
      </c>
      <c r="Y870">
        <v>64</v>
      </c>
      <c r="Z870">
        <v>47</v>
      </c>
      <c r="AA870" t="s">
        <v>518</v>
      </c>
      <c r="AB870" t="s">
        <v>389</v>
      </c>
      <c r="AC870" t="s">
        <v>510</v>
      </c>
      <c r="AD870" t="s">
        <v>511</v>
      </c>
    </row>
    <row r="871" spans="1:30" x14ac:dyDescent="0.25">
      <c r="A871" t="s">
        <v>1446</v>
      </c>
      <c r="B871">
        <v>44896</v>
      </c>
      <c r="C871">
        <v>44900</v>
      </c>
      <c r="D871" t="s">
        <v>503</v>
      </c>
      <c r="E871">
        <v>2915</v>
      </c>
      <c r="F871">
        <v>120</v>
      </c>
      <c r="G871">
        <v>43</v>
      </c>
      <c r="H871">
        <v>54</v>
      </c>
      <c r="I871">
        <v>0</v>
      </c>
      <c r="J871">
        <v>47</v>
      </c>
      <c r="K871">
        <v>3</v>
      </c>
      <c r="L871">
        <v>3</v>
      </c>
      <c r="M871">
        <v>23</v>
      </c>
      <c r="N871">
        <v>25</v>
      </c>
      <c r="O871">
        <v>43</v>
      </c>
      <c r="P871">
        <v>53</v>
      </c>
      <c r="Q871">
        <v>42</v>
      </c>
      <c r="R871">
        <v>37</v>
      </c>
      <c r="S871">
        <v>52</v>
      </c>
      <c r="T871">
        <v>26</v>
      </c>
      <c r="U871">
        <v>21</v>
      </c>
      <c r="V871">
        <v>27</v>
      </c>
      <c r="W871">
        <v>24</v>
      </c>
      <c r="X871">
        <v>26</v>
      </c>
      <c r="Y871">
        <v>54</v>
      </c>
      <c r="Z871">
        <v>27</v>
      </c>
      <c r="AA871" t="s">
        <v>504</v>
      </c>
      <c r="AB871" t="s">
        <v>389</v>
      </c>
      <c r="AC871" t="s">
        <v>450</v>
      </c>
      <c r="AD871" t="s">
        <v>451</v>
      </c>
    </row>
    <row r="872" spans="1:30" x14ac:dyDescent="0.25">
      <c r="A872" t="s">
        <v>1446</v>
      </c>
      <c r="B872">
        <v>44896</v>
      </c>
      <c r="C872">
        <v>44900</v>
      </c>
      <c r="D872" t="s">
        <v>106</v>
      </c>
      <c r="E872">
        <v>6067</v>
      </c>
      <c r="F872">
        <v>221</v>
      </c>
      <c r="G872">
        <v>22</v>
      </c>
      <c r="H872">
        <v>109</v>
      </c>
      <c r="I872">
        <v>0</v>
      </c>
      <c r="J872">
        <v>80</v>
      </c>
      <c r="K872">
        <v>3</v>
      </c>
      <c r="L872">
        <v>1</v>
      </c>
      <c r="M872">
        <v>3</v>
      </c>
      <c r="N872">
        <v>7</v>
      </c>
      <c r="O872">
        <v>10</v>
      </c>
      <c r="P872">
        <v>108</v>
      </c>
      <c r="Q872">
        <v>53</v>
      </c>
      <c r="R872">
        <v>39</v>
      </c>
      <c r="S872">
        <v>112</v>
      </c>
      <c r="T872">
        <v>27</v>
      </c>
      <c r="U872">
        <v>22</v>
      </c>
      <c r="V872">
        <v>32</v>
      </c>
      <c r="W872">
        <v>25</v>
      </c>
      <c r="X872">
        <v>33</v>
      </c>
      <c r="Y872">
        <v>112</v>
      </c>
      <c r="Z872">
        <v>33</v>
      </c>
      <c r="AA872" t="s">
        <v>107</v>
      </c>
      <c r="AB872" t="s">
        <v>16</v>
      </c>
      <c r="AC872" t="s">
        <v>91</v>
      </c>
      <c r="AD872" t="s">
        <v>92</v>
      </c>
    </row>
    <row r="873" spans="1:30" x14ac:dyDescent="0.25">
      <c r="A873" t="s">
        <v>1446</v>
      </c>
      <c r="B873">
        <v>44896</v>
      </c>
      <c r="C873">
        <v>44900</v>
      </c>
      <c r="D873" t="s">
        <v>515</v>
      </c>
      <c r="E873">
        <v>9742</v>
      </c>
      <c r="F873">
        <v>417</v>
      </c>
      <c r="G873">
        <v>0</v>
      </c>
      <c r="H873">
        <v>217</v>
      </c>
      <c r="I873">
        <v>0</v>
      </c>
      <c r="J873">
        <v>108</v>
      </c>
      <c r="K873">
        <v>21</v>
      </c>
      <c r="L873">
        <v>39</v>
      </c>
      <c r="M873">
        <v>0</v>
      </c>
      <c r="N873">
        <v>75</v>
      </c>
      <c r="O873">
        <v>80</v>
      </c>
      <c r="P873">
        <v>217</v>
      </c>
      <c r="Q873">
        <v>170</v>
      </c>
      <c r="R873">
        <v>125</v>
      </c>
      <c r="S873">
        <v>218</v>
      </c>
      <c r="T873">
        <v>76</v>
      </c>
      <c r="U873">
        <v>72</v>
      </c>
      <c r="V873">
        <v>85</v>
      </c>
      <c r="W873">
        <v>86</v>
      </c>
      <c r="X873">
        <v>82</v>
      </c>
      <c r="Y873">
        <v>218</v>
      </c>
      <c r="Z873">
        <v>87</v>
      </c>
      <c r="AA873" t="s">
        <v>516</v>
      </c>
      <c r="AB873" t="s">
        <v>389</v>
      </c>
      <c r="AC873" t="s">
        <v>510</v>
      </c>
      <c r="AD873" t="s">
        <v>511</v>
      </c>
    </row>
    <row r="874" spans="1:30" x14ac:dyDescent="0.25">
      <c r="A874" t="s">
        <v>1446</v>
      </c>
      <c r="B874">
        <v>44896</v>
      </c>
      <c r="C874">
        <v>44900</v>
      </c>
      <c r="D874" t="s">
        <v>167</v>
      </c>
      <c r="E874">
        <v>5415</v>
      </c>
      <c r="F874">
        <v>145</v>
      </c>
      <c r="G874">
        <v>0</v>
      </c>
      <c r="H874">
        <v>69</v>
      </c>
      <c r="I874">
        <v>0</v>
      </c>
      <c r="J874">
        <v>64</v>
      </c>
      <c r="K874">
        <v>5</v>
      </c>
      <c r="L874">
        <v>8</v>
      </c>
      <c r="M874">
        <v>2</v>
      </c>
      <c r="N874">
        <v>32</v>
      </c>
      <c r="O874">
        <v>19</v>
      </c>
      <c r="P874">
        <v>68</v>
      </c>
      <c r="Q874">
        <v>41</v>
      </c>
      <c r="R874">
        <v>40</v>
      </c>
      <c r="S874">
        <v>69</v>
      </c>
      <c r="T874">
        <v>32</v>
      </c>
      <c r="U874">
        <v>28</v>
      </c>
      <c r="V874">
        <v>36</v>
      </c>
      <c r="W874">
        <v>35</v>
      </c>
      <c r="X874">
        <v>35</v>
      </c>
      <c r="Y874">
        <v>69</v>
      </c>
      <c r="Z874">
        <v>36</v>
      </c>
      <c r="AA874" t="s">
        <v>168</v>
      </c>
      <c r="AB874" t="s">
        <v>16</v>
      </c>
      <c r="AC874" t="s">
        <v>169</v>
      </c>
      <c r="AD874" t="s">
        <v>1540</v>
      </c>
    </row>
    <row r="875" spans="1:30" x14ac:dyDescent="0.25">
      <c r="A875" t="s">
        <v>1446</v>
      </c>
      <c r="B875">
        <v>44896</v>
      </c>
      <c r="C875">
        <v>44900</v>
      </c>
      <c r="D875" t="s">
        <v>562</v>
      </c>
      <c r="E875">
        <v>5247</v>
      </c>
      <c r="F875">
        <v>218</v>
      </c>
      <c r="G875">
        <v>11</v>
      </c>
      <c r="H875">
        <v>88</v>
      </c>
      <c r="I875">
        <v>0</v>
      </c>
      <c r="J875">
        <v>74</v>
      </c>
      <c r="K875">
        <v>19</v>
      </c>
      <c r="L875">
        <v>2</v>
      </c>
      <c r="M875">
        <v>13</v>
      </c>
      <c r="N875">
        <v>42</v>
      </c>
      <c r="O875">
        <v>10</v>
      </c>
      <c r="P875">
        <v>132</v>
      </c>
      <c r="Q875">
        <v>102</v>
      </c>
      <c r="R875">
        <v>81</v>
      </c>
      <c r="S875">
        <v>134</v>
      </c>
      <c r="T875">
        <v>52</v>
      </c>
      <c r="U875">
        <v>48</v>
      </c>
      <c r="V875">
        <v>56</v>
      </c>
      <c r="W875">
        <v>56</v>
      </c>
      <c r="X875">
        <v>53</v>
      </c>
      <c r="Y875">
        <v>134</v>
      </c>
      <c r="Z875">
        <v>56</v>
      </c>
      <c r="AA875" t="s">
        <v>1516</v>
      </c>
      <c r="AB875" t="s">
        <v>389</v>
      </c>
      <c r="AC875" t="s">
        <v>510</v>
      </c>
      <c r="AD875" t="s">
        <v>511</v>
      </c>
    </row>
    <row r="876" spans="1:30" x14ac:dyDescent="0.25">
      <c r="A876" t="s">
        <v>1446</v>
      </c>
      <c r="B876">
        <v>44896</v>
      </c>
      <c r="C876">
        <v>44900</v>
      </c>
      <c r="D876" t="s">
        <v>1019</v>
      </c>
      <c r="E876">
        <v>28041</v>
      </c>
      <c r="F876">
        <v>615</v>
      </c>
      <c r="G876">
        <v>3</v>
      </c>
      <c r="H876">
        <v>246</v>
      </c>
      <c r="I876">
        <v>1</v>
      </c>
      <c r="J876">
        <v>94</v>
      </c>
      <c r="K876">
        <v>3</v>
      </c>
      <c r="L876">
        <v>1</v>
      </c>
      <c r="M876">
        <v>0</v>
      </c>
      <c r="N876">
        <v>3</v>
      </c>
      <c r="O876">
        <v>209</v>
      </c>
      <c r="P876">
        <v>254</v>
      </c>
      <c r="Q876">
        <v>175</v>
      </c>
      <c r="R876">
        <v>91</v>
      </c>
      <c r="S876">
        <v>258</v>
      </c>
      <c r="T876">
        <v>7</v>
      </c>
      <c r="U876">
        <v>10</v>
      </c>
      <c r="V876">
        <v>10</v>
      </c>
      <c r="W876">
        <v>9</v>
      </c>
      <c r="X876">
        <v>7</v>
      </c>
      <c r="Y876">
        <v>258</v>
      </c>
      <c r="Z876">
        <v>10</v>
      </c>
      <c r="AA876" t="s">
        <v>1020</v>
      </c>
      <c r="AB876" t="s">
        <v>810</v>
      </c>
      <c r="AC876" t="s">
        <v>1009</v>
      </c>
      <c r="AD876" t="s">
        <v>1010</v>
      </c>
    </row>
    <row r="877" spans="1:30" x14ac:dyDescent="0.25">
      <c r="A877" t="s">
        <v>1446</v>
      </c>
      <c r="B877">
        <v>44927</v>
      </c>
      <c r="C877">
        <v>44929</v>
      </c>
      <c r="D877" t="s">
        <v>843</v>
      </c>
      <c r="E877">
        <v>11468</v>
      </c>
      <c r="F877">
        <v>350</v>
      </c>
      <c r="G877">
        <v>0</v>
      </c>
      <c r="H877">
        <v>178</v>
      </c>
      <c r="I877">
        <v>0</v>
      </c>
      <c r="J877">
        <v>44</v>
      </c>
      <c r="K877">
        <v>1</v>
      </c>
      <c r="L877">
        <v>0</v>
      </c>
      <c r="M877">
        <v>0</v>
      </c>
      <c r="N877">
        <v>0</v>
      </c>
      <c r="O877">
        <v>146</v>
      </c>
      <c r="P877">
        <v>178</v>
      </c>
      <c r="Q877">
        <v>149</v>
      </c>
      <c r="R877">
        <v>106</v>
      </c>
      <c r="S877">
        <v>225</v>
      </c>
      <c r="T877">
        <v>21</v>
      </c>
      <c r="U877">
        <v>18</v>
      </c>
      <c r="V877">
        <v>21</v>
      </c>
      <c r="W877">
        <v>20</v>
      </c>
      <c r="X877">
        <v>20</v>
      </c>
      <c r="Y877">
        <v>230</v>
      </c>
      <c r="Z877">
        <v>22</v>
      </c>
      <c r="AA877" t="s">
        <v>844</v>
      </c>
      <c r="AB877" t="s">
        <v>810</v>
      </c>
      <c r="AC877" t="s">
        <v>812</v>
      </c>
      <c r="AD877" t="s">
        <v>813</v>
      </c>
    </row>
    <row r="878" spans="1:30" x14ac:dyDescent="0.25">
      <c r="A878" t="s">
        <v>1446</v>
      </c>
      <c r="B878">
        <v>44927</v>
      </c>
      <c r="C878">
        <v>44929</v>
      </c>
      <c r="D878" t="s">
        <v>902</v>
      </c>
      <c r="E878">
        <v>7534</v>
      </c>
      <c r="F878">
        <v>316</v>
      </c>
      <c r="G878">
        <v>1</v>
      </c>
      <c r="H878">
        <v>97</v>
      </c>
      <c r="I878">
        <v>0</v>
      </c>
      <c r="J878">
        <v>45</v>
      </c>
      <c r="K878">
        <v>0</v>
      </c>
      <c r="L878">
        <v>0</v>
      </c>
      <c r="M878">
        <v>0</v>
      </c>
      <c r="N878">
        <v>0</v>
      </c>
      <c r="O878">
        <v>74</v>
      </c>
      <c r="P878">
        <v>170</v>
      </c>
      <c r="Q878">
        <v>101</v>
      </c>
      <c r="R878">
        <v>101</v>
      </c>
      <c r="S878">
        <v>169</v>
      </c>
      <c r="T878">
        <v>9</v>
      </c>
      <c r="U878">
        <v>11</v>
      </c>
      <c r="V878">
        <v>15</v>
      </c>
      <c r="W878">
        <v>13</v>
      </c>
      <c r="X878">
        <v>12</v>
      </c>
      <c r="Y878">
        <v>171</v>
      </c>
      <c r="Z878">
        <v>15</v>
      </c>
      <c r="AA878" t="s">
        <v>903</v>
      </c>
      <c r="AB878" t="s">
        <v>810</v>
      </c>
      <c r="AC878" t="s">
        <v>904</v>
      </c>
      <c r="AD878" t="s">
        <v>905</v>
      </c>
    </row>
    <row r="879" spans="1:30" x14ac:dyDescent="0.25">
      <c r="A879" t="s">
        <v>1446</v>
      </c>
      <c r="B879">
        <v>44927</v>
      </c>
      <c r="C879">
        <v>44929</v>
      </c>
      <c r="D879" t="s">
        <v>883</v>
      </c>
      <c r="E879">
        <v>15659</v>
      </c>
      <c r="F879">
        <v>567</v>
      </c>
      <c r="G879">
        <v>10</v>
      </c>
      <c r="H879">
        <v>327</v>
      </c>
      <c r="I879">
        <v>0</v>
      </c>
      <c r="J879">
        <v>124</v>
      </c>
      <c r="K879">
        <v>1</v>
      </c>
      <c r="L879">
        <v>1</v>
      </c>
      <c r="M879">
        <v>0</v>
      </c>
      <c r="N879">
        <v>3</v>
      </c>
      <c r="O879">
        <v>24</v>
      </c>
      <c r="P879">
        <v>343</v>
      </c>
      <c r="Q879">
        <v>238</v>
      </c>
      <c r="R879">
        <v>126</v>
      </c>
      <c r="S879">
        <v>349</v>
      </c>
      <c r="T879">
        <v>56</v>
      </c>
      <c r="U879">
        <v>55</v>
      </c>
      <c r="V879">
        <v>57</v>
      </c>
      <c r="W879">
        <v>48</v>
      </c>
      <c r="X879">
        <v>57</v>
      </c>
      <c r="Y879">
        <v>349</v>
      </c>
      <c r="Z879">
        <v>57</v>
      </c>
      <c r="AA879" t="s">
        <v>884</v>
      </c>
      <c r="AB879" t="s">
        <v>810</v>
      </c>
      <c r="AC879" t="s">
        <v>1447</v>
      </c>
      <c r="AD879" t="s">
        <v>1448</v>
      </c>
    </row>
    <row r="880" spans="1:30" x14ac:dyDescent="0.25">
      <c r="A880" t="s">
        <v>1446</v>
      </c>
      <c r="B880">
        <v>44927</v>
      </c>
      <c r="C880">
        <v>44929</v>
      </c>
      <c r="D880" t="s">
        <v>427</v>
      </c>
      <c r="E880">
        <v>3528</v>
      </c>
      <c r="F880">
        <v>130</v>
      </c>
      <c r="G880">
        <v>2</v>
      </c>
      <c r="H880">
        <v>101</v>
      </c>
      <c r="I880">
        <v>0</v>
      </c>
      <c r="J880">
        <v>52</v>
      </c>
      <c r="K880">
        <v>1</v>
      </c>
      <c r="L880">
        <v>4</v>
      </c>
      <c r="M880">
        <v>0</v>
      </c>
      <c r="N880">
        <v>7</v>
      </c>
      <c r="O880">
        <v>58</v>
      </c>
      <c r="P880">
        <v>99</v>
      </c>
      <c r="Q880">
        <v>76</v>
      </c>
      <c r="R880">
        <v>48</v>
      </c>
      <c r="S880">
        <v>100</v>
      </c>
      <c r="T880">
        <v>16</v>
      </c>
      <c r="U880">
        <v>22</v>
      </c>
      <c r="V880">
        <v>22</v>
      </c>
      <c r="W880">
        <v>25</v>
      </c>
      <c r="X880">
        <v>26</v>
      </c>
      <c r="Y880">
        <v>101</v>
      </c>
      <c r="Z880">
        <v>26</v>
      </c>
      <c r="AA880" t="s">
        <v>428</v>
      </c>
      <c r="AB880" t="s">
        <v>389</v>
      </c>
      <c r="AC880" t="s">
        <v>391</v>
      </c>
      <c r="AD880" t="s">
        <v>392</v>
      </c>
    </row>
    <row r="881" spans="1:30" x14ac:dyDescent="0.25">
      <c r="A881" t="s">
        <v>1446</v>
      </c>
      <c r="B881">
        <v>44927</v>
      </c>
      <c r="C881">
        <v>44929</v>
      </c>
      <c r="D881" t="s">
        <v>449</v>
      </c>
      <c r="E881">
        <v>3839</v>
      </c>
      <c r="F881">
        <v>113</v>
      </c>
      <c r="G881">
        <v>0</v>
      </c>
      <c r="H881">
        <v>50</v>
      </c>
      <c r="I881">
        <v>0</v>
      </c>
      <c r="J881">
        <v>14</v>
      </c>
      <c r="K881">
        <v>2</v>
      </c>
      <c r="L881">
        <v>0</v>
      </c>
      <c r="M881">
        <v>0</v>
      </c>
      <c r="N881">
        <v>5</v>
      </c>
      <c r="O881">
        <v>49</v>
      </c>
      <c r="P881">
        <v>54</v>
      </c>
      <c r="Q881">
        <v>39</v>
      </c>
      <c r="R881">
        <v>25</v>
      </c>
      <c r="S881">
        <v>54</v>
      </c>
      <c r="T881">
        <v>6</v>
      </c>
      <c r="U881">
        <v>7</v>
      </c>
      <c r="V881">
        <v>7</v>
      </c>
      <c r="W881">
        <v>7</v>
      </c>
      <c r="X881">
        <v>7</v>
      </c>
      <c r="Y881">
        <v>54</v>
      </c>
      <c r="Z881">
        <v>7</v>
      </c>
      <c r="AA881" t="s">
        <v>1631</v>
      </c>
      <c r="AB881" t="s">
        <v>389</v>
      </c>
      <c r="AC881" t="s">
        <v>450</v>
      </c>
      <c r="AD881" t="s">
        <v>451</v>
      </c>
    </row>
    <row r="882" spans="1:30" x14ac:dyDescent="0.25">
      <c r="A882" t="s">
        <v>1446</v>
      </c>
      <c r="B882">
        <v>44927</v>
      </c>
      <c r="C882">
        <v>44929</v>
      </c>
      <c r="D882" t="s">
        <v>900</v>
      </c>
      <c r="E882">
        <v>13614</v>
      </c>
      <c r="F882">
        <v>637</v>
      </c>
      <c r="G882">
        <v>1</v>
      </c>
      <c r="H882">
        <v>273</v>
      </c>
      <c r="I882">
        <v>0</v>
      </c>
      <c r="J882">
        <v>142</v>
      </c>
      <c r="K882">
        <v>8</v>
      </c>
      <c r="L882">
        <v>0</v>
      </c>
      <c r="M882">
        <v>0</v>
      </c>
      <c r="N882">
        <v>51</v>
      </c>
      <c r="O882">
        <v>214</v>
      </c>
      <c r="P882">
        <v>273</v>
      </c>
      <c r="Q882">
        <v>170</v>
      </c>
      <c r="R882">
        <v>133</v>
      </c>
      <c r="S882">
        <v>274</v>
      </c>
      <c r="T882">
        <v>48</v>
      </c>
      <c r="U882">
        <v>43</v>
      </c>
      <c r="V882">
        <v>51</v>
      </c>
      <c r="W882">
        <v>50</v>
      </c>
      <c r="X882">
        <v>48</v>
      </c>
      <c r="Y882">
        <v>275</v>
      </c>
      <c r="Z882">
        <v>51</v>
      </c>
      <c r="AA882" t="s">
        <v>901</v>
      </c>
      <c r="AB882" t="s">
        <v>810</v>
      </c>
      <c r="AC882" t="s">
        <v>856</v>
      </c>
      <c r="AD882" t="s">
        <v>857</v>
      </c>
    </row>
    <row r="883" spans="1:30" x14ac:dyDescent="0.25">
      <c r="A883" t="s">
        <v>1446</v>
      </c>
      <c r="B883">
        <v>44927</v>
      </c>
      <c r="C883">
        <v>44929</v>
      </c>
      <c r="D883" t="s">
        <v>1002</v>
      </c>
      <c r="E883">
        <v>9585</v>
      </c>
      <c r="F883">
        <v>472</v>
      </c>
      <c r="G883">
        <v>2</v>
      </c>
      <c r="H883">
        <v>330</v>
      </c>
      <c r="I883">
        <v>2</v>
      </c>
      <c r="J883">
        <v>114</v>
      </c>
      <c r="K883">
        <v>2</v>
      </c>
      <c r="L883">
        <v>23</v>
      </c>
      <c r="M883">
        <v>0</v>
      </c>
      <c r="N883">
        <v>66</v>
      </c>
      <c r="O883">
        <v>219</v>
      </c>
      <c r="P883">
        <v>331</v>
      </c>
      <c r="Q883">
        <v>245</v>
      </c>
      <c r="R883">
        <v>186</v>
      </c>
      <c r="S883">
        <v>330</v>
      </c>
      <c r="T883">
        <v>77</v>
      </c>
      <c r="U883">
        <v>71</v>
      </c>
      <c r="V883">
        <v>83</v>
      </c>
      <c r="W883">
        <v>86</v>
      </c>
      <c r="X883">
        <v>79</v>
      </c>
      <c r="Y883">
        <v>334</v>
      </c>
      <c r="Z883">
        <v>86</v>
      </c>
      <c r="AA883" t="s">
        <v>1003</v>
      </c>
      <c r="AB883" t="s">
        <v>810</v>
      </c>
      <c r="AC883" t="s">
        <v>953</v>
      </c>
      <c r="AD883" t="s">
        <v>954</v>
      </c>
    </row>
    <row r="884" spans="1:30" x14ac:dyDescent="0.25">
      <c r="A884" t="s">
        <v>1446</v>
      </c>
      <c r="B884">
        <v>44927</v>
      </c>
      <c r="C884">
        <v>44929</v>
      </c>
      <c r="D884" t="s">
        <v>941</v>
      </c>
      <c r="E884">
        <v>10744</v>
      </c>
      <c r="F884">
        <v>371</v>
      </c>
      <c r="G884">
        <v>2</v>
      </c>
      <c r="H884">
        <v>186</v>
      </c>
      <c r="I884">
        <v>20</v>
      </c>
      <c r="J884">
        <v>51</v>
      </c>
      <c r="K884">
        <v>5</v>
      </c>
      <c r="L884">
        <v>9</v>
      </c>
      <c r="M884">
        <v>1</v>
      </c>
      <c r="N884">
        <v>24</v>
      </c>
      <c r="O884">
        <v>145</v>
      </c>
      <c r="P884">
        <v>200</v>
      </c>
      <c r="Q884">
        <v>141</v>
      </c>
      <c r="R884">
        <v>92</v>
      </c>
      <c r="S884">
        <v>204</v>
      </c>
      <c r="T884">
        <v>25</v>
      </c>
      <c r="U884">
        <v>27</v>
      </c>
      <c r="V884">
        <v>28</v>
      </c>
      <c r="W884">
        <v>28</v>
      </c>
      <c r="X884">
        <v>28</v>
      </c>
      <c r="Y884">
        <v>204</v>
      </c>
      <c r="Z884">
        <v>28</v>
      </c>
      <c r="AA884" t="s">
        <v>942</v>
      </c>
      <c r="AB884" t="s">
        <v>810</v>
      </c>
      <c r="AC884" t="s">
        <v>904</v>
      </c>
      <c r="AD884" t="s">
        <v>905</v>
      </c>
    </row>
    <row r="885" spans="1:30" x14ac:dyDescent="0.25">
      <c r="A885" t="s">
        <v>1446</v>
      </c>
      <c r="B885">
        <v>44927</v>
      </c>
      <c r="C885">
        <v>44929</v>
      </c>
      <c r="D885" t="s">
        <v>959</v>
      </c>
      <c r="E885">
        <v>9450</v>
      </c>
      <c r="F885">
        <v>416</v>
      </c>
      <c r="G885">
        <v>1</v>
      </c>
      <c r="H885">
        <v>82</v>
      </c>
      <c r="I885">
        <v>0</v>
      </c>
      <c r="J885">
        <v>103</v>
      </c>
      <c r="K885">
        <v>0</v>
      </c>
      <c r="L885">
        <v>0</v>
      </c>
      <c r="M885">
        <v>0</v>
      </c>
      <c r="N885">
        <v>1</v>
      </c>
      <c r="O885">
        <v>47</v>
      </c>
      <c r="P885">
        <v>117</v>
      </c>
      <c r="Q885">
        <v>74</v>
      </c>
      <c r="R885">
        <v>40</v>
      </c>
      <c r="S885">
        <v>119</v>
      </c>
      <c r="T885">
        <v>4</v>
      </c>
      <c r="U885">
        <v>29</v>
      </c>
      <c r="V885">
        <v>32</v>
      </c>
      <c r="W885">
        <v>26</v>
      </c>
      <c r="X885">
        <v>30</v>
      </c>
      <c r="Y885">
        <v>122</v>
      </c>
      <c r="Z885">
        <v>33</v>
      </c>
      <c r="AA885" t="s">
        <v>960</v>
      </c>
      <c r="AB885" t="s">
        <v>810</v>
      </c>
      <c r="AC885" t="s">
        <v>953</v>
      </c>
      <c r="AD885" t="s">
        <v>954</v>
      </c>
    </row>
    <row r="886" spans="1:30" x14ac:dyDescent="0.25">
      <c r="A886" t="s">
        <v>1446</v>
      </c>
      <c r="B886">
        <v>44927</v>
      </c>
      <c r="C886">
        <v>44929</v>
      </c>
      <c r="D886" t="s">
        <v>931</v>
      </c>
      <c r="E886">
        <v>5932</v>
      </c>
      <c r="F886">
        <v>214</v>
      </c>
      <c r="G886">
        <v>31</v>
      </c>
      <c r="H886">
        <v>135</v>
      </c>
      <c r="I886">
        <v>2</v>
      </c>
      <c r="J886">
        <v>48</v>
      </c>
      <c r="K886">
        <v>9</v>
      </c>
      <c r="L886">
        <v>3</v>
      </c>
      <c r="M886">
        <v>2</v>
      </c>
      <c r="N886">
        <v>17</v>
      </c>
      <c r="O886">
        <v>94</v>
      </c>
      <c r="P886">
        <v>136</v>
      </c>
      <c r="Q886">
        <v>70</v>
      </c>
      <c r="R886">
        <v>78</v>
      </c>
      <c r="S886">
        <v>136</v>
      </c>
      <c r="T886">
        <v>27</v>
      </c>
      <c r="U886">
        <v>30</v>
      </c>
      <c r="V886">
        <v>35</v>
      </c>
      <c r="W886">
        <v>35</v>
      </c>
      <c r="X886">
        <v>32</v>
      </c>
      <c r="Y886">
        <v>136</v>
      </c>
      <c r="Z886">
        <v>36</v>
      </c>
      <c r="AA886" t="s">
        <v>932</v>
      </c>
      <c r="AB886" t="s">
        <v>810</v>
      </c>
      <c r="AC886" t="s">
        <v>904</v>
      </c>
      <c r="AD886" t="s">
        <v>905</v>
      </c>
    </row>
    <row r="887" spans="1:30" x14ac:dyDescent="0.25">
      <c r="A887" t="s">
        <v>1446</v>
      </c>
      <c r="B887">
        <v>44927</v>
      </c>
      <c r="C887">
        <v>44929</v>
      </c>
      <c r="D887" t="s">
        <v>979</v>
      </c>
      <c r="E887">
        <v>5816</v>
      </c>
      <c r="F887">
        <v>279</v>
      </c>
      <c r="G887">
        <v>61</v>
      </c>
      <c r="H887">
        <v>174</v>
      </c>
      <c r="I887">
        <v>1</v>
      </c>
      <c r="J887">
        <v>43</v>
      </c>
      <c r="K887">
        <v>4</v>
      </c>
      <c r="L887">
        <v>6</v>
      </c>
      <c r="M887">
        <v>5</v>
      </c>
      <c r="N887">
        <v>18</v>
      </c>
      <c r="O887">
        <v>72</v>
      </c>
      <c r="P887">
        <v>175</v>
      </c>
      <c r="Q887">
        <v>142</v>
      </c>
      <c r="R887">
        <v>96</v>
      </c>
      <c r="S887">
        <v>174</v>
      </c>
      <c r="T887">
        <v>19</v>
      </c>
      <c r="U887">
        <v>18</v>
      </c>
      <c r="V887">
        <v>19</v>
      </c>
      <c r="W887">
        <v>19</v>
      </c>
      <c r="X887">
        <v>17</v>
      </c>
      <c r="Y887">
        <v>175</v>
      </c>
      <c r="Z887">
        <v>19</v>
      </c>
      <c r="AA887" t="s">
        <v>980</v>
      </c>
      <c r="AB887" t="s">
        <v>810</v>
      </c>
      <c r="AC887" t="s">
        <v>953</v>
      </c>
      <c r="AD887" t="s">
        <v>954</v>
      </c>
    </row>
    <row r="888" spans="1:30" x14ac:dyDescent="0.25">
      <c r="A888" t="s">
        <v>1446</v>
      </c>
      <c r="B888">
        <v>44927</v>
      </c>
      <c r="C888">
        <v>44929</v>
      </c>
      <c r="D888" t="s">
        <v>1007</v>
      </c>
      <c r="E888">
        <v>14568</v>
      </c>
      <c r="F888">
        <v>565</v>
      </c>
      <c r="G888">
        <v>0</v>
      </c>
      <c r="H888">
        <v>412</v>
      </c>
      <c r="I888">
        <v>7</v>
      </c>
      <c r="J888">
        <v>146</v>
      </c>
      <c r="K888">
        <v>11</v>
      </c>
      <c r="L888">
        <v>33</v>
      </c>
      <c r="M888">
        <v>2</v>
      </c>
      <c r="N888">
        <v>92</v>
      </c>
      <c r="O888">
        <v>235</v>
      </c>
      <c r="P888">
        <v>410</v>
      </c>
      <c r="Q888">
        <v>244</v>
      </c>
      <c r="R888">
        <v>177</v>
      </c>
      <c r="S888">
        <v>411</v>
      </c>
      <c r="T888">
        <v>122</v>
      </c>
      <c r="U888">
        <v>110</v>
      </c>
      <c r="V888">
        <v>124</v>
      </c>
      <c r="W888">
        <v>111</v>
      </c>
      <c r="X888">
        <v>122</v>
      </c>
      <c r="Y888">
        <v>413</v>
      </c>
      <c r="Z888">
        <v>124</v>
      </c>
      <c r="AA888" t="s">
        <v>1008</v>
      </c>
      <c r="AB888" t="s">
        <v>810</v>
      </c>
      <c r="AC888" t="s">
        <v>1009</v>
      </c>
      <c r="AD888" t="s">
        <v>1010</v>
      </c>
    </row>
    <row r="889" spans="1:30" x14ac:dyDescent="0.25">
      <c r="A889" t="s">
        <v>1446</v>
      </c>
      <c r="B889">
        <v>44927</v>
      </c>
      <c r="C889">
        <v>44929</v>
      </c>
      <c r="D889" t="s">
        <v>951</v>
      </c>
      <c r="E889">
        <v>9802</v>
      </c>
      <c r="F889">
        <v>455</v>
      </c>
      <c r="G889">
        <v>0</v>
      </c>
      <c r="H889">
        <v>152</v>
      </c>
      <c r="I889">
        <v>2</v>
      </c>
      <c r="J889">
        <v>86</v>
      </c>
      <c r="K889">
        <v>9</v>
      </c>
      <c r="L889">
        <v>0</v>
      </c>
      <c r="M889">
        <v>1</v>
      </c>
      <c r="N889">
        <v>50</v>
      </c>
      <c r="O889">
        <v>17</v>
      </c>
      <c r="P889">
        <v>159</v>
      </c>
      <c r="Q889">
        <v>125</v>
      </c>
      <c r="R889">
        <v>68</v>
      </c>
      <c r="S889">
        <v>172</v>
      </c>
      <c r="T889">
        <v>51</v>
      </c>
      <c r="U889">
        <v>46</v>
      </c>
      <c r="V889">
        <v>52</v>
      </c>
      <c r="W889">
        <v>51</v>
      </c>
      <c r="X889">
        <v>49</v>
      </c>
      <c r="Y889">
        <v>174</v>
      </c>
      <c r="Z889">
        <v>52</v>
      </c>
      <c r="AA889" t="s">
        <v>952</v>
      </c>
      <c r="AB889" t="s">
        <v>810</v>
      </c>
      <c r="AC889" t="s">
        <v>953</v>
      </c>
      <c r="AD889" t="s">
        <v>954</v>
      </c>
    </row>
    <row r="890" spans="1:30" x14ac:dyDescent="0.25">
      <c r="A890" t="s">
        <v>1446</v>
      </c>
      <c r="B890">
        <v>44927</v>
      </c>
      <c r="C890">
        <v>44929</v>
      </c>
      <c r="D890" t="s">
        <v>567</v>
      </c>
      <c r="E890">
        <v>5365</v>
      </c>
      <c r="F890">
        <v>234</v>
      </c>
      <c r="G890">
        <v>17</v>
      </c>
      <c r="H890">
        <v>190</v>
      </c>
      <c r="I890">
        <v>5</v>
      </c>
      <c r="J890">
        <v>80</v>
      </c>
      <c r="K890">
        <v>24</v>
      </c>
      <c r="L890">
        <v>17</v>
      </c>
      <c r="M890">
        <v>31</v>
      </c>
      <c r="N890">
        <v>68</v>
      </c>
      <c r="O890">
        <v>50</v>
      </c>
      <c r="P890">
        <v>192</v>
      </c>
      <c r="Q890">
        <v>145</v>
      </c>
      <c r="R890">
        <v>82</v>
      </c>
      <c r="S890">
        <v>192</v>
      </c>
      <c r="T890">
        <v>68</v>
      </c>
      <c r="U890">
        <v>73</v>
      </c>
      <c r="V890">
        <v>74</v>
      </c>
      <c r="W890">
        <v>74</v>
      </c>
      <c r="X890">
        <v>70</v>
      </c>
      <c r="Y890">
        <v>192</v>
      </c>
      <c r="Z890">
        <v>74</v>
      </c>
      <c r="AA890" t="s">
        <v>568</v>
      </c>
      <c r="AB890" t="s">
        <v>389</v>
      </c>
      <c r="AC890" t="s">
        <v>510</v>
      </c>
      <c r="AD890" t="s">
        <v>511</v>
      </c>
    </row>
    <row r="891" spans="1:30" x14ac:dyDescent="0.25">
      <c r="A891" t="s">
        <v>1446</v>
      </c>
      <c r="B891">
        <v>44927</v>
      </c>
      <c r="C891">
        <v>44929</v>
      </c>
      <c r="D891" t="s">
        <v>583</v>
      </c>
      <c r="E891">
        <v>3949</v>
      </c>
      <c r="F891">
        <v>206</v>
      </c>
      <c r="G891">
        <v>4</v>
      </c>
      <c r="H891">
        <v>190</v>
      </c>
      <c r="I891">
        <v>0</v>
      </c>
      <c r="J891">
        <v>63</v>
      </c>
      <c r="K891">
        <v>19</v>
      </c>
      <c r="L891">
        <v>11</v>
      </c>
      <c r="M891">
        <v>29</v>
      </c>
      <c r="N891">
        <v>34</v>
      </c>
      <c r="O891">
        <v>4</v>
      </c>
      <c r="P891">
        <v>191</v>
      </c>
      <c r="Q891">
        <v>165</v>
      </c>
      <c r="R891">
        <v>84</v>
      </c>
      <c r="S891">
        <v>193</v>
      </c>
      <c r="T891">
        <v>49</v>
      </c>
      <c r="U891">
        <v>61</v>
      </c>
      <c r="V891">
        <v>61</v>
      </c>
      <c r="W891">
        <v>57</v>
      </c>
      <c r="X891">
        <v>60</v>
      </c>
      <c r="Y891">
        <v>193</v>
      </c>
      <c r="Z891">
        <v>61</v>
      </c>
      <c r="AA891" t="s">
        <v>584</v>
      </c>
      <c r="AB891" t="s">
        <v>389</v>
      </c>
      <c r="AC891" t="s">
        <v>510</v>
      </c>
      <c r="AD891" t="s">
        <v>511</v>
      </c>
    </row>
    <row r="892" spans="1:30" x14ac:dyDescent="0.25">
      <c r="A892" t="s">
        <v>1446</v>
      </c>
      <c r="B892">
        <v>44927</v>
      </c>
      <c r="C892">
        <v>44929</v>
      </c>
      <c r="D892" t="s">
        <v>553</v>
      </c>
      <c r="E892">
        <v>5822</v>
      </c>
      <c r="F892">
        <v>189</v>
      </c>
      <c r="G892">
        <v>1</v>
      </c>
      <c r="H892">
        <v>84</v>
      </c>
      <c r="I892">
        <v>0</v>
      </c>
      <c r="J892">
        <v>85</v>
      </c>
      <c r="K892">
        <v>4</v>
      </c>
      <c r="L892">
        <v>0</v>
      </c>
      <c r="M892">
        <v>1</v>
      </c>
      <c r="N892">
        <v>21</v>
      </c>
      <c r="O892">
        <v>63</v>
      </c>
      <c r="P892">
        <v>93</v>
      </c>
      <c r="Q892">
        <v>90</v>
      </c>
      <c r="R892">
        <v>77</v>
      </c>
      <c r="S892">
        <v>139</v>
      </c>
      <c r="T892">
        <v>52</v>
      </c>
      <c r="U892">
        <v>48</v>
      </c>
      <c r="V892">
        <v>59</v>
      </c>
      <c r="W892">
        <v>54</v>
      </c>
      <c r="X892">
        <v>57</v>
      </c>
      <c r="Y892">
        <v>143</v>
      </c>
      <c r="Z892">
        <v>60</v>
      </c>
      <c r="AA892" t="s">
        <v>1545</v>
      </c>
      <c r="AB892" t="s">
        <v>389</v>
      </c>
      <c r="AC892" t="s">
        <v>510</v>
      </c>
      <c r="AD892" t="s">
        <v>511</v>
      </c>
    </row>
    <row r="893" spans="1:30" x14ac:dyDescent="0.25">
      <c r="A893" t="s">
        <v>1446</v>
      </c>
      <c r="B893">
        <v>44927</v>
      </c>
      <c r="C893">
        <v>44929</v>
      </c>
      <c r="D893" t="s">
        <v>498</v>
      </c>
      <c r="E893">
        <v>7159</v>
      </c>
      <c r="F893">
        <v>345</v>
      </c>
      <c r="G893">
        <v>0</v>
      </c>
      <c r="H893">
        <v>157</v>
      </c>
      <c r="I893">
        <v>16</v>
      </c>
      <c r="J893">
        <v>153</v>
      </c>
      <c r="K893">
        <v>4</v>
      </c>
      <c r="L893">
        <v>0</v>
      </c>
      <c r="M893">
        <v>0</v>
      </c>
      <c r="N893">
        <v>1</v>
      </c>
      <c r="O893">
        <v>12</v>
      </c>
      <c r="P893">
        <v>154</v>
      </c>
      <c r="Q893">
        <v>104</v>
      </c>
      <c r="R893">
        <v>80</v>
      </c>
      <c r="S893">
        <v>158</v>
      </c>
      <c r="T893">
        <v>66</v>
      </c>
      <c r="U893">
        <v>62</v>
      </c>
      <c r="V893">
        <v>72</v>
      </c>
      <c r="W893">
        <v>69</v>
      </c>
      <c r="X893">
        <v>71</v>
      </c>
      <c r="Y893">
        <v>159</v>
      </c>
      <c r="Z893">
        <v>72</v>
      </c>
      <c r="AA893" t="s">
        <v>499</v>
      </c>
      <c r="AB893" t="s">
        <v>389</v>
      </c>
      <c r="AC893" t="s">
        <v>450</v>
      </c>
      <c r="AD893" t="s">
        <v>451</v>
      </c>
    </row>
    <row r="894" spans="1:30" x14ac:dyDescent="0.25">
      <c r="A894" t="s">
        <v>1446</v>
      </c>
      <c r="B894">
        <v>44927</v>
      </c>
      <c r="C894">
        <v>44929</v>
      </c>
      <c r="D894" t="s">
        <v>517</v>
      </c>
      <c r="E894">
        <v>4551</v>
      </c>
      <c r="F894">
        <v>213</v>
      </c>
      <c r="G894">
        <v>71</v>
      </c>
      <c r="H894">
        <v>77</v>
      </c>
      <c r="I894">
        <v>0</v>
      </c>
      <c r="J894">
        <v>104</v>
      </c>
      <c r="K894">
        <v>0</v>
      </c>
      <c r="L894">
        <v>2</v>
      </c>
      <c r="M894">
        <v>28</v>
      </c>
      <c r="N894">
        <v>51</v>
      </c>
      <c r="O894">
        <v>10</v>
      </c>
      <c r="P894">
        <v>76</v>
      </c>
      <c r="Q894">
        <v>55</v>
      </c>
      <c r="R894">
        <v>47</v>
      </c>
      <c r="S894">
        <v>76</v>
      </c>
      <c r="T894">
        <v>52</v>
      </c>
      <c r="U894">
        <v>48</v>
      </c>
      <c r="V894">
        <v>52</v>
      </c>
      <c r="W894">
        <v>52</v>
      </c>
      <c r="X894">
        <v>52</v>
      </c>
      <c r="Y894">
        <v>77</v>
      </c>
      <c r="Z894">
        <v>52</v>
      </c>
      <c r="AA894" t="s">
        <v>518</v>
      </c>
      <c r="AB894" t="s">
        <v>389</v>
      </c>
      <c r="AC894" t="s">
        <v>510</v>
      </c>
      <c r="AD894" t="s">
        <v>511</v>
      </c>
    </row>
    <row r="895" spans="1:30" x14ac:dyDescent="0.25">
      <c r="A895" t="s">
        <v>1446</v>
      </c>
      <c r="B895">
        <v>44927</v>
      </c>
      <c r="C895">
        <v>44929</v>
      </c>
      <c r="D895" t="s">
        <v>503</v>
      </c>
      <c r="E895">
        <v>2909</v>
      </c>
      <c r="F895">
        <v>123</v>
      </c>
      <c r="G895">
        <v>48</v>
      </c>
      <c r="H895">
        <v>63</v>
      </c>
      <c r="I895">
        <v>0</v>
      </c>
      <c r="J895">
        <v>47</v>
      </c>
      <c r="K895">
        <v>3</v>
      </c>
      <c r="L895">
        <v>3</v>
      </c>
      <c r="M895">
        <v>26</v>
      </c>
      <c r="N895">
        <v>28</v>
      </c>
      <c r="O895">
        <v>50</v>
      </c>
      <c r="P895">
        <v>63</v>
      </c>
      <c r="Q895">
        <v>49</v>
      </c>
      <c r="R895">
        <v>40</v>
      </c>
      <c r="S895">
        <v>62</v>
      </c>
      <c r="T895">
        <v>29</v>
      </c>
      <c r="U895">
        <v>25</v>
      </c>
      <c r="V895">
        <v>30</v>
      </c>
      <c r="W895">
        <v>27</v>
      </c>
      <c r="X895">
        <v>29</v>
      </c>
      <c r="Y895">
        <v>64</v>
      </c>
      <c r="Z895">
        <v>30</v>
      </c>
      <c r="AA895" t="s">
        <v>504</v>
      </c>
      <c r="AB895" t="s">
        <v>389</v>
      </c>
      <c r="AC895" t="s">
        <v>450</v>
      </c>
      <c r="AD895" t="s">
        <v>451</v>
      </c>
    </row>
    <row r="896" spans="1:30" x14ac:dyDescent="0.25">
      <c r="A896" t="s">
        <v>1446</v>
      </c>
      <c r="B896">
        <v>44927</v>
      </c>
      <c r="C896">
        <v>44929</v>
      </c>
      <c r="D896" t="s">
        <v>549</v>
      </c>
      <c r="E896">
        <v>3721</v>
      </c>
      <c r="F896">
        <v>116</v>
      </c>
      <c r="G896">
        <v>3</v>
      </c>
      <c r="H896">
        <v>93</v>
      </c>
      <c r="I896">
        <v>0</v>
      </c>
      <c r="J896">
        <v>77</v>
      </c>
      <c r="K896">
        <v>12</v>
      </c>
      <c r="L896">
        <v>23</v>
      </c>
      <c r="M896">
        <v>1</v>
      </c>
      <c r="N896">
        <v>61</v>
      </c>
      <c r="O896">
        <v>55</v>
      </c>
      <c r="P896">
        <v>93</v>
      </c>
      <c r="Q896">
        <v>68</v>
      </c>
      <c r="R896">
        <v>48</v>
      </c>
      <c r="S896">
        <v>91</v>
      </c>
      <c r="T896">
        <v>63</v>
      </c>
      <c r="U896">
        <v>57</v>
      </c>
      <c r="V896">
        <v>63</v>
      </c>
      <c r="W896">
        <v>58</v>
      </c>
      <c r="X896">
        <v>63</v>
      </c>
      <c r="Y896">
        <v>93</v>
      </c>
      <c r="Z896">
        <v>63</v>
      </c>
      <c r="AA896" t="s">
        <v>1544</v>
      </c>
      <c r="AB896" t="s">
        <v>389</v>
      </c>
      <c r="AC896" t="s">
        <v>510</v>
      </c>
      <c r="AD896" t="s">
        <v>511</v>
      </c>
    </row>
    <row r="897" spans="1:30" x14ac:dyDescent="0.25">
      <c r="A897" t="s">
        <v>1446</v>
      </c>
      <c r="B897">
        <v>44927</v>
      </c>
      <c r="C897">
        <v>44929</v>
      </c>
      <c r="D897" t="s">
        <v>408</v>
      </c>
      <c r="E897">
        <v>6987</v>
      </c>
      <c r="F897">
        <v>255</v>
      </c>
      <c r="G897">
        <v>27</v>
      </c>
      <c r="H897">
        <v>153</v>
      </c>
      <c r="I897">
        <v>0</v>
      </c>
      <c r="J897">
        <v>81</v>
      </c>
      <c r="K897">
        <v>6</v>
      </c>
      <c r="L897">
        <v>4</v>
      </c>
      <c r="M897">
        <v>9</v>
      </c>
      <c r="N897">
        <v>34</v>
      </c>
      <c r="O897">
        <v>70</v>
      </c>
      <c r="P897">
        <v>149</v>
      </c>
      <c r="Q897">
        <v>118</v>
      </c>
      <c r="R897">
        <v>80</v>
      </c>
      <c r="S897">
        <v>152</v>
      </c>
      <c r="T897">
        <v>42</v>
      </c>
      <c r="U897">
        <v>40</v>
      </c>
      <c r="V897">
        <v>45</v>
      </c>
      <c r="W897">
        <v>45</v>
      </c>
      <c r="X897">
        <v>37</v>
      </c>
      <c r="Y897">
        <v>155</v>
      </c>
      <c r="Z897">
        <v>46</v>
      </c>
      <c r="AA897" t="s">
        <v>409</v>
      </c>
      <c r="AB897" t="s">
        <v>389</v>
      </c>
      <c r="AC897" t="s">
        <v>391</v>
      </c>
      <c r="AD897" t="s">
        <v>392</v>
      </c>
    </row>
    <row r="898" spans="1:30" x14ac:dyDescent="0.25">
      <c r="A898" t="s">
        <v>1446</v>
      </c>
      <c r="B898">
        <v>44927</v>
      </c>
      <c r="C898">
        <v>44929</v>
      </c>
      <c r="D898" t="s">
        <v>538</v>
      </c>
      <c r="E898">
        <v>5148</v>
      </c>
      <c r="F898">
        <v>223</v>
      </c>
      <c r="G898">
        <v>1</v>
      </c>
      <c r="H898">
        <v>130</v>
      </c>
      <c r="I898">
        <v>0</v>
      </c>
      <c r="J898">
        <v>57</v>
      </c>
      <c r="K898">
        <v>1</v>
      </c>
      <c r="L898">
        <v>1</v>
      </c>
      <c r="M898">
        <v>0</v>
      </c>
      <c r="N898">
        <v>38</v>
      </c>
      <c r="O898">
        <v>9</v>
      </c>
      <c r="P898">
        <v>134</v>
      </c>
      <c r="Q898">
        <v>112</v>
      </c>
      <c r="R898">
        <v>64</v>
      </c>
      <c r="S898">
        <v>130</v>
      </c>
      <c r="T898">
        <v>38</v>
      </c>
      <c r="U898">
        <v>42</v>
      </c>
      <c r="V898">
        <v>42</v>
      </c>
      <c r="W898">
        <v>42</v>
      </c>
      <c r="X898">
        <v>36</v>
      </c>
      <c r="Y898">
        <v>134</v>
      </c>
      <c r="Z898">
        <v>43</v>
      </c>
      <c r="AA898" t="s">
        <v>539</v>
      </c>
      <c r="AB898" t="s">
        <v>389</v>
      </c>
      <c r="AC898" t="s">
        <v>510</v>
      </c>
      <c r="AD898" t="s">
        <v>511</v>
      </c>
    </row>
    <row r="899" spans="1:30" x14ac:dyDescent="0.25">
      <c r="A899" t="s">
        <v>1446</v>
      </c>
      <c r="B899">
        <v>44927</v>
      </c>
      <c r="C899">
        <v>44929</v>
      </c>
      <c r="D899" t="s">
        <v>467</v>
      </c>
      <c r="E899">
        <v>3596</v>
      </c>
      <c r="F899">
        <v>163</v>
      </c>
      <c r="G899">
        <v>2</v>
      </c>
      <c r="H899">
        <v>125</v>
      </c>
      <c r="I899">
        <v>0</v>
      </c>
      <c r="J899">
        <v>50</v>
      </c>
      <c r="K899">
        <v>0</v>
      </c>
      <c r="L899">
        <v>0</v>
      </c>
      <c r="M899">
        <v>0</v>
      </c>
      <c r="N899">
        <v>20</v>
      </c>
      <c r="O899">
        <v>90</v>
      </c>
      <c r="P899">
        <v>125</v>
      </c>
      <c r="Q899">
        <v>94</v>
      </c>
      <c r="R899">
        <v>60</v>
      </c>
      <c r="S899">
        <v>124</v>
      </c>
      <c r="T899">
        <v>43</v>
      </c>
      <c r="U899">
        <v>38</v>
      </c>
      <c r="V899">
        <v>43</v>
      </c>
      <c r="W899">
        <v>41</v>
      </c>
      <c r="X899">
        <v>40</v>
      </c>
      <c r="Y899">
        <v>125</v>
      </c>
      <c r="Z899">
        <v>43</v>
      </c>
      <c r="AA899" t="s">
        <v>1541</v>
      </c>
      <c r="AB899" t="s">
        <v>389</v>
      </c>
      <c r="AC899" t="s">
        <v>450</v>
      </c>
      <c r="AD899" t="s">
        <v>451</v>
      </c>
    </row>
    <row r="900" spans="1:30" x14ac:dyDescent="0.25">
      <c r="A900" t="s">
        <v>1446</v>
      </c>
      <c r="B900">
        <v>44927</v>
      </c>
      <c r="C900">
        <v>44929</v>
      </c>
      <c r="D900" t="s">
        <v>464</v>
      </c>
      <c r="E900">
        <v>3254</v>
      </c>
      <c r="F900">
        <v>107</v>
      </c>
      <c r="G900">
        <v>0</v>
      </c>
      <c r="H900">
        <v>66</v>
      </c>
      <c r="I900">
        <v>0</v>
      </c>
      <c r="J900">
        <v>79</v>
      </c>
      <c r="K900">
        <v>1</v>
      </c>
      <c r="L900">
        <v>0</v>
      </c>
      <c r="M900">
        <v>0</v>
      </c>
      <c r="N900">
        <v>54</v>
      </c>
      <c r="O900">
        <v>2</v>
      </c>
      <c r="P900">
        <v>67</v>
      </c>
      <c r="Q900">
        <v>30</v>
      </c>
      <c r="R900">
        <v>25</v>
      </c>
      <c r="S900">
        <v>67</v>
      </c>
      <c r="T900">
        <v>57</v>
      </c>
      <c r="U900">
        <v>43</v>
      </c>
      <c r="V900">
        <v>60</v>
      </c>
      <c r="W900">
        <v>54</v>
      </c>
      <c r="X900">
        <v>56</v>
      </c>
      <c r="Y900">
        <v>67</v>
      </c>
      <c r="Z900">
        <v>60</v>
      </c>
      <c r="AA900" t="s">
        <v>465</v>
      </c>
      <c r="AB900" t="s">
        <v>389</v>
      </c>
      <c r="AC900" t="s">
        <v>450</v>
      </c>
      <c r="AD900" t="s">
        <v>451</v>
      </c>
    </row>
    <row r="901" spans="1:30" x14ac:dyDescent="0.25">
      <c r="A901" t="s">
        <v>1446</v>
      </c>
      <c r="B901">
        <v>44927</v>
      </c>
      <c r="C901">
        <v>44929</v>
      </c>
      <c r="D901" t="s">
        <v>459</v>
      </c>
      <c r="E901">
        <v>3615</v>
      </c>
      <c r="F901">
        <v>127</v>
      </c>
      <c r="G901">
        <v>12</v>
      </c>
      <c r="H901">
        <v>72</v>
      </c>
      <c r="I901">
        <v>1</v>
      </c>
      <c r="J901">
        <v>65</v>
      </c>
      <c r="K901">
        <v>3</v>
      </c>
      <c r="L901">
        <v>6</v>
      </c>
      <c r="M901">
        <v>12</v>
      </c>
      <c r="N901">
        <v>24</v>
      </c>
      <c r="O901">
        <v>49</v>
      </c>
      <c r="P901">
        <v>75</v>
      </c>
      <c r="Q901">
        <v>53</v>
      </c>
      <c r="R901">
        <v>48</v>
      </c>
      <c r="S901">
        <v>74</v>
      </c>
      <c r="T901">
        <v>41</v>
      </c>
      <c r="U901">
        <v>40</v>
      </c>
      <c r="V901">
        <v>52</v>
      </c>
      <c r="W901">
        <v>49</v>
      </c>
      <c r="X901">
        <v>51</v>
      </c>
      <c r="Y901">
        <v>75</v>
      </c>
      <c r="Z901">
        <v>53</v>
      </c>
      <c r="AA901" t="s">
        <v>460</v>
      </c>
      <c r="AB901" t="s">
        <v>389</v>
      </c>
      <c r="AC901" t="s">
        <v>450</v>
      </c>
      <c r="AD901" t="s">
        <v>451</v>
      </c>
    </row>
    <row r="902" spans="1:30" x14ac:dyDescent="0.25">
      <c r="A902" t="s">
        <v>1446</v>
      </c>
      <c r="B902">
        <v>44927</v>
      </c>
      <c r="C902">
        <v>44929</v>
      </c>
      <c r="D902" t="s">
        <v>557</v>
      </c>
      <c r="E902">
        <v>4503</v>
      </c>
      <c r="F902">
        <v>228</v>
      </c>
      <c r="G902">
        <v>8</v>
      </c>
      <c r="H902">
        <v>173</v>
      </c>
      <c r="I902">
        <v>0</v>
      </c>
      <c r="J902">
        <v>97</v>
      </c>
      <c r="K902">
        <v>6</v>
      </c>
      <c r="L902">
        <v>3</v>
      </c>
      <c r="M902">
        <v>1</v>
      </c>
      <c r="N902">
        <v>53</v>
      </c>
      <c r="O902">
        <v>98</v>
      </c>
      <c r="P902">
        <v>173</v>
      </c>
      <c r="Q902">
        <v>146</v>
      </c>
      <c r="R902">
        <v>99</v>
      </c>
      <c r="S902">
        <v>173</v>
      </c>
      <c r="T902">
        <v>56</v>
      </c>
      <c r="U902">
        <v>54</v>
      </c>
      <c r="V902">
        <v>58</v>
      </c>
      <c r="W902">
        <v>59</v>
      </c>
      <c r="X902">
        <v>57</v>
      </c>
      <c r="Y902">
        <v>174</v>
      </c>
      <c r="Z902">
        <v>59</v>
      </c>
      <c r="AA902" t="s">
        <v>558</v>
      </c>
      <c r="AB902" t="s">
        <v>389</v>
      </c>
      <c r="AC902" t="s">
        <v>510</v>
      </c>
      <c r="AD902" t="s">
        <v>511</v>
      </c>
    </row>
    <row r="903" spans="1:30" x14ac:dyDescent="0.25">
      <c r="A903" t="s">
        <v>1446</v>
      </c>
      <c r="B903">
        <v>44927</v>
      </c>
      <c r="C903">
        <v>44929</v>
      </c>
      <c r="D903" t="s">
        <v>397</v>
      </c>
      <c r="E903">
        <v>3984</v>
      </c>
      <c r="F903">
        <v>110</v>
      </c>
      <c r="G903">
        <v>16</v>
      </c>
      <c r="H903">
        <v>21</v>
      </c>
      <c r="I903">
        <v>0</v>
      </c>
      <c r="J903">
        <v>45</v>
      </c>
      <c r="K903">
        <v>0</v>
      </c>
      <c r="L903">
        <v>3</v>
      </c>
      <c r="M903">
        <v>3</v>
      </c>
      <c r="N903">
        <v>2</v>
      </c>
      <c r="O903">
        <v>16</v>
      </c>
      <c r="P903">
        <v>21</v>
      </c>
      <c r="Q903">
        <v>17</v>
      </c>
      <c r="R903">
        <v>5</v>
      </c>
      <c r="S903">
        <v>23</v>
      </c>
      <c r="T903">
        <v>3</v>
      </c>
      <c r="U903">
        <v>3</v>
      </c>
      <c r="V903">
        <v>3</v>
      </c>
      <c r="W903">
        <v>3</v>
      </c>
      <c r="X903">
        <v>3</v>
      </c>
      <c r="Y903">
        <v>23</v>
      </c>
      <c r="Z903">
        <v>3</v>
      </c>
      <c r="AA903" t="s">
        <v>398</v>
      </c>
      <c r="AB903" t="s">
        <v>389</v>
      </c>
      <c r="AC903" t="s">
        <v>391</v>
      </c>
      <c r="AD903" t="s">
        <v>392</v>
      </c>
    </row>
    <row r="904" spans="1:30" x14ac:dyDescent="0.25">
      <c r="A904" t="s">
        <v>1446</v>
      </c>
      <c r="B904">
        <v>44927</v>
      </c>
      <c r="C904">
        <v>44929</v>
      </c>
      <c r="D904" t="s">
        <v>833</v>
      </c>
      <c r="E904">
        <v>6351</v>
      </c>
      <c r="F904">
        <v>212</v>
      </c>
      <c r="G904">
        <v>160</v>
      </c>
      <c r="H904">
        <v>179</v>
      </c>
      <c r="I904">
        <v>0</v>
      </c>
      <c r="J904">
        <v>19</v>
      </c>
      <c r="K904">
        <v>13</v>
      </c>
      <c r="L904">
        <v>0</v>
      </c>
      <c r="M904">
        <v>6</v>
      </c>
      <c r="N904">
        <v>18</v>
      </c>
      <c r="O904">
        <v>158</v>
      </c>
      <c r="P904">
        <v>179</v>
      </c>
      <c r="Q904">
        <v>158</v>
      </c>
      <c r="R904">
        <v>91</v>
      </c>
      <c r="S904">
        <v>179</v>
      </c>
      <c r="T904">
        <v>18</v>
      </c>
      <c r="U904">
        <v>18</v>
      </c>
      <c r="V904">
        <v>18</v>
      </c>
      <c r="W904">
        <v>18</v>
      </c>
      <c r="X904">
        <v>18</v>
      </c>
      <c r="Y904">
        <v>179</v>
      </c>
      <c r="Z904">
        <v>18</v>
      </c>
      <c r="AA904" t="s">
        <v>834</v>
      </c>
      <c r="AB904" t="s">
        <v>810</v>
      </c>
      <c r="AC904" t="s">
        <v>812</v>
      </c>
      <c r="AD904" t="s">
        <v>813</v>
      </c>
    </row>
    <row r="905" spans="1:30" x14ac:dyDescent="0.25">
      <c r="A905" t="s">
        <v>1446</v>
      </c>
      <c r="B905">
        <v>44927</v>
      </c>
      <c r="C905">
        <v>44929</v>
      </c>
      <c r="D905" t="s">
        <v>991</v>
      </c>
      <c r="E905">
        <v>10950</v>
      </c>
      <c r="F905">
        <v>672</v>
      </c>
      <c r="G905">
        <v>3</v>
      </c>
      <c r="H905">
        <v>564</v>
      </c>
      <c r="I905">
        <v>3</v>
      </c>
      <c r="J905">
        <v>97</v>
      </c>
      <c r="K905">
        <v>4</v>
      </c>
      <c r="L905">
        <v>10</v>
      </c>
      <c r="M905">
        <v>4</v>
      </c>
      <c r="N905">
        <v>63</v>
      </c>
      <c r="O905">
        <v>375</v>
      </c>
      <c r="P905">
        <v>564</v>
      </c>
      <c r="Q905">
        <v>259</v>
      </c>
      <c r="R905">
        <v>250</v>
      </c>
      <c r="S905">
        <v>558</v>
      </c>
      <c r="T905">
        <v>78</v>
      </c>
      <c r="U905">
        <v>67</v>
      </c>
      <c r="V905">
        <v>81</v>
      </c>
      <c r="W905">
        <v>77</v>
      </c>
      <c r="X905">
        <v>75</v>
      </c>
      <c r="Y905">
        <v>566</v>
      </c>
      <c r="Z905">
        <v>81</v>
      </c>
      <c r="AA905" t="s">
        <v>992</v>
      </c>
      <c r="AB905" t="s">
        <v>810</v>
      </c>
      <c r="AC905" t="s">
        <v>953</v>
      </c>
      <c r="AD905" t="s">
        <v>954</v>
      </c>
    </row>
    <row r="906" spans="1:30" x14ac:dyDescent="0.25">
      <c r="A906" t="s">
        <v>1446</v>
      </c>
      <c r="B906">
        <v>44927</v>
      </c>
      <c r="C906">
        <v>44929</v>
      </c>
      <c r="D906" t="s">
        <v>1021</v>
      </c>
      <c r="E906">
        <v>10902</v>
      </c>
      <c r="F906">
        <v>416</v>
      </c>
      <c r="G906">
        <v>82</v>
      </c>
      <c r="H906">
        <v>163</v>
      </c>
      <c r="I906">
        <v>0</v>
      </c>
      <c r="J906">
        <v>52</v>
      </c>
      <c r="K906">
        <v>0</v>
      </c>
      <c r="L906">
        <v>1</v>
      </c>
      <c r="M906">
        <v>6</v>
      </c>
      <c r="N906">
        <v>6</v>
      </c>
      <c r="O906">
        <v>97</v>
      </c>
      <c r="P906">
        <v>169</v>
      </c>
      <c r="Q906">
        <v>122</v>
      </c>
      <c r="R906">
        <v>94</v>
      </c>
      <c r="S906">
        <v>169</v>
      </c>
      <c r="T906">
        <v>11</v>
      </c>
      <c r="U906">
        <v>12</v>
      </c>
      <c r="V906">
        <v>15</v>
      </c>
      <c r="W906">
        <v>14</v>
      </c>
      <c r="X906">
        <v>15</v>
      </c>
      <c r="Y906">
        <v>169</v>
      </c>
      <c r="Z906">
        <v>15</v>
      </c>
      <c r="AA906" t="s">
        <v>1022</v>
      </c>
      <c r="AB906" t="s">
        <v>810</v>
      </c>
      <c r="AC906" t="s">
        <v>1009</v>
      </c>
      <c r="AD906" t="s">
        <v>1010</v>
      </c>
    </row>
    <row r="907" spans="1:30" x14ac:dyDescent="0.25">
      <c r="A907" t="s">
        <v>1446</v>
      </c>
      <c r="B907">
        <v>44927</v>
      </c>
      <c r="C907">
        <v>44929</v>
      </c>
      <c r="D907" t="s">
        <v>838</v>
      </c>
      <c r="E907">
        <v>5375</v>
      </c>
      <c r="F907">
        <v>260</v>
      </c>
      <c r="G907">
        <v>4</v>
      </c>
      <c r="H907">
        <v>161</v>
      </c>
      <c r="I907">
        <v>0</v>
      </c>
      <c r="J907">
        <v>31</v>
      </c>
      <c r="K907">
        <v>0</v>
      </c>
      <c r="L907">
        <v>2</v>
      </c>
      <c r="M907">
        <v>0</v>
      </c>
      <c r="N907">
        <v>1</v>
      </c>
      <c r="O907">
        <v>91</v>
      </c>
      <c r="P907">
        <v>162</v>
      </c>
      <c r="Q907">
        <v>134</v>
      </c>
      <c r="R907">
        <v>93</v>
      </c>
      <c r="S907">
        <v>162</v>
      </c>
      <c r="T907">
        <v>21</v>
      </c>
      <c r="U907">
        <v>22</v>
      </c>
      <c r="V907">
        <v>23</v>
      </c>
      <c r="W907">
        <v>21</v>
      </c>
      <c r="X907">
        <v>23</v>
      </c>
      <c r="Y907">
        <v>162</v>
      </c>
      <c r="Z907">
        <v>23</v>
      </c>
      <c r="AA907" t="s">
        <v>839</v>
      </c>
      <c r="AB907" t="s">
        <v>810</v>
      </c>
      <c r="AC907" t="s">
        <v>812</v>
      </c>
      <c r="AD907" t="s">
        <v>813</v>
      </c>
    </row>
    <row r="908" spans="1:30" x14ac:dyDescent="0.25">
      <c r="A908" t="s">
        <v>1446</v>
      </c>
      <c r="B908">
        <v>44927</v>
      </c>
      <c r="C908">
        <v>44929</v>
      </c>
      <c r="D908" t="s">
        <v>808</v>
      </c>
      <c r="E908">
        <v>7145</v>
      </c>
      <c r="F908">
        <v>350</v>
      </c>
      <c r="G908">
        <v>8</v>
      </c>
      <c r="H908">
        <v>125</v>
      </c>
      <c r="I908">
        <v>0</v>
      </c>
      <c r="J908">
        <v>41</v>
      </c>
      <c r="K908">
        <v>5</v>
      </c>
      <c r="L908">
        <v>0</v>
      </c>
      <c r="M908">
        <v>2</v>
      </c>
      <c r="N908">
        <v>14</v>
      </c>
      <c r="O908">
        <v>99</v>
      </c>
      <c r="P908">
        <v>159</v>
      </c>
      <c r="Q908">
        <v>107</v>
      </c>
      <c r="R908">
        <v>93</v>
      </c>
      <c r="S908">
        <v>162</v>
      </c>
      <c r="T908">
        <v>18</v>
      </c>
      <c r="U908">
        <v>20</v>
      </c>
      <c r="V908">
        <v>25</v>
      </c>
      <c r="W908">
        <v>24</v>
      </c>
      <c r="X908">
        <v>24</v>
      </c>
      <c r="Y908">
        <v>162</v>
      </c>
      <c r="Z908">
        <v>25</v>
      </c>
      <c r="AA908" t="s">
        <v>809</v>
      </c>
      <c r="AB908" t="s">
        <v>810</v>
      </c>
      <c r="AC908" t="s">
        <v>812</v>
      </c>
      <c r="AD908" t="s">
        <v>813</v>
      </c>
    </row>
    <row r="909" spans="1:30" x14ac:dyDescent="0.25">
      <c r="A909" t="s">
        <v>1446</v>
      </c>
      <c r="B909">
        <v>44927</v>
      </c>
      <c r="C909">
        <v>44929</v>
      </c>
      <c r="D909" t="s">
        <v>989</v>
      </c>
      <c r="E909">
        <v>5441</v>
      </c>
      <c r="F909">
        <v>224</v>
      </c>
      <c r="G909">
        <v>0</v>
      </c>
      <c r="H909">
        <v>95</v>
      </c>
      <c r="I909">
        <v>1</v>
      </c>
      <c r="J909">
        <v>23</v>
      </c>
      <c r="K909">
        <v>1</v>
      </c>
      <c r="L909">
        <v>1</v>
      </c>
      <c r="M909">
        <v>1</v>
      </c>
      <c r="N909">
        <v>17</v>
      </c>
      <c r="O909">
        <v>20</v>
      </c>
      <c r="P909">
        <v>110</v>
      </c>
      <c r="Q909">
        <v>96</v>
      </c>
      <c r="R909">
        <v>73</v>
      </c>
      <c r="S909">
        <v>149</v>
      </c>
      <c r="T909">
        <v>21</v>
      </c>
      <c r="U909">
        <v>21</v>
      </c>
      <c r="V909">
        <v>22</v>
      </c>
      <c r="W909">
        <v>22</v>
      </c>
      <c r="X909">
        <v>19</v>
      </c>
      <c r="Y909">
        <v>153</v>
      </c>
      <c r="Z909">
        <v>22</v>
      </c>
      <c r="AA909" t="s">
        <v>990</v>
      </c>
      <c r="AB909" t="s">
        <v>810</v>
      </c>
      <c r="AC909" t="s">
        <v>953</v>
      </c>
      <c r="AD909" t="s">
        <v>954</v>
      </c>
    </row>
    <row r="910" spans="1:30" x14ac:dyDescent="0.25">
      <c r="A910" t="s">
        <v>1446</v>
      </c>
      <c r="B910">
        <v>44927</v>
      </c>
      <c r="C910">
        <v>44929</v>
      </c>
      <c r="D910" t="s">
        <v>488</v>
      </c>
      <c r="E910">
        <v>8629</v>
      </c>
      <c r="F910">
        <v>309</v>
      </c>
      <c r="G910">
        <v>0</v>
      </c>
      <c r="H910">
        <v>108</v>
      </c>
      <c r="I910">
        <v>34</v>
      </c>
      <c r="J910">
        <v>66</v>
      </c>
      <c r="K910">
        <v>2</v>
      </c>
      <c r="L910">
        <v>2</v>
      </c>
      <c r="M910">
        <v>0</v>
      </c>
      <c r="N910">
        <v>6</v>
      </c>
      <c r="O910">
        <v>57</v>
      </c>
      <c r="P910">
        <v>110</v>
      </c>
      <c r="Q910">
        <v>53</v>
      </c>
      <c r="R910">
        <v>44</v>
      </c>
      <c r="S910">
        <v>111</v>
      </c>
      <c r="T910">
        <v>14</v>
      </c>
      <c r="U910">
        <v>15</v>
      </c>
      <c r="V910">
        <v>22</v>
      </c>
      <c r="W910">
        <v>20</v>
      </c>
      <c r="X910">
        <v>21</v>
      </c>
      <c r="Y910">
        <v>111</v>
      </c>
      <c r="Z910">
        <v>22</v>
      </c>
      <c r="AA910" t="s">
        <v>1542</v>
      </c>
      <c r="AB910" t="s">
        <v>389</v>
      </c>
      <c r="AC910" t="s">
        <v>450</v>
      </c>
      <c r="AD910" t="s">
        <v>451</v>
      </c>
    </row>
    <row r="911" spans="1:30" x14ac:dyDescent="0.25">
      <c r="A911" t="s">
        <v>1446</v>
      </c>
      <c r="B911">
        <v>44927</v>
      </c>
      <c r="C911">
        <v>44929</v>
      </c>
      <c r="D911" t="s">
        <v>823</v>
      </c>
      <c r="E911">
        <v>5212</v>
      </c>
      <c r="F911">
        <v>209</v>
      </c>
      <c r="G911">
        <v>2</v>
      </c>
      <c r="H911">
        <v>136</v>
      </c>
      <c r="I911">
        <v>0</v>
      </c>
      <c r="J911">
        <v>26</v>
      </c>
      <c r="K911">
        <v>9</v>
      </c>
      <c r="L911">
        <v>0</v>
      </c>
      <c r="M911">
        <v>0</v>
      </c>
      <c r="N911">
        <v>20</v>
      </c>
      <c r="O911">
        <v>83</v>
      </c>
      <c r="P911">
        <v>145</v>
      </c>
      <c r="Q911">
        <v>86</v>
      </c>
      <c r="R911">
        <v>76</v>
      </c>
      <c r="S911">
        <v>142</v>
      </c>
      <c r="T911">
        <v>20</v>
      </c>
      <c r="U911">
        <v>17</v>
      </c>
      <c r="V911">
        <v>24</v>
      </c>
      <c r="W911">
        <v>17</v>
      </c>
      <c r="X911">
        <v>23</v>
      </c>
      <c r="Y911">
        <v>146</v>
      </c>
      <c r="Z911">
        <v>24</v>
      </c>
      <c r="AA911" t="s">
        <v>824</v>
      </c>
      <c r="AB911" t="s">
        <v>810</v>
      </c>
      <c r="AC911" t="s">
        <v>812</v>
      </c>
      <c r="AD911" t="s">
        <v>813</v>
      </c>
    </row>
    <row r="912" spans="1:30" x14ac:dyDescent="0.25">
      <c r="A912" t="s">
        <v>1446</v>
      </c>
      <c r="B912">
        <v>44927</v>
      </c>
      <c r="C912">
        <v>44929</v>
      </c>
      <c r="D912" t="s">
        <v>926</v>
      </c>
      <c r="E912">
        <v>8187</v>
      </c>
      <c r="F912">
        <v>375</v>
      </c>
      <c r="G912">
        <v>11</v>
      </c>
      <c r="H912">
        <v>299</v>
      </c>
      <c r="I912">
        <v>8</v>
      </c>
      <c r="J912">
        <v>59</v>
      </c>
      <c r="K912">
        <v>11</v>
      </c>
      <c r="L912">
        <v>11</v>
      </c>
      <c r="M912">
        <v>7</v>
      </c>
      <c r="N912">
        <v>51</v>
      </c>
      <c r="O912">
        <v>78</v>
      </c>
      <c r="P912">
        <v>325</v>
      </c>
      <c r="Q912">
        <v>225</v>
      </c>
      <c r="R912">
        <v>163</v>
      </c>
      <c r="S912">
        <v>325</v>
      </c>
      <c r="T912">
        <v>51</v>
      </c>
      <c r="U912">
        <v>43</v>
      </c>
      <c r="V912">
        <v>52</v>
      </c>
      <c r="W912">
        <v>53</v>
      </c>
      <c r="X912">
        <v>54</v>
      </c>
      <c r="Y912">
        <v>327</v>
      </c>
      <c r="Z912">
        <v>56</v>
      </c>
      <c r="AA912" t="s">
        <v>927</v>
      </c>
      <c r="AB912" t="s">
        <v>810</v>
      </c>
      <c r="AC912" t="s">
        <v>904</v>
      </c>
      <c r="AD912" t="s">
        <v>905</v>
      </c>
    </row>
    <row r="913" spans="1:30" x14ac:dyDescent="0.25">
      <c r="A913" t="s">
        <v>1446</v>
      </c>
      <c r="B913">
        <v>44927</v>
      </c>
      <c r="C913">
        <v>44929</v>
      </c>
      <c r="D913" t="s">
        <v>828</v>
      </c>
      <c r="E913">
        <v>6619</v>
      </c>
      <c r="F913">
        <v>343</v>
      </c>
      <c r="G913">
        <v>7</v>
      </c>
      <c r="H913">
        <v>167</v>
      </c>
      <c r="I913">
        <v>1</v>
      </c>
      <c r="J913">
        <v>24</v>
      </c>
      <c r="K913">
        <v>0</v>
      </c>
      <c r="L913">
        <v>0</v>
      </c>
      <c r="M913">
        <v>0</v>
      </c>
      <c r="N913">
        <v>2</v>
      </c>
      <c r="O913">
        <v>68</v>
      </c>
      <c r="P913">
        <v>182</v>
      </c>
      <c r="Q913">
        <v>137</v>
      </c>
      <c r="R913">
        <v>102</v>
      </c>
      <c r="S913">
        <v>182</v>
      </c>
      <c r="T913">
        <v>20</v>
      </c>
      <c r="U913">
        <v>18</v>
      </c>
      <c r="V913">
        <v>20</v>
      </c>
      <c r="W913">
        <v>18</v>
      </c>
      <c r="X913">
        <v>20</v>
      </c>
      <c r="Y913">
        <v>183</v>
      </c>
      <c r="Z913">
        <v>20</v>
      </c>
      <c r="AA913" t="s">
        <v>829</v>
      </c>
      <c r="AB913" t="s">
        <v>810</v>
      </c>
      <c r="AC913" t="s">
        <v>812</v>
      </c>
      <c r="AD913" t="s">
        <v>813</v>
      </c>
    </row>
    <row r="914" spans="1:30" x14ac:dyDescent="0.25">
      <c r="A914" t="s">
        <v>1446</v>
      </c>
      <c r="B914">
        <v>44927</v>
      </c>
      <c r="C914">
        <v>44929</v>
      </c>
      <c r="D914" t="s">
        <v>1019</v>
      </c>
      <c r="E914">
        <v>28360</v>
      </c>
      <c r="F914">
        <v>620</v>
      </c>
      <c r="G914">
        <v>3</v>
      </c>
      <c r="H914">
        <v>276</v>
      </c>
      <c r="I914">
        <v>1</v>
      </c>
      <c r="J914">
        <v>94</v>
      </c>
      <c r="K914">
        <v>3</v>
      </c>
      <c r="L914">
        <v>1</v>
      </c>
      <c r="M914">
        <v>0</v>
      </c>
      <c r="N914">
        <v>3</v>
      </c>
      <c r="O914">
        <v>235</v>
      </c>
      <c r="P914">
        <v>287</v>
      </c>
      <c r="Q914">
        <v>207</v>
      </c>
      <c r="R914">
        <v>100</v>
      </c>
      <c r="S914">
        <v>291</v>
      </c>
      <c r="T914">
        <v>8</v>
      </c>
      <c r="U914">
        <v>12</v>
      </c>
      <c r="V914">
        <v>12</v>
      </c>
      <c r="W914">
        <v>11</v>
      </c>
      <c r="X914">
        <v>9</v>
      </c>
      <c r="Y914">
        <v>291</v>
      </c>
      <c r="Z914">
        <v>12</v>
      </c>
      <c r="AA914" t="s">
        <v>1020</v>
      </c>
      <c r="AB914" t="s">
        <v>810</v>
      </c>
      <c r="AC914" t="s">
        <v>1009</v>
      </c>
      <c r="AD914" t="s">
        <v>1010</v>
      </c>
    </row>
    <row r="915" spans="1:30" x14ac:dyDescent="0.25">
      <c r="A915" t="s">
        <v>1446</v>
      </c>
      <c r="B915">
        <v>44927</v>
      </c>
      <c r="C915">
        <v>44929</v>
      </c>
      <c r="D915" t="s">
        <v>849</v>
      </c>
      <c r="E915">
        <v>3850</v>
      </c>
      <c r="F915">
        <v>181</v>
      </c>
      <c r="G915">
        <v>6</v>
      </c>
      <c r="H915">
        <v>20</v>
      </c>
      <c r="I915">
        <v>2</v>
      </c>
      <c r="J915">
        <v>17</v>
      </c>
      <c r="K915">
        <v>0</v>
      </c>
      <c r="L915">
        <v>0</v>
      </c>
      <c r="M915">
        <v>0</v>
      </c>
      <c r="N915">
        <v>0</v>
      </c>
      <c r="O915">
        <v>15</v>
      </c>
      <c r="P915">
        <v>18</v>
      </c>
      <c r="Q915">
        <v>17</v>
      </c>
      <c r="R915">
        <v>15</v>
      </c>
      <c r="S915">
        <v>25</v>
      </c>
      <c r="T915">
        <v>0</v>
      </c>
      <c r="U915">
        <v>1</v>
      </c>
      <c r="V915">
        <v>2</v>
      </c>
      <c r="W915">
        <v>0</v>
      </c>
      <c r="X915">
        <v>1</v>
      </c>
      <c r="Y915">
        <v>25</v>
      </c>
      <c r="Z915">
        <v>2</v>
      </c>
      <c r="AA915" t="s">
        <v>850</v>
      </c>
      <c r="AB915" t="s">
        <v>810</v>
      </c>
      <c r="AC915" t="s">
        <v>812</v>
      </c>
      <c r="AD915" t="s">
        <v>813</v>
      </c>
    </row>
    <row r="916" spans="1:30" x14ac:dyDescent="0.25">
      <c r="A916" t="s">
        <v>1446</v>
      </c>
      <c r="B916">
        <v>44927</v>
      </c>
      <c r="C916">
        <v>44929</v>
      </c>
      <c r="D916" t="s">
        <v>878</v>
      </c>
      <c r="E916">
        <v>6801</v>
      </c>
      <c r="F916">
        <v>219</v>
      </c>
      <c r="G916">
        <v>3</v>
      </c>
      <c r="H916">
        <v>128</v>
      </c>
      <c r="I916">
        <v>0</v>
      </c>
      <c r="J916">
        <v>55</v>
      </c>
      <c r="K916">
        <v>2</v>
      </c>
      <c r="L916">
        <v>1</v>
      </c>
      <c r="M916">
        <v>1</v>
      </c>
      <c r="N916">
        <v>45</v>
      </c>
      <c r="O916">
        <v>103</v>
      </c>
      <c r="P916">
        <v>128</v>
      </c>
      <c r="Q916">
        <v>76</v>
      </c>
      <c r="R916">
        <v>72</v>
      </c>
      <c r="S916">
        <v>128</v>
      </c>
      <c r="T916">
        <v>45</v>
      </c>
      <c r="U916">
        <v>39</v>
      </c>
      <c r="V916">
        <v>45</v>
      </c>
      <c r="W916">
        <v>45</v>
      </c>
      <c r="X916">
        <v>45</v>
      </c>
      <c r="Y916">
        <v>128</v>
      </c>
      <c r="Z916">
        <v>45</v>
      </c>
      <c r="AA916" t="s">
        <v>879</v>
      </c>
      <c r="AB916" t="s">
        <v>810</v>
      </c>
      <c r="AC916" t="s">
        <v>856</v>
      </c>
      <c r="AD916" t="s">
        <v>857</v>
      </c>
    </row>
    <row r="917" spans="1:30" x14ac:dyDescent="0.25">
      <c r="A917" t="s">
        <v>1446</v>
      </c>
      <c r="B917">
        <v>44927</v>
      </c>
      <c r="C917">
        <v>44929</v>
      </c>
      <c r="D917" t="s">
        <v>964</v>
      </c>
      <c r="E917">
        <v>4631</v>
      </c>
      <c r="F917">
        <v>206</v>
      </c>
      <c r="G917">
        <v>2</v>
      </c>
      <c r="H917">
        <v>139</v>
      </c>
      <c r="I917">
        <v>0</v>
      </c>
      <c r="J917">
        <v>52</v>
      </c>
      <c r="K917">
        <v>2</v>
      </c>
      <c r="L917">
        <v>3</v>
      </c>
      <c r="M917">
        <v>3</v>
      </c>
      <c r="N917">
        <v>34</v>
      </c>
      <c r="O917">
        <v>35</v>
      </c>
      <c r="P917">
        <v>137</v>
      </c>
      <c r="Q917">
        <v>119</v>
      </c>
      <c r="R917">
        <v>63</v>
      </c>
      <c r="S917">
        <v>139</v>
      </c>
      <c r="T917">
        <v>45</v>
      </c>
      <c r="U917">
        <v>41</v>
      </c>
      <c r="V917">
        <v>46</v>
      </c>
      <c r="W917">
        <v>44</v>
      </c>
      <c r="X917">
        <v>44</v>
      </c>
      <c r="Y917">
        <v>140</v>
      </c>
      <c r="Z917">
        <v>46</v>
      </c>
      <c r="AA917" t="s">
        <v>965</v>
      </c>
      <c r="AB917" t="s">
        <v>810</v>
      </c>
      <c r="AC917" t="s">
        <v>953</v>
      </c>
      <c r="AD917" t="s">
        <v>954</v>
      </c>
    </row>
    <row r="918" spans="1:30" x14ac:dyDescent="0.25">
      <c r="A918" t="s">
        <v>1446</v>
      </c>
      <c r="B918">
        <v>44927</v>
      </c>
      <c r="C918">
        <v>44929</v>
      </c>
      <c r="D918" t="s">
        <v>936</v>
      </c>
      <c r="E918">
        <v>5016</v>
      </c>
      <c r="F918">
        <v>193</v>
      </c>
      <c r="G918">
        <v>0</v>
      </c>
      <c r="H918">
        <v>163</v>
      </c>
      <c r="I918">
        <v>0</v>
      </c>
      <c r="J918">
        <v>19</v>
      </c>
      <c r="K918">
        <v>1</v>
      </c>
      <c r="L918">
        <v>1</v>
      </c>
      <c r="M918">
        <v>0</v>
      </c>
      <c r="N918">
        <v>6</v>
      </c>
      <c r="O918">
        <v>66</v>
      </c>
      <c r="P918">
        <v>164</v>
      </c>
      <c r="Q918">
        <v>72</v>
      </c>
      <c r="R918">
        <v>72</v>
      </c>
      <c r="S918">
        <v>161</v>
      </c>
      <c r="T918">
        <v>9</v>
      </c>
      <c r="U918">
        <v>12</v>
      </c>
      <c r="V918">
        <v>14</v>
      </c>
      <c r="W918">
        <v>10</v>
      </c>
      <c r="X918">
        <v>13</v>
      </c>
      <c r="Y918">
        <v>164</v>
      </c>
      <c r="Z918">
        <v>14</v>
      </c>
      <c r="AA918" t="s">
        <v>937</v>
      </c>
      <c r="AB918" t="s">
        <v>810</v>
      </c>
      <c r="AC918" t="s">
        <v>904</v>
      </c>
      <c r="AD918" t="s">
        <v>905</v>
      </c>
    </row>
    <row r="919" spans="1:30" x14ac:dyDescent="0.25">
      <c r="A919" t="s">
        <v>1446</v>
      </c>
      <c r="B919">
        <v>44927</v>
      </c>
      <c r="C919">
        <v>44929</v>
      </c>
      <c r="D919" t="s">
        <v>970</v>
      </c>
      <c r="E919">
        <v>8023</v>
      </c>
      <c r="F919">
        <v>308</v>
      </c>
      <c r="G919">
        <v>1</v>
      </c>
      <c r="H919">
        <v>91</v>
      </c>
      <c r="I919">
        <v>1</v>
      </c>
      <c r="J919">
        <v>70</v>
      </c>
      <c r="K919">
        <v>9</v>
      </c>
      <c r="L919">
        <v>1</v>
      </c>
      <c r="M919">
        <v>2</v>
      </c>
      <c r="N919">
        <v>32</v>
      </c>
      <c r="O919">
        <v>9</v>
      </c>
      <c r="P919">
        <v>103</v>
      </c>
      <c r="Q919">
        <v>80</v>
      </c>
      <c r="R919">
        <v>50</v>
      </c>
      <c r="S919">
        <v>108</v>
      </c>
      <c r="T919">
        <v>31</v>
      </c>
      <c r="U919">
        <v>32</v>
      </c>
      <c r="V919">
        <v>33</v>
      </c>
      <c r="W919">
        <v>32</v>
      </c>
      <c r="X919">
        <v>30</v>
      </c>
      <c r="Y919">
        <v>110</v>
      </c>
      <c r="Z919">
        <v>34</v>
      </c>
      <c r="AA919" t="s">
        <v>971</v>
      </c>
      <c r="AB919" t="s">
        <v>810</v>
      </c>
      <c r="AC919" t="s">
        <v>953</v>
      </c>
      <c r="AD919" t="s">
        <v>954</v>
      </c>
    </row>
    <row r="920" spans="1:30" x14ac:dyDescent="0.25">
      <c r="A920" t="s">
        <v>1446</v>
      </c>
      <c r="B920">
        <v>44927</v>
      </c>
      <c r="C920">
        <v>44929</v>
      </c>
      <c r="D920" t="s">
        <v>854</v>
      </c>
      <c r="E920">
        <v>6440</v>
      </c>
      <c r="F920">
        <v>246</v>
      </c>
      <c r="G920">
        <v>32</v>
      </c>
      <c r="H920">
        <v>186</v>
      </c>
      <c r="I920">
        <v>0</v>
      </c>
      <c r="J920">
        <v>32</v>
      </c>
      <c r="K920">
        <v>2</v>
      </c>
      <c r="L920">
        <v>2</v>
      </c>
      <c r="M920">
        <v>7</v>
      </c>
      <c r="N920">
        <v>23</v>
      </c>
      <c r="O920">
        <v>154</v>
      </c>
      <c r="P920">
        <v>189</v>
      </c>
      <c r="Q920">
        <v>142</v>
      </c>
      <c r="R920">
        <v>95</v>
      </c>
      <c r="S920">
        <v>189</v>
      </c>
      <c r="T920">
        <v>30</v>
      </c>
      <c r="U920">
        <v>30</v>
      </c>
      <c r="V920">
        <v>30</v>
      </c>
      <c r="W920">
        <v>29</v>
      </c>
      <c r="X920">
        <v>30</v>
      </c>
      <c r="Y920">
        <v>190</v>
      </c>
      <c r="Z920">
        <v>30</v>
      </c>
      <c r="AA920" t="s">
        <v>855</v>
      </c>
      <c r="AB920" t="s">
        <v>810</v>
      </c>
      <c r="AC920" t="s">
        <v>856</v>
      </c>
      <c r="AD920" t="s">
        <v>857</v>
      </c>
    </row>
    <row r="921" spans="1:30" x14ac:dyDescent="0.25">
      <c r="A921" t="s">
        <v>1446</v>
      </c>
      <c r="B921">
        <v>44927</v>
      </c>
      <c r="C921">
        <v>44929</v>
      </c>
      <c r="D921" t="s">
        <v>861</v>
      </c>
      <c r="E921">
        <v>6733</v>
      </c>
      <c r="F921">
        <v>281</v>
      </c>
      <c r="G921">
        <v>15</v>
      </c>
      <c r="H921">
        <v>113</v>
      </c>
      <c r="I921">
        <v>2</v>
      </c>
      <c r="J921">
        <v>36</v>
      </c>
      <c r="K921">
        <v>2</v>
      </c>
      <c r="L921">
        <v>0</v>
      </c>
      <c r="M921">
        <v>2</v>
      </c>
      <c r="N921">
        <v>17</v>
      </c>
      <c r="O921">
        <v>98</v>
      </c>
      <c r="P921">
        <v>115</v>
      </c>
      <c r="Q921">
        <v>98</v>
      </c>
      <c r="R921">
        <v>67</v>
      </c>
      <c r="S921">
        <v>116</v>
      </c>
      <c r="T921">
        <v>18</v>
      </c>
      <c r="U921">
        <v>18</v>
      </c>
      <c r="V921">
        <v>18</v>
      </c>
      <c r="W921">
        <v>17</v>
      </c>
      <c r="X921">
        <v>17</v>
      </c>
      <c r="Y921">
        <v>116</v>
      </c>
      <c r="Z921">
        <v>18</v>
      </c>
      <c r="AA921" t="s">
        <v>862</v>
      </c>
      <c r="AB921" t="s">
        <v>810</v>
      </c>
      <c r="AC921" t="s">
        <v>856</v>
      </c>
      <c r="AD921" t="s">
        <v>857</v>
      </c>
    </row>
    <row r="922" spans="1:30" x14ac:dyDescent="0.25">
      <c r="A922" t="s">
        <v>1446</v>
      </c>
      <c r="B922">
        <v>44927</v>
      </c>
      <c r="C922">
        <v>44929</v>
      </c>
      <c r="D922" t="s">
        <v>894</v>
      </c>
      <c r="E922">
        <v>6554</v>
      </c>
      <c r="F922">
        <v>291</v>
      </c>
      <c r="G922">
        <v>1</v>
      </c>
      <c r="H922">
        <v>135</v>
      </c>
      <c r="I922">
        <v>1</v>
      </c>
      <c r="J922">
        <v>86</v>
      </c>
      <c r="K922">
        <v>21</v>
      </c>
      <c r="L922">
        <v>1</v>
      </c>
      <c r="M922">
        <v>1</v>
      </c>
      <c r="N922">
        <v>33</v>
      </c>
      <c r="O922">
        <v>123</v>
      </c>
      <c r="P922">
        <v>140</v>
      </c>
      <c r="Q922">
        <v>63</v>
      </c>
      <c r="R922">
        <v>57</v>
      </c>
      <c r="S922">
        <v>142</v>
      </c>
      <c r="T922">
        <v>36</v>
      </c>
      <c r="U922">
        <v>23</v>
      </c>
      <c r="V922">
        <v>36</v>
      </c>
      <c r="W922">
        <v>28</v>
      </c>
      <c r="X922">
        <v>37</v>
      </c>
      <c r="Y922">
        <v>142</v>
      </c>
      <c r="Z922">
        <v>37</v>
      </c>
      <c r="AA922" t="s">
        <v>895</v>
      </c>
      <c r="AB922" t="s">
        <v>810</v>
      </c>
      <c r="AC922" t="s">
        <v>856</v>
      </c>
      <c r="AD922" t="s">
        <v>857</v>
      </c>
    </row>
    <row r="923" spans="1:30" x14ac:dyDescent="0.25">
      <c r="A923" t="s">
        <v>1446</v>
      </c>
      <c r="B923">
        <v>44927</v>
      </c>
      <c r="C923">
        <v>44929</v>
      </c>
      <c r="D923" t="s">
        <v>910</v>
      </c>
      <c r="E923">
        <v>15719</v>
      </c>
      <c r="F923">
        <v>557</v>
      </c>
      <c r="G923">
        <v>22</v>
      </c>
      <c r="H923">
        <v>336</v>
      </c>
      <c r="I923">
        <v>1</v>
      </c>
      <c r="J923">
        <v>72</v>
      </c>
      <c r="K923">
        <v>3</v>
      </c>
      <c r="L923">
        <v>0</v>
      </c>
      <c r="M923">
        <v>6</v>
      </c>
      <c r="N923">
        <v>50</v>
      </c>
      <c r="O923">
        <v>46</v>
      </c>
      <c r="P923">
        <v>335</v>
      </c>
      <c r="Q923">
        <v>324</v>
      </c>
      <c r="R923">
        <v>173</v>
      </c>
      <c r="S923">
        <v>336</v>
      </c>
      <c r="T923">
        <v>50</v>
      </c>
      <c r="U923">
        <v>51</v>
      </c>
      <c r="V923">
        <v>52</v>
      </c>
      <c r="W923">
        <v>49</v>
      </c>
      <c r="X923">
        <v>51</v>
      </c>
      <c r="Y923">
        <v>337</v>
      </c>
      <c r="Z923">
        <v>52</v>
      </c>
      <c r="AA923" t="s">
        <v>911</v>
      </c>
      <c r="AB923" t="s">
        <v>810</v>
      </c>
      <c r="AC923" t="s">
        <v>1447</v>
      </c>
      <c r="AD923" t="s">
        <v>1448</v>
      </c>
    </row>
    <row r="924" spans="1:30" x14ac:dyDescent="0.25">
      <c r="A924" t="s">
        <v>1446</v>
      </c>
      <c r="B924">
        <v>44927</v>
      </c>
      <c r="C924">
        <v>44929</v>
      </c>
      <c r="D924" t="s">
        <v>984</v>
      </c>
      <c r="E924">
        <v>4820</v>
      </c>
      <c r="F924">
        <v>232</v>
      </c>
      <c r="G924">
        <v>0</v>
      </c>
      <c r="H924">
        <v>137</v>
      </c>
      <c r="I924">
        <v>0</v>
      </c>
      <c r="J924">
        <v>41</v>
      </c>
      <c r="K924">
        <v>7</v>
      </c>
      <c r="L924">
        <v>4</v>
      </c>
      <c r="M924">
        <v>0</v>
      </c>
      <c r="N924">
        <v>27</v>
      </c>
      <c r="O924">
        <v>64</v>
      </c>
      <c r="P924">
        <v>140</v>
      </c>
      <c r="Q924">
        <v>127</v>
      </c>
      <c r="R924">
        <v>92</v>
      </c>
      <c r="S924">
        <v>141</v>
      </c>
      <c r="T924">
        <v>35</v>
      </c>
      <c r="U924">
        <v>34</v>
      </c>
      <c r="V924">
        <v>37</v>
      </c>
      <c r="W924">
        <v>37</v>
      </c>
      <c r="X924">
        <v>36</v>
      </c>
      <c r="Y924">
        <v>141</v>
      </c>
      <c r="Z924">
        <v>37</v>
      </c>
      <c r="AA924" t="s">
        <v>985</v>
      </c>
      <c r="AB924" t="s">
        <v>810</v>
      </c>
      <c r="AC924" t="s">
        <v>953</v>
      </c>
      <c r="AD924" t="s">
        <v>954</v>
      </c>
    </row>
    <row r="925" spans="1:30" x14ac:dyDescent="0.25">
      <c r="A925" t="s">
        <v>1446</v>
      </c>
      <c r="B925">
        <v>44927</v>
      </c>
      <c r="C925">
        <v>44929</v>
      </c>
      <c r="D925" t="s">
        <v>888</v>
      </c>
      <c r="E925">
        <v>3591</v>
      </c>
      <c r="F925">
        <v>112</v>
      </c>
      <c r="G925">
        <v>1</v>
      </c>
      <c r="H925">
        <v>46</v>
      </c>
      <c r="I925">
        <v>0</v>
      </c>
      <c r="J925">
        <v>25</v>
      </c>
      <c r="K925">
        <v>0</v>
      </c>
      <c r="L925">
        <v>3</v>
      </c>
      <c r="M925">
        <v>0</v>
      </c>
      <c r="N925">
        <v>6</v>
      </c>
      <c r="O925">
        <v>13</v>
      </c>
      <c r="P925">
        <v>46</v>
      </c>
      <c r="Q925">
        <v>35</v>
      </c>
      <c r="R925">
        <v>25</v>
      </c>
      <c r="S925">
        <v>46</v>
      </c>
      <c r="T925">
        <v>9</v>
      </c>
      <c r="U925">
        <v>12</v>
      </c>
      <c r="V925">
        <v>13</v>
      </c>
      <c r="W925">
        <v>11</v>
      </c>
      <c r="X925">
        <v>11</v>
      </c>
      <c r="Y925">
        <v>46</v>
      </c>
      <c r="Z925">
        <v>13</v>
      </c>
      <c r="AA925" t="s">
        <v>889</v>
      </c>
      <c r="AB925" t="s">
        <v>810</v>
      </c>
      <c r="AC925" t="s">
        <v>1447</v>
      </c>
      <c r="AD925" t="s">
        <v>1448</v>
      </c>
    </row>
    <row r="926" spans="1:30" x14ac:dyDescent="0.25">
      <c r="A926" t="s">
        <v>1446</v>
      </c>
      <c r="B926">
        <v>44927</v>
      </c>
      <c r="C926">
        <v>44929</v>
      </c>
      <c r="D926" t="s">
        <v>921</v>
      </c>
      <c r="E926">
        <v>4993</v>
      </c>
      <c r="F926">
        <v>253</v>
      </c>
      <c r="G926">
        <v>2</v>
      </c>
      <c r="H926">
        <v>158</v>
      </c>
      <c r="I926">
        <v>1</v>
      </c>
      <c r="J926">
        <v>30</v>
      </c>
      <c r="K926">
        <v>3</v>
      </c>
      <c r="L926">
        <v>0</v>
      </c>
      <c r="M926">
        <v>0</v>
      </c>
      <c r="N926">
        <v>4</v>
      </c>
      <c r="O926">
        <v>129</v>
      </c>
      <c r="P926">
        <v>161</v>
      </c>
      <c r="Q926">
        <v>118</v>
      </c>
      <c r="R926">
        <v>78</v>
      </c>
      <c r="S926">
        <v>161</v>
      </c>
      <c r="T926">
        <v>7</v>
      </c>
      <c r="U926">
        <v>6</v>
      </c>
      <c r="V926">
        <v>7</v>
      </c>
      <c r="W926">
        <v>8</v>
      </c>
      <c r="X926">
        <v>8</v>
      </c>
      <c r="Y926">
        <v>162</v>
      </c>
      <c r="Z926">
        <v>8</v>
      </c>
      <c r="AA926" t="s">
        <v>922</v>
      </c>
      <c r="AB926" t="s">
        <v>810</v>
      </c>
      <c r="AC926" t="s">
        <v>904</v>
      </c>
      <c r="AD926" t="s">
        <v>905</v>
      </c>
    </row>
    <row r="927" spans="1:30" x14ac:dyDescent="0.25">
      <c r="A927" t="s">
        <v>1446</v>
      </c>
      <c r="B927">
        <v>44927</v>
      </c>
      <c r="C927">
        <v>44929</v>
      </c>
      <c r="D927" t="s">
        <v>976</v>
      </c>
      <c r="E927">
        <v>7904</v>
      </c>
      <c r="F927">
        <v>351</v>
      </c>
      <c r="G927">
        <v>2</v>
      </c>
      <c r="H927">
        <v>214</v>
      </c>
      <c r="I927">
        <v>0</v>
      </c>
      <c r="J927">
        <v>65</v>
      </c>
      <c r="K927">
        <v>8</v>
      </c>
      <c r="L927">
        <v>20</v>
      </c>
      <c r="M927">
        <v>3</v>
      </c>
      <c r="N927">
        <v>25</v>
      </c>
      <c r="O927">
        <v>61</v>
      </c>
      <c r="P927">
        <v>232</v>
      </c>
      <c r="Q927">
        <v>159</v>
      </c>
      <c r="R927">
        <v>97</v>
      </c>
      <c r="S927">
        <v>229</v>
      </c>
      <c r="T927">
        <v>44</v>
      </c>
      <c r="U927">
        <v>43</v>
      </c>
      <c r="V927">
        <v>51</v>
      </c>
      <c r="W927">
        <v>48</v>
      </c>
      <c r="X927">
        <v>51</v>
      </c>
      <c r="Y927">
        <v>232</v>
      </c>
      <c r="Z927">
        <v>51</v>
      </c>
      <c r="AA927" t="s">
        <v>977</v>
      </c>
      <c r="AB927" t="s">
        <v>810</v>
      </c>
      <c r="AC927" t="s">
        <v>953</v>
      </c>
      <c r="AD927" t="s">
        <v>954</v>
      </c>
    </row>
    <row r="928" spans="1:30" x14ac:dyDescent="0.25">
      <c r="A928" t="s">
        <v>1446</v>
      </c>
      <c r="B928">
        <v>44927</v>
      </c>
      <c r="C928">
        <v>44929</v>
      </c>
      <c r="D928" t="s">
        <v>475</v>
      </c>
      <c r="E928">
        <v>4820</v>
      </c>
      <c r="F928">
        <v>202</v>
      </c>
      <c r="G928">
        <v>0</v>
      </c>
      <c r="H928">
        <v>107</v>
      </c>
      <c r="I928">
        <v>0</v>
      </c>
      <c r="J928">
        <v>61</v>
      </c>
      <c r="K928">
        <v>2</v>
      </c>
      <c r="L928">
        <v>6</v>
      </c>
      <c r="M928">
        <v>0</v>
      </c>
      <c r="N928">
        <v>10</v>
      </c>
      <c r="O928">
        <v>87</v>
      </c>
      <c r="P928">
        <v>103</v>
      </c>
      <c r="Q928">
        <v>60</v>
      </c>
      <c r="R928">
        <v>46</v>
      </c>
      <c r="S928">
        <v>106</v>
      </c>
      <c r="T928">
        <v>32</v>
      </c>
      <c r="U928">
        <v>24</v>
      </c>
      <c r="V928">
        <v>39</v>
      </c>
      <c r="W928">
        <v>41</v>
      </c>
      <c r="X928">
        <v>41</v>
      </c>
      <c r="Y928">
        <v>107</v>
      </c>
      <c r="Z928">
        <v>47</v>
      </c>
      <c r="AA928" t="s">
        <v>476</v>
      </c>
      <c r="AB928" t="s">
        <v>389</v>
      </c>
      <c r="AC928" t="s">
        <v>450</v>
      </c>
      <c r="AD928" t="s">
        <v>451</v>
      </c>
    </row>
    <row r="929" spans="1:30" x14ac:dyDescent="0.25">
      <c r="A929" t="s">
        <v>1446</v>
      </c>
      <c r="B929">
        <v>44927</v>
      </c>
      <c r="C929">
        <v>44929</v>
      </c>
      <c r="D929" t="s">
        <v>915</v>
      </c>
      <c r="E929">
        <v>7646</v>
      </c>
      <c r="F929">
        <v>216</v>
      </c>
      <c r="G929">
        <v>9</v>
      </c>
      <c r="H929">
        <v>119</v>
      </c>
      <c r="I929">
        <v>2</v>
      </c>
      <c r="J929">
        <v>41</v>
      </c>
      <c r="K929">
        <v>3</v>
      </c>
      <c r="L929">
        <v>9</v>
      </c>
      <c r="M929">
        <v>1</v>
      </c>
      <c r="N929">
        <v>35</v>
      </c>
      <c r="O929">
        <v>95</v>
      </c>
      <c r="P929">
        <v>118</v>
      </c>
      <c r="Q929">
        <v>88</v>
      </c>
      <c r="R929">
        <v>71</v>
      </c>
      <c r="S929">
        <v>119</v>
      </c>
      <c r="T929">
        <v>34</v>
      </c>
      <c r="U929">
        <v>32</v>
      </c>
      <c r="V929">
        <v>35</v>
      </c>
      <c r="W929">
        <v>34</v>
      </c>
      <c r="X929">
        <v>34</v>
      </c>
      <c r="Y929">
        <v>120</v>
      </c>
      <c r="Z929">
        <v>35</v>
      </c>
      <c r="AA929" t="s">
        <v>916</v>
      </c>
      <c r="AB929" t="s">
        <v>810</v>
      </c>
      <c r="AC929" t="s">
        <v>904</v>
      </c>
      <c r="AD929" t="s">
        <v>905</v>
      </c>
    </row>
    <row r="930" spans="1:30" x14ac:dyDescent="0.25">
      <c r="A930" t="s">
        <v>1446</v>
      </c>
      <c r="B930">
        <v>44927</v>
      </c>
      <c r="C930">
        <v>44929</v>
      </c>
      <c r="D930" t="s">
        <v>866</v>
      </c>
      <c r="E930">
        <v>3398</v>
      </c>
      <c r="F930">
        <v>145</v>
      </c>
      <c r="G930">
        <v>2</v>
      </c>
      <c r="H930">
        <v>40</v>
      </c>
      <c r="I930">
        <v>0</v>
      </c>
      <c r="J930">
        <v>21</v>
      </c>
      <c r="K930">
        <v>1</v>
      </c>
      <c r="L930">
        <v>0</v>
      </c>
      <c r="M930">
        <v>0</v>
      </c>
      <c r="N930">
        <v>3</v>
      </c>
      <c r="O930">
        <v>37</v>
      </c>
      <c r="P930">
        <v>49</v>
      </c>
      <c r="Q930">
        <v>39</v>
      </c>
      <c r="R930">
        <v>18</v>
      </c>
      <c r="S930">
        <v>49</v>
      </c>
      <c r="T930">
        <v>5</v>
      </c>
      <c r="U930">
        <v>5</v>
      </c>
      <c r="V930">
        <v>6</v>
      </c>
      <c r="W930">
        <v>6</v>
      </c>
      <c r="X930">
        <v>5</v>
      </c>
      <c r="Y930">
        <v>50</v>
      </c>
      <c r="Z930">
        <v>6</v>
      </c>
      <c r="AA930" t="s">
        <v>867</v>
      </c>
      <c r="AB930" t="s">
        <v>810</v>
      </c>
      <c r="AC930" t="s">
        <v>856</v>
      </c>
      <c r="AD930" t="s">
        <v>857</v>
      </c>
    </row>
    <row r="931" spans="1:30" x14ac:dyDescent="0.25">
      <c r="A931" t="s">
        <v>1446</v>
      </c>
      <c r="B931">
        <v>44927</v>
      </c>
      <c r="C931">
        <v>44929</v>
      </c>
      <c r="D931" t="s">
        <v>872</v>
      </c>
      <c r="E931">
        <v>3141</v>
      </c>
      <c r="F931">
        <v>125</v>
      </c>
      <c r="G931">
        <v>4</v>
      </c>
      <c r="H931">
        <v>58</v>
      </c>
      <c r="I931">
        <v>1</v>
      </c>
      <c r="J931">
        <v>18</v>
      </c>
      <c r="K931">
        <v>1</v>
      </c>
      <c r="L931">
        <v>0</v>
      </c>
      <c r="M931">
        <v>0</v>
      </c>
      <c r="N931">
        <v>9</v>
      </c>
      <c r="O931">
        <v>43</v>
      </c>
      <c r="P931">
        <v>60</v>
      </c>
      <c r="Q931">
        <v>53</v>
      </c>
      <c r="R931">
        <v>32</v>
      </c>
      <c r="S931">
        <v>60</v>
      </c>
      <c r="T931">
        <v>9</v>
      </c>
      <c r="U931">
        <v>9</v>
      </c>
      <c r="V931">
        <v>10</v>
      </c>
      <c r="W931">
        <v>8</v>
      </c>
      <c r="X931">
        <v>10</v>
      </c>
      <c r="Y931">
        <v>60</v>
      </c>
      <c r="Z931">
        <v>10</v>
      </c>
      <c r="AA931" t="s">
        <v>873</v>
      </c>
      <c r="AB931" t="s">
        <v>810</v>
      </c>
      <c r="AC931" t="s">
        <v>856</v>
      </c>
      <c r="AD931" t="s">
        <v>857</v>
      </c>
    </row>
    <row r="932" spans="1:30" x14ac:dyDescent="0.25">
      <c r="A932" t="s">
        <v>1446</v>
      </c>
      <c r="B932">
        <v>44927</v>
      </c>
      <c r="C932">
        <v>44929</v>
      </c>
      <c r="D932" t="s">
        <v>63</v>
      </c>
      <c r="E932">
        <v>5456</v>
      </c>
      <c r="F932">
        <v>154</v>
      </c>
      <c r="G932">
        <v>5</v>
      </c>
      <c r="H932">
        <v>36</v>
      </c>
      <c r="I932">
        <v>0</v>
      </c>
      <c r="J932">
        <v>68</v>
      </c>
      <c r="K932">
        <v>2</v>
      </c>
      <c r="L932">
        <v>2</v>
      </c>
      <c r="M932">
        <v>1</v>
      </c>
      <c r="N932">
        <v>10</v>
      </c>
      <c r="O932">
        <v>15</v>
      </c>
      <c r="P932">
        <v>36</v>
      </c>
      <c r="Q932">
        <v>31</v>
      </c>
      <c r="R932">
        <v>20</v>
      </c>
      <c r="S932">
        <v>36</v>
      </c>
      <c r="T932">
        <v>14</v>
      </c>
      <c r="U932">
        <v>16</v>
      </c>
      <c r="V932">
        <v>18</v>
      </c>
      <c r="W932">
        <v>18</v>
      </c>
      <c r="X932">
        <v>14</v>
      </c>
      <c r="Y932">
        <v>37</v>
      </c>
      <c r="Z932">
        <v>18</v>
      </c>
      <c r="AA932" t="s">
        <v>64</v>
      </c>
      <c r="AB932" t="s">
        <v>16</v>
      </c>
      <c r="AC932" t="s">
        <v>41</v>
      </c>
      <c r="AD932" t="s">
        <v>42</v>
      </c>
    </row>
    <row r="933" spans="1:30" x14ac:dyDescent="0.25">
      <c r="A933" t="s">
        <v>1446</v>
      </c>
      <c r="B933">
        <v>44927</v>
      </c>
      <c r="C933">
        <v>44929</v>
      </c>
      <c r="D933" t="s">
        <v>126</v>
      </c>
      <c r="E933">
        <v>3903</v>
      </c>
      <c r="F933">
        <v>135</v>
      </c>
      <c r="G933">
        <v>88</v>
      </c>
      <c r="H933">
        <v>94</v>
      </c>
      <c r="I933">
        <v>1</v>
      </c>
      <c r="J933">
        <v>105</v>
      </c>
      <c r="K933">
        <v>1</v>
      </c>
      <c r="L933">
        <v>1</v>
      </c>
      <c r="M933">
        <v>88</v>
      </c>
      <c r="N933">
        <v>79</v>
      </c>
      <c r="O933">
        <v>63</v>
      </c>
      <c r="P933">
        <v>94</v>
      </c>
      <c r="Q933">
        <v>69</v>
      </c>
      <c r="R933">
        <v>62</v>
      </c>
      <c r="S933">
        <v>94</v>
      </c>
      <c r="T933">
        <v>89</v>
      </c>
      <c r="U933">
        <v>67</v>
      </c>
      <c r="V933">
        <v>84</v>
      </c>
      <c r="W933">
        <v>79</v>
      </c>
      <c r="X933">
        <v>71</v>
      </c>
      <c r="Y933">
        <v>96</v>
      </c>
      <c r="Z933">
        <v>89</v>
      </c>
      <c r="AA933" t="s">
        <v>127</v>
      </c>
      <c r="AB933" t="s">
        <v>16</v>
      </c>
      <c r="AC933" t="s">
        <v>128</v>
      </c>
      <c r="AD933" t="s">
        <v>129</v>
      </c>
    </row>
    <row r="934" spans="1:30" x14ac:dyDescent="0.25">
      <c r="A934" t="s">
        <v>1446</v>
      </c>
      <c r="B934">
        <v>44927</v>
      </c>
      <c r="C934">
        <v>44929</v>
      </c>
      <c r="D934" t="s">
        <v>68</v>
      </c>
      <c r="E934">
        <v>5392</v>
      </c>
      <c r="F934">
        <v>140</v>
      </c>
      <c r="G934">
        <v>32</v>
      </c>
      <c r="H934">
        <v>63</v>
      </c>
      <c r="I934">
        <v>8</v>
      </c>
      <c r="J934">
        <v>36</v>
      </c>
      <c r="K934">
        <v>0</v>
      </c>
      <c r="L934">
        <v>1</v>
      </c>
      <c r="M934">
        <v>2</v>
      </c>
      <c r="N934">
        <v>2</v>
      </c>
      <c r="O934">
        <v>71</v>
      </c>
      <c r="P934">
        <v>71</v>
      </c>
      <c r="Q934">
        <v>83</v>
      </c>
      <c r="R934">
        <v>35</v>
      </c>
      <c r="S934">
        <v>120</v>
      </c>
      <c r="T934">
        <v>5</v>
      </c>
      <c r="U934">
        <v>6</v>
      </c>
      <c r="V934">
        <v>4</v>
      </c>
      <c r="W934">
        <v>6</v>
      </c>
      <c r="X934">
        <v>6</v>
      </c>
      <c r="Y934">
        <v>127</v>
      </c>
      <c r="Z934">
        <v>6</v>
      </c>
      <c r="AA934" t="s">
        <v>69</v>
      </c>
      <c r="AB934" t="s">
        <v>16</v>
      </c>
      <c r="AC934" t="s">
        <v>70</v>
      </c>
      <c r="AD934" t="s">
        <v>1709</v>
      </c>
    </row>
    <row r="935" spans="1:30" x14ac:dyDescent="0.25">
      <c r="A935" t="s">
        <v>1446</v>
      </c>
      <c r="B935">
        <v>44927</v>
      </c>
      <c r="C935">
        <v>44929</v>
      </c>
      <c r="D935" t="s">
        <v>453</v>
      </c>
      <c r="E935">
        <v>8173</v>
      </c>
      <c r="F935">
        <v>383</v>
      </c>
      <c r="G935">
        <v>0</v>
      </c>
      <c r="H935">
        <v>91</v>
      </c>
      <c r="I935">
        <v>0</v>
      </c>
      <c r="J935">
        <v>274</v>
      </c>
      <c r="K935">
        <v>1</v>
      </c>
      <c r="L935">
        <v>3</v>
      </c>
      <c r="M935">
        <v>0</v>
      </c>
      <c r="N935">
        <v>4</v>
      </c>
      <c r="O935">
        <v>11</v>
      </c>
      <c r="P935">
        <v>140</v>
      </c>
      <c r="Q935">
        <v>52</v>
      </c>
      <c r="R935">
        <v>55</v>
      </c>
      <c r="S935">
        <v>134</v>
      </c>
      <c r="T935">
        <v>47</v>
      </c>
      <c r="U935">
        <v>53</v>
      </c>
      <c r="V935">
        <v>85</v>
      </c>
      <c r="W935">
        <v>81</v>
      </c>
      <c r="X935">
        <v>79</v>
      </c>
      <c r="Y935">
        <v>142</v>
      </c>
      <c r="Z935">
        <v>85</v>
      </c>
      <c r="AA935" t="s">
        <v>454</v>
      </c>
      <c r="AB935" t="s">
        <v>389</v>
      </c>
      <c r="AC935" t="s">
        <v>450</v>
      </c>
      <c r="AD935" t="s">
        <v>451</v>
      </c>
    </row>
    <row r="936" spans="1:30" x14ac:dyDescent="0.25">
      <c r="A936" t="s">
        <v>1446</v>
      </c>
      <c r="B936">
        <v>44927</v>
      </c>
      <c r="C936">
        <v>44929</v>
      </c>
      <c r="D936" t="s">
        <v>61</v>
      </c>
      <c r="E936">
        <v>4921</v>
      </c>
      <c r="F936">
        <v>208</v>
      </c>
      <c r="G936">
        <v>1</v>
      </c>
      <c r="H936">
        <v>94</v>
      </c>
      <c r="I936">
        <v>3</v>
      </c>
      <c r="J936">
        <v>122</v>
      </c>
      <c r="K936">
        <v>3</v>
      </c>
      <c r="L936">
        <v>1</v>
      </c>
      <c r="M936">
        <v>2</v>
      </c>
      <c r="N936">
        <v>6</v>
      </c>
      <c r="O936">
        <v>85</v>
      </c>
      <c r="P936">
        <v>95</v>
      </c>
      <c r="Q936">
        <v>73</v>
      </c>
      <c r="R936">
        <v>68</v>
      </c>
      <c r="S936">
        <v>96</v>
      </c>
      <c r="T936">
        <v>37</v>
      </c>
      <c r="U936">
        <v>47</v>
      </c>
      <c r="V936">
        <v>49</v>
      </c>
      <c r="W936">
        <v>47</v>
      </c>
      <c r="X936">
        <v>48</v>
      </c>
      <c r="Y936">
        <v>96</v>
      </c>
      <c r="Z936">
        <v>49</v>
      </c>
      <c r="AA936" t="s">
        <v>62</v>
      </c>
      <c r="AB936" t="s">
        <v>16</v>
      </c>
      <c r="AC936" t="s">
        <v>41</v>
      </c>
      <c r="AD936" t="s">
        <v>42</v>
      </c>
    </row>
    <row r="937" spans="1:30" x14ac:dyDescent="0.25">
      <c r="A937" t="s">
        <v>1446</v>
      </c>
      <c r="B937">
        <v>44927</v>
      </c>
      <c r="C937">
        <v>44929</v>
      </c>
      <c r="D937" t="s">
        <v>387</v>
      </c>
      <c r="E937">
        <v>10121</v>
      </c>
      <c r="F937">
        <v>458</v>
      </c>
      <c r="G937">
        <v>1</v>
      </c>
      <c r="H937">
        <v>225</v>
      </c>
      <c r="I937">
        <v>2</v>
      </c>
      <c r="J937">
        <v>175</v>
      </c>
      <c r="K937">
        <v>4</v>
      </c>
      <c r="L937">
        <v>1</v>
      </c>
      <c r="M937">
        <v>1</v>
      </c>
      <c r="N937">
        <v>31</v>
      </c>
      <c r="O937">
        <v>147</v>
      </c>
      <c r="P937">
        <v>229</v>
      </c>
      <c r="Q937">
        <v>181</v>
      </c>
      <c r="R937">
        <v>113</v>
      </c>
      <c r="S937">
        <v>233</v>
      </c>
      <c r="T937">
        <v>67</v>
      </c>
      <c r="U937">
        <v>51</v>
      </c>
      <c r="V937">
        <v>71</v>
      </c>
      <c r="W937">
        <v>69</v>
      </c>
      <c r="X937">
        <v>70</v>
      </c>
      <c r="Y937">
        <v>233</v>
      </c>
      <c r="Z937">
        <v>72</v>
      </c>
      <c r="AA937" t="s">
        <v>388</v>
      </c>
      <c r="AB937" t="s">
        <v>389</v>
      </c>
      <c r="AC937" t="s">
        <v>391</v>
      </c>
      <c r="AD937" t="s">
        <v>392</v>
      </c>
    </row>
    <row r="938" spans="1:30" x14ac:dyDescent="0.25">
      <c r="A938" t="s">
        <v>1446</v>
      </c>
      <c r="B938">
        <v>44927</v>
      </c>
      <c r="C938">
        <v>44929</v>
      </c>
      <c r="D938" t="s">
        <v>432</v>
      </c>
      <c r="E938">
        <v>17331</v>
      </c>
      <c r="F938">
        <v>651</v>
      </c>
      <c r="G938">
        <v>1</v>
      </c>
      <c r="H938">
        <v>353</v>
      </c>
      <c r="I938">
        <v>1</v>
      </c>
      <c r="J938">
        <v>197</v>
      </c>
      <c r="K938">
        <v>15</v>
      </c>
      <c r="L938">
        <v>28</v>
      </c>
      <c r="M938">
        <v>15</v>
      </c>
      <c r="N938">
        <v>61</v>
      </c>
      <c r="O938">
        <v>111</v>
      </c>
      <c r="P938">
        <v>371</v>
      </c>
      <c r="Q938">
        <v>224</v>
      </c>
      <c r="R938">
        <v>148</v>
      </c>
      <c r="S938">
        <v>373</v>
      </c>
      <c r="T938">
        <v>85</v>
      </c>
      <c r="U938">
        <v>78</v>
      </c>
      <c r="V938">
        <v>84</v>
      </c>
      <c r="W938">
        <v>71</v>
      </c>
      <c r="X938">
        <v>81</v>
      </c>
      <c r="Y938">
        <v>373</v>
      </c>
      <c r="Z938">
        <v>85</v>
      </c>
      <c r="AA938" t="s">
        <v>433</v>
      </c>
      <c r="AB938" t="s">
        <v>389</v>
      </c>
      <c r="AC938" t="s">
        <v>434</v>
      </c>
      <c r="AD938" t="s">
        <v>435</v>
      </c>
    </row>
    <row r="939" spans="1:30" x14ac:dyDescent="0.25">
      <c r="A939" t="s">
        <v>1446</v>
      </c>
      <c r="B939">
        <v>44927</v>
      </c>
      <c r="C939">
        <v>44929</v>
      </c>
      <c r="D939" t="s">
        <v>84</v>
      </c>
      <c r="E939">
        <v>2358</v>
      </c>
      <c r="F939">
        <v>42</v>
      </c>
      <c r="G939">
        <v>1</v>
      </c>
      <c r="H939">
        <v>40</v>
      </c>
      <c r="I939">
        <v>0</v>
      </c>
      <c r="J939">
        <v>8</v>
      </c>
      <c r="K939">
        <v>0</v>
      </c>
      <c r="L939">
        <v>0</v>
      </c>
      <c r="M939">
        <v>0</v>
      </c>
      <c r="N939">
        <v>0</v>
      </c>
      <c r="O939">
        <v>1</v>
      </c>
      <c r="P939">
        <v>41</v>
      </c>
      <c r="Q939">
        <v>29</v>
      </c>
      <c r="R939">
        <v>8</v>
      </c>
      <c r="S939">
        <v>40</v>
      </c>
      <c r="T939">
        <v>0</v>
      </c>
      <c r="U939">
        <v>5</v>
      </c>
      <c r="V939">
        <v>8</v>
      </c>
      <c r="W939">
        <v>2</v>
      </c>
      <c r="X939">
        <v>7</v>
      </c>
      <c r="Y939">
        <v>41</v>
      </c>
      <c r="Z939">
        <v>8</v>
      </c>
      <c r="AA939" t="s">
        <v>85</v>
      </c>
      <c r="AB939" t="s">
        <v>16</v>
      </c>
      <c r="AC939" t="s">
        <v>70</v>
      </c>
      <c r="AD939" t="s">
        <v>1709</v>
      </c>
    </row>
    <row r="940" spans="1:30" x14ac:dyDescent="0.25">
      <c r="A940" t="s">
        <v>1446</v>
      </c>
      <c r="B940">
        <v>44927</v>
      </c>
      <c r="C940">
        <v>44929</v>
      </c>
      <c r="D940" t="s">
        <v>473</v>
      </c>
      <c r="E940">
        <v>6870</v>
      </c>
      <c r="F940">
        <v>294</v>
      </c>
      <c r="G940">
        <v>24</v>
      </c>
      <c r="H940">
        <v>172</v>
      </c>
      <c r="I940">
        <v>2</v>
      </c>
      <c r="J940">
        <v>129</v>
      </c>
      <c r="K940">
        <v>14</v>
      </c>
      <c r="L940">
        <v>21</v>
      </c>
      <c r="M940">
        <v>14</v>
      </c>
      <c r="N940">
        <v>106</v>
      </c>
      <c r="O940">
        <v>22</v>
      </c>
      <c r="P940">
        <v>173</v>
      </c>
      <c r="Q940">
        <v>106</v>
      </c>
      <c r="R940">
        <v>77</v>
      </c>
      <c r="S940">
        <v>173</v>
      </c>
      <c r="T940">
        <v>106</v>
      </c>
      <c r="U940">
        <v>81</v>
      </c>
      <c r="V940">
        <v>106</v>
      </c>
      <c r="W940">
        <v>101</v>
      </c>
      <c r="X940">
        <v>96</v>
      </c>
      <c r="Y940">
        <v>173</v>
      </c>
      <c r="Z940">
        <v>106</v>
      </c>
      <c r="AA940" t="s">
        <v>474</v>
      </c>
      <c r="AB940" t="s">
        <v>389</v>
      </c>
      <c r="AC940" t="s">
        <v>450</v>
      </c>
      <c r="AD940" t="s">
        <v>451</v>
      </c>
    </row>
    <row r="941" spans="1:30" x14ac:dyDescent="0.25">
      <c r="A941" t="s">
        <v>1446</v>
      </c>
      <c r="B941">
        <v>44927</v>
      </c>
      <c r="C941">
        <v>44929</v>
      </c>
      <c r="D941" t="s">
        <v>89</v>
      </c>
      <c r="E941">
        <v>11375</v>
      </c>
      <c r="F941">
        <v>498</v>
      </c>
      <c r="G941">
        <v>54</v>
      </c>
      <c r="H941">
        <v>367</v>
      </c>
      <c r="I941">
        <v>6</v>
      </c>
      <c r="J941">
        <v>78</v>
      </c>
      <c r="K941">
        <v>1</v>
      </c>
      <c r="L941">
        <v>1</v>
      </c>
      <c r="M941">
        <v>5</v>
      </c>
      <c r="N941">
        <v>8</v>
      </c>
      <c r="O941">
        <v>101</v>
      </c>
      <c r="P941">
        <v>382</v>
      </c>
      <c r="Q941">
        <v>266</v>
      </c>
      <c r="R941">
        <v>209</v>
      </c>
      <c r="S941">
        <v>388</v>
      </c>
      <c r="T941">
        <v>57</v>
      </c>
      <c r="U941">
        <v>61</v>
      </c>
      <c r="V941">
        <v>65</v>
      </c>
      <c r="W941">
        <v>64</v>
      </c>
      <c r="X941">
        <v>61</v>
      </c>
      <c r="Y941">
        <v>392</v>
      </c>
      <c r="Z941">
        <v>65</v>
      </c>
      <c r="AA941" t="s">
        <v>90</v>
      </c>
      <c r="AB941" t="s">
        <v>16</v>
      </c>
      <c r="AC941" t="s">
        <v>91</v>
      </c>
      <c r="AD941" t="s">
        <v>92</v>
      </c>
    </row>
    <row r="942" spans="1:30" x14ac:dyDescent="0.25">
      <c r="A942" t="s">
        <v>1446</v>
      </c>
      <c r="B942">
        <v>44927</v>
      </c>
      <c r="C942">
        <v>44929</v>
      </c>
      <c r="D942" t="s">
        <v>75</v>
      </c>
      <c r="E942">
        <v>19771</v>
      </c>
      <c r="F942">
        <v>650</v>
      </c>
      <c r="G942">
        <v>6</v>
      </c>
      <c r="H942">
        <v>267</v>
      </c>
      <c r="I942">
        <v>10</v>
      </c>
      <c r="J942">
        <v>186</v>
      </c>
      <c r="K942">
        <v>59</v>
      </c>
      <c r="L942">
        <v>34</v>
      </c>
      <c r="M942">
        <v>2</v>
      </c>
      <c r="N942">
        <v>125</v>
      </c>
      <c r="O942">
        <v>63</v>
      </c>
      <c r="P942">
        <v>284</v>
      </c>
      <c r="Q942">
        <v>179</v>
      </c>
      <c r="R942">
        <v>155</v>
      </c>
      <c r="S942">
        <v>289</v>
      </c>
      <c r="T942">
        <v>126</v>
      </c>
      <c r="U942">
        <v>110</v>
      </c>
      <c r="V942">
        <v>131</v>
      </c>
      <c r="W942">
        <v>129</v>
      </c>
      <c r="X942">
        <v>126</v>
      </c>
      <c r="Y942">
        <v>289</v>
      </c>
      <c r="Z942">
        <v>132</v>
      </c>
      <c r="AA942" t="s">
        <v>1429</v>
      </c>
      <c r="AB942" t="s">
        <v>16</v>
      </c>
      <c r="AC942" t="s">
        <v>70</v>
      </c>
      <c r="AD942" t="s">
        <v>1709</v>
      </c>
    </row>
    <row r="943" spans="1:30" x14ac:dyDescent="0.25">
      <c r="A943" t="s">
        <v>1446</v>
      </c>
      <c r="B943">
        <v>44927</v>
      </c>
      <c r="C943">
        <v>44929</v>
      </c>
      <c r="D943" t="s">
        <v>471</v>
      </c>
      <c r="E943">
        <v>7346</v>
      </c>
      <c r="F943">
        <v>352</v>
      </c>
      <c r="G943">
        <v>147</v>
      </c>
      <c r="H943">
        <v>264</v>
      </c>
      <c r="I943">
        <v>0</v>
      </c>
      <c r="J943">
        <v>174</v>
      </c>
      <c r="K943">
        <v>0</v>
      </c>
      <c r="L943">
        <v>79</v>
      </c>
      <c r="M943">
        <v>90</v>
      </c>
      <c r="N943">
        <v>105</v>
      </c>
      <c r="O943">
        <v>110</v>
      </c>
      <c r="P943">
        <v>264</v>
      </c>
      <c r="Q943">
        <v>186</v>
      </c>
      <c r="R943">
        <v>154</v>
      </c>
      <c r="S943">
        <v>262</v>
      </c>
      <c r="T943">
        <v>141</v>
      </c>
      <c r="U943">
        <v>121</v>
      </c>
      <c r="V943">
        <v>147</v>
      </c>
      <c r="W943">
        <v>145</v>
      </c>
      <c r="X943">
        <v>145</v>
      </c>
      <c r="Y943">
        <v>265</v>
      </c>
      <c r="Z943">
        <v>147</v>
      </c>
      <c r="AA943" t="s">
        <v>472</v>
      </c>
      <c r="AB943" t="s">
        <v>389</v>
      </c>
      <c r="AC943" t="s">
        <v>450</v>
      </c>
      <c r="AD943" t="s">
        <v>451</v>
      </c>
    </row>
    <row r="944" spans="1:30" x14ac:dyDescent="0.25">
      <c r="A944" t="s">
        <v>1446</v>
      </c>
      <c r="B944">
        <v>44927</v>
      </c>
      <c r="C944">
        <v>44929</v>
      </c>
      <c r="D944" t="s">
        <v>79</v>
      </c>
      <c r="E944">
        <v>7471</v>
      </c>
      <c r="F944">
        <v>287</v>
      </c>
      <c r="G944">
        <v>0</v>
      </c>
      <c r="H944">
        <v>204</v>
      </c>
      <c r="I944">
        <v>1</v>
      </c>
      <c r="J944">
        <v>45</v>
      </c>
      <c r="K944">
        <v>2</v>
      </c>
      <c r="L944">
        <v>2</v>
      </c>
      <c r="M944">
        <v>0</v>
      </c>
      <c r="N944">
        <v>7</v>
      </c>
      <c r="O944">
        <v>70</v>
      </c>
      <c r="P944">
        <v>203</v>
      </c>
      <c r="Q944">
        <v>161</v>
      </c>
      <c r="R944">
        <v>92</v>
      </c>
      <c r="S944">
        <v>206</v>
      </c>
      <c r="T944">
        <v>29</v>
      </c>
      <c r="U944">
        <v>28</v>
      </c>
      <c r="V944">
        <v>31</v>
      </c>
      <c r="W944">
        <v>31</v>
      </c>
      <c r="X944">
        <v>31</v>
      </c>
      <c r="Y944">
        <v>206</v>
      </c>
      <c r="Z944">
        <v>32</v>
      </c>
      <c r="AA944" t="s">
        <v>80</v>
      </c>
      <c r="AB944" t="s">
        <v>16</v>
      </c>
      <c r="AC944" t="s">
        <v>70</v>
      </c>
      <c r="AD944" t="s">
        <v>1709</v>
      </c>
    </row>
    <row r="945" spans="1:30" x14ac:dyDescent="0.25">
      <c r="A945" t="s">
        <v>1446</v>
      </c>
      <c r="B945">
        <v>44927</v>
      </c>
      <c r="C945">
        <v>44929</v>
      </c>
      <c r="D945" t="s">
        <v>58</v>
      </c>
      <c r="E945">
        <v>5975</v>
      </c>
      <c r="F945">
        <v>135</v>
      </c>
      <c r="G945">
        <v>0</v>
      </c>
      <c r="H945">
        <v>56</v>
      </c>
      <c r="I945">
        <v>0</v>
      </c>
      <c r="J945">
        <v>72</v>
      </c>
      <c r="K945">
        <v>0</v>
      </c>
      <c r="L945">
        <v>0</v>
      </c>
      <c r="M945">
        <v>0</v>
      </c>
      <c r="N945">
        <v>1</v>
      </c>
      <c r="O945">
        <v>12</v>
      </c>
      <c r="P945">
        <v>53</v>
      </c>
      <c r="Q945">
        <v>80</v>
      </c>
      <c r="R945">
        <v>33</v>
      </c>
      <c r="S945">
        <v>80</v>
      </c>
      <c r="T945">
        <v>17</v>
      </c>
      <c r="U945">
        <v>30</v>
      </c>
      <c r="V945">
        <v>29</v>
      </c>
      <c r="W945">
        <v>25</v>
      </c>
      <c r="X945">
        <v>30</v>
      </c>
      <c r="Y945">
        <v>84</v>
      </c>
      <c r="Z945">
        <v>30</v>
      </c>
      <c r="AA945" t="s">
        <v>59</v>
      </c>
      <c r="AB945" t="s">
        <v>16</v>
      </c>
      <c r="AC945" t="s">
        <v>41</v>
      </c>
      <c r="AD945" t="s">
        <v>42</v>
      </c>
    </row>
    <row r="946" spans="1:30" x14ac:dyDescent="0.25">
      <c r="A946" t="s">
        <v>1446</v>
      </c>
      <c r="B946">
        <v>44927</v>
      </c>
      <c r="C946">
        <v>44929</v>
      </c>
      <c r="D946" t="s">
        <v>29</v>
      </c>
      <c r="E946">
        <v>7326</v>
      </c>
      <c r="F946">
        <v>229</v>
      </c>
      <c r="G946">
        <v>9</v>
      </c>
      <c r="H946">
        <v>147</v>
      </c>
      <c r="I946">
        <v>2</v>
      </c>
      <c r="J946">
        <v>71</v>
      </c>
      <c r="K946">
        <v>4</v>
      </c>
      <c r="L946">
        <v>5</v>
      </c>
      <c r="M946">
        <v>7</v>
      </c>
      <c r="N946">
        <v>31</v>
      </c>
      <c r="O946">
        <v>43</v>
      </c>
      <c r="P946">
        <v>147</v>
      </c>
      <c r="Q946">
        <v>115</v>
      </c>
      <c r="R946">
        <v>57</v>
      </c>
      <c r="S946">
        <v>150</v>
      </c>
      <c r="T946">
        <v>39</v>
      </c>
      <c r="U946">
        <v>54</v>
      </c>
      <c r="V946">
        <v>57</v>
      </c>
      <c r="W946">
        <v>43</v>
      </c>
      <c r="X946">
        <v>55</v>
      </c>
      <c r="Y946">
        <v>151</v>
      </c>
      <c r="Z946">
        <v>58</v>
      </c>
      <c r="AA946" t="s">
        <v>30</v>
      </c>
      <c r="AB946" t="s">
        <v>16</v>
      </c>
      <c r="AC946" t="s">
        <v>18</v>
      </c>
      <c r="AD946" t="s">
        <v>19</v>
      </c>
    </row>
    <row r="947" spans="1:30" x14ac:dyDescent="0.25">
      <c r="A947" t="s">
        <v>1446</v>
      </c>
      <c r="B947">
        <v>44927</v>
      </c>
      <c r="C947">
        <v>44929</v>
      </c>
      <c r="D947" t="s">
        <v>39</v>
      </c>
      <c r="E947">
        <v>5864</v>
      </c>
      <c r="F947">
        <v>252</v>
      </c>
      <c r="G947">
        <v>79</v>
      </c>
      <c r="H947">
        <v>96</v>
      </c>
      <c r="I947">
        <v>3</v>
      </c>
      <c r="J947">
        <v>71</v>
      </c>
      <c r="K947">
        <v>23</v>
      </c>
      <c r="L947">
        <v>7</v>
      </c>
      <c r="M947">
        <v>34</v>
      </c>
      <c r="N947">
        <v>33</v>
      </c>
      <c r="O947">
        <v>95</v>
      </c>
      <c r="P947">
        <v>97</v>
      </c>
      <c r="Q947">
        <v>73</v>
      </c>
      <c r="R947">
        <v>44</v>
      </c>
      <c r="S947">
        <v>97</v>
      </c>
      <c r="T947">
        <v>34</v>
      </c>
      <c r="U947">
        <v>32</v>
      </c>
      <c r="V947">
        <v>34</v>
      </c>
      <c r="W947">
        <v>34</v>
      </c>
      <c r="X947">
        <v>34</v>
      </c>
      <c r="Y947">
        <v>97</v>
      </c>
      <c r="Z947">
        <v>34</v>
      </c>
      <c r="AA947" t="s">
        <v>40</v>
      </c>
      <c r="AB947" t="s">
        <v>16</v>
      </c>
      <c r="AC947" t="s">
        <v>41</v>
      </c>
      <c r="AD947" t="s">
        <v>42</v>
      </c>
    </row>
    <row r="948" spans="1:30" x14ac:dyDescent="0.25">
      <c r="A948" t="s">
        <v>1446</v>
      </c>
      <c r="B948">
        <v>44927</v>
      </c>
      <c r="C948">
        <v>44929</v>
      </c>
      <c r="D948" t="s">
        <v>34</v>
      </c>
      <c r="E948">
        <v>21073</v>
      </c>
      <c r="F948">
        <v>417</v>
      </c>
      <c r="G948">
        <v>10</v>
      </c>
      <c r="H948">
        <v>281</v>
      </c>
      <c r="I948">
        <v>2</v>
      </c>
      <c r="J948">
        <v>90</v>
      </c>
      <c r="K948">
        <v>3</v>
      </c>
      <c r="L948">
        <v>5</v>
      </c>
      <c r="M948">
        <v>0</v>
      </c>
      <c r="N948">
        <v>32</v>
      </c>
      <c r="O948">
        <v>188</v>
      </c>
      <c r="P948">
        <v>287</v>
      </c>
      <c r="Q948">
        <v>198</v>
      </c>
      <c r="R948">
        <v>136</v>
      </c>
      <c r="S948">
        <v>293</v>
      </c>
      <c r="T948">
        <v>65</v>
      </c>
      <c r="U948">
        <v>61</v>
      </c>
      <c r="V948">
        <v>85</v>
      </c>
      <c r="W948">
        <v>78</v>
      </c>
      <c r="X948">
        <v>79</v>
      </c>
      <c r="Y948">
        <v>294</v>
      </c>
      <c r="Z948">
        <v>85</v>
      </c>
      <c r="AA948" t="s">
        <v>35</v>
      </c>
      <c r="AB948" t="s">
        <v>16</v>
      </c>
      <c r="AC948" t="s">
        <v>18</v>
      </c>
      <c r="AD948" t="s">
        <v>19</v>
      </c>
    </row>
    <row r="949" spans="1:30" x14ac:dyDescent="0.25">
      <c r="A949" t="s">
        <v>1446</v>
      </c>
      <c r="B949">
        <v>44927</v>
      </c>
      <c r="C949">
        <v>44929</v>
      </c>
      <c r="D949" t="s">
        <v>14</v>
      </c>
      <c r="E949">
        <v>6015</v>
      </c>
      <c r="F949">
        <v>188</v>
      </c>
      <c r="G949">
        <v>112</v>
      </c>
      <c r="H949">
        <v>138</v>
      </c>
      <c r="I949">
        <v>0</v>
      </c>
      <c r="J949">
        <v>65</v>
      </c>
      <c r="K949">
        <v>30</v>
      </c>
      <c r="L949">
        <v>14</v>
      </c>
      <c r="M949">
        <v>54</v>
      </c>
      <c r="N949">
        <v>42</v>
      </c>
      <c r="O949">
        <v>121</v>
      </c>
      <c r="P949">
        <v>137</v>
      </c>
      <c r="Q949">
        <v>113</v>
      </c>
      <c r="R949">
        <v>55</v>
      </c>
      <c r="S949">
        <v>146</v>
      </c>
      <c r="T949">
        <v>55</v>
      </c>
      <c r="U949">
        <v>52</v>
      </c>
      <c r="V949">
        <v>55</v>
      </c>
      <c r="W949">
        <v>51</v>
      </c>
      <c r="X949">
        <v>56</v>
      </c>
      <c r="Y949">
        <v>147</v>
      </c>
      <c r="Z949">
        <v>56</v>
      </c>
      <c r="AA949" t="s">
        <v>15</v>
      </c>
      <c r="AB949" t="s">
        <v>16</v>
      </c>
      <c r="AC949" t="s">
        <v>91</v>
      </c>
      <c r="AD949" t="s">
        <v>92</v>
      </c>
    </row>
    <row r="950" spans="1:30" x14ac:dyDescent="0.25">
      <c r="A950" t="s">
        <v>1446</v>
      </c>
      <c r="B950">
        <v>44927</v>
      </c>
      <c r="C950">
        <v>44929</v>
      </c>
      <c r="D950" t="s">
        <v>24</v>
      </c>
      <c r="E950">
        <v>6509</v>
      </c>
      <c r="F950">
        <v>212</v>
      </c>
      <c r="G950">
        <v>69</v>
      </c>
      <c r="H950">
        <v>150</v>
      </c>
      <c r="I950">
        <v>47</v>
      </c>
      <c r="J950">
        <v>118</v>
      </c>
      <c r="K950">
        <v>9</v>
      </c>
      <c r="L950">
        <v>29</v>
      </c>
      <c r="M950">
        <v>57</v>
      </c>
      <c r="N950">
        <v>63</v>
      </c>
      <c r="O950">
        <v>99</v>
      </c>
      <c r="P950">
        <v>157</v>
      </c>
      <c r="Q950">
        <v>128</v>
      </c>
      <c r="R950">
        <v>97</v>
      </c>
      <c r="S950">
        <v>160</v>
      </c>
      <c r="T950">
        <v>72</v>
      </c>
      <c r="U950">
        <v>84</v>
      </c>
      <c r="V950">
        <v>92</v>
      </c>
      <c r="W950">
        <v>92</v>
      </c>
      <c r="X950">
        <v>90</v>
      </c>
      <c r="Y950">
        <v>160</v>
      </c>
      <c r="Z950">
        <v>92</v>
      </c>
      <c r="AA950" t="s">
        <v>25</v>
      </c>
      <c r="AB950" t="s">
        <v>16</v>
      </c>
      <c r="AC950" t="s">
        <v>18</v>
      </c>
      <c r="AD950" t="s">
        <v>19</v>
      </c>
    </row>
    <row r="951" spans="1:30" x14ac:dyDescent="0.25">
      <c r="A951" t="s">
        <v>1446</v>
      </c>
      <c r="B951">
        <v>44927</v>
      </c>
      <c r="C951">
        <v>44929</v>
      </c>
      <c r="D951" t="s">
        <v>522</v>
      </c>
      <c r="E951">
        <v>6644</v>
      </c>
      <c r="F951">
        <v>313</v>
      </c>
      <c r="G951">
        <v>91</v>
      </c>
      <c r="H951">
        <v>187</v>
      </c>
      <c r="I951">
        <v>3</v>
      </c>
      <c r="J951">
        <v>80</v>
      </c>
      <c r="K951">
        <v>12</v>
      </c>
      <c r="L951">
        <v>24</v>
      </c>
      <c r="M951">
        <v>33</v>
      </c>
      <c r="N951">
        <v>52</v>
      </c>
      <c r="O951">
        <v>133</v>
      </c>
      <c r="P951">
        <v>186</v>
      </c>
      <c r="Q951">
        <v>150</v>
      </c>
      <c r="R951">
        <v>113</v>
      </c>
      <c r="S951">
        <v>188</v>
      </c>
      <c r="T951">
        <v>53</v>
      </c>
      <c r="U951">
        <v>51</v>
      </c>
      <c r="V951">
        <v>55</v>
      </c>
      <c r="W951">
        <v>54</v>
      </c>
      <c r="X951">
        <v>52</v>
      </c>
      <c r="Y951">
        <v>189</v>
      </c>
      <c r="Z951">
        <v>55</v>
      </c>
      <c r="AA951" t="s">
        <v>523</v>
      </c>
      <c r="AB951" t="s">
        <v>389</v>
      </c>
      <c r="AC951" t="s">
        <v>510</v>
      </c>
      <c r="AD951" t="s">
        <v>511</v>
      </c>
    </row>
    <row r="952" spans="1:30" x14ac:dyDescent="0.25">
      <c r="A952" t="s">
        <v>1446</v>
      </c>
      <c r="B952">
        <v>44927</v>
      </c>
      <c r="C952">
        <v>44929</v>
      </c>
      <c r="D952" t="s">
        <v>573</v>
      </c>
      <c r="E952">
        <v>12463</v>
      </c>
      <c r="F952">
        <v>589</v>
      </c>
      <c r="G952">
        <v>28</v>
      </c>
      <c r="H952">
        <v>308</v>
      </c>
      <c r="I952">
        <v>2</v>
      </c>
      <c r="J952">
        <v>176</v>
      </c>
      <c r="K952">
        <v>17</v>
      </c>
      <c r="L952">
        <v>70</v>
      </c>
      <c r="M952">
        <v>25</v>
      </c>
      <c r="N952">
        <v>9</v>
      </c>
      <c r="O952">
        <v>242</v>
      </c>
      <c r="P952">
        <v>302</v>
      </c>
      <c r="Q952">
        <v>262</v>
      </c>
      <c r="R952">
        <v>166</v>
      </c>
      <c r="S952">
        <v>307</v>
      </c>
      <c r="T952">
        <v>71</v>
      </c>
      <c r="U952">
        <v>88</v>
      </c>
      <c r="V952">
        <v>90</v>
      </c>
      <c r="W952">
        <v>93</v>
      </c>
      <c r="X952">
        <v>83</v>
      </c>
      <c r="Y952">
        <v>311</v>
      </c>
      <c r="Z952">
        <v>93</v>
      </c>
      <c r="AA952" t="s">
        <v>574</v>
      </c>
      <c r="AB952" t="s">
        <v>389</v>
      </c>
      <c r="AC952" t="s">
        <v>510</v>
      </c>
      <c r="AD952" t="s">
        <v>511</v>
      </c>
    </row>
    <row r="953" spans="1:30" x14ac:dyDescent="0.25">
      <c r="A953" t="s">
        <v>1446</v>
      </c>
      <c r="B953">
        <v>44927</v>
      </c>
      <c r="C953">
        <v>44929</v>
      </c>
      <c r="D953" t="s">
        <v>528</v>
      </c>
      <c r="E953">
        <v>13709</v>
      </c>
      <c r="F953">
        <v>637</v>
      </c>
      <c r="G953">
        <v>10</v>
      </c>
      <c r="H953">
        <v>314</v>
      </c>
      <c r="I953">
        <v>0</v>
      </c>
      <c r="J953">
        <v>269</v>
      </c>
      <c r="K953">
        <v>14</v>
      </c>
      <c r="L953">
        <v>15</v>
      </c>
      <c r="M953">
        <v>54</v>
      </c>
      <c r="N953">
        <v>192</v>
      </c>
      <c r="O953">
        <v>265</v>
      </c>
      <c r="P953">
        <v>313</v>
      </c>
      <c r="Q953">
        <v>237</v>
      </c>
      <c r="R953">
        <v>219</v>
      </c>
      <c r="S953">
        <v>313</v>
      </c>
      <c r="T953">
        <v>198</v>
      </c>
      <c r="U953">
        <v>161</v>
      </c>
      <c r="V953">
        <v>198</v>
      </c>
      <c r="W953">
        <v>193</v>
      </c>
      <c r="X953">
        <v>190</v>
      </c>
      <c r="Y953">
        <v>314</v>
      </c>
      <c r="Z953">
        <v>198</v>
      </c>
      <c r="AA953" t="s">
        <v>529</v>
      </c>
      <c r="AB953" t="s">
        <v>389</v>
      </c>
      <c r="AC953" t="s">
        <v>510</v>
      </c>
      <c r="AD953" t="s">
        <v>511</v>
      </c>
    </row>
    <row r="954" spans="1:30" x14ac:dyDescent="0.25">
      <c r="A954" t="s">
        <v>1446</v>
      </c>
      <c r="B954">
        <v>44927</v>
      </c>
      <c r="C954">
        <v>44929</v>
      </c>
      <c r="D954" t="s">
        <v>56</v>
      </c>
      <c r="E954">
        <v>4667</v>
      </c>
      <c r="F954">
        <v>178</v>
      </c>
      <c r="G954">
        <v>33</v>
      </c>
      <c r="H954">
        <v>81</v>
      </c>
      <c r="I954">
        <v>4</v>
      </c>
      <c r="J954">
        <v>76</v>
      </c>
      <c r="K954">
        <v>6</v>
      </c>
      <c r="L954">
        <v>16</v>
      </c>
      <c r="M954">
        <v>38</v>
      </c>
      <c r="N954">
        <v>49</v>
      </c>
      <c r="O954">
        <v>54</v>
      </c>
      <c r="P954">
        <v>81</v>
      </c>
      <c r="Q954">
        <v>88</v>
      </c>
      <c r="R954">
        <v>94</v>
      </c>
      <c r="S954">
        <v>159</v>
      </c>
      <c r="T954">
        <v>49</v>
      </c>
      <c r="U954">
        <v>42</v>
      </c>
      <c r="V954">
        <v>49</v>
      </c>
      <c r="W954">
        <v>48</v>
      </c>
      <c r="X954">
        <v>46</v>
      </c>
      <c r="Y954">
        <v>171</v>
      </c>
      <c r="Z954">
        <v>49</v>
      </c>
      <c r="AA954" t="s">
        <v>1717</v>
      </c>
      <c r="AB954" t="s">
        <v>16</v>
      </c>
      <c r="AC954" t="s">
        <v>41</v>
      </c>
      <c r="AD954" t="s">
        <v>42</v>
      </c>
    </row>
    <row r="955" spans="1:30" x14ac:dyDescent="0.25">
      <c r="A955" t="s">
        <v>1446</v>
      </c>
      <c r="B955">
        <v>44927</v>
      </c>
      <c r="C955">
        <v>44929</v>
      </c>
      <c r="D955" t="s">
        <v>444</v>
      </c>
      <c r="E955">
        <v>20434</v>
      </c>
      <c r="F955">
        <v>859</v>
      </c>
      <c r="G955">
        <v>52</v>
      </c>
      <c r="H955">
        <v>476</v>
      </c>
      <c r="I955">
        <v>3</v>
      </c>
      <c r="J955">
        <v>270</v>
      </c>
      <c r="K955">
        <v>37</v>
      </c>
      <c r="L955">
        <v>60</v>
      </c>
      <c r="M955">
        <v>21</v>
      </c>
      <c r="N955">
        <v>168</v>
      </c>
      <c r="O955">
        <v>359</v>
      </c>
      <c r="P955">
        <v>487</v>
      </c>
      <c r="Q955">
        <v>361</v>
      </c>
      <c r="R955">
        <v>267</v>
      </c>
      <c r="S955">
        <v>495</v>
      </c>
      <c r="T955">
        <v>185</v>
      </c>
      <c r="U955">
        <v>145</v>
      </c>
      <c r="V955">
        <v>186</v>
      </c>
      <c r="W955">
        <v>179</v>
      </c>
      <c r="X955">
        <v>180</v>
      </c>
      <c r="Y955">
        <v>497</v>
      </c>
      <c r="Z955">
        <v>187</v>
      </c>
      <c r="AA955" t="s">
        <v>445</v>
      </c>
      <c r="AB955" t="s">
        <v>389</v>
      </c>
      <c r="AC955" t="s">
        <v>434</v>
      </c>
      <c r="AD955" t="s">
        <v>435</v>
      </c>
    </row>
    <row r="956" spans="1:30" x14ac:dyDescent="0.25">
      <c r="A956" t="s">
        <v>1446</v>
      </c>
      <c r="B956">
        <v>44927</v>
      </c>
      <c r="C956">
        <v>44929</v>
      </c>
      <c r="D956" t="s">
        <v>46</v>
      </c>
      <c r="E956">
        <v>5098</v>
      </c>
      <c r="F956">
        <v>203</v>
      </c>
      <c r="G956">
        <v>1</v>
      </c>
      <c r="H956">
        <v>178</v>
      </c>
      <c r="I956">
        <v>1</v>
      </c>
      <c r="J956">
        <v>98</v>
      </c>
      <c r="K956">
        <v>36</v>
      </c>
      <c r="L956">
        <v>4</v>
      </c>
      <c r="M956">
        <v>0</v>
      </c>
      <c r="N956">
        <v>10</v>
      </c>
      <c r="O956">
        <v>157</v>
      </c>
      <c r="P956">
        <v>182</v>
      </c>
      <c r="Q956">
        <v>150</v>
      </c>
      <c r="R956">
        <v>107</v>
      </c>
      <c r="S956">
        <v>182</v>
      </c>
      <c r="T956">
        <v>84</v>
      </c>
      <c r="U956">
        <v>82</v>
      </c>
      <c r="V956">
        <v>86</v>
      </c>
      <c r="W956">
        <v>86</v>
      </c>
      <c r="X956">
        <v>85</v>
      </c>
      <c r="Y956">
        <v>182</v>
      </c>
      <c r="Z956">
        <v>86</v>
      </c>
      <c r="AA956" t="s">
        <v>47</v>
      </c>
      <c r="AB956" t="s">
        <v>16</v>
      </c>
      <c r="AC956" t="s">
        <v>41</v>
      </c>
      <c r="AD956" t="s">
        <v>42</v>
      </c>
    </row>
    <row r="957" spans="1:30" x14ac:dyDescent="0.25">
      <c r="A957" t="s">
        <v>1446</v>
      </c>
      <c r="B957">
        <v>44927</v>
      </c>
      <c r="C957">
        <v>44929</v>
      </c>
      <c r="D957" t="s">
        <v>477</v>
      </c>
      <c r="E957">
        <v>11108</v>
      </c>
      <c r="F957">
        <v>493</v>
      </c>
      <c r="G957">
        <v>7</v>
      </c>
      <c r="H957">
        <v>154</v>
      </c>
      <c r="I957">
        <v>0</v>
      </c>
      <c r="J957">
        <v>171</v>
      </c>
      <c r="K957">
        <v>4</v>
      </c>
      <c r="L957">
        <v>2</v>
      </c>
      <c r="M957">
        <v>2</v>
      </c>
      <c r="N957">
        <v>15</v>
      </c>
      <c r="O957">
        <v>142</v>
      </c>
      <c r="P957">
        <v>165</v>
      </c>
      <c r="Q957">
        <v>135</v>
      </c>
      <c r="R957">
        <v>107</v>
      </c>
      <c r="S957">
        <v>165</v>
      </c>
      <c r="T957">
        <v>82</v>
      </c>
      <c r="U957">
        <v>73</v>
      </c>
      <c r="V957">
        <v>81</v>
      </c>
      <c r="W957">
        <v>82</v>
      </c>
      <c r="X957">
        <v>81</v>
      </c>
      <c r="Y957">
        <v>165</v>
      </c>
      <c r="Z957">
        <v>83</v>
      </c>
      <c r="AA957" t="s">
        <v>478</v>
      </c>
      <c r="AB957" t="s">
        <v>389</v>
      </c>
      <c r="AC957" t="s">
        <v>450</v>
      </c>
      <c r="AD957" t="s">
        <v>451</v>
      </c>
    </row>
    <row r="958" spans="1:30" x14ac:dyDescent="0.25">
      <c r="A958" t="s">
        <v>1446</v>
      </c>
      <c r="B958">
        <v>44927</v>
      </c>
      <c r="C958">
        <v>44929</v>
      </c>
      <c r="D958" t="s">
        <v>51</v>
      </c>
      <c r="E958">
        <v>8745</v>
      </c>
      <c r="F958">
        <v>383</v>
      </c>
      <c r="G958">
        <v>5</v>
      </c>
      <c r="H958">
        <v>170</v>
      </c>
      <c r="I958">
        <v>3</v>
      </c>
      <c r="J958">
        <v>202</v>
      </c>
      <c r="K958">
        <v>31</v>
      </c>
      <c r="L958">
        <v>22</v>
      </c>
      <c r="M958">
        <v>11</v>
      </c>
      <c r="N958">
        <v>39</v>
      </c>
      <c r="O958">
        <v>122</v>
      </c>
      <c r="P958">
        <v>170</v>
      </c>
      <c r="Q958">
        <v>123</v>
      </c>
      <c r="R958">
        <v>126</v>
      </c>
      <c r="S958">
        <v>173</v>
      </c>
      <c r="T958">
        <v>106</v>
      </c>
      <c r="U958">
        <v>99</v>
      </c>
      <c r="V958">
        <v>108</v>
      </c>
      <c r="W958">
        <v>107</v>
      </c>
      <c r="X958">
        <v>93</v>
      </c>
      <c r="Y958">
        <v>173</v>
      </c>
      <c r="Z958">
        <v>108</v>
      </c>
      <c r="AA958" t="s">
        <v>52</v>
      </c>
      <c r="AB958" t="s">
        <v>16</v>
      </c>
      <c r="AC958" t="s">
        <v>41</v>
      </c>
      <c r="AD958" t="s">
        <v>42</v>
      </c>
    </row>
    <row r="959" spans="1:30" x14ac:dyDescent="0.25">
      <c r="A959" t="s">
        <v>1446</v>
      </c>
      <c r="B959">
        <v>44927</v>
      </c>
      <c r="C959">
        <v>44929</v>
      </c>
      <c r="D959" t="s">
        <v>101</v>
      </c>
      <c r="E959">
        <v>3267</v>
      </c>
      <c r="F959">
        <v>91</v>
      </c>
      <c r="G959">
        <v>9</v>
      </c>
      <c r="H959">
        <v>37</v>
      </c>
      <c r="I959">
        <v>0</v>
      </c>
      <c r="J959">
        <v>37</v>
      </c>
      <c r="K959">
        <v>2</v>
      </c>
      <c r="L959">
        <v>2</v>
      </c>
      <c r="M959">
        <v>6</v>
      </c>
      <c r="N959">
        <v>7</v>
      </c>
      <c r="O959">
        <v>21</v>
      </c>
      <c r="P959">
        <v>37</v>
      </c>
      <c r="Q959">
        <v>35</v>
      </c>
      <c r="R959">
        <v>19</v>
      </c>
      <c r="S959">
        <v>38</v>
      </c>
      <c r="T959">
        <v>10</v>
      </c>
      <c r="U959">
        <v>12</v>
      </c>
      <c r="V959">
        <v>12</v>
      </c>
      <c r="W959">
        <v>12</v>
      </c>
      <c r="X959">
        <v>11</v>
      </c>
      <c r="Y959">
        <v>38</v>
      </c>
      <c r="Z959">
        <v>12</v>
      </c>
      <c r="AA959" t="s">
        <v>102</v>
      </c>
      <c r="AB959" t="s">
        <v>16</v>
      </c>
      <c r="AC959" t="s">
        <v>91</v>
      </c>
      <c r="AD959" t="s">
        <v>92</v>
      </c>
    </row>
    <row r="960" spans="1:30" x14ac:dyDescent="0.25">
      <c r="A960" t="s">
        <v>1446</v>
      </c>
      <c r="B960">
        <v>44927</v>
      </c>
      <c r="C960">
        <v>44929</v>
      </c>
      <c r="D960" t="s">
        <v>138</v>
      </c>
      <c r="E960">
        <v>5350</v>
      </c>
      <c r="F960">
        <v>206</v>
      </c>
      <c r="G960">
        <v>21</v>
      </c>
      <c r="H960">
        <v>138</v>
      </c>
      <c r="I960">
        <v>0</v>
      </c>
      <c r="J960">
        <v>82</v>
      </c>
      <c r="K960">
        <v>2</v>
      </c>
      <c r="L960">
        <v>2</v>
      </c>
      <c r="M960">
        <v>9</v>
      </c>
      <c r="N960">
        <v>7</v>
      </c>
      <c r="O960">
        <v>23</v>
      </c>
      <c r="P960">
        <v>138</v>
      </c>
      <c r="Q960">
        <v>118</v>
      </c>
      <c r="R960">
        <v>88</v>
      </c>
      <c r="S960">
        <v>175</v>
      </c>
      <c r="T960">
        <v>14</v>
      </c>
      <c r="U960">
        <v>37</v>
      </c>
      <c r="V960">
        <v>41</v>
      </c>
      <c r="W960">
        <v>39</v>
      </c>
      <c r="X960">
        <v>42</v>
      </c>
      <c r="Y960">
        <v>181</v>
      </c>
      <c r="Z960">
        <v>44</v>
      </c>
      <c r="AA960" t="s">
        <v>139</v>
      </c>
      <c r="AB960" t="s">
        <v>16</v>
      </c>
      <c r="AC960" t="s">
        <v>128</v>
      </c>
      <c r="AD960" t="s">
        <v>129</v>
      </c>
    </row>
    <row r="961" spans="1:30" x14ac:dyDescent="0.25">
      <c r="A961" t="s">
        <v>1446</v>
      </c>
      <c r="B961">
        <v>44927</v>
      </c>
      <c r="C961">
        <v>44929</v>
      </c>
      <c r="D961" t="s">
        <v>163</v>
      </c>
      <c r="E961">
        <v>4450</v>
      </c>
      <c r="F961">
        <v>167</v>
      </c>
      <c r="G961">
        <v>3</v>
      </c>
      <c r="H961">
        <v>103</v>
      </c>
      <c r="I961">
        <v>0</v>
      </c>
      <c r="J961">
        <v>45</v>
      </c>
      <c r="K961">
        <v>8</v>
      </c>
      <c r="L961">
        <v>0</v>
      </c>
      <c r="M961">
        <v>0</v>
      </c>
      <c r="N961">
        <v>16</v>
      </c>
      <c r="O961">
        <v>22</v>
      </c>
      <c r="P961">
        <v>104</v>
      </c>
      <c r="Q961">
        <v>71</v>
      </c>
      <c r="R961">
        <v>57</v>
      </c>
      <c r="S961">
        <v>103</v>
      </c>
      <c r="T961">
        <v>23</v>
      </c>
      <c r="U961">
        <v>22</v>
      </c>
      <c r="V961">
        <v>24</v>
      </c>
      <c r="W961">
        <v>24</v>
      </c>
      <c r="X961">
        <v>21</v>
      </c>
      <c r="Y961">
        <v>104</v>
      </c>
      <c r="Z961">
        <v>24</v>
      </c>
      <c r="AA961" t="s">
        <v>1710</v>
      </c>
      <c r="AB961" t="s">
        <v>16</v>
      </c>
      <c r="AC961" t="s">
        <v>128</v>
      </c>
      <c r="AD961" t="s">
        <v>129</v>
      </c>
    </row>
    <row r="962" spans="1:30" x14ac:dyDescent="0.25">
      <c r="A962" t="s">
        <v>1446</v>
      </c>
      <c r="B962">
        <v>44927</v>
      </c>
      <c r="C962">
        <v>44929</v>
      </c>
      <c r="D962" t="s">
        <v>414</v>
      </c>
      <c r="E962">
        <v>4096</v>
      </c>
      <c r="F962">
        <v>115</v>
      </c>
      <c r="G962">
        <v>2</v>
      </c>
      <c r="H962">
        <v>70</v>
      </c>
      <c r="I962">
        <v>0</v>
      </c>
      <c r="J962">
        <v>46</v>
      </c>
      <c r="K962">
        <v>0</v>
      </c>
      <c r="L962">
        <v>0</v>
      </c>
      <c r="M962">
        <v>0</v>
      </c>
      <c r="N962">
        <v>13</v>
      </c>
      <c r="O962">
        <v>52</v>
      </c>
      <c r="P962">
        <v>69</v>
      </c>
      <c r="Q962">
        <v>53</v>
      </c>
      <c r="R962">
        <v>31</v>
      </c>
      <c r="S962">
        <v>74</v>
      </c>
      <c r="T962">
        <v>30</v>
      </c>
      <c r="U962">
        <v>28</v>
      </c>
      <c r="V962">
        <v>34</v>
      </c>
      <c r="W962">
        <v>31</v>
      </c>
      <c r="X962">
        <v>33</v>
      </c>
      <c r="Y962">
        <v>75</v>
      </c>
      <c r="Z962">
        <v>34</v>
      </c>
      <c r="AA962" t="s">
        <v>415</v>
      </c>
      <c r="AB962" t="s">
        <v>389</v>
      </c>
      <c r="AC962" t="s">
        <v>391</v>
      </c>
      <c r="AD962" t="s">
        <v>392</v>
      </c>
    </row>
    <row r="963" spans="1:30" x14ac:dyDescent="0.25">
      <c r="A963" t="s">
        <v>1446</v>
      </c>
      <c r="B963">
        <v>44927</v>
      </c>
      <c r="C963">
        <v>44929</v>
      </c>
      <c r="D963" t="s">
        <v>508</v>
      </c>
      <c r="E963">
        <v>3512</v>
      </c>
      <c r="F963">
        <v>157</v>
      </c>
      <c r="G963">
        <v>2</v>
      </c>
      <c r="H963">
        <v>122</v>
      </c>
      <c r="I963">
        <v>0</v>
      </c>
      <c r="J963">
        <v>53</v>
      </c>
      <c r="K963">
        <v>0</v>
      </c>
      <c r="L963">
        <v>1</v>
      </c>
      <c r="M963">
        <v>0</v>
      </c>
      <c r="N963">
        <v>11</v>
      </c>
      <c r="O963">
        <v>89</v>
      </c>
      <c r="P963">
        <v>127</v>
      </c>
      <c r="Q963">
        <v>93</v>
      </c>
      <c r="R963">
        <v>75</v>
      </c>
      <c r="S963">
        <v>127</v>
      </c>
      <c r="T963">
        <v>44</v>
      </c>
      <c r="U963">
        <v>42</v>
      </c>
      <c r="V963">
        <v>46</v>
      </c>
      <c r="W963">
        <v>44</v>
      </c>
      <c r="X963">
        <v>45</v>
      </c>
      <c r="Y963">
        <v>127</v>
      </c>
      <c r="Z963">
        <v>46</v>
      </c>
      <c r="AA963" t="s">
        <v>1546</v>
      </c>
      <c r="AB963" t="s">
        <v>389</v>
      </c>
      <c r="AC963" t="s">
        <v>510</v>
      </c>
      <c r="AD963" t="s">
        <v>511</v>
      </c>
    </row>
    <row r="964" spans="1:30" x14ac:dyDescent="0.25">
      <c r="A964" t="s">
        <v>1446</v>
      </c>
      <c r="B964">
        <v>44927</v>
      </c>
      <c r="C964">
        <v>44929</v>
      </c>
      <c r="D964" t="s">
        <v>153</v>
      </c>
      <c r="E964">
        <v>4005</v>
      </c>
      <c r="F964">
        <v>94</v>
      </c>
      <c r="G964">
        <v>1</v>
      </c>
      <c r="H964">
        <v>69</v>
      </c>
      <c r="I964">
        <v>0</v>
      </c>
      <c r="J964">
        <v>23</v>
      </c>
      <c r="K964">
        <v>5</v>
      </c>
      <c r="L964">
        <v>2</v>
      </c>
      <c r="M964">
        <v>1</v>
      </c>
      <c r="N964">
        <v>21</v>
      </c>
      <c r="O964">
        <v>7</v>
      </c>
      <c r="P964">
        <v>69</v>
      </c>
      <c r="Q964">
        <v>46</v>
      </c>
      <c r="R964">
        <v>40</v>
      </c>
      <c r="S964">
        <v>69</v>
      </c>
      <c r="T964">
        <v>22</v>
      </c>
      <c r="U964">
        <v>19</v>
      </c>
      <c r="V964">
        <v>22</v>
      </c>
      <c r="W964">
        <v>17</v>
      </c>
      <c r="X964">
        <v>20</v>
      </c>
      <c r="Y964">
        <v>69</v>
      </c>
      <c r="Z964">
        <v>22</v>
      </c>
      <c r="AA964" t="s">
        <v>154</v>
      </c>
      <c r="AB964" t="s">
        <v>16</v>
      </c>
      <c r="AC964" t="s">
        <v>128</v>
      </c>
      <c r="AD964" t="s">
        <v>129</v>
      </c>
    </row>
    <row r="965" spans="1:30" x14ac:dyDescent="0.25">
      <c r="A965" t="s">
        <v>1446</v>
      </c>
      <c r="B965">
        <v>44927</v>
      </c>
      <c r="C965">
        <v>44929</v>
      </c>
      <c r="D965" t="s">
        <v>158</v>
      </c>
      <c r="E965">
        <v>5624</v>
      </c>
      <c r="F965">
        <v>137</v>
      </c>
      <c r="G965">
        <v>0</v>
      </c>
      <c r="H965">
        <v>75</v>
      </c>
      <c r="I965">
        <v>0</v>
      </c>
      <c r="J965">
        <v>57</v>
      </c>
      <c r="K965">
        <v>7</v>
      </c>
      <c r="L965">
        <v>0</v>
      </c>
      <c r="M965">
        <v>1</v>
      </c>
      <c r="N965">
        <v>3</v>
      </c>
      <c r="O965">
        <v>4</v>
      </c>
      <c r="P965">
        <v>74</v>
      </c>
      <c r="Q965">
        <v>56</v>
      </c>
      <c r="R965">
        <v>27</v>
      </c>
      <c r="S965">
        <v>76</v>
      </c>
      <c r="T965">
        <v>7</v>
      </c>
      <c r="U965">
        <v>43</v>
      </c>
      <c r="V965">
        <v>46</v>
      </c>
      <c r="W965">
        <v>44</v>
      </c>
      <c r="X965">
        <v>44</v>
      </c>
      <c r="Y965">
        <v>76</v>
      </c>
      <c r="Z965">
        <v>47</v>
      </c>
      <c r="AA965" t="s">
        <v>159</v>
      </c>
      <c r="AB965" t="s">
        <v>16</v>
      </c>
      <c r="AC965" t="s">
        <v>128</v>
      </c>
      <c r="AD965" t="s">
        <v>129</v>
      </c>
    </row>
    <row r="966" spans="1:30" x14ac:dyDescent="0.25">
      <c r="A966" t="s">
        <v>1446</v>
      </c>
      <c r="B966">
        <v>44927</v>
      </c>
      <c r="C966">
        <v>44929</v>
      </c>
      <c r="D966" t="s">
        <v>167</v>
      </c>
      <c r="E966">
        <v>5470</v>
      </c>
      <c r="F966">
        <v>149</v>
      </c>
      <c r="G966">
        <v>0</v>
      </c>
      <c r="H966">
        <v>72</v>
      </c>
      <c r="I966">
        <v>0</v>
      </c>
      <c r="J966">
        <v>63</v>
      </c>
      <c r="K966">
        <v>7</v>
      </c>
      <c r="L966">
        <v>8</v>
      </c>
      <c r="M966">
        <v>2</v>
      </c>
      <c r="N966">
        <v>32</v>
      </c>
      <c r="O966">
        <v>19</v>
      </c>
      <c r="P966">
        <v>72</v>
      </c>
      <c r="Q966">
        <v>45</v>
      </c>
      <c r="R966">
        <v>42</v>
      </c>
      <c r="S966">
        <v>72</v>
      </c>
      <c r="T966">
        <v>34</v>
      </c>
      <c r="U966">
        <v>31</v>
      </c>
      <c r="V966">
        <v>38</v>
      </c>
      <c r="W966">
        <v>37</v>
      </c>
      <c r="X966">
        <v>37</v>
      </c>
      <c r="Y966">
        <v>73</v>
      </c>
      <c r="Z966">
        <v>38</v>
      </c>
      <c r="AA966" t="s">
        <v>168</v>
      </c>
      <c r="AB966" t="s">
        <v>16</v>
      </c>
      <c r="AC966" t="s">
        <v>169</v>
      </c>
      <c r="AD966" t="s">
        <v>1540</v>
      </c>
    </row>
    <row r="967" spans="1:30" x14ac:dyDescent="0.25">
      <c r="A967" t="s">
        <v>1446</v>
      </c>
      <c r="B967">
        <v>44927</v>
      </c>
      <c r="C967">
        <v>44929</v>
      </c>
      <c r="D967" t="s">
        <v>578</v>
      </c>
      <c r="E967">
        <v>3278</v>
      </c>
      <c r="F967">
        <v>152</v>
      </c>
      <c r="G967">
        <v>0</v>
      </c>
      <c r="H967">
        <v>53</v>
      </c>
      <c r="I967">
        <v>1</v>
      </c>
      <c r="J967">
        <v>46</v>
      </c>
      <c r="K967">
        <v>0</v>
      </c>
      <c r="L967">
        <v>0</v>
      </c>
      <c r="M967">
        <v>0</v>
      </c>
      <c r="N967">
        <v>0</v>
      </c>
      <c r="O967">
        <v>25</v>
      </c>
      <c r="P967">
        <v>80</v>
      </c>
      <c r="Q967">
        <v>58</v>
      </c>
      <c r="R967">
        <v>35</v>
      </c>
      <c r="S967">
        <v>80</v>
      </c>
      <c r="T967">
        <v>14</v>
      </c>
      <c r="U967">
        <v>21</v>
      </c>
      <c r="V967">
        <v>25</v>
      </c>
      <c r="W967">
        <v>24</v>
      </c>
      <c r="X967">
        <v>23</v>
      </c>
      <c r="Y967">
        <v>80</v>
      </c>
      <c r="Z967">
        <v>25</v>
      </c>
      <c r="AA967" t="s">
        <v>579</v>
      </c>
      <c r="AB967" t="s">
        <v>389</v>
      </c>
      <c r="AC967" t="s">
        <v>510</v>
      </c>
      <c r="AD967" t="s">
        <v>511</v>
      </c>
    </row>
    <row r="968" spans="1:30" x14ac:dyDescent="0.25">
      <c r="A968" t="s">
        <v>1446</v>
      </c>
      <c r="B968">
        <v>44927</v>
      </c>
      <c r="C968">
        <v>44929</v>
      </c>
      <c r="D968" t="s">
        <v>515</v>
      </c>
      <c r="E968">
        <v>9570</v>
      </c>
      <c r="F968">
        <v>415</v>
      </c>
      <c r="G968">
        <v>0</v>
      </c>
      <c r="H968">
        <v>228</v>
      </c>
      <c r="I968">
        <v>0</v>
      </c>
      <c r="J968">
        <v>109</v>
      </c>
      <c r="K968">
        <v>23</v>
      </c>
      <c r="L968">
        <v>40</v>
      </c>
      <c r="M968">
        <v>0</v>
      </c>
      <c r="N968">
        <v>81</v>
      </c>
      <c r="O968">
        <v>87</v>
      </c>
      <c r="P968">
        <v>228</v>
      </c>
      <c r="Q968">
        <v>183</v>
      </c>
      <c r="R968">
        <v>130</v>
      </c>
      <c r="S968">
        <v>231</v>
      </c>
      <c r="T968">
        <v>79</v>
      </c>
      <c r="U968">
        <v>75</v>
      </c>
      <c r="V968">
        <v>88</v>
      </c>
      <c r="W968">
        <v>87</v>
      </c>
      <c r="X968">
        <v>82</v>
      </c>
      <c r="Y968">
        <v>231</v>
      </c>
      <c r="Z968">
        <v>88</v>
      </c>
      <c r="AA968" t="s">
        <v>516</v>
      </c>
      <c r="AB968" t="s">
        <v>389</v>
      </c>
      <c r="AC968" t="s">
        <v>510</v>
      </c>
      <c r="AD968" t="s">
        <v>511</v>
      </c>
    </row>
    <row r="969" spans="1:30" x14ac:dyDescent="0.25">
      <c r="A969" t="s">
        <v>1446</v>
      </c>
      <c r="B969">
        <v>44927</v>
      </c>
      <c r="C969">
        <v>44929</v>
      </c>
      <c r="D969" t="s">
        <v>562</v>
      </c>
      <c r="E969">
        <v>5274</v>
      </c>
      <c r="F969">
        <v>224</v>
      </c>
      <c r="G969">
        <v>11</v>
      </c>
      <c r="H969">
        <v>94</v>
      </c>
      <c r="I969">
        <v>0</v>
      </c>
      <c r="J969">
        <v>74</v>
      </c>
      <c r="K969">
        <v>23</v>
      </c>
      <c r="L969">
        <v>2</v>
      </c>
      <c r="M969">
        <v>13</v>
      </c>
      <c r="N969">
        <v>45</v>
      </c>
      <c r="O969">
        <v>11</v>
      </c>
      <c r="P969">
        <v>150</v>
      </c>
      <c r="Q969">
        <v>116</v>
      </c>
      <c r="R969">
        <v>85</v>
      </c>
      <c r="S969">
        <v>151</v>
      </c>
      <c r="T969">
        <v>60</v>
      </c>
      <c r="U969">
        <v>57</v>
      </c>
      <c r="V969">
        <v>63</v>
      </c>
      <c r="W969">
        <v>63</v>
      </c>
      <c r="X969">
        <v>61</v>
      </c>
      <c r="Y969">
        <v>151</v>
      </c>
      <c r="Z969">
        <v>63</v>
      </c>
      <c r="AA969" t="s">
        <v>1516</v>
      </c>
      <c r="AB969" t="s">
        <v>389</v>
      </c>
      <c r="AC969" t="s">
        <v>510</v>
      </c>
      <c r="AD969" t="s">
        <v>511</v>
      </c>
    </row>
    <row r="970" spans="1:30" x14ac:dyDescent="0.25">
      <c r="A970" t="s">
        <v>1446</v>
      </c>
      <c r="B970">
        <v>44927</v>
      </c>
      <c r="C970">
        <v>44929</v>
      </c>
      <c r="D970" t="s">
        <v>174</v>
      </c>
      <c r="E970">
        <v>20724</v>
      </c>
      <c r="F970">
        <v>878</v>
      </c>
      <c r="G970">
        <v>20</v>
      </c>
      <c r="H970">
        <v>339</v>
      </c>
      <c r="I970">
        <v>4</v>
      </c>
      <c r="J970">
        <v>437</v>
      </c>
      <c r="K970">
        <v>64</v>
      </c>
      <c r="L970">
        <v>20</v>
      </c>
      <c r="M970">
        <v>11</v>
      </c>
      <c r="N970">
        <v>57</v>
      </c>
      <c r="O970">
        <v>236</v>
      </c>
      <c r="P970">
        <v>380</v>
      </c>
      <c r="Q970">
        <v>290</v>
      </c>
      <c r="R970">
        <v>229</v>
      </c>
      <c r="S970">
        <v>391</v>
      </c>
      <c r="T970">
        <v>255</v>
      </c>
      <c r="U970">
        <v>228</v>
      </c>
      <c r="V970">
        <v>276</v>
      </c>
      <c r="W970">
        <v>262</v>
      </c>
      <c r="X970">
        <v>265</v>
      </c>
      <c r="Y970">
        <v>394</v>
      </c>
      <c r="Z970">
        <v>277</v>
      </c>
      <c r="AA970" t="s">
        <v>175</v>
      </c>
      <c r="AB970" t="s">
        <v>16</v>
      </c>
      <c r="AC970" t="s">
        <v>169</v>
      </c>
      <c r="AD970" t="s">
        <v>1540</v>
      </c>
    </row>
    <row r="971" spans="1:30" x14ac:dyDescent="0.25">
      <c r="A971" t="s">
        <v>1446</v>
      </c>
      <c r="B971">
        <v>44927</v>
      </c>
      <c r="C971">
        <v>44929</v>
      </c>
      <c r="D971" t="s">
        <v>483</v>
      </c>
      <c r="E971">
        <v>3462</v>
      </c>
      <c r="F971">
        <v>134</v>
      </c>
      <c r="G971">
        <v>0</v>
      </c>
      <c r="H971">
        <v>41</v>
      </c>
      <c r="I971">
        <v>0</v>
      </c>
      <c r="J971">
        <v>52</v>
      </c>
      <c r="K971">
        <v>0</v>
      </c>
      <c r="L971">
        <v>0</v>
      </c>
      <c r="M971">
        <v>0</v>
      </c>
      <c r="N971">
        <v>1</v>
      </c>
      <c r="O971">
        <v>0</v>
      </c>
      <c r="P971">
        <v>42</v>
      </c>
      <c r="Q971">
        <v>18</v>
      </c>
      <c r="R971">
        <v>10</v>
      </c>
      <c r="S971">
        <v>41</v>
      </c>
      <c r="T971">
        <v>1</v>
      </c>
      <c r="U971">
        <v>5</v>
      </c>
      <c r="V971">
        <v>7</v>
      </c>
      <c r="W971">
        <v>8</v>
      </c>
      <c r="X971">
        <v>8</v>
      </c>
      <c r="Y971">
        <v>43</v>
      </c>
      <c r="Z971">
        <v>9</v>
      </c>
      <c r="AA971" t="s">
        <v>484</v>
      </c>
      <c r="AB971" t="s">
        <v>389</v>
      </c>
      <c r="AC971" t="s">
        <v>450</v>
      </c>
      <c r="AD971" t="s">
        <v>451</v>
      </c>
    </row>
    <row r="972" spans="1:30" x14ac:dyDescent="0.25">
      <c r="A972" t="s">
        <v>1446</v>
      </c>
      <c r="B972">
        <v>44927</v>
      </c>
      <c r="C972">
        <v>44929</v>
      </c>
      <c r="D972" t="s">
        <v>179</v>
      </c>
      <c r="E972">
        <v>7251</v>
      </c>
      <c r="F972">
        <v>322</v>
      </c>
      <c r="G972">
        <v>50</v>
      </c>
      <c r="H972">
        <v>91</v>
      </c>
      <c r="I972">
        <v>0</v>
      </c>
      <c r="J972">
        <v>108</v>
      </c>
      <c r="K972">
        <v>6</v>
      </c>
      <c r="L972">
        <v>11</v>
      </c>
      <c r="M972">
        <v>14</v>
      </c>
      <c r="N972">
        <v>14</v>
      </c>
      <c r="O972">
        <v>60</v>
      </c>
      <c r="P972">
        <v>107</v>
      </c>
      <c r="Q972">
        <v>103</v>
      </c>
      <c r="R972">
        <v>109</v>
      </c>
      <c r="S972">
        <v>120</v>
      </c>
      <c r="T972">
        <v>35</v>
      </c>
      <c r="U972">
        <v>40</v>
      </c>
      <c r="V972">
        <v>39</v>
      </c>
      <c r="W972">
        <v>39</v>
      </c>
      <c r="X972">
        <v>40</v>
      </c>
      <c r="Y972">
        <v>121</v>
      </c>
      <c r="Z972">
        <v>40</v>
      </c>
      <c r="AA972" t="s">
        <v>180</v>
      </c>
      <c r="AB972" t="s">
        <v>16</v>
      </c>
      <c r="AC972" t="s">
        <v>169</v>
      </c>
      <c r="AD972" t="s">
        <v>1540</v>
      </c>
    </row>
    <row r="973" spans="1:30" x14ac:dyDescent="0.25">
      <c r="A973" t="s">
        <v>1446</v>
      </c>
      <c r="B973">
        <v>44927</v>
      </c>
      <c r="C973">
        <v>44929</v>
      </c>
      <c r="D973" t="s">
        <v>148</v>
      </c>
      <c r="E973">
        <v>7122</v>
      </c>
      <c r="F973">
        <v>305</v>
      </c>
      <c r="G973">
        <v>3</v>
      </c>
      <c r="H973">
        <v>81</v>
      </c>
      <c r="I973">
        <v>5</v>
      </c>
      <c r="J973">
        <v>148</v>
      </c>
      <c r="K973">
        <v>3</v>
      </c>
      <c r="L973">
        <v>0</v>
      </c>
      <c r="M973">
        <v>3</v>
      </c>
      <c r="N973">
        <v>12</v>
      </c>
      <c r="O973">
        <v>56</v>
      </c>
      <c r="P973">
        <v>85</v>
      </c>
      <c r="Q973">
        <v>67</v>
      </c>
      <c r="R973">
        <v>54</v>
      </c>
      <c r="S973">
        <v>95</v>
      </c>
      <c r="T973">
        <v>14</v>
      </c>
      <c r="U973">
        <v>12</v>
      </c>
      <c r="V973">
        <v>20</v>
      </c>
      <c r="W973">
        <v>20</v>
      </c>
      <c r="X973">
        <v>19</v>
      </c>
      <c r="Y973">
        <v>95</v>
      </c>
      <c r="Z973">
        <v>21</v>
      </c>
      <c r="AA973" t="s">
        <v>149</v>
      </c>
      <c r="AB973" t="s">
        <v>16</v>
      </c>
      <c r="AC973" t="s">
        <v>128</v>
      </c>
      <c r="AD973" t="s">
        <v>129</v>
      </c>
    </row>
    <row r="974" spans="1:30" x14ac:dyDescent="0.25">
      <c r="A974" t="s">
        <v>1446</v>
      </c>
      <c r="B974">
        <v>44927</v>
      </c>
      <c r="C974">
        <v>44929</v>
      </c>
      <c r="D974" t="s">
        <v>111</v>
      </c>
      <c r="E974">
        <v>4949</v>
      </c>
      <c r="F974">
        <v>150</v>
      </c>
      <c r="G974">
        <v>49</v>
      </c>
      <c r="H974">
        <v>83</v>
      </c>
      <c r="I974">
        <v>1</v>
      </c>
      <c r="J974">
        <v>31</v>
      </c>
      <c r="K974">
        <v>1</v>
      </c>
      <c r="L974">
        <v>7</v>
      </c>
      <c r="M974">
        <v>14</v>
      </c>
      <c r="N974">
        <v>18</v>
      </c>
      <c r="O974">
        <v>42</v>
      </c>
      <c r="P974">
        <v>83</v>
      </c>
      <c r="Q974">
        <v>72</v>
      </c>
      <c r="R974">
        <v>82</v>
      </c>
      <c r="S974">
        <v>129</v>
      </c>
      <c r="T974">
        <v>18</v>
      </c>
      <c r="U974">
        <v>16</v>
      </c>
      <c r="V974">
        <v>18</v>
      </c>
      <c r="W974">
        <v>18</v>
      </c>
      <c r="X974">
        <v>18</v>
      </c>
      <c r="Y974">
        <v>136</v>
      </c>
      <c r="Z974">
        <v>18</v>
      </c>
      <c r="AA974" t="s">
        <v>112</v>
      </c>
      <c r="AB974" t="s">
        <v>16</v>
      </c>
      <c r="AC974" t="s">
        <v>91</v>
      </c>
      <c r="AD974" t="s">
        <v>92</v>
      </c>
    </row>
    <row r="975" spans="1:30" x14ac:dyDescent="0.25">
      <c r="A975" t="s">
        <v>1446</v>
      </c>
      <c r="B975">
        <v>44927</v>
      </c>
      <c r="C975">
        <v>44929</v>
      </c>
      <c r="D975" t="s">
        <v>543</v>
      </c>
      <c r="E975">
        <v>12412</v>
      </c>
      <c r="F975">
        <v>587</v>
      </c>
      <c r="G975">
        <v>0</v>
      </c>
      <c r="H975">
        <v>286</v>
      </c>
      <c r="I975">
        <v>1</v>
      </c>
      <c r="J975">
        <v>225</v>
      </c>
      <c r="K975">
        <v>2</v>
      </c>
      <c r="L975">
        <v>2</v>
      </c>
      <c r="M975">
        <v>0</v>
      </c>
      <c r="N975">
        <v>10</v>
      </c>
      <c r="O975">
        <v>103</v>
      </c>
      <c r="P975">
        <v>290</v>
      </c>
      <c r="Q975">
        <v>218</v>
      </c>
      <c r="R975">
        <v>164</v>
      </c>
      <c r="S975">
        <v>291</v>
      </c>
      <c r="T975">
        <v>46</v>
      </c>
      <c r="U975">
        <v>133</v>
      </c>
      <c r="V975">
        <v>148</v>
      </c>
      <c r="W975">
        <v>143</v>
      </c>
      <c r="X975">
        <v>146</v>
      </c>
      <c r="Y975">
        <v>292</v>
      </c>
      <c r="Z975">
        <v>149</v>
      </c>
      <c r="AA975" t="s">
        <v>544</v>
      </c>
      <c r="AB975" t="s">
        <v>389</v>
      </c>
      <c r="AC975" t="s">
        <v>510</v>
      </c>
      <c r="AD975" t="s">
        <v>511</v>
      </c>
    </row>
    <row r="976" spans="1:30" x14ac:dyDescent="0.25">
      <c r="A976" t="s">
        <v>1446</v>
      </c>
      <c r="B976">
        <v>44927</v>
      </c>
      <c r="C976">
        <v>44929</v>
      </c>
      <c r="D976" t="s">
        <v>116</v>
      </c>
      <c r="E976">
        <v>9495</v>
      </c>
      <c r="F976">
        <v>308</v>
      </c>
      <c r="G976">
        <v>30</v>
      </c>
      <c r="H976">
        <v>226</v>
      </c>
      <c r="I976">
        <v>8</v>
      </c>
      <c r="J976">
        <v>77</v>
      </c>
      <c r="K976">
        <v>8</v>
      </c>
      <c r="L976">
        <v>6</v>
      </c>
      <c r="M976">
        <v>1</v>
      </c>
      <c r="N976">
        <v>44</v>
      </c>
      <c r="O976">
        <v>176</v>
      </c>
      <c r="P976">
        <v>227</v>
      </c>
      <c r="Q976">
        <v>153</v>
      </c>
      <c r="R976">
        <v>99</v>
      </c>
      <c r="S976">
        <v>228</v>
      </c>
      <c r="T976">
        <v>45</v>
      </c>
      <c r="U976">
        <v>40</v>
      </c>
      <c r="V976">
        <v>46</v>
      </c>
      <c r="W976">
        <v>47</v>
      </c>
      <c r="X976">
        <v>44</v>
      </c>
      <c r="Y976">
        <v>228</v>
      </c>
      <c r="Z976">
        <v>47</v>
      </c>
      <c r="AA976" t="s">
        <v>117</v>
      </c>
      <c r="AB976" t="s">
        <v>16</v>
      </c>
      <c r="AC976" t="s">
        <v>91</v>
      </c>
      <c r="AD976" t="s">
        <v>92</v>
      </c>
    </row>
    <row r="977" spans="1:30" x14ac:dyDescent="0.25">
      <c r="A977" t="s">
        <v>1446</v>
      </c>
      <c r="B977">
        <v>44927</v>
      </c>
      <c r="C977">
        <v>44929</v>
      </c>
      <c r="D977" t="s">
        <v>402</v>
      </c>
      <c r="E977">
        <v>6583</v>
      </c>
      <c r="F977">
        <v>323</v>
      </c>
      <c r="G977">
        <v>20</v>
      </c>
      <c r="H977">
        <v>155</v>
      </c>
      <c r="I977">
        <v>0</v>
      </c>
      <c r="J977">
        <v>101</v>
      </c>
      <c r="K977">
        <v>5</v>
      </c>
      <c r="L977">
        <v>2</v>
      </c>
      <c r="M977">
        <v>8</v>
      </c>
      <c r="N977">
        <v>20</v>
      </c>
      <c r="O977">
        <v>147</v>
      </c>
      <c r="P977">
        <v>171</v>
      </c>
      <c r="Q977">
        <v>127</v>
      </c>
      <c r="R977">
        <v>102</v>
      </c>
      <c r="S977">
        <v>172</v>
      </c>
      <c r="T977">
        <v>60</v>
      </c>
      <c r="U977">
        <v>63</v>
      </c>
      <c r="V977">
        <v>72</v>
      </c>
      <c r="W977">
        <v>70</v>
      </c>
      <c r="X977">
        <v>71</v>
      </c>
      <c r="Y977">
        <v>172</v>
      </c>
      <c r="Z977">
        <v>72</v>
      </c>
      <c r="AA977" t="s">
        <v>403</v>
      </c>
      <c r="AB977" t="s">
        <v>389</v>
      </c>
      <c r="AC977" t="s">
        <v>391</v>
      </c>
      <c r="AD977" t="s">
        <v>392</v>
      </c>
    </row>
    <row r="978" spans="1:30" x14ac:dyDescent="0.25">
      <c r="A978" t="s">
        <v>1446</v>
      </c>
      <c r="B978">
        <v>44927</v>
      </c>
      <c r="C978">
        <v>44929</v>
      </c>
      <c r="D978" t="s">
        <v>106</v>
      </c>
      <c r="E978">
        <v>6083</v>
      </c>
      <c r="F978">
        <v>225</v>
      </c>
      <c r="G978">
        <v>23</v>
      </c>
      <c r="H978">
        <v>111</v>
      </c>
      <c r="I978">
        <v>0</v>
      </c>
      <c r="J978">
        <v>80</v>
      </c>
      <c r="K978">
        <v>4</v>
      </c>
      <c r="L978">
        <v>2</v>
      </c>
      <c r="M978">
        <v>3</v>
      </c>
      <c r="N978">
        <v>7</v>
      </c>
      <c r="O978">
        <v>11</v>
      </c>
      <c r="P978">
        <v>111</v>
      </c>
      <c r="Q978">
        <v>58</v>
      </c>
      <c r="R978">
        <v>40</v>
      </c>
      <c r="S978">
        <v>114</v>
      </c>
      <c r="T978">
        <v>29</v>
      </c>
      <c r="U978">
        <v>25</v>
      </c>
      <c r="V978">
        <v>34</v>
      </c>
      <c r="W978">
        <v>28</v>
      </c>
      <c r="X978">
        <v>35</v>
      </c>
      <c r="Y978">
        <v>114</v>
      </c>
      <c r="Z978">
        <v>35</v>
      </c>
      <c r="AA978" t="s">
        <v>107</v>
      </c>
      <c r="AB978" t="s">
        <v>16</v>
      </c>
      <c r="AC978" t="s">
        <v>91</v>
      </c>
      <c r="AD978" t="s">
        <v>92</v>
      </c>
    </row>
    <row r="979" spans="1:30" x14ac:dyDescent="0.25">
      <c r="A979" t="s">
        <v>1446</v>
      </c>
      <c r="B979">
        <v>44927</v>
      </c>
      <c r="C979">
        <v>44929</v>
      </c>
      <c r="D979" t="s">
        <v>439</v>
      </c>
      <c r="E979">
        <v>9956</v>
      </c>
      <c r="F979">
        <v>457</v>
      </c>
      <c r="G979">
        <v>0</v>
      </c>
      <c r="H979">
        <v>256</v>
      </c>
      <c r="I979">
        <v>1</v>
      </c>
      <c r="J979">
        <v>120</v>
      </c>
      <c r="K979">
        <v>1</v>
      </c>
      <c r="L979">
        <v>1</v>
      </c>
      <c r="M979">
        <v>0</v>
      </c>
      <c r="N979">
        <v>81</v>
      </c>
      <c r="O979">
        <v>13</v>
      </c>
      <c r="P979">
        <v>274</v>
      </c>
      <c r="Q979">
        <v>192</v>
      </c>
      <c r="R979">
        <v>182</v>
      </c>
      <c r="S979">
        <v>274</v>
      </c>
      <c r="T979">
        <v>82</v>
      </c>
      <c r="U979">
        <v>80</v>
      </c>
      <c r="V979">
        <v>91</v>
      </c>
      <c r="W979">
        <v>91</v>
      </c>
      <c r="X979">
        <v>87</v>
      </c>
      <c r="Y979">
        <v>274</v>
      </c>
      <c r="Z979">
        <v>91</v>
      </c>
      <c r="AA979" t="s">
        <v>440</v>
      </c>
      <c r="AB979" t="s">
        <v>389</v>
      </c>
      <c r="AC979" t="s">
        <v>434</v>
      </c>
      <c r="AD979" t="s">
        <v>435</v>
      </c>
    </row>
    <row r="980" spans="1:30" x14ac:dyDescent="0.25">
      <c r="A980" t="s">
        <v>1446</v>
      </c>
      <c r="B980">
        <v>44927</v>
      </c>
      <c r="C980">
        <v>44929</v>
      </c>
      <c r="D980" t="s">
        <v>421</v>
      </c>
      <c r="E980">
        <v>3322</v>
      </c>
      <c r="F980">
        <v>105</v>
      </c>
      <c r="G980">
        <v>6</v>
      </c>
      <c r="H980">
        <v>88</v>
      </c>
      <c r="I980">
        <v>0</v>
      </c>
      <c r="J980">
        <v>54</v>
      </c>
      <c r="K980">
        <v>10</v>
      </c>
      <c r="L980">
        <v>1</v>
      </c>
      <c r="M980">
        <v>5</v>
      </c>
      <c r="N980">
        <v>24</v>
      </c>
      <c r="O980">
        <v>41</v>
      </c>
      <c r="P980">
        <v>88</v>
      </c>
      <c r="Q980">
        <v>65</v>
      </c>
      <c r="R980">
        <v>44</v>
      </c>
      <c r="S980">
        <v>88</v>
      </c>
      <c r="T980">
        <v>33</v>
      </c>
      <c r="U980">
        <v>43</v>
      </c>
      <c r="V980">
        <v>45</v>
      </c>
      <c r="W980">
        <v>45</v>
      </c>
      <c r="X980">
        <v>44</v>
      </c>
      <c r="Y980">
        <v>88</v>
      </c>
      <c r="Z980">
        <v>45</v>
      </c>
      <c r="AA980" t="s">
        <v>422</v>
      </c>
      <c r="AB980" t="s">
        <v>389</v>
      </c>
      <c r="AC980" t="s">
        <v>391</v>
      </c>
      <c r="AD980" t="s">
        <v>392</v>
      </c>
    </row>
    <row r="981" spans="1:30" x14ac:dyDescent="0.25">
      <c r="A981" t="s">
        <v>1446</v>
      </c>
      <c r="B981">
        <v>44927</v>
      </c>
      <c r="C981">
        <v>44929</v>
      </c>
      <c r="D981" t="s">
        <v>492</v>
      </c>
      <c r="E981">
        <v>14184</v>
      </c>
      <c r="F981">
        <v>628</v>
      </c>
      <c r="G981">
        <v>45</v>
      </c>
      <c r="H981">
        <v>363</v>
      </c>
      <c r="I981">
        <v>0</v>
      </c>
      <c r="J981">
        <v>274</v>
      </c>
      <c r="K981">
        <v>3</v>
      </c>
      <c r="L981">
        <v>46</v>
      </c>
      <c r="M981">
        <v>60</v>
      </c>
      <c r="N981">
        <v>189</v>
      </c>
      <c r="O981">
        <v>329</v>
      </c>
      <c r="P981">
        <v>363</v>
      </c>
      <c r="Q981">
        <v>238</v>
      </c>
      <c r="R981">
        <v>262</v>
      </c>
      <c r="S981">
        <v>363</v>
      </c>
      <c r="T981">
        <v>192</v>
      </c>
      <c r="U981">
        <v>158</v>
      </c>
      <c r="V981">
        <v>194</v>
      </c>
      <c r="W981">
        <v>182</v>
      </c>
      <c r="X981">
        <v>189</v>
      </c>
      <c r="Y981">
        <v>364</v>
      </c>
      <c r="Z981">
        <v>194</v>
      </c>
      <c r="AA981" t="s">
        <v>493</v>
      </c>
      <c r="AB981" t="s">
        <v>389</v>
      </c>
      <c r="AC981" t="s">
        <v>450</v>
      </c>
      <c r="AD981" t="s">
        <v>451</v>
      </c>
    </row>
    <row r="982" spans="1:30" x14ac:dyDescent="0.25">
      <c r="A982" t="s">
        <v>1446</v>
      </c>
      <c r="B982">
        <v>44927</v>
      </c>
      <c r="C982">
        <v>44929</v>
      </c>
      <c r="D982" t="s">
        <v>143</v>
      </c>
      <c r="E982">
        <v>9617</v>
      </c>
      <c r="F982">
        <v>362</v>
      </c>
      <c r="G982">
        <v>23</v>
      </c>
      <c r="H982">
        <v>161</v>
      </c>
      <c r="I982">
        <v>5</v>
      </c>
      <c r="J982">
        <v>150</v>
      </c>
      <c r="K982">
        <v>13</v>
      </c>
      <c r="L982">
        <v>14</v>
      </c>
      <c r="M982">
        <v>22</v>
      </c>
      <c r="N982">
        <v>43</v>
      </c>
      <c r="O982">
        <v>75</v>
      </c>
      <c r="P982">
        <v>167</v>
      </c>
      <c r="Q982">
        <v>110</v>
      </c>
      <c r="R982">
        <v>92</v>
      </c>
      <c r="S982">
        <v>174</v>
      </c>
      <c r="T982">
        <v>54</v>
      </c>
      <c r="U982">
        <v>58</v>
      </c>
      <c r="V982">
        <v>64</v>
      </c>
      <c r="W982">
        <v>57</v>
      </c>
      <c r="X982">
        <v>61</v>
      </c>
      <c r="Y982">
        <v>177</v>
      </c>
      <c r="Z982">
        <v>65</v>
      </c>
      <c r="AA982" t="s">
        <v>144</v>
      </c>
      <c r="AB982" t="s">
        <v>16</v>
      </c>
      <c r="AC982" t="s">
        <v>128</v>
      </c>
      <c r="AD982" t="s">
        <v>129</v>
      </c>
    </row>
    <row r="983" spans="1:30" x14ac:dyDescent="0.25">
      <c r="A983" t="s">
        <v>1446</v>
      </c>
      <c r="B983">
        <v>44927</v>
      </c>
      <c r="C983">
        <v>44929</v>
      </c>
      <c r="D983" t="s">
        <v>419</v>
      </c>
      <c r="E983">
        <v>4343</v>
      </c>
      <c r="F983">
        <v>203</v>
      </c>
      <c r="G983">
        <v>100</v>
      </c>
      <c r="H983">
        <v>122</v>
      </c>
      <c r="I983">
        <v>0</v>
      </c>
      <c r="J983">
        <v>73</v>
      </c>
      <c r="K983">
        <v>17</v>
      </c>
      <c r="L983">
        <v>40</v>
      </c>
      <c r="M983">
        <v>65</v>
      </c>
      <c r="N983">
        <v>60</v>
      </c>
      <c r="O983">
        <v>112</v>
      </c>
      <c r="P983">
        <v>123</v>
      </c>
      <c r="Q983">
        <v>96</v>
      </c>
      <c r="R983">
        <v>86</v>
      </c>
      <c r="S983">
        <v>125</v>
      </c>
      <c r="T983">
        <v>68</v>
      </c>
      <c r="U983">
        <v>68</v>
      </c>
      <c r="V983">
        <v>71</v>
      </c>
      <c r="W983">
        <v>73</v>
      </c>
      <c r="X983">
        <v>71</v>
      </c>
      <c r="Y983">
        <v>125</v>
      </c>
      <c r="Z983">
        <v>73</v>
      </c>
      <c r="AA983" t="s">
        <v>420</v>
      </c>
      <c r="AB983" t="s">
        <v>389</v>
      </c>
      <c r="AC983" t="s">
        <v>391</v>
      </c>
      <c r="AD983" t="s">
        <v>392</v>
      </c>
    </row>
    <row r="984" spans="1:30" x14ac:dyDescent="0.25">
      <c r="A984" t="s">
        <v>1446</v>
      </c>
      <c r="B984">
        <v>44927</v>
      </c>
      <c r="C984">
        <v>44929</v>
      </c>
      <c r="D984" t="s">
        <v>133</v>
      </c>
      <c r="E984">
        <v>5782</v>
      </c>
      <c r="F984">
        <v>199</v>
      </c>
      <c r="G984">
        <v>40</v>
      </c>
      <c r="H984">
        <v>134</v>
      </c>
      <c r="I984">
        <v>0</v>
      </c>
      <c r="J984">
        <v>98</v>
      </c>
      <c r="K984">
        <v>1</v>
      </c>
      <c r="L984">
        <v>0</v>
      </c>
      <c r="M984">
        <v>25</v>
      </c>
      <c r="N984">
        <v>56</v>
      </c>
      <c r="O984">
        <v>106</v>
      </c>
      <c r="P984">
        <v>143</v>
      </c>
      <c r="Q984">
        <v>115</v>
      </c>
      <c r="R984">
        <v>105</v>
      </c>
      <c r="S984">
        <v>145</v>
      </c>
      <c r="T984">
        <v>70</v>
      </c>
      <c r="U984">
        <v>72</v>
      </c>
      <c r="V984">
        <v>77</v>
      </c>
      <c r="W984">
        <v>76</v>
      </c>
      <c r="X984">
        <v>78</v>
      </c>
      <c r="Y984">
        <v>148</v>
      </c>
      <c r="Z984">
        <v>79</v>
      </c>
      <c r="AA984" t="s">
        <v>134</v>
      </c>
      <c r="AB984" t="s">
        <v>16</v>
      </c>
      <c r="AC984" t="s">
        <v>128</v>
      </c>
      <c r="AD984" t="s">
        <v>129</v>
      </c>
    </row>
    <row r="985" spans="1:30" x14ac:dyDescent="0.25">
      <c r="A985" t="s">
        <v>1446</v>
      </c>
      <c r="B985">
        <v>44927</v>
      </c>
      <c r="C985">
        <v>44929</v>
      </c>
      <c r="D985" t="s">
        <v>96</v>
      </c>
      <c r="E985">
        <v>2119</v>
      </c>
      <c r="F985">
        <v>71</v>
      </c>
      <c r="G985">
        <v>22</v>
      </c>
      <c r="H985">
        <v>31</v>
      </c>
      <c r="I985">
        <v>0</v>
      </c>
      <c r="J985">
        <v>29</v>
      </c>
      <c r="K985">
        <v>1</v>
      </c>
      <c r="L985">
        <v>4</v>
      </c>
      <c r="M985">
        <v>9</v>
      </c>
      <c r="N985">
        <v>10</v>
      </c>
      <c r="O985">
        <v>31</v>
      </c>
      <c r="P985">
        <v>31</v>
      </c>
      <c r="Q985">
        <v>29</v>
      </c>
      <c r="R985">
        <v>28</v>
      </c>
      <c r="S985">
        <v>32</v>
      </c>
      <c r="T985">
        <v>12</v>
      </c>
      <c r="U985">
        <v>10</v>
      </c>
      <c r="V985">
        <v>12</v>
      </c>
      <c r="W985">
        <v>11</v>
      </c>
      <c r="X985">
        <v>11</v>
      </c>
      <c r="Y985">
        <v>33</v>
      </c>
      <c r="Z985">
        <v>12</v>
      </c>
      <c r="AA985" t="s">
        <v>97</v>
      </c>
      <c r="AB985" t="s">
        <v>16</v>
      </c>
      <c r="AC985" t="s">
        <v>128</v>
      </c>
      <c r="AD985" t="s">
        <v>129</v>
      </c>
    </row>
    <row r="986" spans="1:30" x14ac:dyDescent="0.25">
      <c r="A986" t="s">
        <v>1446</v>
      </c>
      <c r="B986">
        <v>44927</v>
      </c>
      <c r="C986">
        <v>44929</v>
      </c>
      <c r="D986" t="s">
        <v>534</v>
      </c>
      <c r="E986">
        <v>9626</v>
      </c>
      <c r="F986">
        <v>368</v>
      </c>
      <c r="G986">
        <v>43</v>
      </c>
      <c r="H986">
        <v>199</v>
      </c>
      <c r="I986">
        <v>0</v>
      </c>
      <c r="J986">
        <v>147</v>
      </c>
      <c r="K986">
        <v>26</v>
      </c>
      <c r="L986">
        <v>37</v>
      </c>
      <c r="M986">
        <v>36</v>
      </c>
      <c r="N986">
        <v>95</v>
      </c>
      <c r="O986">
        <v>141</v>
      </c>
      <c r="P986">
        <v>204</v>
      </c>
      <c r="Q986">
        <v>137</v>
      </c>
      <c r="R986">
        <v>78</v>
      </c>
      <c r="S986">
        <v>204</v>
      </c>
      <c r="T986">
        <v>102</v>
      </c>
      <c r="U986">
        <v>89</v>
      </c>
      <c r="V986">
        <v>106</v>
      </c>
      <c r="W986">
        <v>98</v>
      </c>
      <c r="X986">
        <v>105</v>
      </c>
      <c r="Y986">
        <v>205</v>
      </c>
      <c r="Z986">
        <v>107</v>
      </c>
      <c r="AA986" t="s">
        <v>1543</v>
      </c>
      <c r="AB986" t="s">
        <v>389</v>
      </c>
      <c r="AC986" t="s">
        <v>510</v>
      </c>
      <c r="AD986" t="s">
        <v>511</v>
      </c>
    </row>
    <row r="987" spans="1:30" x14ac:dyDescent="0.25">
      <c r="A987" t="s">
        <v>1446</v>
      </c>
      <c r="B987">
        <v>44958</v>
      </c>
      <c r="C987">
        <v>44963</v>
      </c>
      <c r="D987" t="s">
        <v>573</v>
      </c>
      <c r="E987">
        <v>12481</v>
      </c>
      <c r="F987">
        <v>600</v>
      </c>
      <c r="G987">
        <v>32</v>
      </c>
      <c r="H987">
        <v>359</v>
      </c>
      <c r="I987">
        <v>2</v>
      </c>
      <c r="J987">
        <v>175</v>
      </c>
      <c r="K987">
        <v>18</v>
      </c>
      <c r="L987">
        <v>75</v>
      </c>
      <c r="M987">
        <v>31</v>
      </c>
      <c r="N987">
        <v>8</v>
      </c>
      <c r="O987">
        <v>281</v>
      </c>
      <c r="P987">
        <v>353</v>
      </c>
      <c r="Q987">
        <v>314</v>
      </c>
      <c r="R987">
        <v>197</v>
      </c>
      <c r="S987">
        <v>358</v>
      </c>
      <c r="T987">
        <v>76</v>
      </c>
      <c r="U987">
        <v>97</v>
      </c>
      <c r="V987">
        <v>98</v>
      </c>
      <c r="W987">
        <v>100</v>
      </c>
      <c r="X987">
        <v>92</v>
      </c>
      <c r="Y987">
        <v>362</v>
      </c>
      <c r="Z987">
        <v>101</v>
      </c>
      <c r="AA987" t="s">
        <v>574</v>
      </c>
      <c r="AB987" t="s">
        <v>389</v>
      </c>
      <c r="AC987" t="s">
        <v>510</v>
      </c>
      <c r="AD987" t="s">
        <v>511</v>
      </c>
    </row>
    <row r="988" spans="1:30" x14ac:dyDescent="0.25">
      <c r="A988" t="s">
        <v>1446</v>
      </c>
      <c r="B988">
        <v>44958</v>
      </c>
      <c r="C988">
        <v>44963</v>
      </c>
      <c r="D988" t="s">
        <v>872</v>
      </c>
      <c r="E988">
        <v>3128</v>
      </c>
      <c r="F988">
        <v>123</v>
      </c>
      <c r="G988">
        <v>4</v>
      </c>
      <c r="H988">
        <v>102</v>
      </c>
      <c r="I988">
        <v>1</v>
      </c>
      <c r="J988">
        <v>17</v>
      </c>
      <c r="K988">
        <v>1</v>
      </c>
      <c r="L988">
        <v>0</v>
      </c>
      <c r="M988">
        <v>0</v>
      </c>
      <c r="N988">
        <v>9</v>
      </c>
      <c r="O988">
        <v>48</v>
      </c>
      <c r="P988">
        <v>104</v>
      </c>
      <c r="Q988">
        <v>91</v>
      </c>
      <c r="R988">
        <v>52</v>
      </c>
      <c r="S988">
        <v>108</v>
      </c>
      <c r="T988">
        <v>9</v>
      </c>
      <c r="U988">
        <v>10</v>
      </c>
      <c r="V988">
        <v>12</v>
      </c>
      <c r="W988">
        <v>10</v>
      </c>
      <c r="X988">
        <v>10</v>
      </c>
      <c r="Y988">
        <v>109</v>
      </c>
      <c r="Z988">
        <v>12</v>
      </c>
      <c r="AA988" t="s">
        <v>873</v>
      </c>
      <c r="AB988" t="s">
        <v>810</v>
      </c>
      <c r="AC988" t="s">
        <v>856</v>
      </c>
      <c r="AD988" t="s">
        <v>857</v>
      </c>
    </row>
    <row r="989" spans="1:30" x14ac:dyDescent="0.25">
      <c r="A989" t="s">
        <v>1446</v>
      </c>
      <c r="B989">
        <v>44958</v>
      </c>
      <c r="C989">
        <v>44963</v>
      </c>
      <c r="D989" t="s">
        <v>915</v>
      </c>
      <c r="E989">
        <v>7623</v>
      </c>
      <c r="F989">
        <v>216</v>
      </c>
      <c r="G989">
        <v>11</v>
      </c>
      <c r="H989">
        <v>135</v>
      </c>
      <c r="I989">
        <v>2</v>
      </c>
      <c r="J989">
        <v>39</v>
      </c>
      <c r="K989">
        <v>3</v>
      </c>
      <c r="L989">
        <v>9</v>
      </c>
      <c r="M989">
        <v>1</v>
      </c>
      <c r="N989">
        <v>35</v>
      </c>
      <c r="O989">
        <v>109</v>
      </c>
      <c r="P989">
        <v>134</v>
      </c>
      <c r="Q989">
        <v>101</v>
      </c>
      <c r="R989">
        <v>79</v>
      </c>
      <c r="S989">
        <v>135</v>
      </c>
      <c r="T989">
        <v>34</v>
      </c>
      <c r="U989">
        <v>32</v>
      </c>
      <c r="V989">
        <v>35</v>
      </c>
      <c r="W989">
        <v>34</v>
      </c>
      <c r="X989">
        <v>34</v>
      </c>
      <c r="Y989">
        <v>136</v>
      </c>
      <c r="Z989">
        <v>35</v>
      </c>
      <c r="AA989" t="s">
        <v>916</v>
      </c>
      <c r="AB989" t="s">
        <v>810</v>
      </c>
      <c r="AC989" t="s">
        <v>904</v>
      </c>
      <c r="AD989" t="s">
        <v>905</v>
      </c>
    </row>
    <row r="990" spans="1:30" x14ac:dyDescent="0.25">
      <c r="A990" t="s">
        <v>1446</v>
      </c>
      <c r="B990">
        <v>44958</v>
      </c>
      <c r="C990">
        <v>44963</v>
      </c>
      <c r="D990" t="s">
        <v>866</v>
      </c>
      <c r="E990">
        <v>3409</v>
      </c>
      <c r="F990">
        <v>152</v>
      </c>
      <c r="G990">
        <v>2</v>
      </c>
      <c r="H990">
        <v>63</v>
      </c>
      <c r="I990">
        <v>0</v>
      </c>
      <c r="J990">
        <v>22</v>
      </c>
      <c r="K990">
        <v>1</v>
      </c>
      <c r="L990">
        <v>0</v>
      </c>
      <c r="M990">
        <v>0</v>
      </c>
      <c r="N990">
        <v>7</v>
      </c>
      <c r="O990">
        <v>53</v>
      </c>
      <c r="P990">
        <v>72</v>
      </c>
      <c r="Q990">
        <v>62</v>
      </c>
      <c r="R990">
        <v>32</v>
      </c>
      <c r="S990">
        <v>72</v>
      </c>
      <c r="T990">
        <v>12</v>
      </c>
      <c r="U990">
        <v>12</v>
      </c>
      <c r="V990">
        <v>13</v>
      </c>
      <c r="W990">
        <v>13</v>
      </c>
      <c r="X990">
        <v>11</v>
      </c>
      <c r="Y990">
        <v>73</v>
      </c>
      <c r="Z990">
        <v>13</v>
      </c>
      <c r="AA990" t="s">
        <v>867</v>
      </c>
      <c r="AB990" t="s">
        <v>810</v>
      </c>
      <c r="AC990" t="s">
        <v>856</v>
      </c>
      <c r="AD990" t="s">
        <v>857</v>
      </c>
    </row>
    <row r="991" spans="1:30" x14ac:dyDescent="0.25">
      <c r="A991" t="s">
        <v>1446</v>
      </c>
      <c r="B991">
        <v>44958</v>
      </c>
      <c r="C991">
        <v>44963</v>
      </c>
      <c r="D991" t="s">
        <v>34</v>
      </c>
      <c r="E991">
        <v>21269</v>
      </c>
      <c r="F991">
        <v>420</v>
      </c>
      <c r="G991">
        <v>13</v>
      </c>
      <c r="H991">
        <v>289</v>
      </c>
      <c r="I991">
        <v>2</v>
      </c>
      <c r="J991">
        <v>90</v>
      </c>
      <c r="K991">
        <v>3</v>
      </c>
      <c r="L991">
        <v>6</v>
      </c>
      <c r="M991">
        <v>1</v>
      </c>
      <c r="N991">
        <v>33</v>
      </c>
      <c r="O991">
        <v>196</v>
      </c>
      <c r="P991">
        <v>295</v>
      </c>
      <c r="Q991">
        <v>213</v>
      </c>
      <c r="R991">
        <v>139</v>
      </c>
      <c r="S991">
        <v>301</v>
      </c>
      <c r="T991">
        <v>66</v>
      </c>
      <c r="U991">
        <v>64</v>
      </c>
      <c r="V991">
        <v>85</v>
      </c>
      <c r="W991">
        <v>78</v>
      </c>
      <c r="X991">
        <v>81</v>
      </c>
      <c r="Y991">
        <v>302</v>
      </c>
      <c r="Z991">
        <v>85</v>
      </c>
      <c r="AA991" t="s">
        <v>35</v>
      </c>
      <c r="AB991" t="s">
        <v>16</v>
      </c>
      <c r="AC991" t="s">
        <v>18</v>
      </c>
      <c r="AD991" t="s">
        <v>19</v>
      </c>
    </row>
    <row r="992" spans="1:30" x14ac:dyDescent="0.25">
      <c r="A992" t="s">
        <v>1446</v>
      </c>
      <c r="B992">
        <v>44958</v>
      </c>
      <c r="C992">
        <v>44963</v>
      </c>
      <c r="D992" t="s">
        <v>976</v>
      </c>
      <c r="E992">
        <v>7906</v>
      </c>
      <c r="F992">
        <v>351</v>
      </c>
      <c r="G992">
        <v>2</v>
      </c>
      <c r="H992">
        <v>241</v>
      </c>
      <c r="I992">
        <v>0</v>
      </c>
      <c r="J992">
        <v>65</v>
      </c>
      <c r="K992">
        <v>8</v>
      </c>
      <c r="L992">
        <v>21</v>
      </c>
      <c r="M992">
        <v>3</v>
      </c>
      <c r="N992">
        <v>50</v>
      </c>
      <c r="O992">
        <v>60</v>
      </c>
      <c r="P992">
        <v>243</v>
      </c>
      <c r="Q992">
        <v>174</v>
      </c>
      <c r="R992">
        <v>105</v>
      </c>
      <c r="S992">
        <v>240</v>
      </c>
      <c r="T992">
        <v>51</v>
      </c>
      <c r="U992">
        <v>46</v>
      </c>
      <c r="V992">
        <v>54</v>
      </c>
      <c r="W992">
        <v>51</v>
      </c>
      <c r="X992">
        <v>53</v>
      </c>
      <c r="Y992">
        <v>243</v>
      </c>
      <c r="Z992">
        <v>54</v>
      </c>
      <c r="AA992" t="s">
        <v>977</v>
      </c>
      <c r="AB992" t="s">
        <v>810</v>
      </c>
      <c r="AC992" t="s">
        <v>953</v>
      </c>
      <c r="AD992" t="s">
        <v>954</v>
      </c>
    </row>
    <row r="993" spans="1:30" x14ac:dyDescent="0.25">
      <c r="A993" t="s">
        <v>1446</v>
      </c>
      <c r="B993">
        <v>44958</v>
      </c>
      <c r="C993">
        <v>44963</v>
      </c>
      <c r="D993" t="s">
        <v>549</v>
      </c>
      <c r="E993">
        <v>3745</v>
      </c>
      <c r="F993">
        <v>114</v>
      </c>
      <c r="G993">
        <v>3</v>
      </c>
      <c r="H993">
        <v>95</v>
      </c>
      <c r="I993">
        <v>0</v>
      </c>
      <c r="J993">
        <v>77</v>
      </c>
      <c r="K993">
        <v>14</v>
      </c>
      <c r="L993">
        <v>25</v>
      </c>
      <c r="M993">
        <v>1</v>
      </c>
      <c r="N993">
        <v>70</v>
      </c>
      <c r="O993">
        <v>55</v>
      </c>
      <c r="P993">
        <v>95</v>
      </c>
      <c r="Q993">
        <v>70</v>
      </c>
      <c r="R993">
        <v>48</v>
      </c>
      <c r="S993">
        <v>93</v>
      </c>
      <c r="T993">
        <v>71</v>
      </c>
      <c r="U993">
        <v>64</v>
      </c>
      <c r="V993">
        <v>71</v>
      </c>
      <c r="W993">
        <v>65</v>
      </c>
      <c r="X993">
        <v>69</v>
      </c>
      <c r="Y993">
        <v>95</v>
      </c>
      <c r="Z993">
        <v>71</v>
      </c>
      <c r="AA993" t="s">
        <v>1544</v>
      </c>
      <c r="AB993" t="s">
        <v>389</v>
      </c>
      <c r="AC993" t="s">
        <v>510</v>
      </c>
      <c r="AD993" t="s">
        <v>511</v>
      </c>
    </row>
    <row r="994" spans="1:30" x14ac:dyDescent="0.25">
      <c r="A994" t="s">
        <v>1446</v>
      </c>
      <c r="B994">
        <v>44958</v>
      </c>
      <c r="C994">
        <v>44963</v>
      </c>
      <c r="D994" t="s">
        <v>921</v>
      </c>
      <c r="E994">
        <v>4981</v>
      </c>
      <c r="F994">
        <v>253</v>
      </c>
      <c r="G994">
        <v>3</v>
      </c>
      <c r="H994">
        <v>178</v>
      </c>
      <c r="I994">
        <v>1</v>
      </c>
      <c r="J994">
        <v>30</v>
      </c>
      <c r="K994">
        <v>8</v>
      </c>
      <c r="L994">
        <v>0</v>
      </c>
      <c r="M994">
        <v>1</v>
      </c>
      <c r="N994">
        <v>9</v>
      </c>
      <c r="O994">
        <v>147</v>
      </c>
      <c r="P994">
        <v>180</v>
      </c>
      <c r="Q994">
        <v>136</v>
      </c>
      <c r="R994">
        <v>85</v>
      </c>
      <c r="S994">
        <v>180</v>
      </c>
      <c r="T994">
        <v>16</v>
      </c>
      <c r="U994">
        <v>17</v>
      </c>
      <c r="V994">
        <v>19</v>
      </c>
      <c r="W994">
        <v>20</v>
      </c>
      <c r="X994">
        <v>19</v>
      </c>
      <c r="Y994">
        <v>182</v>
      </c>
      <c r="Z994">
        <v>20</v>
      </c>
      <c r="AA994" t="s">
        <v>922</v>
      </c>
      <c r="AB994" t="s">
        <v>810</v>
      </c>
      <c r="AC994" t="s">
        <v>904</v>
      </c>
      <c r="AD994" t="s">
        <v>905</v>
      </c>
    </row>
    <row r="995" spans="1:30" x14ac:dyDescent="0.25">
      <c r="A995" t="s">
        <v>1446</v>
      </c>
      <c r="B995">
        <v>44958</v>
      </c>
      <c r="C995">
        <v>44963</v>
      </c>
      <c r="D995" t="s">
        <v>126</v>
      </c>
      <c r="E995">
        <v>3927</v>
      </c>
      <c r="F995">
        <v>135</v>
      </c>
      <c r="G995">
        <v>89</v>
      </c>
      <c r="H995">
        <v>94</v>
      </c>
      <c r="I995">
        <v>1</v>
      </c>
      <c r="J995">
        <v>105</v>
      </c>
      <c r="K995">
        <v>1</v>
      </c>
      <c r="L995">
        <v>1</v>
      </c>
      <c r="M995">
        <v>88</v>
      </c>
      <c r="N995">
        <v>79</v>
      </c>
      <c r="O995">
        <v>64</v>
      </c>
      <c r="P995">
        <v>94</v>
      </c>
      <c r="Q995">
        <v>70</v>
      </c>
      <c r="R995">
        <v>61</v>
      </c>
      <c r="S995">
        <v>94</v>
      </c>
      <c r="T995">
        <v>89</v>
      </c>
      <c r="U995">
        <v>68</v>
      </c>
      <c r="V995">
        <v>84</v>
      </c>
      <c r="W995">
        <v>79</v>
      </c>
      <c r="X995">
        <v>72</v>
      </c>
      <c r="Y995">
        <v>96</v>
      </c>
      <c r="Z995">
        <v>89</v>
      </c>
      <c r="AA995" t="s">
        <v>127</v>
      </c>
      <c r="AB995" t="s">
        <v>16</v>
      </c>
      <c r="AC995" t="s">
        <v>128</v>
      </c>
      <c r="AD995" t="s">
        <v>129</v>
      </c>
    </row>
    <row r="996" spans="1:30" x14ac:dyDescent="0.25">
      <c r="A996" t="s">
        <v>1446</v>
      </c>
      <c r="B996">
        <v>44958</v>
      </c>
      <c r="C996">
        <v>44963</v>
      </c>
      <c r="D996" t="s">
        <v>970</v>
      </c>
      <c r="E996">
        <v>8066</v>
      </c>
      <c r="F996">
        <v>320</v>
      </c>
      <c r="G996">
        <v>1</v>
      </c>
      <c r="H996">
        <v>169</v>
      </c>
      <c r="I996">
        <v>1</v>
      </c>
      <c r="J996">
        <v>71</v>
      </c>
      <c r="K996">
        <v>9</v>
      </c>
      <c r="L996">
        <v>1</v>
      </c>
      <c r="M996">
        <v>2</v>
      </c>
      <c r="N996">
        <v>34</v>
      </c>
      <c r="O996">
        <v>40</v>
      </c>
      <c r="P996">
        <v>184</v>
      </c>
      <c r="Q996">
        <v>137</v>
      </c>
      <c r="R996">
        <v>78</v>
      </c>
      <c r="S996">
        <v>189</v>
      </c>
      <c r="T996">
        <v>35</v>
      </c>
      <c r="U996">
        <v>36</v>
      </c>
      <c r="V996">
        <v>38</v>
      </c>
      <c r="W996">
        <v>36</v>
      </c>
      <c r="X996">
        <v>36</v>
      </c>
      <c r="Y996">
        <v>190</v>
      </c>
      <c r="Z996">
        <v>38</v>
      </c>
      <c r="AA996" t="s">
        <v>971</v>
      </c>
      <c r="AB996" t="s">
        <v>810</v>
      </c>
      <c r="AC996" t="s">
        <v>953</v>
      </c>
      <c r="AD996" t="s">
        <v>954</v>
      </c>
    </row>
    <row r="997" spans="1:30" x14ac:dyDescent="0.25">
      <c r="A997" t="s">
        <v>1446</v>
      </c>
      <c r="B997">
        <v>44958</v>
      </c>
      <c r="C997">
        <v>44963</v>
      </c>
      <c r="D997" t="s">
        <v>854</v>
      </c>
      <c r="E997">
        <v>6420</v>
      </c>
      <c r="F997">
        <v>253</v>
      </c>
      <c r="G997">
        <v>35</v>
      </c>
      <c r="H997">
        <v>201</v>
      </c>
      <c r="I997">
        <v>1</v>
      </c>
      <c r="J997">
        <v>32</v>
      </c>
      <c r="K997">
        <v>2</v>
      </c>
      <c r="L997">
        <v>2</v>
      </c>
      <c r="M997">
        <v>9</v>
      </c>
      <c r="N997">
        <v>25</v>
      </c>
      <c r="O997">
        <v>160</v>
      </c>
      <c r="P997">
        <v>203</v>
      </c>
      <c r="Q997">
        <v>156</v>
      </c>
      <c r="R997">
        <v>104</v>
      </c>
      <c r="S997">
        <v>202</v>
      </c>
      <c r="T997">
        <v>31</v>
      </c>
      <c r="U997">
        <v>31</v>
      </c>
      <c r="V997">
        <v>31</v>
      </c>
      <c r="W997">
        <v>30</v>
      </c>
      <c r="X997">
        <v>31</v>
      </c>
      <c r="Y997">
        <v>203</v>
      </c>
      <c r="Z997">
        <v>31</v>
      </c>
      <c r="AA997" t="s">
        <v>855</v>
      </c>
      <c r="AB997" t="s">
        <v>810</v>
      </c>
      <c r="AC997" t="s">
        <v>856</v>
      </c>
      <c r="AD997" t="s">
        <v>857</v>
      </c>
    </row>
    <row r="998" spans="1:30" x14ac:dyDescent="0.25">
      <c r="A998" t="s">
        <v>1446</v>
      </c>
      <c r="B998">
        <v>44958</v>
      </c>
      <c r="C998">
        <v>44963</v>
      </c>
      <c r="D998" t="s">
        <v>984</v>
      </c>
      <c r="E998">
        <v>4802</v>
      </c>
      <c r="F998">
        <v>237</v>
      </c>
      <c r="G998">
        <v>0</v>
      </c>
      <c r="H998">
        <v>156</v>
      </c>
      <c r="I998">
        <v>0</v>
      </c>
      <c r="J998">
        <v>41</v>
      </c>
      <c r="K998">
        <v>7</v>
      </c>
      <c r="L998">
        <v>4</v>
      </c>
      <c r="M998">
        <v>0</v>
      </c>
      <c r="N998">
        <v>29</v>
      </c>
      <c r="O998">
        <v>72</v>
      </c>
      <c r="P998">
        <v>159</v>
      </c>
      <c r="Q998">
        <v>146</v>
      </c>
      <c r="R998">
        <v>105</v>
      </c>
      <c r="S998">
        <v>160</v>
      </c>
      <c r="T998">
        <v>37</v>
      </c>
      <c r="U998">
        <v>37</v>
      </c>
      <c r="V998">
        <v>39</v>
      </c>
      <c r="W998">
        <v>39</v>
      </c>
      <c r="X998">
        <v>38</v>
      </c>
      <c r="Y998">
        <v>160</v>
      </c>
      <c r="Z998">
        <v>39</v>
      </c>
      <c r="AA998" t="s">
        <v>985</v>
      </c>
      <c r="AB998" t="s">
        <v>810</v>
      </c>
      <c r="AC998" t="s">
        <v>953</v>
      </c>
      <c r="AD998" t="s">
        <v>954</v>
      </c>
    </row>
    <row r="999" spans="1:30" x14ac:dyDescent="0.25">
      <c r="A999" t="s">
        <v>1446</v>
      </c>
      <c r="B999">
        <v>44958</v>
      </c>
      <c r="C999">
        <v>44963</v>
      </c>
      <c r="D999" t="s">
        <v>477</v>
      </c>
      <c r="E999">
        <v>11096</v>
      </c>
      <c r="F999">
        <v>490</v>
      </c>
      <c r="G999">
        <v>13</v>
      </c>
      <c r="H999">
        <v>170</v>
      </c>
      <c r="I999">
        <v>0</v>
      </c>
      <c r="J999">
        <v>171</v>
      </c>
      <c r="K999">
        <v>4</v>
      </c>
      <c r="L999">
        <v>2</v>
      </c>
      <c r="M999">
        <v>3</v>
      </c>
      <c r="N999">
        <v>18</v>
      </c>
      <c r="O999">
        <v>155</v>
      </c>
      <c r="P999">
        <v>180</v>
      </c>
      <c r="Q999">
        <v>153</v>
      </c>
      <c r="R999">
        <v>119</v>
      </c>
      <c r="S999">
        <v>180</v>
      </c>
      <c r="T999">
        <v>86</v>
      </c>
      <c r="U999">
        <v>78</v>
      </c>
      <c r="V999">
        <v>85</v>
      </c>
      <c r="W999">
        <v>87</v>
      </c>
      <c r="X999">
        <v>85</v>
      </c>
      <c r="Y999">
        <v>180</v>
      </c>
      <c r="Z999">
        <v>88</v>
      </c>
      <c r="AA999" t="s">
        <v>478</v>
      </c>
      <c r="AB999" t="s">
        <v>389</v>
      </c>
      <c r="AC999" t="s">
        <v>450</v>
      </c>
      <c r="AD999" t="s">
        <v>451</v>
      </c>
    </row>
    <row r="1000" spans="1:30" x14ac:dyDescent="0.25">
      <c r="A1000" t="s">
        <v>1446</v>
      </c>
      <c r="B1000">
        <v>44958</v>
      </c>
      <c r="C1000">
        <v>44963</v>
      </c>
      <c r="D1000" t="s">
        <v>46</v>
      </c>
      <c r="E1000">
        <v>5126</v>
      </c>
      <c r="F1000">
        <v>204</v>
      </c>
      <c r="G1000">
        <v>1</v>
      </c>
      <c r="H1000">
        <v>180</v>
      </c>
      <c r="I1000">
        <v>1</v>
      </c>
      <c r="J1000">
        <v>99</v>
      </c>
      <c r="K1000">
        <v>40</v>
      </c>
      <c r="L1000">
        <v>5</v>
      </c>
      <c r="M1000">
        <v>0</v>
      </c>
      <c r="N1000">
        <v>13</v>
      </c>
      <c r="O1000">
        <v>158</v>
      </c>
      <c r="P1000">
        <v>184</v>
      </c>
      <c r="Q1000">
        <v>156</v>
      </c>
      <c r="R1000">
        <v>107</v>
      </c>
      <c r="S1000">
        <v>184</v>
      </c>
      <c r="T1000">
        <v>86</v>
      </c>
      <c r="U1000">
        <v>87</v>
      </c>
      <c r="V1000">
        <v>89</v>
      </c>
      <c r="W1000">
        <v>89</v>
      </c>
      <c r="X1000">
        <v>87</v>
      </c>
      <c r="Y1000">
        <v>184</v>
      </c>
      <c r="Z1000">
        <v>89</v>
      </c>
      <c r="AA1000" t="s">
        <v>47</v>
      </c>
      <c r="AB1000" t="s">
        <v>16</v>
      </c>
      <c r="AC1000" t="s">
        <v>41</v>
      </c>
      <c r="AD1000" t="s">
        <v>42</v>
      </c>
    </row>
    <row r="1001" spans="1:30" x14ac:dyDescent="0.25">
      <c r="A1001" t="s">
        <v>1446</v>
      </c>
      <c r="B1001">
        <v>44958</v>
      </c>
      <c r="C1001">
        <v>44963</v>
      </c>
      <c r="D1001" t="s">
        <v>888</v>
      </c>
      <c r="E1001">
        <v>3594</v>
      </c>
      <c r="F1001">
        <v>113</v>
      </c>
      <c r="G1001">
        <v>1</v>
      </c>
      <c r="H1001">
        <v>54</v>
      </c>
      <c r="I1001">
        <v>0</v>
      </c>
      <c r="J1001">
        <v>25</v>
      </c>
      <c r="K1001">
        <v>0</v>
      </c>
      <c r="L1001">
        <v>3</v>
      </c>
      <c r="M1001">
        <v>0</v>
      </c>
      <c r="N1001">
        <v>6</v>
      </c>
      <c r="O1001">
        <v>20</v>
      </c>
      <c r="P1001">
        <v>54</v>
      </c>
      <c r="Q1001">
        <v>43</v>
      </c>
      <c r="R1001">
        <v>28</v>
      </c>
      <c r="S1001">
        <v>54</v>
      </c>
      <c r="T1001">
        <v>10</v>
      </c>
      <c r="U1001">
        <v>13</v>
      </c>
      <c r="V1001">
        <v>14</v>
      </c>
      <c r="W1001">
        <v>12</v>
      </c>
      <c r="X1001">
        <v>13</v>
      </c>
      <c r="Y1001">
        <v>54</v>
      </c>
      <c r="Z1001">
        <v>14</v>
      </c>
      <c r="AA1001" t="s">
        <v>889</v>
      </c>
      <c r="AB1001" t="s">
        <v>810</v>
      </c>
      <c r="AC1001" t="s">
        <v>1447</v>
      </c>
      <c r="AD1001" t="s">
        <v>1448</v>
      </c>
    </row>
    <row r="1002" spans="1:30" x14ac:dyDescent="0.25">
      <c r="A1002" t="s">
        <v>1446</v>
      </c>
      <c r="B1002">
        <v>44958</v>
      </c>
      <c r="C1002">
        <v>44963</v>
      </c>
      <c r="D1002" t="s">
        <v>583</v>
      </c>
      <c r="E1002">
        <v>3953</v>
      </c>
      <c r="F1002">
        <v>208</v>
      </c>
      <c r="G1002">
        <v>4</v>
      </c>
      <c r="H1002">
        <v>197</v>
      </c>
      <c r="I1002">
        <v>0</v>
      </c>
      <c r="J1002">
        <v>65</v>
      </c>
      <c r="K1002">
        <v>20</v>
      </c>
      <c r="L1002">
        <v>11</v>
      </c>
      <c r="M1002">
        <v>29</v>
      </c>
      <c r="N1002">
        <v>34</v>
      </c>
      <c r="O1002">
        <v>4</v>
      </c>
      <c r="P1002">
        <v>198</v>
      </c>
      <c r="Q1002">
        <v>172</v>
      </c>
      <c r="R1002">
        <v>88</v>
      </c>
      <c r="S1002">
        <v>200</v>
      </c>
      <c r="T1002">
        <v>51</v>
      </c>
      <c r="U1002">
        <v>63</v>
      </c>
      <c r="V1002">
        <v>63</v>
      </c>
      <c r="W1002">
        <v>58</v>
      </c>
      <c r="X1002">
        <v>62</v>
      </c>
      <c r="Y1002">
        <v>200</v>
      </c>
      <c r="Z1002">
        <v>63</v>
      </c>
      <c r="AA1002" t="s">
        <v>584</v>
      </c>
      <c r="AB1002" t="s">
        <v>389</v>
      </c>
      <c r="AC1002" t="s">
        <v>510</v>
      </c>
      <c r="AD1002" t="s">
        <v>511</v>
      </c>
    </row>
    <row r="1003" spans="1:30" x14ac:dyDescent="0.25">
      <c r="A1003" t="s">
        <v>1446</v>
      </c>
      <c r="B1003">
        <v>44958</v>
      </c>
      <c r="C1003">
        <v>44963</v>
      </c>
      <c r="D1003" t="s">
        <v>861</v>
      </c>
      <c r="E1003">
        <v>6760</v>
      </c>
      <c r="F1003">
        <v>284</v>
      </c>
      <c r="G1003">
        <v>17</v>
      </c>
      <c r="H1003">
        <v>141</v>
      </c>
      <c r="I1003">
        <v>2</v>
      </c>
      <c r="J1003">
        <v>33</v>
      </c>
      <c r="K1003">
        <v>2</v>
      </c>
      <c r="L1003">
        <v>0</v>
      </c>
      <c r="M1003">
        <v>2</v>
      </c>
      <c r="N1003">
        <v>25</v>
      </c>
      <c r="O1003">
        <v>120</v>
      </c>
      <c r="P1003">
        <v>143</v>
      </c>
      <c r="Q1003">
        <v>126</v>
      </c>
      <c r="R1003">
        <v>85</v>
      </c>
      <c r="S1003">
        <v>145</v>
      </c>
      <c r="T1003">
        <v>26</v>
      </c>
      <c r="U1003">
        <v>26</v>
      </c>
      <c r="V1003">
        <v>26</v>
      </c>
      <c r="W1003">
        <v>25</v>
      </c>
      <c r="X1003">
        <v>25</v>
      </c>
      <c r="Y1003">
        <v>145</v>
      </c>
      <c r="Z1003">
        <v>26</v>
      </c>
      <c r="AA1003" t="s">
        <v>862</v>
      </c>
      <c r="AB1003" t="s">
        <v>810</v>
      </c>
      <c r="AC1003" t="s">
        <v>856</v>
      </c>
      <c r="AD1003" t="s">
        <v>857</v>
      </c>
    </row>
    <row r="1004" spans="1:30" x14ac:dyDescent="0.25">
      <c r="A1004" t="s">
        <v>1446</v>
      </c>
      <c r="B1004">
        <v>44958</v>
      </c>
      <c r="C1004">
        <v>44963</v>
      </c>
      <c r="D1004" t="s">
        <v>522</v>
      </c>
      <c r="E1004">
        <v>6633</v>
      </c>
      <c r="F1004">
        <v>312</v>
      </c>
      <c r="G1004">
        <v>97</v>
      </c>
      <c r="H1004">
        <v>209</v>
      </c>
      <c r="I1004">
        <v>3</v>
      </c>
      <c r="J1004">
        <v>78</v>
      </c>
      <c r="K1004">
        <v>13</v>
      </c>
      <c r="L1004">
        <v>24</v>
      </c>
      <c r="M1004">
        <v>34</v>
      </c>
      <c r="N1004">
        <v>55</v>
      </c>
      <c r="O1004">
        <v>151</v>
      </c>
      <c r="P1004">
        <v>210</v>
      </c>
      <c r="Q1004">
        <v>170</v>
      </c>
      <c r="R1004">
        <v>127</v>
      </c>
      <c r="S1004">
        <v>209</v>
      </c>
      <c r="T1004">
        <v>55</v>
      </c>
      <c r="U1004">
        <v>52</v>
      </c>
      <c r="V1004">
        <v>57</v>
      </c>
      <c r="W1004">
        <v>56</v>
      </c>
      <c r="X1004">
        <v>54</v>
      </c>
      <c r="Y1004">
        <v>210</v>
      </c>
      <c r="Z1004">
        <v>57</v>
      </c>
      <c r="AA1004" t="s">
        <v>523</v>
      </c>
      <c r="AB1004" t="s">
        <v>389</v>
      </c>
      <c r="AC1004" t="s">
        <v>510</v>
      </c>
      <c r="AD1004" t="s">
        <v>511</v>
      </c>
    </row>
    <row r="1005" spans="1:30" x14ac:dyDescent="0.25">
      <c r="A1005" t="s">
        <v>1446</v>
      </c>
      <c r="B1005">
        <v>44958</v>
      </c>
      <c r="C1005">
        <v>44963</v>
      </c>
      <c r="D1005" t="s">
        <v>838</v>
      </c>
      <c r="E1005">
        <v>5394</v>
      </c>
      <c r="F1005">
        <v>262</v>
      </c>
      <c r="G1005">
        <v>5</v>
      </c>
      <c r="H1005">
        <v>174</v>
      </c>
      <c r="I1005">
        <v>0</v>
      </c>
      <c r="J1005">
        <v>31</v>
      </c>
      <c r="K1005">
        <v>1</v>
      </c>
      <c r="L1005">
        <v>2</v>
      </c>
      <c r="M1005">
        <v>0</v>
      </c>
      <c r="N1005">
        <v>1</v>
      </c>
      <c r="O1005">
        <v>93</v>
      </c>
      <c r="P1005">
        <v>175</v>
      </c>
      <c r="Q1005">
        <v>153</v>
      </c>
      <c r="R1005">
        <v>99</v>
      </c>
      <c r="S1005">
        <v>175</v>
      </c>
      <c r="T1005">
        <v>23</v>
      </c>
      <c r="U1005">
        <v>25</v>
      </c>
      <c r="V1005">
        <v>25</v>
      </c>
      <c r="W1005">
        <v>23</v>
      </c>
      <c r="X1005">
        <v>25</v>
      </c>
      <c r="Y1005">
        <v>175</v>
      </c>
      <c r="Z1005">
        <v>25</v>
      </c>
      <c r="AA1005" t="s">
        <v>839</v>
      </c>
      <c r="AB1005" t="s">
        <v>810</v>
      </c>
      <c r="AC1005" t="s">
        <v>812</v>
      </c>
      <c r="AD1005" t="s">
        <v>813</v>
      </c>
    </row>
    <row r="1006" spans="1:30" x14ac:dyDescent="0.25">
      <c r="A1006" t="s">
        <v>1446</v>
      </c>
      <c r="B1006">
        <v>44958</v>
      </c>
      <c r="C1006">
        <v>44963</v>
      </c>
      <c r="D1006" t="s">
        <v>517</v>
      </c>
      <c r="E1006">
        <v>4550</v>
      </c>
      <c r="F1006">
        <v>211</v>
      </c>
      <c r="G1006">
        <v>81</v>
      </c>
      <c r="H1006">
        <v>85</v>
      </c>
      <c r="I1006">
        <v>0</v>
      </c>
      <c r="J1006">
        <v>104</v>
      </c>
      <c r="K1006">
        <v>0</v>
      </c>
      <c r="L1006">
        <v>2</v>
      </c>
      <c r="M1006">
        <v>29</v>
      </c>
      <c r="N1006">
        <v>52</v>
      </c>
      <c r="O1006">
        <v>11</v>
      </c>
      <c r="P1006">
        <v>86</v>
      </c>
      <c r="Q1006">
        <v>66</v>
      </c>
      <c r="R1006">
        <v>50</v>
      </c>
      <c r="S1006">
        <v>86</v>
      </c>
      <c r="T1006">
        <v>53</v>
      </c>
      <c r="U1006">
        <v>51</v>
      </c>
      <c r="V1006">
        <v>54</v>
      </c>
      <c r="W1006">
        <v>55</v>
      </c>
      <c r="X1006">
        <v>55</v>
      </c>
      <c r="Y1006">
        <v>87</v>
      </c>
      <c r="Z1006">
        <v>55</v>
      </c>
      <c r="AA1006" t="s">
        <v>518</v>
      </c>
      <c r="AB1006" t="s">
        <v>389</v>
      </c>
      <c r="AC1006" t="s">
        <v>510</v>
      </c>
      <c r="AD1006" t="s">
        <v>511</v>
      </c>
    </row>
    <row r="1007" spans="1:30" x14ac:dyDescent="0.25">
      <c r="A1007" t="s">
        <v>1446</v>
      </c>
      <c r="B1007">
        <v>44958</v>
      </c>
      <c r="C1007">
        <v>44963</v>
      </c>
      <c r="D1007" t="s">
        <v>1021</v>
      </c>
      <c r="E1007">
        <v>10943</v>
      </c>
      <c r="F1007">
        <v>417</v>
      </c>
      <c r="G1007">
        <v>100</v>
      </c>
      <c r="H1007">
        <v>184</v>
      </c>
      <c r="I1007">
        <v>0</v>
      </c>
      <c r="J1007">
        <v>48</v>
      </c>
      <c r="K1007">
        <v>0</v>
      </c>
      <c r="L1007">
        <v>1</v>
      </c>
      <c r="M1007">
        <v>19</v>
      </c>
      <c r="N1007">
        <v>19</v>
      </c>
      <c r="O1007">
        <v>113</v>
      </c>
      <c r="P1007">
        <v>190</v>
      </c>
      <c r="Q1007">
        <v>143</v>
      </c>
      <c r="R1007">
        <v>106</v>
      </c>
      <c r="S1007">
        <v>191</v>
      </c>
      <c r="T1007">
        <v>27</v>
      </c>
      <c r="U1007">
        <v>26</v>
      </c>
      <c r="V1007">
        <v>29</v>
      </c>
      <c r="W1007">
        <v>28</v>
      </c>
      <c r="X1007">
        <v>29</v>
      </c>
      <c r="Y1007">
        <v>191</v>
      </c>
      <c r="Z1007">
        <v>29</v>
      </c>
      <c r="AA1007" t="s">
        <v>1022</v>
      </c>
      <c r="AB1007" t="s">
        <v>810</v>
      </c>
      <c r="AC1007" t="s">
        <v>1009</v>
      </c>
      <c r="AD1007" t="s">
        <v>1010</v>
      </c>
    </row>
    <row r="1008" spans="1:30" x14ac:dyDescent="0.25">
      <c r="A1008" t="s">
        <v>1446</v>
      </c>
      <c r="B1008">
        <v>44958</v>
      </c>
      <c r="C1008">
        <v>44963</v>
      </c>
      <c r="D1008" t="s">
        <v>849</v>
      </c>
      <c r="E1008">
        <v>3847</v>
      </c>
      <c r="F1008">
        <v>184</v>
      </c>
      <c r="G1008">
        <v>7</v>
      </c>
      <c r="H1008">
        <v>54</v>
      </c>
      <c r="I1008">
        <v>2</v>
      </c>
      <c r="J1008">
        <v>18</v>
      </c>
      <c r="K1008">
        <v>0</v>
      </c>
      <c r="L1008">
        <v>0</v>
      </c>
      <c r="M1008">
        <v>0</v>
      </c>
      <c r="N1008">
        <v>0</v>
      </c>
      <c r="O1008">
        <v>17</v>
      </c>
      <c r="P1008">
        <v>53</v>
      </c>
      <c r="Q1008">
        <v>35</v>
      </c>
      <c r="R1008">
        <v>27</v>
      </c>
      <c r="S1008">
        <v>58</v>
      </c>
      <c r="T1008">
        <v>0</v>
      </c>
      <c r="U1008">
        <v>1</v>
      </c>
      <c r="V1008">
        <v>2</v>
      </c>
      <c r="W1008">
        <v>0</v>
      </c>
      <c r="X1008">
        <v>1</v>
      </c>
      <c r="Y1008">
        <v>59</v>
      </c>
      <c r="Z1008">
        <v>2</v>
      </c>
      <c r="AA1008" t="s">
        <v>850</v>
      </c>
      <c r="AB1008" t="s">
        <v>810</v>
      </c>
      <c r="AC1008" t="s">
        <v>812</v>
      </c>
      <c r="AD1008" t="s">
        <v>813</v>
      </c>
    </row>
    <row r="1009" spans="1:30" x14ac:dyDescent="0.25">
      <c r="A1009" t="s">
        <v>1446</v>
      </c>
      <c r="B1009">
        <v>44958</v>
      </c>
      <c r="C1009">
        <v>44963</v>
      </c>
      <c r="D1009" t="s">
        <v>24</v>
      </c>
      <c r="E1009">
        <v>6516</v>
      </c>
      <c r="F1009">
        <v>214</v>
      </c>
      <c r="G1009">
        <v>76</v>
      </c>
      <c r="H1009">
        <v>163</v>
      </c>
      <c r="I1009">
        <v>52</v>
      </c>
      <c r="J1009">
        <v>118</v>
      </c>
      <c r="K1009">
        <v>11</v>
      </c>
      <c r="L1009">
        <v>34</v>
      </c>
      <c r="M1009">
        <v>60</v>
      </c>
      <c r="N1009">
        <v>68</v>
      </c>
      <c r="O1009">
        <v>106</v>
      </c>
      <c r="P1009">
        <v>168</v>
      </c>
      <c r="Q1009">
        <v>143</v>
      </c>
      <c r="R1009">
        <v>103</v>
      </c>
      <c r="S1009">
        <v>169</v>
      </c>
      <c r="T1009">
        <v>78</v>
      </c>
      <c r="U1009">
        <v>91</v>
      </c>
      <c r="V1009">
        <v>98</v>
      </c>
      <c r="W1009">
        <v>98</v>
      </c>
      <c r="X1009">
        <v>97</v>
      </c>
      <c r="Y1009">
        <v>169</v>
      </c>
      <c r="Z1009">
        <v>98</v>
      </c>
      <c r="AA1009" t="s">
        <v>25</v>
      </c>
      <c r="AB1009" t="s">
        <v>16</v>
      </c>
      <c r="AC1009" t="s">
        <v>18</v>
      </c>
      <c r="AD1009" t="s">
        <v>19</v>
      </c>
    </row>
    <row r="1010" spans="1:30" x14ac:dyDescent="0.25">
      <c r="A1010" t="s">
        <v>1446</v>
      </c>
      <c r="B1010">
        <v>44958</v>
      </c>
      <c r="C1010">
        <v>44963</v>
      </c>
      <c r="D1010" t="s">
        <v>68</v>
      </c>
      <c r="E1010">
        <v>5500</v>
      </c>
      <c r="F1010">
        <v>139</v>
      </c>
      <c r="G1010">
        <v>49</v>
      </c>
      <c r="H1010">
        <v>80</v>
      </c>
      <c r="I1010">
        <v>8</v>
      </c>
      <c r="J1010">
        <v>36</v>
      </c>
      <c r="K1010">
        <v>0</v>
      </c>
      <c r="L1010">
        <v>3</v>
      </c>
      <c r="M1010">
        <v>2</v>
      </c>
      <c r="N1010">
        <v>4</v>
      </c>
      <c r="O1010">
        <v>86</v>
      </c>
      <c r="P1010">
        <v>96</v>
      </c>
      <c r="Q1010">
        <v>101</v>
      </c>
      <c r="R1010">
        <v>37</v>
      </c>
      <c r="S1010">
        <v>123</v>
      </c>
      <c r="T1010">
        <v>6</v>
      </c>
      <c r="U1010">
        <v>7</v>
      </c>
      <c r="V1010">
        <v>6</v>
      </c>
      <c r="W1010">
        <v>7</v>
      </c>
      <c r="X1010">
        <v>7</v>
      </c>
      <c r="Y1010">
        <v>127</v>
      </c>
      <c r="Z1010">
        <v>7</v>
      </c>
      <c r="AA1010" t="s">
        <v>69</v>
      </c>
      <c r="AB1010" t="s">
        <v>16</v>
      </c>
      <c r="AC1010" t="s">
        <v>70</v>
      </c>
      <c r="AD1010" t="s">
        <v>1709</v>
      </c>
    </row>
    <row r="1011" spans="1:30" x14ac:dyDescent="0.25">
      <c r="A1011" t="s">
        <v>1446</v>
      </c>
      <c r="B1011">
        <v>44958</v>
      </c>
      <c r="C1011">
        <v>44963</v>
      </c>
      <c r="D1011" t="s">
        <v>823</v>
      </c>
      <c r="E1011">
        <v>5193</v>
      </c>
      <c r="F1011">
        <v>207</v>
      </c>
      <c r="G1011">
        <v>2</v>
      </c>
      <c r="H1011">
        <v>138</v>
      </c>
      <c r="I1011">
        <v>0</v>
      </c>
      <c r="J1011">
        <v>25</v>
      </c>
      <c r="K1011">
        <v>8</v>
      </c>
      <c r="L1011">
        <v>0</v>
      </c>
      <c r="M1011">
        <v>0</v>
      </c>
      <c r="N1011">
        <v>19</v>
      </c>
      <c r="O1011">
        <v>83</v>
      </c>
      <c r="P1011">
        <v>150</v>
      </c>
      <c r="Q1011">
        <v>108</v>
      </c>
      <c r="R1011">
        <v>78</v>
      </c>
      <c r="S1011">
        <v>148</v>
      </c>
      <c r="T1011">
        <v>19</v>
      </c>
      <c r="U1011">
        <v>19</v>
      </c>
      <c r="V1011">
        <v>23</v>
      </c>
      <c r="W1011">
        <v>17</v>
      </c>
      <c r="X1011">
        <v>22</v>
      </c>
      <c r="Y1011">
        <v>151</v>
      </c>
      <c r="Z1011">
        <v>23</v>
      </c>
      <c r="AA1011" t="s">
        <v>824</v>
      </c>
      <c r="AB1011" t="s">
        <v>810</v>
      </c>
      <c r="AC1011" t="s">
        <v>812</v>
      </c>
      <c r="AD1011" t="s">
        <v>813</v>
      </c>
    </row>
    <row r="1012" spans="1:30" x14ac:dyDescent="0.25">
      <c r="A1012" t="s">
        <v>1446</v>
      </c>
      <c r="B1012">
        <v>44958</v>
      </c>
      <c r="C1012">
        <v>44963</v>
      </c>
      <c r="D1012" t="s">
        <v>991</v>
      </c>
      <c r="E1012">
        <v>10950</v>
      </c>
      <c r="F1012">
        <v>669</v>
      </c>
      <c r="G1012">
        <v>3</v>
      </c>
      <c r="H1012">
        <v>563</v>
      </c>
      <c r="I1012">
        <v>3</v>
      </c>
      <c r="J1012">
        <v>98</v>
      </c>
      <c r="K1012">
        <v>4</v>
      </c>
      <c r="L1012">
        <v>10</v>
      </c>
      <c r="M1012">
        <v>4</v>
      </c>
      <c r="N1012">
        <v>86</v>
      </c>
      <c r="O1012">
        <v>373</v>
      </c>
      <c r="P1012">
        <v>563</v>
      </c>
      <c r="Q1012">
        <v>257</v>
      </c>
      <c r="R1012">
        <v>251</v>
      </c>
      <c r="S1012">
        <v>559</v>
      </c>
      <c r="T1012">
        <v>86</v>
      </c>
      <c r="U1012">
        <v>71</v>
      </c>
      <c r="V1012">
        <v>88</v>
      </c>
      <c r="W1012">
        <v>82</v>
      </c>
      <c r="X1012">
        <v>81</v>
      </c>
      <c r="Y1012">
        <v>565</v>
      </c>
      <c r="Z1012">
        <v>88</v>
      </c>
      <c r="AA1012" t="s">
        <v>992</v>
      </c>
      <c r="AB1012" t="s">
        <v>810</v>
      </c>
      <c r="AC1012" t="s">
        <v>953</v>
      </c>
      <c r="AD1012" t="s">
        <v>954</v>
      </c>
    </row>
    <row r="1013" spans="1:30" x14ac:dyDescent="0.25">
      <c r="A1013" t="s">
        <v>1446</v>
      </c>
      <c r="B1013">
        <v>44958</v>
      </c>
      <c r="C1013">
        <v>44963</v>
      </c>
      <c r="D1013" t="s">
        <v>39</v>
      </c>
      <c r="E1013">
        <v>5903</v>
      </c>
      <c r="F1013">
        <v>251</v>
      </c>
      <c r="G1013">
        <v>103</v>
      </c>
      <c r="H1013">
        <v>121</v>
      </c>
      <c r="I1013">
        <v>4</v>
      </c>
      <c r="J1013">
        <v>68</v>
      </c>
      <c r="K1013">
        <v>34</v>
      </c>
      <c r="L1013">
        <v>11</v>
      </c>
      <c r="M1013">
        <v>49</v>
      </c>
      <c r="N1013">
        <v>47</v>
      </c>
      <c r="O1013">
        <v>119</v>
      </c>
      <c r="P1013">
        <v>123</v>
      </c>
      <c r="Q1013">
        <v>100</v>
      </c>
      <c r="R1013">
        <v>61</v>
      </c>
      <c r="S1013">
        <v>123</v>
      </c>
      <c r="T1013">
        <v>49</v>
      </c>
      <c r="U1013">
        <v>45</v>
      </c>
      <c r="V1013">
        <v>49</v>
      </c>
      <c r="W1013">
        <v>49</v>
      </c>
      <c r="X1013">
        <v>49</v>
      </c>
      <c r="Y1013">
        <v>123</v>
      </c>
      <c r="Z1013">
        <v>49</v>
      </c>
      <c r="AA1013" t="s">
        <v>40</v>
      </c>
      <c r="AB1013" t="s">
        <v>16</v>
      </c>
      <c r="AC1013" t="s">
        <v>41</v>
      </c>
      <c r="AD1013" t="s">
        <v>42</v>
      </c>
    </row>
    <row r="1014" spans="1:30" x14ac:dyDescent="0.25">
      <c r="A1014" t="s">
        <v>1446</v>
      </c>
      <c r="B1014">
        <v>44958</v>
      </c>
      <c r="C1014">
        <v>44963</v>
      </c>
      <c r="D1014" t="s">
        <v>808</v>
      </c>
      <c r="E1014">
        <v>7156</v>
      </c>
      <c r="F1014">
        <v>353</v>
      </c>
      <c r="G1014">
        <v>8</v>
      </c>
      <c r="H1014">
        <v>134</v>
      </c>
      <c r="I1014">
        <v>0</v>
      </c>
      <c r="J1014">
        <v>41</v>
      </c>
      <c r="K1014">
        <v>6</v>
      </c>
      <c r="L1014">
        <v>0</v>
      </c>
      <c r="M1014">
        <v>2</v>
      </c>
      <c r="N1014">
        <v>14</v>
      </c>
      <c r="O1014">
        <v>101</v>
      </c>
      <c r="P1014">
        <v>177</v>
      </c>
      <c r="Q1014">
        <v>124</v>
      </c>
      <c r="R1014">
        <v>97</v>
      </c>
      <c r="S1014">
        <v>179</v>
      </c>
      <c r="T1014">
        <v>18</v>
      </c>
      <c r="U1014">
        <v>24</v>
      </c>
      <c r="V1014">
        <v>27</v>
      </c>
      <c r="W1014">
        <v>25</v>
      </c>
      <c r="X1014">
        <v>26</v>
      </c>
      <c r="Y1014">
        <v>179</v>
      </c>
      <c r="Z1014">
        <v>27</v>
      </c>
      <c r="AA1014" t="s">
        <v>809</v>
      </c>
      <c r="AB1014" t="s">
        <v>810</v>
      </c>
      <c r="AC1014" t="s">
        <v>812</v>
      </c>
      <c r="AD1014" t="s">
        <v>813</v>
      </c>
    </row>
    <row r="1015" spans="1:30" x14ac:dyDescent="0.25">
      <c r="A1015" t="s">
        <v>1446</v>
      </c>
      <c r="B1015">
        <v>44958</v>
      </c>
      <c r="C1015">
        <v>44963</v>
      </c>
      <c r="D1015" t="s">
        <v>475</v>
      </c>
      <c r="E1015">
        <v>4846</v>
      </c>
      <c r="F1015">
        <v>200</v>
      </c>
      <c r="G1015">
        <v>0</v>
      </c>
      <c r="H1015">
        <v>108</v>
      </c>
      <c r="I1015">
        <v>0</v>
      </c>
      <c r="J1015">
        <v>61</v>
      </c>
      <c r="K1015">
        <v>3</v>
      </c>
      <c r="L1015">
        <v>6</v>
      </c>
      <c r="M1015">
        <v>0</v>
      </c>
      <c r="N1015">
        <v>17</v>
      </c>
      <c r="O1015">
        <v>89</v>
      </c>
      <c r="P1015">
        <v>104</v>
      </c>
      <c r="Q1015">
        <v>60</v>
      </c>
      <c r="R1015">
        <v>47</v>
      </c>
      <c r="S1015">
        <v>107</v>
      </c>
      <c r="T1015">
        <v>33</v>
      </c>
      <c r="U1015">
        <v>24</v>
      </c>
      <c r="V1015">
        <v>39</v>
      </c>
      <c r="W1015">
        <v>41</v>
      </c>
      <c r="X1015">
        <v>41</v>
      </c>
      <c r="Y1015">
        <v>108</v>
      </c>
      <c r="Z1015">
        <v>47</v>
      </c>
      <c r="AA1015" t="s">
        <v>476</v>
      </c>
      <c r="AB1015" t="s">
        <v>389</v>
      </c>
      <c r="AC1015" t="s">
        <v>450</v>
      </c>
      <c r="AD1015" t="s">
        <v>451</v>
      </c>
    </row>
    <row r="1016" spans="1:30" x14ac:dyDescent="0.25">
      <c r="A1016" t="s">
        <v>1446</v>
      </c>
      <c r="B1016">
        <v>44958</v>
      </c>
      <c r="C1016">
        <v>44963</v>
      </c>
      <c r="D1016" t="s">
        <v>936</v>
      </c>
      <c r="E1016">
        <v>5004</v>
      </c>
      <c r="F1016">
        <v>191</v>
      </c>
      <c r="G1016">
        <v>0</v>
      </c>
      <c r="H1016">
        <v>160</v>
      </c>
      <c r="I1016">
        <v>0</v>
      </c>
      <c r="J1016">
        <v>20</v>
      </c>
      <c r="K1016">
        <v>1</v>
      </c>
      <c r="L1016">
        <v>1</v>
      </c>
      <c r="M1016">
        <v>0</v>
      </c>
      <c r="N1016">
        <v>6</v>
      </c>
      <c r="O1016">
        <v>65</v>
      </c>
      <c r="P1016">
        <v>161</v>
      </c>
      <c r="Q1016">
        <v>76</v>
      </c>
      <c r="R1016">
        <v>70</v>
      </c>
      <c r="S1016">
        <v>157</v>
      </c>
      <c r="T1016">
        <v>9</v>
      </c>
      <c r="U1016">
        <v>12</v>
      </c>
      <c r="V1016">
        <v>14</v>
      </c>
      <c r="W1016">
        <v>10</v>
      </c>
      <c r="X1016">
        <v>13</v>
      </c>
      <c r="Y1016">
        <v>161</v>
      </c>
      <c r="Z1016">
        <v>14</v>
      </c>
      <c r="AA1016" t="s">
        <v>937</v>
      </c>
      <c r="AB1016" t="s">
        <v>810</v>
      </c>
      <c r="AC1016" t="s">
        <v>904</v>
      </c>
      <c r="AD1016" t="s">
        <v>905</v>
      </c>
    </row>
    <row r="1017" spans="1:30" x14ac:dyDescent="0.25">
      <c r="A1017" t="s">
        <v>1446</v>
      </c>
      <c r="B1017">
        <v>44958</v>
      </c>
      <c r="C1017">
        <v>44963</v>
      </c>
      <c r="D1017" t="s">
        <v>29</v>
      </c>
      <c r="E1017">
        <v>7409</v>
      </c>
      <c r="F1017">
        <v>228</v>
      </c>
      <c r="G1017">
        <v>9</v>
      </c>
      <c r="H1017">
        <v>165</v>
      </c>
      <c r="I1017">
        <v>2</v>
      </c>
      <c r="J1017">
        <v>70</v>
      </c>
      <c r="K1017">
        <v>5</v>
      </c>
      <c r="L1017">
        <v>8</v>
      </c>
      <c r="M1017">
        <v>6</v>
      </c>
      <c r="N1017">
        <v>33</v>
      </c>
      <c r="O1017">
        <v>49</v>
      </c>
      <c r="P1017">
        <v>165</v>
      </c>
      <c r="Q1017">
        <v>135</v>
      </c>
      <c r="R1017">
        <v>61</v>
      </c>
      <c r="S1017">
        <v>167</v>
      </c>
      <c r="T1017">
        <v>42</v>
      </c>
      <c r="U1017">
        <v>59</v>
      </c>
      <c r="V1017">
        <v>60</v>
      </c>
      <c r="W1017">
        <v>46</v>
      </c>
      <c r="X1017">
        <v>59</v>
      </c>
      <c r="Y1017">
        <v>168</v>
      </c>
      <c r="Z1017">
        <v>61</v>
      </c>
      <c r="AA1017" t="s">
        <v>30</v>
      </c>
      <c r="AB1017" t="s">
        <v>16</v>
      </c>
      <c r="AC1017" t="s">
        <v>18</v>
      </c>
      <c r="AD1017" t="s">
        <v>19</v>
      </c>
    </row>
    <row r="1018" spans="1:30" x14ac:dyDescent="0.25">
      <c r="A1018" t="s">
        <v>1446</v>
      </c>
      <c r="B1018">
        <v>44958</v>
      </c>
      <c r="C1018">
        <v>44963</v>
      </c>
      <c r="D1018" t="s">
        <v>488</v>
      </c>
      <c r="E1018">
        <v>8634</v>
      </c>
      <c r="F1018">
        <v>313</v>
      </c>
      <c r="G1018">
        <v>0</v>
      </c>
      <c r="H1018">
        <v>128</v>
      </c>
      <c r="I1018">
        <v>39</v>
      </c>
      <c r="J1018">
        <v>66</v>
      </c>
      <c r="K1018">
        <v>3</v>
      </c>
      <c r="L1018">
        <v>2</v>
      </c>
      <c r="M1018">
        <v>0</v>
      </c>
      <c r="N1018">
        <v>8</v>
      </c>
      <c r="O1018">
        <v>71</v>
      </c>
      <c r="P1018">
        <v>135</v>
      </c>
      <c r="Q1018">
        <v>64</v>
      </c>
      <c r="R1018">
        <v>56</v>
      </c>
      <c r="S1018">
        <v>136</v>
      </c>
      <c r="T1018">
        <v>31</v>
      </c>
      <c r="U1018">
        <v>31</v>
      </c>
      <c r="V1018">
        <v>47</v>
      </c>
      <c r="W1018">
        <v>43</v>
      </c>
      <c r="X1018">
        <v>44</v>
      </c>
      <c r="Y1018">
        <v>136</v>
      </c>
      <c r="Z1018">
        <v>48</v>
      </c>
      <c r="AA1018" t="s">
        <v>1542</v>
      </c>
      <c r="AB1018" t="s">
        <v>389</v>
      </c>
      <c r="AC1018" t="s">
        <v>450</v>
      </c>
      <c r="AD1018" t="s">
        <v>451</v>
      </c>
    </row>
    <row r="1019" spans="1:30" x14ac:dyDescent="0.25">
      <c r="A1019" t="s">
        <v>1446</v>
      </c>
      <c r="B1019">
        <v>44958</v>
      </c>
      <c r="C1019">
        <v>44963</v>
      </c>
      <c r="D1019" t="s">
        <v>503</v>
      </c>
      <c r="E1019">
        <v>2904</v>
      </c>
      <c r="F1019">
        <v>128</v>
      </c>
      <c r="G1019">
        <v>60</v>
      </c>
      <c r="H1019">
        <v>79</v>
      </c>
      <c r="I1019">
        <v>1</v>
      </c>
      <c r="J1019">
        <v>46</v>
      </c>
      <c r="K1019">
        <v>5</v>
      </c>
      <c r="L1019">
        <v>3</v>
      </c>
      <c r="M1019">
        <v>29</v>
      </c>
      <c r="N1019">
        <v>31</v>
      </c>
      <c r="O1019">
        <v>58</v>
      </c>
      <c r="P1019">
        <v>81</v>
      </c>
      <c r="Q1019">
        <v>62</v>
      </c>
      <c r="R1019">
        <v>47</v>
      </c>
      <c r="S1019">
        <v>80</v>
      </c>
      <c r="T1019">
        <v>33</v>
      </c>
      <c r="U1019">
        <v>31</v>
      </c>
      <c r="V1019">
        <v>35</v>
      </c>
      <c r="W1019">
        <v>31</v>
      </c>
      <c r="X1019">
        <v>34</v>
      </c>
      <c r="Y1019">
        <v>82</v>
      </c>
      <c r="Z1019">
        <v>35</v>
      </c>
      <c r="AA1019" t="s">
        <v>504</v>
      </c>
      <c r="AB1019" t="s">
        <v>389</v>
      </c>
      <c r="AC1019" t="s">
        <v>450</v>
      </c>
      <c r="AD1019" t="s">
        <v>451</v>
      </c>
    </row>
    <row r="1020" spans="1:30" x14ac:dyDescent="0.25">
      <c r="A1020" t="s">
        <v>1446</v>
      </c>
      <c r="B1020">
        <v>44958</v>
      </c>
      <c r="C1020">
        <v>44963</v>
      </c>
      <c r="D1020" t="s">
        <v>989</v>
      </c>
      <c r="E1020">
        <v>5510</v>
      </c>
      <c r="F1020">
        <v>222</v>
      </c>
      <c r="G1020">
        <v>0</v>
      </c>
      <c r="H1020">
        <v>135</v>
      </c>
      <c r="I1020">
        <v>1</v>
      </c>
      <c r="J1020">
        <v>22</v>
      </c>
      <c r="K1020">
        <v>1</v>
      </c>
      <c r="L1020">
        <v>1</v>
      </c>
      <c r="M1020">
        <v>1</v>
      </c>
      <c r="N1020">
        <v>16</v>
      </c>
      <c r="O1020">
        <v>26</v>
      </c>
      <c r="P1020">
        <v>150</v>
      </c>
      <c r="Q1020">
        <v>110</v>
      </c>
      <c r="R1020">
        <v>82</v>
      </c>
      <c r="S1020">
        <v>176</v>
      </c>
      <c r="T1020">
        <v>20</v>
      </c>
      <c r="U1020">
        <v>20</v>
      </c>
      <c r="V1020">
        <v>21</v>
      </c>
      <c r="W1020">
        <v>21</v>
      </c>
      <c r="X1020">
        <v>19</v>
      </c>
      <c r="Y1020">
        <v>179</v>
      </c>
      <c r="Z1020">
        <v>21</v>
      </c>
      <c r="AA1020" t="s">
        <v>990</v>
      </c>
      <c r="AB1020" t="s">
        <v>810</v>
      </c>
      <c r="AC1020" t="s">
        <v>953</v>
      </c>
      <c r="AD1020" t="s">
        <v>954</v>
      </c>
    </row>
    <row r="1021" spans="1:30" x14ac:dyDescent="0.25">
      <c r="A1021" t="s">
        <v>1446</v>
      </c>
      <c r="B1021">
        <v>44958</v>
      </c>
      <c r="C1021">
        <v>44963</v>
      </c>
      <c r="D1021" t="s">
        <v>557</v>
      </c>
      <c r="E1021">
        <v>4487</v>
      </c>
      <c r="F1021">
        <v>225</v>
      </c>
      <c r="G1021">
        <v>9</v>
      </c>
      <c r="H1021">
        <v>186</v>
      </c>
      <c r="I1021">
        <v>0</v>
      </c>
      <c r="J1021">
        <v>98</v>
      </c>
      <c r="K1021">
        <v>7</v>
      </c>
      <c r="L1021">
        <v>3</v>
      </c>
      <c r="M1021">
        <v>1</v>
      </c>
      <c r="N1021">
        <v>60</v>
      </c>
      <c r="O1021">
        <v>111</v>
      </c>
      <c r="P1021">
        <v>185</v>
      </c>
      <c r="Q1021">
        <v>153</v>
      </c>
      <c r="R1021">
        <v>103</v>
      </c>
      <c r="S1021">
        <v>185</v>
      </c>
      <c r="T1021">
        <v>67</v>
      </c>
      <c r="U1021">
        <v>64</v>
      </c>
      <c r="V1021">
        <v>69</v>
      </c>
      <c r="W1021">
        <v>71</v>
      </c>
      <c r="X1021">
        <v>68</v>
      </c>
      <c r="Y1021">
        <v>186</v>
      </c>
      <c r="Z1021">
        <v>71</v>
      </c>
      <c r="AA1021" t="s">
        <v>558</v>
      </c>
      <c r="AB1021" t="s">
        <v>389</v>
      </c>
      <c r="AC1021" t="s">
        <v>510</v>
      </c>
      <c r="AD1021" t="s">
        <v>511</v>
      </c>
    </row>
    <row r="1022" spans="1:30" x14ac:dyDescent="0.25">
      <c r="A1022" t="s">
        <v>1446</v>
      </c>
      <c r="B1022">
        <v>44958</v>
      </c>
      <c r="C1022">
        <v>44963</v>
      </c>
      <c r="D1022" t="s">
        <v>843</v>
      </c>
      <c r="E1022">
        <v>11456</v>
      </c>
      <c r="F1022">
        <v>353</v>
      </c>
      <c r="G1022">
        <v>0</v>
      </c>
      <c r="H1022">
        <v>207</v>
      </c>
      <c r="I1022">
        <v>0</v>
      </c>
      <c r="J1022">
        <v>41</v>
      </c>
      <c r="K1022">
        <v>1</v>
      </c>
      <c r="L1022">
        <v>0</v>
      </c>
      <c r="M1022">
        <v>0</v>
      </c>
      <c r="N1022">
        <v>0</v>
      </c>
      <c r="O1022">
        <v>168</v>
      </c>
      <c r="P1022">
        <v>209</v>
      </c>
      <c r="Q1022">
        <v>177</v>
      </c>
      <c r="R1022">
        <v>119</v>
      </c>
      <c r="S1022">
        <v>248</v>
      </c>
      <c r="T1022">
        <v>21</v>
      </c>
      <c r="U1022">
        <v>20</v>
      </c>
      <c r="V1022">
        <v>22</v>
      </c>
      <c r="W1022">
        <v>20</v>
      </c>
      <c r="X1022">
        <v>21</v>
      </c>
      <c r="Y1022">
        <v>252</v>
      </c>
      <c r="Z1022">
        <v>23</v>
      </c>
      <c r="AA1022" t="s">
        <v>844</v>
      </c>
      <c r="AB1022" t="s">
        <v>810</v>
      </c>
      <c r="AC1022" t="s">
        <v>812</v>
      </c>
      <c r="AD1022" t="s">
        <v>813</v>
      </c>
    </row>
    <row r="1023" spans="1:30" x14ac:dyDescent="0.25">
      <c r="A1023" t="s">
        <v>1446</v>
      </c>
      <c r="B1023">
        <v>44958</v>
      </c>
      <c r="C1023">
        <v>44963</v>
      </c>
      <c r="D1023" t="s">
        <v>58</v>
      </c>
      <c r="E1023">
        <v>5959</v>
      </c>
      <c r="F1023">
        <v>132</v>
      </c>
      <c r="G1023">
        <v>0</v>
      </c>
      <c r="H1023">
        <v>76</v>
      </c>
      <c r="I1023">
        <v>0</v>
      </c>
      <c r="J1023">
        <v>69</v>
      </c>
      <c r="K1023">
        <v>0</v>
      </c>
      <c r="L1023">
        <v>0</v>
      </c>
      <c r="M1023">
        <v>0</v>
      </c>
      <c r="N1023">
        <v>1</v>
      </c>
      <c r="O1023">
        <v>12</v>
      </c>
      <c r="P1023">
        <v>72</v>
      </c>
      <c r="Q1023">
        <v>92</v>
      </c>
      <c r="R1023">
        <v>41</v>
      </c>
      <c r="S1023">
        <v>92</v>
      </c>
      <c r="T1023">
        <v>24</v>
      </c>
      <c r="U1023">
        <v>36</v>
      </c>
      <c r="V1023">
        <v>35</v>
      </c>
      <c r="W1023">
        <v>31</v>
      </c>
      <c r="X1023">
        <v>36</v>
      </c>
      <c r="Y1023">
        <v>96</v>
      </c>
      <c r="Z1023">
        <v>36</v>
      </c>
      <c r="AA1023" t="s">
        <v>59</v>
      </c>
      <c r="AB1023" t="s">
        <v>16</v>
      </c>
      <c r="AC1023" t="s">
        <v>41</v>
      </c>
      <c r="AD1023" t="s">
        <v>42</v>
      </c>
    </row>
    <row r="1024" spans="1:30" x14ac:dyDescent="0.25">
      <c r="A1024" t="s">
        <v>1446</v>
      </c>
      <c r="B1024">
        <v>44958</v>
      </c>
      <c r="C1024">
        <v>44963</v>
      </c>
      <c r="D1024" t="s">
        <v>900</v>
      </c>
      <c r="E1024">
        <v>13690</v>
      </c>
      <c r="F1024">
        <v>636</v>
      </c>
      <c r="G1024">
        <v>2</v>
      </c>
      <c r="H1024">
        <v>309</v>
      </c>
      <c r="I1024">
        <v>0</v>
      </c>
      <c r="J1024">
        <v>143</v>
      </c>
      <c r="K1024">
        <v>8</v>
      </c>
      <c r="L1024">
        <v>0</v>
      </c>
      <c r="M1024">
        <v>0</v>
      </c>
      <c r="N1024">
        <v>54</v>
      </c>
      <c r="O1024">
        <v>242</v>
      </c>
      <c r="P1024">
        <v>316</v>
      </c>
      <c r="Q1024">
        <v>212</v>
      </c>
      <c r="R1024">
        <v>157</v>
      </c>
      <c r="S1024">
        <v>319</v>
      </c>
      <c r="T1024">
        <v>52</v>
      </c>
      <c r="U1024">
        <v>47</v>
      </c>
      <c r="V1024">
        <v>55</v>
      </c>
      <c r="W1024">
        <v>53</v>
      </c>
      <c r="X1024">
        <v>52</v>
      </c>
      <c r="Y1024">
        <v>320</v>
      </c>
      <c r="Z1024">
        <v>55</v>
      </c>
      <c r="AA1024" t="s">
        <v>901</v>
      </c>
      <c r="AB1024" t="s">
        <v>810</v>
      </c>
      <c r="AC1024" t="s">
        <v>856</v>
      </c>
      <c r="AD1024" t="s">
        <v>857</v>
      </c>
    </row>
    <row r="1025" spans="1:30" x14ac:dyDescent="0.25">
      <c r="A1025" t="s">
        <v>1446</v>
      </c>
      <c r="B1025">
        <v>44958</v>
      </c>
      <c r="C1025">
        <v>44963</v>
      </c>
      <c r="D1025" t="s">
        <v>444</v>
      </c>
      <c r="E1025">
        <v>20486</v>
      </c>
      <c r="F1025">
        <v>846</v>
      </c>
      <c r="G1025">
        <v>53</v>
      </c>
      <c r="H1025">
        <v>504</v>
      </c>
      <c r="I1025">
        <v>5</v>
      </c>
      <c r="J1025">
        <v>268</v>
      </c>
      <c r="K1025">
        <v>40</v>
      </c>
      <c r="L1025">
        <v>63</v>
      </c>
      <c r="M1025">
        <v>21</v>
      </c>
      <c r="N1025">
        <v>188</v>
      </c>
      <c r="O1025">
        <v>393</v>
      </c>
      <c r="P1025">
        <v>501</v>
      </c>
      <c r="Q1025">
        <v>396</v>
      </c>
      <c r="R1025">
        <v>276</v>
      </c>
      <c r="S1025">
        <v>509</v>
      </c>
      <c r="T1025">
        <v>188</v>
      </c>
      <c r="U1025">
        <v>154</v>
      </c>
      <c r="V1025">
        <v>194</v>
      </c>
      <c r="W1025">
        <v>185</v>
      </c>
      <c r="X1025">
        <v>188</v>
      </c>
      <c r="Y1025">
        <v>511</v>
      </c>
      <c r="Z1025">
        <v>195</v>
      </c>
      <c r="AA1025" t="s">
        <v>445</v>
      </c>
      <c r="AB1025" t="s">
        <v>389</v>
      </c>
      <c r="AC1025" t="s">
        <v>434</v>
      </c>
      <c r="AD1025" t="s">
        <v>435</v>
      </c>
    </row>
    <row r="1026" spans="1:30" x14ac:dyDescent="0.25">
      <c r="A1026" t="s">
        <v>1446</v>
      </c>
      <c r="B1026">
        <v>44958</v>
      </c>
      <c r="C1026">
        <v>44963</v>
      </c>
      <c r="D1026" t="s">
        <v>883</v>
      </c>
      <c r="E1026">
        <v>15690</v>
      </c>
      <c r="F1026">
        <v>564</v>
      </c>
      <c r="G1026">
        <v>18</v>
      </c>
      <c r="H1026">
        <v>332</v>
      </c>
      <c r="I1026">
        <v>0</v>
      </c>
      <c r="J1026">
        <v>122</v>
      </c>
      <c r="K1026">
        <v>1</v>
      </c>
      <c r="L1026">
        <v>1</v>
      </c>
      <c r="M1026">
        <v>1</v>
      </c>
      <c r="N1026">
        <v>4</v>
      </c>
      <c r="O1026">
        <v>27</v>
      </c>
      <c r="P1026">
        <v>350</v>
      </c>
      <c r="Q1026">
        <v>242</v>
      </c>
      <c r="R1026">
        <v>135</v>
      </c>
      <c r="S1026">
        <v>355</v>
      </c>
      <c r="T1026">
        <v>64</v>
      </c>
      <c r="U1026">
        <v>67</v>
      </c>
      <c r="V1026">
        <v>69</v>
      </c>
      <c r="W1026">
        <v>61</v>
      </c>
      <c r="X1026">
        <v>69</v>
      </c>
      <c r="Y1026">
        <v>355</v>
      </c>
      <c r="Z1026">
        <v>70</v>
      </c>
      <c r="AA1026" t="s">
        <v>884</v>
      </c>
      <c r="AB1026" t="s">
        <v>810</v>
      </c>
      <c r="AC1026" t="s">
        <v>1447</v>
      </c>
      <c r="AD1026" t="s">
        <v>1448</v>
      </c>
    </row>
    <row r="1027" spans="1:30" x14ac:dyDescent="0.25">
      <c r="A1027" t="s">
        <v>1446</v>
      </c>
      <c r="B1027">
        <v>44958</v>
      </c>
      <c r="C1027">
        <v>44963</v>
      </c>
      <c r="D1027" t="s">
        <v>387</v>
      </c>
      <c r="E1027">
        <v>10054</v>
      </c>
      <c r="F1027">
        <v>458</v>
      </c>
      <c r="G1027">
        <v>5</v>
      </c>
      <c r="H1027">
        <v>238</v>
      </c>
      <c r="I1027">
        <v>2</v>
      </c>
      <c r="J1027">
        <v>171</v>
      </c>
      <c r="K1027">
        <v>4</v>
      </c>
      <c r="L1027">
        <v>1</v>
      </c>
      <c r="M1027">
        <v>2</v>
      </c>
      <c r="N1027">
        <v>34</v>
      </c>
      <c r="O1027">
        <v>154</v>
      </c>
      <c r="P1027">
        <v>242</v>
      </c>
      <c r="Q1027">
        <v>196</v>
      </c>
      <c r="R1027">
        <v>118</v>
      </c>
      <c r="S1027">
        <v>246</v>
      </c>
      <c r="T1027">
        <v>70</v>
      </c>
      <c r="U1027">
        <v>57</v>
      </c>
      <c r="V1027">
        <v>75</v>
      </c>
      <c r="W1027">
        <v>73</v>
      </c>
      <c r="X1027">
        <v>74</v>
      </c>
      <c r="Y1027">
        <v>246</v>
      </c>
      <c r="Z1027">
        <v>76</v>
      </c>
      <c r="AA1027" t="s">
        <v>388</v>
      </c>
      <c r="AB1027" t="s">
        <v>389</v>
      </c>
      <c r="AC1027" t="s">
        <v>391</v>
      </c>
      <c r="AD1027" t="s">
        <v>392</v>
      </c>
    </row>
    <row r="1028" spans="1:30" x14ac:dyDescent="0.25">
      <c r="A1028" t="s">
        <v>1446</v>
      </c>
      <c r="B1028">
        <v>44958</v>
      </c>
      <c r="C1028">
        <v>44963</v>
      </c>
      <c r="D1028" t="s">
        <v>902</v>
      </c>
      <c r="E1028">
        <v>7560</v>
      </c>
      <c r="F1028">
        <v>328</v>
      </c>
      <c r="G1028">
        <v>1</v>
      </c>
      <c r="H1028">
        <v>116</v>
      </c>
      <c r="I1028">
        <v>1</v>
      </c>
      <c r="J1028">
        <v>45</v>
      </c>
      <c r="K1028">
        <v>0</v>
      </c>
      <c r="L1028">
        <v>0</v>
      </c>
      <c r="M1028">
        <v>0</v>
      </c>
      <c r="N1028">
        <v>0</v>
      </c>
      <c r="O1028">
        <v>93</v>
      </c>
      <c r="P1028">
        <v>193</v>
      </c>
      <c r="Q1028">
        <v>126</v>
      </c>
      <c r="R1028">
        <v>116</v>
      </c>
      <c r="S1028">
        <v>191</v>
      </c>
      <c r="T1028">
        <v>9</v>
      </c>
      <c r="U1028">
        <v>11</v>
      </c>
      <c r="V1028">
        <v>15</v>
      </c>
      <c r="W1028">
        <v>13</v>
      </c>
      <c r="X1028">
        <v>12</v>
      </c>
      <c r="Y1028">
        <v>194</v>
      </c>
      <c r="Z1028">
        <v>15</v>
      </c>
      <c r="AA1028" t="s">
        <v>903</v>
      </c>
      <c r="AB1028" t="s">
        <v>810</v>
      </c>
      <c r="AC1028" t="s">
        <v>904</v>
      </c>
      <c r="AD1028" t="s">
        <v>905</v>
      </c>
    </row>
    <row r="1029" spans="1:30" x14ac:dyDescent="0.25">
      <c r="A1029" t="s">
        <v>1446</v>
      </c>
      <c r="B1029">
        <v>44958</v>
      </c>
      <c r="C1029">
        <v>44963</v>
      </c>
      <c r="D1029" t="s">
        <v>449</v>
      </c>
      <c r="E1029">
        <v>3877</v>
      </c>
      <c r="F1029">
        <v>114</v>
      </c>
      <c r="G1029">
        <v>0</v>
      </c>
      <c r="H1029">
        <v>61</v>
      </c>
      <c r="I1029">
        <v>0</v>
      </c>
      <c r="J1029">
        <v>16</v>
      </c>
      <c r="K1029">
        <v>2</v>
      </c>
      <c r="L1029">
        <v>0</v>
      </c>
      <c r="M1029">
        <v>0</v>
      </c>
      <c r="N1029">
        <v>5</v>
      </c>
      <c r="O1029">
        <v>59</v>
      </c>
      <c r="P1029">
        <v>66</v>
      </c>
      <c r="Q1029">
        <v>64</v>
      </c>
      <c r="R1029">
        <v>40</v>
      </c>
      <c r="S1029">
        <v>104</v>
      </c>
      <c r="T1029">
        <v>9</v>
      </c>
      <c r="U1029">
        <v>9</v>
      </c>
      <c r="V1029">
        <v>10</v>
      </c>
      <c r="W1029">
        <v>11</v>
      </c>
      <c r="X1029">
        <v>11</v>
      </c>
      <c r="Y1029">
        <v>107</v>
      </c>
      <c r="Z1029">
        <v>11</v>
      </c>
      <c r="AA1029" t="s">
        <v>1631</v>
      </c>
      <c r="AB1029" t="s">
        <v>389</v>
      </c>
      <c r="AC1029" t="s">
        <v>450</v>
      </c>
      <c r="AD1029" t="s">
        <v>451</v>
      </c>
    </row>
    <row r="1030" spans="1:30" x14ac:dyDescent="0.25">
      <c r="A1030" t="s">
        <v>1446</v>
      </c>
      <c r="B1030">
        <v>44958</v>
      </c>
      <c r="C1030">
        <v>44963</v>
      </c>
      <c r="D1030" t="s">
        <v>464</v>
      </c>
      <c r="E1030">
        <v>3273</v>
      </c>
      <c r="F1030">
        <v>107</v>
      </c>
      <c r="G1030">
        <v>0</v>
      </c>
      <c r="H1030">
        <v>66</v>
      </c>
      <c r="I1030">
        <v>0</v>
      </c>
      <c r="J1030">
        <v>78</v>
      </c>
      <c r="K1030">
        <v>2</v>
      </c>
      <c r="L1030">
        <v>0</v>
      </c>
      <c r="M1030">
        <v>0</v>
      </c>
      <c r="N1030">
        <v>59</v>
      </c>
      <c r="O1030">
        <v>1</v>
      </c>
      <c r="P1030">
        <v>67</v>
      </c>
      <c r="Q1030">
        <v>51</v>
      </c>
      <c r="R1030">
        <v>27</v>
      </c>
      <c r="S1030">
        <v>68</v>
      </c>
      <c r="T1030">
        <v>61</v>
      </c>
      <c r="U1030">
        <v>50</v>
      </c>
      <c r="V1030">
        <v>66</v>
      </c>
      <c r="W1030">
        <v>60</v>
      </c>
      <c r="X1030">
        <v>62</v>
      </c>
      <c r="Y1030">
        <v>68</v>
      </c>
      <c r="Z1030">
        <v>66</v>
      </c>
      <c r="AA1030" t="s">
        <v>465</v>
      </c>
      <c r="AB1030" t="s">
        <v>389</v>
      </c>
      <c r="AC1030" t="s">
        <v>450</v>
      </c>
      <c r="AD1030" t="s">
        <v>451</v>
      </c>
    </row>
    <row r="1031" spans="1:30" x14ac:dyDescent="0.25">
      <c r="A1031" t="s">
        <v>1446</v>
      </c>
      <c r="B1031">
        <v>44958</v>
      </c>
      <c r="C1031">
        <v>44963</v>
      </c>
      <c r="D1031" t="s">
        <v>453</v>
      </c>
      <c r="E1031">
        <v>8217</v>
      </c>
      <c r="F1031">
        <v>375</v>
      </c>
      <c r="G1031">
        <v>0</v>
      </c>
      <c r="H1031">
        <v>164</v>
      </c>
      <c r="I1031">
        <v>0</v>
      </c>
      <c r="J1031">
        <v>266</v>
      </c>
      <c r="K1031">
        <v>1</v>
      </c>
      <c r="L1031">
        <v>3</v>
      </c>
      <c r="M1031">
        <v>0</v>
      </c>
      <c r="N1031">
        <v>4</v>
      </c>
      <c r="O1031">
        <v>12</v>
      </c>
      <c r="P1031">
        <v>237</v>
      </c>
      <c r="Q1031">
        <v>79</v>
      </c>
      <c r="R1031">
        <v>90</v>
      </c>
      <c r="S1031">
        <v>234</v>
      </c>
      <c r="T1031">
        <v>143</v>
      </c>
      <c r="U1031">
        <v>119</v>
      </c>
      <c r="V1031">
        <v>173</v>
      </c>
      <c r="W1031">
        <v>153</v>
      </c>
      <c r="X1031">
        <v>169</v>
      </c>
      <c r="Y1031">
        <v>238</v>
      </c>
      <c r="Z1031">
        <v>174</v>
      </c>
      <c r="AA1031" t="s">
        <v>454</v>
      </c>
      <c r="AB1031" t="s">
        <v>389</v>
      </c>
      <c r="AC1031" t="s">
        <v>450</v>
      </c>
      <c r="AD1031" t="s">
        <v>451</v>
      </c>
    </row>
    <row r="1032" spans="1:30" x14ac:dyDescent="0.25">
      <c r="A1032" t="s">
        <v>1446</v>
      </c>
      <c r="B1032">
        <v>44958</v>
      </c>
      <c r="C1032">
        <v>44963</v>
      </c>
      <c r="D1032" t="s">
        <v>467</v>
      </c>
      <c r="E1032">
        <v>3643</v>
      </c>
      <c r="F1032">
        <v>171</v>
      </c>
      <c r="G1032">
        <v>2</v>
      </c>
      <c r="H1032">
        <v>134</v>
      </c>
      <c r="I1032">
        <v>0</v>
      </c>
      <c r="J1032">
        <v>49</v>
      </c>
      <c r="K1032">
        <v>0</v>
      </c>
      <c r="L1032">
        <v>0</v>
      </c>
      <c r="M1032">
        <v>0</v>
      </c>
      <c r="N1032">
        <v>22</v>
      </c>
      <c r="O1032">
        <v>98</v>
      </c>
      <c r="P1032">
        <v>135</v>
      </c>
      <c r="Q1032">
        <v>102</v>
      </c>
      <c r="R1032">
        <v>63</v>
      </c>
      <c r="S1032">
        <v>135</v>
      </c>
      <c r="T1032">
        <v>44</v>
      </c>
      <c r="U1032">
        <v>40</v>
      </c>
      <c r="V1032">
        <v>44</v>
      </c>
      <c r="W1032">
        <v>43</v>
      </c>
      <c r="X1032">
        <v>41</v>
      </c>
      <c r="Y1032">
        <v>136</v>
      </c>
      <c r="Z1032">
        <v>44</v>
      </c>
      <c r="AA1032" t="s">
        <v>1541</v>
      </c>
      <c r="AB1032" t="s">
        <v>389</v>
      </c>
      <c r="AC1032" t="s">
        <v>450</v>
      </c>
      <c r="AD1032" t="s">
        <v>451</v>
      </c>
    </row>
    <row r="1033" spans="1:30" x14ac:dyDescent="0.25">
      <c r="A1033" t="s">
        <v>1446</v>
      </c>
      <c r="B1033">
        <v>44958</v>
      </c>
      <c r="C1033">
        <v>44963</v>
      </c>
      <c r="D1033" t="s">
        <v>538</v>
      </c>
      <c r="E1033">
        <v>5158</v>
      </c>
      <c r="F1033">
        <v>226</v>
      </c>
      <c r="G1033">
        <v>1</v>
      </c>
      <c r="H1033">
        <v>150</v>
      </c>
      <c r="I1033">
        <v>0</v>
      </c>
      <c r="J1033">
        <v>57</v>
      </c>
      <c r="K1033">
        <v>1</v>
      </c>
      <c r="L1033">
        <v>1</v>
      </c>
      <c r="M1033">
        <v>0</v>
      </c>
      <c r="N1033">
        <v>42</v>
      </c>
      <c r="O1033">
        <v>9</v>
      </c>
      <c r="P1033">
        <v>154</v>
      </c>
      <c r="Q1033">
        <v>130</v>
      </c>
      <c r="R1033">
        <v>73</v>
      </c>
      <c r="S1033">
        <v>150</v>
      </c>
      <c r="T1033">
        <v>40</v>
      </c>
      <c r="U1033">
        <v>51</v>
      </c>
      <c r="V1033">
        <v>52</v>
      </c>
      <c r="W1033">
        <v>50</v>
      </c>
      <c r="X1033">
        <v>46</v>
      </c>
      <c r="Y1033">
        <v>154</v>
      </c>
      <c r="Z1033">
        <v>52</v>
      </c>
      <c r="AA1033" t="s">
        <v>539</v>
      </c>
      <c r="AB1033" t="s">
        <v>389</v>
      </c>
      <c r="AC1033" t="s">
        <v>510</v>
      </c>
      <c r="AD1033" t="s">
        <v>511</v>
      </c>
    </row>
    <row r="1034" spans="1:30" x14ac:dyDescent="0.25">
      <c r="A1034" t="s">
        <v>1446</v>
      </c>
      <c r="B1034">
        <v>44958</v>
      </c>
      <c r="C1034">
        <v>44963</v>
      </c>
      <c r="D1034" t="s">
        <v>427</v>
      </c>
      <c r="E1034">
        <v>3547</v>
      </c>
      <c r="F1034">
        <v>132</v>
      </c>
      <c r="G1034">
        <v>4</v>
      </c>
      <c r="H1034">
        <v>111</v>
      </c>
      <c r="I1034">
        <v>0</v>
      </c>
      <c r="J1034">
        <v>53</v>
      </c>
      <c r="K1034">
        <v>1</v>
      </c>
      <c r="L1034">
        <v>4</v>
      </c>
      <c r="M1034">
        <v>0</v>
      </c>
      <c r="N1034">
        <v>11</v>
      </c>
      <c r="O1034">
        <v>62</v>
      </c>
      <c r="P1034">
        <v>109</v>
      </c>
      <c r="Q1034">
        <v>86</v>
      </c>
      <c r="R1034">
        <v>53</v>
      </c>
      <c r="S1034">
        <v>111</v>
      </c>
      <c r="T1034">
        <v>29</v>
      </c>
      <c r="U1034">
        <v>38</v>
      </c>
      <c r="V1034">
        <v>39</v>
      </c>
      <c r="W1034">
        <v>41</v>
      </c>
      <c r="X1034">
        <v>42</v>
      </c>
      <c r="Y1034">
        <v>111</v>
      </c>
      <c r="Z1034">
        <v>42</v>
      </c>
      <c r="AA1034" t="s">
        <v>428</v>
      </c>
      <c r="AB1034" t="s">
        <v>389</v>
      </c>
      <c r="AC1034" t="s">
        <v>391</v>
      </c>
      <c r="AD1034" t="s">
        <v>392</v>
      </c>
    </row>
    <row r="1035" spans="1:30" x14ac:dyDescent="0.25">
      <c r="A1035" t="s">
        <v>1446</v>
      </c>
      <c r="B1035">
        <v>44958</v>
      </c>
      <c r="C1035">
        <v>44963</v>
      </c>
      <c r="D1035" t="s">
        <v>397</v>
      </c>
      <c r="E1035">
        <v>4008</v>
      </c>
      <c r="F1035">
        <v>109</v>
      </c>
      <c r="G1035">
        <v>18</v>
      </c>
      <c r="H1035">
        <v>23</v>
      </c>
      <c r="I1035">
        <v>0</v>
      </c>
      <c r="J1035">
        <v>45</v>
      </c>
      <c r="K1035">
        <v>1</v>
      </c>
      <c r="L1035">
        <v>6</v>
      </c>
      <c r="M1035">
        <v>7</v>
      </c>
      <c r="N1035">
        <v>6</v>
      </c>
      <c r="O1035">
        <v>18</v>
      </c>
      <c r="P1035">
        <v>23</v>
      </c>
      <c r="Q1035">
        <v>21</v>
      </c>
      <c r="R1035">
        <v>6</v>
      </c>
      <c r="S1035">
        <v>25</v>
      </c>
      <c r="T1035">
        <v>7</v>
      </c>
      <c r="U1035">
        <v>7</v>
      </c>
      <c r="V1035">
        <v>7</v>
      </c>
      <c r="W1035">
        <v>6</v>
      </c>
      <c r="X1035">
        <v>7</v>
      </c>
      <c r="Y1035">
        <v>25</v>
      </c>
      <c r="Z1035">
        <v>7</v>
      </c>
      <c r="AA1035" t="s">
        <v>398</v>
      </c>
      <c r="AB1035" t="s">
        <v>389</v>
      </c>
      <c r="AC1035" t="s">
        <v>391</v>
      </c>
      <c r="AD1035" t="s">
        <v>392</v>
      </c>
    </row>
    <row r="1036" spans="1:30" x14ac:dyDescent="0.25">
      <c r="A1036" t="s">
        <v>1446</v>
      </c>
      <c r="B1036">
        <v>44958</v>
      </c>
      <c r="C1036">
        <v>44963</v>
      </c>
      <c r="D1036" t="s">
        <v>567</v>
      </c>
      <c r="E1036">
        <v>5364</v>
      </c>
      <c r="F1036">
        <v>239</v>
      </c>
      <c r="G1036">
        <v>17</v>
      </c>
      <c r="H1036">
        <v>200</v>
      </c>
      <c r="I1036">
        <v>5</v>
      </c>
      <c r="J1036">
        <v>82</v>
      </c>
      <c r="K1036">
        <v>24</v>
      </c>
      <c r="L1036">
        <v>18</v>
      </c>
      <c r="M1036">
        <v>31</v>
      </c>
      <c r="N1036">
        <v>69</v>
      </c>
      <c r="O1036">
        <v>51</v>
      </c>
      <c r="P1036">
        <v>202</v>
      </c>
      <c r="Q1036">
        <v>153</v>
      </c>
      <c r="R1036">
        <v>84</v>
      </c>
      <c r="S1036">
        <v>202</v>
      </c>
      <c r="T1036">
        <v>69</v>
      </c>
      <c r="U1036">
        <v>77</v>
      </c>
      <c r="V1036">
        <v>77</v>
      </c>
      <c r="W1036">
        <v>77</v>
      </c>
      <c r="X1036">
        <v>73</v>
      </c>
      <c r="Y1036">
        <v>202</v>
      </c>
      <c r="Z1036">
        <v>77</v>
      </c>
      <c r="AA1036" t="s">
        <v>568</v>
      </c>
      <c r="AB1036" t="s">
        <v>389</v>
      </c>
      <c r="AC1036" t="s">
        <v>510</v>
      </c>
      <c r="AD1036" t="s">
        <v>511</v>
      </c>
    </row>
    <row r="1037" spans="1:30" x14ac:dyDescent="0.25">
      <c r="A1037" t="s">
        <v>1446</v>
      </c>
      <c r="B1037">
        <v>44958</v>
      </c>
      <c r="C1037">
        <v>44963</v>
      </c>
      <c r="D1037" t="s">
        <v>61</v>
      </c>
      <c r="E1037">
        <v>4918</v>
      </c>
      <c r="F1037">
        <v>208</v>
      </c>
      <c r="G1037">
        <v>1</v>
      </c>
      <c r="H1037">
        <v>106</v>
      </c>
      <c r="I1037">
        <v>3</v>
      </c>
      <c r="J1037">
        <v>122</v>
      </c>
      <c r="K1037">
        <v>4</v>
      </c>
      <c r="L1037">
        <v>2</v>
      </c>
      <c r="M1037">
        <v>4</v>
      </c>
      <c r="N1037">
        <v>13</v>
      </c>
      <c r="O1037">
        <v>93</v>
      </c>
      <c r="P1037">
        <v>106</v>
      </c>
      <c r="Q1037">
        <v>86</v>
      </c>
      <c r="R1037">
        <v>79</v>
      </c>
      <c r="S1037">
        <v>108</v>
      </c>
      <c r="T1037">
        <v>53</v>
      </c>
      <c r="U1037">
        <v>62</v>
      </c>
      <c r="V1037">
        <v>64</v>
      </c>
      <c r="W1037">
        <v>62</v>
      </c>
      <c r="X1037">
        <v>62</v>
      </c>
      <c r="Y1037">
        <v>108</v>
      </c>
      <c r="Z1037">
        <v>64</v>
      </c>
      <c r="AA1037" t="s">
        <v>62</v>
      </c>
      <c r="AB1037" t="s">
        <v>16</v>
      </c>
      <c r="AC1037" t="s">
        <v>41</v>
      </c>
      <c r="AD1037" t="s">
        <v>42</v>
      </c>
    </row>
    <row r="1038" spans="1:30" x14ac:dyDescent="0.25">
      <c r="A1038" t="s">
        <v>1446</v>
      </c>
      <c r="B1038">
        <v>44958</v>
      </c>
      <c r="C1038">
        <v>44963</v>
      </c>
      <c r="D1038" t="s">
        <v>63</v>
      </c>
      <c r="E1038">
        <v>5476</v>
      </c>
      <c r="F1038">
        <v>155</v>
      </c>
      <c r="G1038">
        <v>6</v>
      </c>
      <c r="H1038">
        <v>53</v>
      </c>
      <c r="I1038">
        <v>0</v>
      </c>
      <c r="J1038">
        <v>67</v>
      </c>
      <c r="K1038">
        <v>2</v>
      </c>
      <c r="L1038">
        <v>2</v>
      </c>
      <c r="M1038">
        <v>1</v>
      </c>
      <c r="N1038">
        <v>11</v>
      </c>
      <c r="O1038">
        <v>18</v>
      </c>
      <c r="P1038">
        <v>52</v>
      </c>
      <c r="Q1038">
        <v>44</v>
      </c>
      <c r="R1038">
        <v>25</v>
      </c>
      <c r="S1038">
        <v>52</v>
      </c>
      <c r="T1038">
        <v>16</v>
      </c>
      <c r="U1038">
        <v>48</v>
      </c>
      <c r="V1038">
        <v>22</v>
      </c>
      <c r="W1038">
        <v>58</v>
      </c>
      <c r="X1038">
        <v>39</v>
      </c>
      <c r="Y1038">
        <v>53</v>
      </c>
      <c r="Z1038">
        <v>59</v>
      </c>
      <c r="AA1038" t="s">
        <v>64</v>
      </c>
      <c r="AB1038" t="s">
        <v>16</v>
      </c>
      <c r="AC1038" t="s">
        <v>41</v>
      </c>
      <c r="AD1038" t="s">
        <v>42</v>
      </c>
    </row>
    <row r="1039" spans="1:30" x14ac:dyDescent="0.25">
      <c r="A1039" t="s">
        <v>1446</v>
      </c>
      <c r="B1039">
        <v>44958</v>
      </c>
      <c r="C1039">
        <v>44963</v>
      </c>
      <c r="D1039" t="s">
        <v>833</v>
      </c>
      <c r="E1039">
        <v>6337</v>
      </c>
      <c r="F1039">
        <v>203</v>
      </c>
      <c r="G1039">
        <v>156</v>
      </c>
      <c r="H1039">
        <v>172</v>
      </c>
      <c r="I1039">
        <v>0</v>
      </c>
      <c r="J1039">
        <v>19</v>
      </c>
      <c r="K1039">
        <v>13</v>
      </c>
      <c r="L1039">
        <v>0</v>
      </c>
      <c r="M1039">
        <v>6</v>
      </c>
      <c r="N1039">
        <v>18</v>
      </c>
      <c r="O1039">
        <v>154</v>
      </c>
      <c r="P1039">
        <v>172</v>
      </c>
      <c r="Q1039">
        <v>153</v>
      </c>
      <c r="R1039">
        <v>88</v>
      </c>
      <c r="S1039">
        <v>172</v>
      </c>
      <c r="T1039">
        <v>18</v>
      </c>
      <c r="U1039">
        <v>18</v>
      </c>
      <c r="V1039">
        <v>18</v>
      </c>
      <c r="W1039">
        <v>18</v>
      </c>
      <c r="X1039">
        <v>18</v>
      </c>
      <c r="Y1039">
        <v>172</v>
      </c>
      <c r="Z1039">
        <v>18</v>
      </c>
      <c r="AA1039" t="s">
        <v>834</v>
      </c>
      <c r="AB1039" t="s">
        <v>810</v>
      </c>
      <c r="AC1039" t="s">
        <v>812</v>
      </c>
      <c r="AD1039" t="s">
        <v>813</v>
      </c>
    </row>
    <row r="1040" spans="1:30" x14ac:dyDescent="0.25">
      <c r="A1040" t="s">
        <v>1446</v>
      </c>
      <c r="B1040">
        <v>44958</v>
      </c>
      <c r="C1040">
        <v>44963</v>
      </c>
      <c r="D1040" t="s">
        <v>498</v>
      </c>
      <c r="E1040">
        <v>7200</v>
      </c>
      <c r="F1040">
        <v>349</v>
      </c>
      <c r="G1040">
        <v>1</v>
      </c>
      <c r="H1040">
        <v>167</v>
      </c>
      <c r="I1040">
        <v>15</v>
      </c>
      <c r="J1040">
        <v>153</v>
      </c>
      <c r="K1040">
        <v>4</v>
      </c>
      <c r="L1040">
        <v>0</v>
      </c>
      <c r="M1040">
        <v>0</v>
      </c>
      <c r="N1040">
        <v>1</v>
      </c>
      <c r="O1040">
        <v>13</v>
      </c>
      <c r="P1040">
        <v>164</v>
      </c>
      <c r="Q1040">
        <v>112</v>
      </c>
      <c r="R1040">
        <v>82</v>
      </c>
      <c r="S1040">
        <v>168</v>
      </c>
      <c r="T1040">
        <v>75</v>
      </c>
      <c r="U1040">
        <v>75</v>
      </c>
      <c r="V1040">
        <v>82</v>
      </c>
      <c r="W1040">
        <v>78</v>
      </c>
      <c r="X1040">
        <v>79</v>
      </c>
      <c r="Y1040">
        <v>169</v>
      </c>
      <c r="Z1040">
        <v>82</v>
      </c>
      <c r="AA1040" t="s">
        <v>499</v>
      </c>
      <c r="AB1040" t="s">
        <v>389</v>
      </c>
      <c r="AC1040" t="s">
        <v>450</v>
      </c>
      <c r="AD1040" t="s">
        <v>451</v>
      </c>
    </row>
    <row r="1041" spans="1:30" x14ac:dyDescent="0.25">
      <c r="A1041" t="s">
        <v>1446</v>
      </c>
      <c r="B1041">
        <v>44958</v>
      </c>
      <c r="C1041">
        <v>44963</v>
      </c>
      <c r="D1041" t="s">
        <v>931</v>
      </c>
      <c r="E1041">
        <v>6048</v>
      </c>
      <c r="F1041">
        <v>223</v>
      </c>
      <c r="G1041">
        <v>36</v>
      </c>
      <c r="H1041">
        <v>145</v>
      </c>
      <c r="I1041">
        <v>1</v>
      </c>
      <c r="J1041">
        <v>46</v>
      </c>
      <c r="K1041">
        <v>8</v>
      </c>
      <c r="L1041">
        <v>3</v>
      </c>
      <c r="M1041">
        <v>2</v>
      </c>
      <c r="N1041">
        <v>16</v>
      </c>
      <c r="O1041">
        <v>102</v>
      </c>
      <c r="P1041">
        <v>146</v>
      </c>
      <c r="Q1041">
        <v>78</v>
      </c>
      <c r="R1041">
        <v>86</v>
      </c>
      <c r="S1041">
        <v>146</v>
      </c>
      <c r="T1041">
        <v>26</v>
      </c>
      <c r="U1041">
        <v>29</v>
      </c>
      <c r="V1041">
        <v>34</v>
      </c>
      <c r="W1041">
        <v>34</v>
      </c>
      <c r="X1041">
        <v>31</v>
      </c>
      <c r="Y1041">
        <v>146</v>
      </c>
      <c r="Z1041">
        <v>35</v>
      </c>
      <c r="AA1041" t="s">
        <v>932</v>
      </c>
      <c r="AB1041" t="s">
        <v>810</v>
      </c>
      <c r="AC1041" t="s">
        <v>904</v>
      </c>
      <c r="AD1041" t="s">
        <v>905</v>
      </c>
    </row>
    <row r="1042" spans="1:30" x14ac:dyDescent="0.25">
      <c r="A1042" t="s">
        <v>1446</v>
      </c>
      <c r="B1042">
        <v>44958</v>
      </c>
      <c r="C1042">
        <v>44963</v>
      </c>
      <c r="D1042" t="s">
        <v>910</v>
      </c>
      <c r="E1042">
        <v>15707</v>
      </c>
      <c r="F1042">
        <v>566</v>
      </c>
      <c r="G1042">
        <v>21</v>
      </c>
      <c r="H1042">
        <v>356</v>
      </c>
      <c r="I1042">
        <v>1</v>
      </c>
      <c r="J1042">
        <v>75</v>
      </c>
      <c r="K1042">
        <v>4</v>
      </c>
      <c r="L1042">
        <v>0</v>
      </c>
      <c r="M1042">
        <v>6</v>
      </c>
      <c r="N1042">
        <v>64</v>
      </c>
      <c r="O1042">
        <v>56</v>
      </c>
      <c r="P1042">
        <v>355</v>
      </c>
      <c r="Q1042">
        <v>346</v>
      </c>
      <c r="R1042">
        <v>186</v>
      </c>
      <c r="S1042">
        <v>357</v>
      </c>
      <c r="T1042">
        <v>64</v>
      </c>
      <c r="U1042">
        <v>65</v>
      </c>
      <c r="V1042">
        <v>65</v>
      </c>
      <c r="W1042">
        <v>62</v>
      </c>
      <c r="X1042">
        <v>64</v>
      </c>
      <c r="Y1042">
        <v>358</v>
      </c>
      <c r="Z1042">
        <v>66</v>
      </c>
      <c r="AA1042" t="s">
        <v>911</v>
      </c>
      <c r="AB1042" t="s">
        <v>810</v>
      </c>
      <c r="AC1042" t="s">
        <v>1447</v>
      </c>
      <c r="AD1042" t="s">
        <v>1448</v>
      </c>
    </row>
    <row r="1043" spans="1:30" x14ac:dyDescent="0.25">
      <c r="A1043" t="s">
        <v>1446</v>
      </c>
      <c r="B1043">
        <v>44958</v>
      </c>
      <c r="C1043">
        <v>44963</v>
      </c>
      <c r="D1043" t="s">
        <v>553</v>
      </c>
      <c r="E1043">
        <v>5790</v>
      </c>
      <c r="F1043">
        <v>191</v>
      </c>
      <c r="G1043">
        <v>1</v>
      </c>
      <c r="H1043">
        <v>101</v>
      </c>
      <c r="I1043">
        <v>0</v>
      </c>
      <c r="J1043">
        <v>84</v>
      </c>
      <c r="K1043">
        <v>5</v>
      </c>
      <c r="L1043">
        <v>0</v>
      </c>
      <c r="M1043">
        <v>1</v>
      </c>
      <c r="N1043">
        <v>30</v>
      </c>
      <c r="O1043">
        <v>76</v>
      </c>
      <c r="P1043">
        <v>111</v>
      </c>
      <c r="Q1043">
        <v>110</v>
      </c>
      <c r="R1043">
        <v>84</v>
      </c>
      <c r="S1043">
        <v>154</v>
      </c>
      <c r="T1043">
        <v>59</v>
      </c>
      <c r="U1043">
        <v>61</v>
      </c>
      <c r="V1043">
        <v>69</v>
      </c>
      <c r="W1043">
        <v>62</v>
      </c>
      <c r="X1043">
        <v>68</v>
      </c>
      <c r="Y1043">
        <v>156</v>
      </c>
      <c r="Z1043">
        <v>69</v>
      </c>
      <c r="AA1043" t="s">
        <v>1545</v>
      </c>
      <c r="AB1043" t="s">
        <v>389</v>
      </c>
      <c r="AC1043" t="s">
        <v>510</v>
      </c>
      <c r="AD1043" t="s">
        <v>511</v>
      </c>
    </row>
    <row r="1044" spans="1:30" x14ac:dyDescent="0.25">
      <c r="A1044" t="s">
        <v>1446</v>
      </c>
      <c r="B1044">
        <v>44958</v>
      </c>
      <c r="C1044">
        <v>44963</v>
      </c>
      <c r="D1044" t="s">
        <v>51</v>
      </c>
      <c r="E1044">
        <v>8714</v>
      </c>
      <c r="F1044">
        <v>383</v>
      </c>
      <c r="G1044">
        <v>5</v>
      </c>
      <c r="H1044">
        <v>190</v>
      </c>
      <c r="I1044">
        <v>3</v>
      </c>
      <c r="J1044">
        <v>201</v>
      </c>
      <c r="K1044">
        <v>38</v>
      </c>
      <c r="L1044">
        <v>25</v>
      </c>
      <c r="M1044">
        <v>11</v>
      </c>
      <c r="N1044">
        <v>42</v>
      </c>
      <c r="O1044">
        <v>145</v>
      </c>
      <c r="P1044">
        <v>189</v>
      </c>
      <c r="Q1044">
        <v>146</v>
      </c>
      <c r="R1044">
        <v>135</v>
      </c>
      <c r="S1044">
        <v>193</v>
      </c>
      <c r="T1044">
        <v>116</v>
      </c>
      <c r="U1044">
        <v>111</v>
      </c>
      <c r="V1044">
        <v>118</v>
      </c>
      <c r="W1044">
        <v>116</v>
      </c>
      <c r="X1044">
        <v>106</v>
      </c>
      <c r="Y1044">
        <v>193</v>
      </c>
      <c r="Z1044">
        <v>118</v>
      </c>
      <c r="AA1044" t="s">
        <v>52</v>
      </c>
      <c r="AB1044" t="s">
        <v>16</v>
      </c>
      <c r="AC1044" t="s">
        <v>41</v>
      </c>
      <c r="AD1044" t="s">
        <v>42</v>
      </c>
    </row>
    <row r="1045" spans="1:30" x14ac:dyDescent="0.25">
      <c r="A1045" t="s">
        <v>1446</v>
      </c>
      <c r="B1045">
        <v>44958</v>
      </c>
      <c r="C1045">
        <v>44963</v>
      </c>
      <c r="D1045" t="s">
        <v>894</v>
      </c>
      <c r="E1045">
        <v>6531</v>
      </c>
      <c r="F1045">
        <v>294</v>
      </c>
      <c r="G1045">
        <v>14</v>
      </c>
      <c r="H1045">
        <v>159</v>
      </c>
      <c r="I1045">
        <v>1</v>
      </c>
      <c r="J1045">
        <v>85</v>
      </c>
      <c r="K1045">
        <v>28</v>
      </c>
      <c r="L1045">
        <v>4</v>
      </c>
      <c r="M1045">
        <v>6</v>
      </c>
      <c r="N1045">
        <v>42</v>
      </c>
      <c r="O1045">
        <v>147</v>
      </c>
      <c r="P1045">
        <v>164</v>
      </c>
      <c r="Q1045">
        <v>88</v>
      </c>
      <c r="R1045">
        <v>67</v>
      </c>
      <c r="S1045">
        <v>166</v>
      </c>
      <c r="T1045">
        <v>45</v>
      </c>
      <c r="U1045">
        <v>34</v>
      </c>
      <c r="V1045">
        <v>45</v>
      </c>
      <c r="W1045">
        <v>35</v>
      </c>
      <c r="X1045">
        <v>45</v>
      </c>
      <c r="Y1045">
        <v>166</v>
      </c>
      <c r="Z1045">
        <v>45</v>
      </c>
      <c r="AA1045" t="s">
        <v>895</v>
      </c>
      <c r="AB1045" t="s">
        <v>810</v>
      </c>
      <c r="AC1045" t="s">
        <v>856</v>
      </c>
      <c r="AD1045" t="s">
        <v>857</v>
      </c>
    </row>
    <row r="1046" spans="1:30" x14ac:dyDescent="0.25">
      <c r="A1046" t="s">
        <v>1446</v>
      </c>
      <c r="B1046">
        <v>44958</v>
      </c>
      <c r="C1046">
        <v>44963</v>
      </c>
      <c r="D1046" t="s">
        <v>959</v>
      </c>
      <c r="E1046">
        <v>9391</v>
      </c>
      <c r="F1046">
        <v>416</v>
      </c>
      <c r="G1046">
        <v>1</v>
      </c>
      <c r="H1046">
        <v>92</v>
      </c>
      <c r="I1046">
        <v>0</v>
      </c>
      <c r="J1046">
        <v>102</v>
      </c>
      <c r="K1046">
        <v>0</v>
      </c>
      <c r="L1046">
        <v>0</v>
      </c>
      <c r="M1046">
        <v>0</v>
      </c>
      <c r="N1046">
        <v>1</v>
      </c>
      <c r="O1046">
        <v>46</v>
      </c>
      <c r="P1046">
        <v>126</v>
      </c>
      <c r="Q1046">
        <v>88</v>
      </c>
      <c r="R1046">
        <v>47</v>
      </c>
      <c r="S1046">
        <v>131</v>
      </c>
      <c r="T1046">
        <v>4</v>
      </c>
      <c r="U1046">
        <v>29</v>
      </c>
      <c r="V1046">
        <v>32</v>
      </c>
      <c r="W1046">
        <v>25</v>
      </c>
      <c r="X1046">
        <v>30</v>
      </c>
      <c r="Y1046">
        <v>134</v>
      </c>
      <c r="Z1046">
        <v>33</v>
      </c>
      <c r="AA1046" t="s">
        <v>960</v>
      </c>
      <c r="AB1046" t="s">
        <v>810</v>
      </c>
      <c r="AC1046" t="s">
        <v>953</v>
      </c>
      <c r="AD1046" t="s">
        <v>954</v>
      </c>
    </row>
    <row r="1047" spans="1:30" x14ac:dyDescent="0.25">
      <c r="A1047" t="s">
        <v>1446</v>
      </c>
      <c r="B1047">
        <v>44958</v>
      </c>
      <c r="C1047">
        <v>44963</v>
      </c>
      <c r="D1047" t="s">
        <v>979</v>
      </c>
      <c r="E1047">
        <v>5855</v>
      </c>
      <c r="F1047">
        <v>282</v>
      </c>
      <c r="G1047">
        <v>86</v>
      </c>
      <c r="H1047">
        <v>234</v>
      </c>
      <c r="I1047">
        <v>1</v>
      </c>
      <c r="J1047">
        <v>42</v>
      </c>
      <c r="K1047">
        <v>7</v>
      </c>
      <c r="L1047">
        <v>16</v>
      </c>
      <c r="M1047">
        <v>8</v>
      </c>
      <c r="N1047">
        <v>37</v>
      </c>
      <c r="O1047">
        <v>114</v>
      </c>
      <c r="P1047">
        <v>235</v>
      </c>
      <c r="Q1047">
        <v>194</v>
      </c>
      <c r="R1047">
        <v>125</v>
      </c>
      <c r="S1047">
        <v>234</v>
      </c>
      <c r="T1047">
        <v>37</v>
      </c>
      <c r="U1047">
        <v>36</v>
      </c>
      <c r="V1047">
        <v>37</v>
      </c>
      <c r="W1047">
        <v>36</v>
      </c>
      <c r="X1047">
        <v>32</v>
      </c>
      <c r="Y1047">
        <v>235</v>
      </c>
      <c r="Z1047">
        <v>37</v>
      </c>
      <c r="AA1047" t="s">
        <v>980</v>
      </c>
      <c r="AB1047" t="s">
        <v>810</v>
      </c>
      <c r="AC1047" t="s">
        <v>953</v>
      </c>
      <c r="AD1047" t="s">
        <v>954</v>
      </c>
    </row>
    <row r="1048" spans="1:30" x14ac:dyDescent="0.25">
      <c r="A1048" t="s">
        <v>1446</v>
      </c>
      <c r="B1048">
        <v>44958</v>
      </c>
      <c r="C1048">
        <v>44963</v>
      </c>
      <c r="D1048" t="s">
        <v>56</v>
      </c>
      <c r="E1048">
        <v>4622</v>
      </c>
      <c r="F1048">
        <v>170</v>
      </c>
      <c r="G1048">
        <v>32</v>
      </c>
      <c r="H1048">
        <v>102</v>
      </c>
      <c r="I1048">
        <v>3</v>
      </c>
      <c r="J1048">
        <v>77</v>
      </c>
      <c r="K1048">
        <v>9</v>
      </c>
      <c r="L1048">
        <v>20</v>
      </c>
      <c r="M1048">
        <v>45</v>
      </c>
      <c r="N1048">
        <v>54</v>
      </c>
      <c r="O1048">
        <v>56</v>
      </c>
      <c r="P1048">
        <v>102</v>
      </c>
      <c r="Q1048">
        <v>98</v>
      </c>
      <c r="R1048">
        <v>91</v>
      </c>
      <c r="S1048">
        <v>153</v>
      </c>
      <c r="T1048">
        <v>58</v>
      </c>
      <c r="U1048">
        <v>62</v>
      </c>
      <c r="V1048">
        <v>71</v>
      </c>
      <c r="W1048">
        <v>70</v>
      </c>
      <c r="X1048">
        <v>68</v>
      </c>
      <c r="Y1048">
        <v>163</v>
      </c>
      <c r="Z1048">
        <v>71</v>
      </c>
      <c r="AA1048" t="s">
        <v>1717</v>
      </c>
      <c r="AB1048" t="s">
        <v>16</v>
      </c>
      <c r="AC1048" t="s">
        <v>41</v>
      </c>
      <c r="AD1048" t="s">
        <v>42</v>
      </c>
    </row>
    <row r="1049" spans="1:30" x14ac:dyDescent="0.25">
      <c r="A1049" t="s">
        <v>1446</v>
      </c>
      <c r="B1049">
        <v>44958</v>
      </c>
      <c r="C1049">
        <v>44963</v>
      </c>
      <c r="D1049" t="s">
        <v>459</v>
      </c>
      <c r="E1049">
        <v>3605</v>
      </c>
      <c r="F1049">
        <v>127</v>
      </c>
      <c r="G1049">
        <v>15</v>
      </c>
      <c r="H1049">
        <v>85</v>
      </c>
      <c r="I1049">
        <v>1</v>
      </c>
      <c r="J1049">
        <v>66</v>
      </c>
      <c r="K1049">
        <v>3</v>
      </c>
      <c r="L1049">
        <v>9</v>
      </c>
      <c r="M1049">
        <v>16</v>
      </c>
      <c r="N1049">
        <v>27</v>
      </c>
      <c r="O1049">
        <v>56</v>
      </c>
      <c r="P1049">
        <v>90</v>
      </c>
      <c r="Q1049">
        <v>66</v>
      </c>
      <c r="R1049">
        <v>54</v>
      </c>
      <c r="S1049">
        <v>89</v>
      </c>
      <c r="T1049">
        <v>47</v>
      </c>
      <c r="U1049">
        <v>46</v>
      </c>
      <c r="V1049">
        <v>58</v>
      </c>
      <c r="W1049">
        <v>53</v>
      </c>
      <c r="X1049">
        <v>57</v>
      </c>
      <c r="Y1049">
        <v>90</v>
      </c>
      <c r="Z1049">
        <v>58</v>
      </c>
      <c r="AA1049" t="s">
        <v>460</v>
      </c>
      <c r="AB1049" t="s">
        <v>389</v>
      </c>
      <c r="AC1049" t="s">
        <v>450</v>
      </c>
      <c r="AD1049" t="s">
        <v>451</v>
      </c>
    </row>
    <row r="1050" spans="1:30" x14ac:dyDescent="0.25">
      <c r="A1050" t="s">
        <v>1446</v>
      </c>
      <c r="B1050">
        <v>44958</v>
      </c>
      <c r="C1050">
        <v>44963</v>
      </c>
      <c r="D1050" t="s">
        <v>1002</v>
      </c>
      <c r="E1050">
        <v>9573</v>
      </c>
      <c r="F1050">
        <v>464</v>
      </c>
      <c r="G1050">
        <v>2</v>
      </c>
      <c r="H1050">
        <v>347</v>
      </c>
      <c r="I1050">
        <v>2</v>
      </c>
      <c r="J1050">
        <v>113</v>
      </c>
      <c r="K1050">
        <v>3</v>
      </c>
      <c r="L1050">
        <v>23</v>
      </c>
      <c r="M1050">
        <v>0</v>
      </c>
      <c r="N1050">
        <v>84</v>
      </c>
      <c r="O1050">
        <v>226</v>
      </c>
      <c r="P1050">
        <v>347</v>
      </c>
      <c r="Q1050">
        <v>261</v>
      </c>
      <c r="R1050">
        <v>194</v>
      </c>
      <c r="S1050">
        <v>346</v>
      </c>
      <c r="T1050">
        <v>94</v>
      </c>
      <c r="U1050">
        <v>83</v>
      </c>
      <c r="V1050">
        <v>96</v>
      </c>
      <c r="W1050">
        <v>97</v>
      </c>
      <c r="X1050">
        <v>90</v>
      </c>
      <c r="Y1050">
        <v>349</v>
      </c>
      <c r="Z1050">
        <v>97</v>
      </c>
      <c r="AA1050" t="s">
        <v>1003</v>
      </c>
      <c r="AB1050" t="s">
        <v>810</v>
      </c>
      <c r="AC1050" t="s">
        <v>953</v>
      </c>
      <c r="AD1050" t="s">
        <v>954</v>
      </c>
    </row>
    <row r="1051" spans="1:30" x14ac:dyDescent="0.25">
      <c r="A1051" t="s">
        <v>1446</v>
      </c>
      <c r="B1051">
        <v>44958</v>
      </c>
      <c r="C1051">
        <v>44963</v>
      </c>
      <c r="D1051" t="s">
        <v>941</v>
      </c>
      <c r="E1051">
        <v>10678</v>
      </c>
      <c r="F1051">
        <v>373</v>
      </c>
      <c r="G1051">
        <v>14</v>
      </c>
      <c r="H1051">
        <v>206</v>
      </c>
      <c r="I1051">
        <v>20</v>
      </c>
      <c r="J1051">
        <v>52</v>
      </c>
      <c r="K1051">
        <v>5</v>
      </c>
      <c r="L1051">
        <v>9</v>
      </c>
      <c r="M1051">
        <v>3</v>
      </c>
      <c r="N1051">
        <v>25</v>
      </c>
      <c r="O1051">
        <v>153</v>
      </c>
      <c r="P1051">
        <v>217</v>
      </c>
      <c r="Q1051">
        <v>201</v>
      </c>
      <c r="R1051">
        <v>99</v>
      </c>
      <c r="S1051">
        <v>217</v>
      </c>
      <c r="T1051">
        <v>26</v>
      </c>
      <c r="U1051">
        <v>28</v>
      </c>
      <c r="V1051">
        <v>28</v>
      </c>
      <c r="W1051">
        <v>28</v>
      </c>
      <c r="X1051">
        <v>28</v>
      </c>
      <c r="Y1051">
        <v>217</v>
      </c>
      <c r="Z1051">
        <v>28</v>
      </c>
      <c r="AA1051" t="s">
        <v>942</v>
      </c>
      <c r="AB1051" t="s">
        <v>810</v>
      </c>
      <c r="AC1051" t="s">
        <v>904</v>
      </c>
      <c r="AD1051" t="s">
        <v>905</v>
      </c>
    </row>
    <row r="1052" spans="1:30" x14ac:dyDescent="0.25">
      <c r="A1052" t="s">
        <v>1446</v>
      </c>
      <c r="B1052">
        <v>44958</v>
      </c>
      <c r="C1052">
        <v>44963</v>
      </c>
      <c r="D1052" t="s">
        <v>528</v>
      </c>
      <c r="E1052">
        <v>13667</v>
      </c>
      <c r="F1052">
        <v>631</v>
      </c>
      <c r="G1052">
        <v>12</v>
      </c>
      <c r="H1052">
        <v>343</v>
      </c>
      <c r="I1052">
        <v>0</v>
      </c>
      <c r="J1052">
        <v>265</v>
      </c>
      <c r="K1052">
        <v>16</v>
      </c>
      <c r="L1052">
        <v>15</v>
      </c>
      <c r="M1052">
        <v>55</v>
      </c>
      <c r="N1052">
        <v>198</v>
      </c>
      <c r="O1052">
        <v>283</v>
      </c>
      <c r="P1052">
        <v>343</v>
      </c>
      <c r="Q1052">
        <v>272</v>
      </c>
      <c r="R1052">
        <v>244</v>
      </c>
      <c r="S1052">
        <v>343</v>
      </c>
      <c r="T1052">
        <v>206</v>
      </c>
      <c r="U1052">
        <v>175</v>
      </c>
      <c r="V1052">
        <v>206</v>
      </c>
      <c r="W1052">
        <v>203</v>
      </c>
      <c r="X1052">
        <v>198</v>
      </c>
      <c r="Y1052">
        <v>344</v>
      </c>
      <c r="Z1052">
        <v>206</v>
      </c>
      <c r="AA1052" t="s">
        <v>529</v>
      </c>
      <c r="AB1052" t="s">
        <v>389</v>
      </c>
      <c r="AC1052" t="s">
        <v>510</v>
      </c>
      <c r="AD1052" t="s">
        <v>511</v>
      </c>
    </row>
    <row r="1053" spans="1:30" x14ac:dyDescent="0.25">
      <c r="A1053" t="s">
        <v>1446</v>
      </c>
      <c r="B1053">
        <v>44958</v>
      </c>
      <c r="C1053">
        <v>44963</v>
      </c>
      <c r="D1053" t="s">
        <v>408</v>
      </c>
      <c r="E1053">
        <v>7031</v>
      </c>
      <c r="F1053">
        <v>255</v>
      </c>
      <c r="G1053">
        <v>34</v>
      </c>
      <c r="H1053">
        <v>166</v>
      </c>
      <c r="I1053">
        <v>0</v>
      </c>
      <c r="J1053">
        <v>80</v>
      </c>
      <c r="K1053">
        <v>7</v>
      </c>
      <c r="L1053">
        <v>6</v>
      </c>
      <c r="M1053">
        <v>14</v>
      </c>
      <c r="N1053">
        <v>46</v>
      </c>
      <c r="O1053">
        <v>78</v>
      </c>
      <c r="P1053">
        <v>161</v>
      </c>
      <c r="Q1053">
        <v>125</v>
      </c>
      <c r="R1053">
        <v>83</v>
      </c>
      <c r="S1053">
        <v>164</v>
      </c>
      <c r="T1053">
        <v>48</v>
      </c>
      <c r="U1053">
        <v>47</v>
      </c>
      <c r="V1053">
        <v>52</v>
      </c>
      <c r="W1053">
        <v>51</v>
      </c>
      <c r="X1053">
        <v>44</v>
      </c>
      <c r="Y1053">
        <v>167</v>
      </c>
      <c r="Z1053">
        <v>53</v>
      </c>
      <c r="AA1053" t="s">
        <v>409</v>
      </c>
      <c r="AB1053" t="s">
        <v>389</v>
      </c>
      <c r="AC1053" t="s">
        <v>391</v>
      </c>
      <c r="AD1053" t="s">
        <v>392</v>
      </c>
    </row>
    <row r="1054" spans="1:30" x14ac:dyDescent="0.25">
      <c r="A1054" t="s">
        <v>1446</v>
      </c>
      <c r="B1054">
        <v>44958</v>
      </c>
      <c r="C1054">
        <v>44963</v>
      </c>
      <c r="D1054" t="s">
        <v>951</v>
      </c>
      <c r="E1054">
        <v>9847</v>
      </c>
      <c r="F1054">
        <v>450</v>
      </c>
      <c r="G1054">
        <v>0</v>
      </c>
      <c r="H1054">
        <v>198</v>
      </c>
      <c r="I1054">
        <v>2</v>
      </c>
      <c r="J1054">
        <v>86</v>
      </c>
      <c r="K1054">
        <v>8</v>
      </c>
      <c r="L1054">
        <v>0</v>
      </c>
      <c r="M1054">
        <v>1</v>
      </c>
      <c r="N1054">
        <v>50</v>
      </c>
      <c r="O1054">
        <v>21</v>
      </c>
      <c r="P1054">
        <v>210</v>
      </c>
      <c r="Q1054">
        <v>176</v>
      </c>
      <c r="R1054">
        <v>100</v>
      </c>
      <c r="S1054">
        <v>261</v>
      </c>
      <c r="T1054">
        <v>51</v>
      </c>
      <c r="U1054">
        <v>52</v>
      </c>
      <c r="V1054">
        <v>56</v>
      </c>
      <c r="W1054">
        <v>54</v>
      </c>
      <c r="X1054">
        <v>51</v>
      </c>
      <c r="Y1054">
        <v>270</v>
      </c>
      <c r="Z1054">
        <v>56</v>
      </c>
      <c r="AA1054" t="s">
        <v>952</v>
      </c>
      <c r="AB1054" t="s">
        <v>810</v>
      </c>
      <c r="AC1054" t="s">
        <v>953</v>
      </c>
      <c r="AD1054" t="s">
        <v>954</v>
      </c>
    </row>
    <row r="1055" spans="1:30" x14ac:dyDescent="0.25">
      <c r="A1055" t="s">
        <v>1446</v>
      </c>
      <c r="B1055">
        <v>44958</v>
      </c>
      <c r="C1055">
        <v>44963</v>
      </c>
      <c r="D1055" t="s">
        <v>878</v>
      </c>
      <c r="E1055">
        <v>6794</v>
      </c>
      <c r="F1055">
        <v>215</v>
      </c>
      <c r="G1055">
        <v>4</v>
      </c>
      <c r="H1055">
        <v>134</v>
      </c>
      <c r="I1055">
        <v>0</v>
      </c>
      <c r="J1055">
        <v>55</v>
      </c>
      <c r="K1055">
        <v>2</v>
      </c>
      <c r="L1055">
        <v>1</v>
      </c>
      <c r="M1055">
        <v>1</v>
      </c>
      <c r="N1055">
        <v>45</v>
      </c>
      <c r="O1055">
        <v>107</v>
      </c>
      <c r="P1055">
        <v>134</v>
      </c>
      <c r="Q1055">
        <v>81</v>
      </c>
      <c r="R1055">
        <v>76</v>
      </c>
      <c r="S1055">
        <v>134</v>
      </c>
      <c r="T1055">
        <v>45</v>
      </c>
      <c r="U1055">
        <v>39</v>
      </c>
      <c r="V1055">
        <v>45</v>
      </c>
      <c r="W1055">
        <v>45</v>
      </c>
      <c r="X1055">
        <v>45</v>
      </c>
      <c r="Y1055">
        <v>134</v>
      </c>
      <c r="Z1055">
        <v>45</v>
      </c>
      <c r="AA1055" t="s">
        <v>879</v>
      </c>
      <c r="AB1055" t="s">
        <v>810</v>
      </c>
      <c r="AC1055" t="s">
        <v>856</v>
      </c>
      <c r="AD1055" t="s">
        <v>857</v>
      </c>
    </row>
    <row r="1056" spans="1:30" x14ac:dyDescent="0.25">
      <c r="A1056" t="s">
        <v>1446</v>
      </c>
      <c r="B1056">
        <v>44958</v>
      </c>
      <c r="C1056">
        <v>44963</v>
      </c>
      <c r="D1056" t="s">
        <v>84</v>
      </c>
      <c r="E1056">
        <v>2356</v>
      </c>
      <c r="F1056">
        <v>45</v>
      </c>
      <c r="G1056">
        <v>1</v>
      </c>
      <c r="H1056">
        <v>44</v>
      </c>
      <c r="I1056">
        <v>0</v>
      </c>
      <c r="J1056">
        <v>8</v>
      </c>
      <c r="K1056">
        <v>0</v>
      </c>
      <c r="L1056">
        <v>0</v>
      </c>
      <c r="M1056">
        <v>0</v>
      </c>
      <c r="N1056">
        <v>0</v>
      </c>
      <c r="O1056">
        <v>1</v>
      </c>
      <c r="P1056">
        <v>44</v>
      </c>
      <c r="Q1056">
        <v>29</v>
      </c>
      <c r="R1056">
        <v>10</v>
      </c>
      <c r="S1056">
        <v>43</v>
      </c>
      <c r="T1056">
        <v>0</v>
      </c>
      <c r="U1056">
        <v>5</v>
      </c>
      <c r="V1056">
        <v>8</v>
      </c>
      <c r="W1056">
        <v>2</v>
      </c>
      <c r="X1056">
        <v>7</v>
      </c>
      <c r="Y1056">
        <v>44</v>
      </c>
      <c r="Z1056">
        <v>8</v>
      </c>
      <c r="AA1056" t="s">
        <v>85</v>
      </c>
      <c r="AB1056" t="s">
        <v>16</v>
      </c>
      <c r="AC1056" t="s">
        <v>70</v>
      </c>
      <c r="AD1056" t="s">
        <v>1709</v>
      </c>
    </row>
    <row r="1057" spans="1:30" x14ac:dyDescent="0.25">
      <c r="A1057" t="s">
        <v>1446</v>
      </c>
      <c r="B1057">
        <v>44958</v>
      </c>
      <c r="C1057">
        <v>44963</v>
      </c>
      <c r="D1057" t="s">
        <v>419</v>
      </c>
      <c r="E1057">
        <v>4346</v>
      </c>
      <c r="F1057">
        <v>200</v>
      </c>
      <c r="G1057">
        <v>121</v>
      </c>
      <c r="H1057">
        <v>145</v>
      </c>
      <c r="I1057">
        <v>0</v>
      </c>
      <c r="J1057">
        <v>73</v>
      </c>
      <c r="K1057">
        <v>17</v>
      </c>
      <c r="L1057">
        <v>42</v>
      </c>
      <c r="M1057">
        <v>66</v>
      </c>
      <c r="N1057">
        <v>61</v>
      </c>
      <c r="O1057">
        <v>135</v>
      </c>
      <c r="P1057">
        <v>146</v>
      </c>
      <c r="Q1057">
        <v>120</v>
      </c>
      <c r="R1057">
        <v>104</v>
      </c>
      <c r="S1057">
        <v>148</v>
      </c>
      <c r="T1057">
        <v>69</v>
      </c>
      <c r="U1057">
        <v>68</v>
      </c>
      <c r="V1057">
        <v>72</v>
      </c>
      <c r="W1057">
        <v>72</v>
      </c>
      <c r="X1057">
        <v>71</v>
      </c>
      <c r="Y1057">
        <v>148</v>
      </c>
      <c r="Z1057">
        <v>72</v>
      </c>
      <c r="AA1057" t="s">
        <v>420</v>
      </c>
      <c r="AB1057" t="s">
        <v>389</v>
      </c>
      <c r="AC1057" t="s">
        <v>391</v>
      </c>
      <c r="AD1057" t="s">
        <v>392</v>
      </c>
    </row>
    <row r="1058" spans="1:30" x14ac:dyDescent="0.25">
      <c r="A1058" t="s">
        <v>1446</v>
      </c>
      <c r="B1058">
        <v>44958</v>
      </c>
      <c r="C1058">
        <v>44963</v>
      </c>
      <c r="D1058" t="s">
        <v>148</v>
      </c>
      <c r="E1058">
        <v>7146</v>
      </c>
      <c r="F1058">
        <v>308</v>
      </c>
      <c r="G1058">
        <v>3</v>
      </c>
      <c r="H1058">
        <v>97</v>
      </c>
      <c r="I1058">
        <v>7</v>
      </c>
      <c r="J1058">
        <v>149</v>
      </c>
      <c r="K1058">
        <v>3</v>
      </c>
      <c r="L1058">
        <v>0</v>
      </c>
      <c r="M1058">
        <v>3</v>
      </c>
      <c r="N1058">
        <v>13</v>
      </c>
      <c r="O1058">
        <v>65</v>
      </c>
      <c r="P1058">
        <v>101</v>
      </c>
      <c r="Q1058">
        <v>80</v>
      </c>
      <c r="R1058">
        <v>66</v>
      </c>
      <c r="S1058">
        <v>113</v>
      </c>
      <c r="T1058">
        <v>15</v>
      </c>
      <c r="U1058">
        <v>16</v>
      </c>
      <c r="V1058">
        <v>22</v>
      </c>
      <c r="W1058">
        <v>21</v>
      </c>
      <c r="X1058">
        <v>21</v>
      </c>
      <c r="Y1058">
        <v>113</v>
      </c>
      <c r="Z1058">
        <v>23</v>
      </c>
      <c r="AA1058" t="s">
        <v>149</v>
      </c>
      <c r="AB1058" t="s">
        <v>16</v>
      </c>
      <c r="AC1058" t="s">
        <v>128</v>
      </c>
      <c r="AD1058" t="s">
        <v>129</v>
      </c>
    </row>
    <row r="1059" spans="1:30" x14ac:dyDescent="0.25">
      <c r="A1059" t="s">
        <v>1446</v>
      </c>
      <c r="B1059">
        <v>44958</v>
      </c>
      <c r="C1059">
        <v>44963</v>
      </c>
      <c r="D1059" t="s">
        <v>473</v>
      </c>
      <c r="E1059">
        <v>6865</v>
      </c>
      <c r="F1059">
        <v>293</v>
      </c>
      <c r="G1059">
        <v>26</v>
      </c>
      <c r="H1059">
        <v>228</v>
      </c>
      <c r="I1059">
        <v>2</v>
      </c>
      <c r="J1059">
        <v>128</v>
      </c>
      <c r="K1059">
        <v>16</v>
      </c>
      <c r="L1059">
        <v>26</v>
      </c>
      <c r="M1059">
        <v>22</v>
      </c>
      <c r="N1059">
        <v>111</v>
      </c>
      <c r="O1059">
        <v>23</v>
      </c>
      <c r="P1059">
        <v>229</v>
      </c>
      <c r="Q1059">
        <v>133</v>
      </c>
      <c r="R1059">
        <v>90</v>
      </c>
      <c r="S1059">
        <v>229</v>
      </c>
      <c r="T1059">
        <v>111</v>
      </c>
      <c r="U1059">
        <v>87</v>
      </c>
      <c r="V1059">
        <v>111</v>
      </c>
      <c r="W1059">
        <v>106</v>
      </c>
      <c r="X1059">
        <v>103</v>
      </c>
      <c r="Y1059">
        <v>229</v>
      </c>
      <c r="Z1059">
        <v>111</v>
      </c>
      <c r="AA1059" t="s">
        <v>474</v>
      </c>
      <c r="AB1059" t="s">
        <v>389</v>
      </c>
      <c r="AC1059" t="s">
        <v>450</v>
      </c>
      <c r="AD1059" t="s">
        <v>451</v>
      </c>
    </row>
    <row r="1060" spans="1:30" x14ac:dyDescent="0.25">
      <c r="A1060" t="s">
        <v>1446</v>
      </c>
      <c r="B1060">
        <v>44958</v>
      </c>
      <c r="C1060">
        <v>44963</v>
      </c>
      <c r="D1060" t="s">
        <v>492</v>
      </c>
      <c r="E1060">
        <v>14211</v>
      </c>
      <c r="F1060">
        <v>626</v>
      </c>
      <c r="G1060">
        <v>46</v>
      </c>
      <c r="H1060">
        <v>395</v>
      </c>
      <c r="I1060">
        <v>0</v>
      </c>
      <c r="J1060">
        <v>269</v>
      </c>
      <c r="K1060">
        <v>3</v>
      </c>
      <c r="L1060">
        <v>45</v>
      </c>
      <c r="M1060">
        <v>58</v>
      </c>
      <c r="N1060">
        <v>189</v>
      </c>
      <c r="O1060">
        <v>359</v>
      </c>
      <c r="P1060">
        <v>396</v>
      </c>
      <c r="Q1060">
        <v>264</v>
      </c>
      <c r="R1060">
        <v>284</v>
      </c>
      <c r="S1060">
        <v>395</v>
      </c>
      <c r="T1060">
        <v>192</v>
      </c>
      <c r="U1060">
        <v>159</v>
      </c>
      <c r="V1060">
        <v>194</v>
      </c>
      <c r="W1060">
        <v>181</v>
      </c>
      <c r="X1060">
        <v>189</v>
      </c>
      <c r="Y1060">
        <v>396</v>
      </c>
      <c r="Z1060">
        <v>194</v>
      </c>
      <c r="AA1060" t="s">
        <v>493</v>
      </c>
      <c r="AB1060" t="s">
        <v>389</v>
      </c>
      <c r="AC1060" t="s">
        <v>450</v>
      </c>
      <c r="AD1060" t="s">
        <v>451</v>
      </c>
    </row>
    <row r="1061" spans="1:30" x14ac:dyDescent="0.25">
      <c r="A1061" t="s">
        <v>1446</v>
      </c>
      <c r="B1061">
        <v>44958</v>
      </c>
      <c r="C1061">
        <v>44963</v>
      </c>
      <c r="D1061" t="s">
        <v>143</v>
      </c>
      <c r="E1061">
        <v>9611</v>
      </c>
      <c r="F1061">
        <v>365</v>
      </c>
      <c r="G1061">
        <v>26</v>
      </c>
      <c r="H1061">
        <v>199</v>
      </c>
      <c r="I1061">
        <v>5</v>
      </c>
      <c r="J1061">
        <v>150</v>
      </c>
      <c r="K1061">
        <v>15</v>
      </c>
      <c r="L1061">
        <v>14</v>
      </c>
      <c r="M1061">
        <v>23</v>
      </c>
      <c r="N1061">
        <v>46</v>
      </c>
      <c r="O1061">
        <v>78</v>
      </c>
      <c r="P1061">
        <v>206</v>
      </c>
      <c r="Q1061">
        <v>135</v>
      </c>
      <c r="R1061">
        <v>116</v>
      </c>
      <c r="S1061">
        <v>213</v>
      </c>
      <c r="T1061">
        <v>58</v>
      </c>
      <c r="U1061">
        <v>66</v>
      </c>
      <c r="V1061">
        <v>74</v>
      </c>
      <c r="W1061">
        <v>68</v>
      </c>
      <c r="X1061">
        <v>69</v>
      </c>
      <c r="Y1061">
        <v>215</v>
      </c>
      <c r="Z1061">
        <v>76</v>
      </c>
      <c r="AA1061" t="s">
        <v>144</v>
      </c>
      <c r="AB1061" t="s">
        <v>16</v>
      </c>
      <c r="AC1061" t="s">
        <v>128</v>
      </c>
      <c r="AD1061" t="s">
        <v>129</v>
      </c>
    </row>
    <row r="1062" spans="1:30" x14ac:dyDescent="0.25">
      <c r="A1062" t="s">
        <v>1446</v>
      </c>
      <c r="B1062">
        <v>44958</v>
      </c>
      <c r="C1062">
        <v>44963</v>
      </c>
      <c r="D1062" t="s">
        <v>508</v>
      </c>
      <c r="E1062">
        <v>3503</v>
      </c>
      <c r="F1062">
        <v>161</v>
      </c>
      <c r="G1062">
        <v>4</v>
      </c>
      <c r="H1062">
        <v>128</v>
      </c>
      <c r="I1062">
        <v>0</v>
      </c>
      <c r="J1062">
        <v>53</v>
      </c>
      <c r="K1062">
        <v>0</v>
      </c>
      <c r="L1062">
        <v>1</v>
      </c>
      <c r="M1062">
        <v>0</v>
      </c>
      <c r="N1062">
        <v>13</v>
      </c>
      <c r="O1062">
        <v>94</v>
      </c>
      <c r="P1062">
        <v>133</v>
      </c>
      <c r="Q1062">
        <v>95</v>
      </c>
      <c r="R1062">
        <v>78</v>
      </c>
      <c r="S1062">
        <v>133</v>
      </c>
      <c r="T1062">
        <v>47</v>
      </c>
      <c r="U1062">
        <v>45</v>
      </c>
      <c r="V1062">
        <v>49</v>
      </c>
      <c r="W1062">
        <v>47</v>
      </c>
      <c r="X1062">
        <v>48</v>
      </c>
      <c r="Y1062">
        <v>133</v>
      </c>
      <c r="Z1062">
        <v>49</v>
      </c>
      <c r="AA1062" t="s">
        <v>1546</v>
      </c>
      <c r="AB1062" t="s">
        <v>389</v>
      </c>
      <c r="AC1062" t="s">
        <v>510</v>
      </c>
      <c r="AD1062" t="s">
        <v>511</v>
      </c>
    </row>
    <row r="1063" spans="1:30" x14ac:dyDescent="0.25">
      <c r="A1063" t="s">
        <v>1446</v>
      </c>
      <c r="B1063">
        <v>44958</v>
      </c>
      <c r="C1063">
        <v>44963</v>
      </c>
      <c r="D1063" t="s">
        <v>138</v>
      </c>
      <c r="E1063">
        <v>5347</v>
      </c>
      <c r="F1063">
        <v>207</v>
      </c>
      <c r="G1063">
        <v>21</v>
      </c>
      <c r="H1063">
        <v>146</v>
      </c>
      <c r="I1063">
        <v>0</v>
      </c>
      <c r="J1063">
        <v>81</v>
      </c>
      <c r="K1063">
        <v>2</v>
      </c>
      <c r="L1063">
        <v>2</v>
      </c>
      <c r="M1063">
        <v>9</v>
      </c>
      <c r="N1063">
        <v>7</v>
      </c>
      <c r="O1063">
        <v>25</v>
      </c>
      <c r="P1063">
        <v>146</v>
      </c>
      <c r="Q1063">
        <v>126</v>
      </c>
      <c r="R1063">
        <v>92</v>
      </c>
      <c r="S1063">
        <v>181</v>
      </c>
      <c r="T1063">
        <v>15</v>
      </c>
      <c r="U1063">
        <v>44</v>
      </c>
      <c r="V1063">
        <v>49</v>
      </c>
      <c r="W1063">
        <v>46</v>
      </c>
      <c r="X1063">
        <v>49</v>
      </c>
      <c r="Y1063">
        <v>185</v>
      </c>
      <c r="Z1063">
        <v>51</v>
      </c>
      <c r="AA1063" t="s">
        <v>139</v>
      </c>
      <c r="AB1063" t="s">
        <v>16</v>
      </c>
      <c r="AC1063" t="s">
        <v>128</v>
      </c>
      <c r="AD1063" t="s">
        <v>129</v>
      </c>
    </row>
    <row r="1064" spans="1:30" x14ac:dyDescent="0.25">
      <c r="A1064" t="s">
        <v>1446</v>
      </c>
      <c r="B1064">
        <v>44958</v>
      </c>
      <c r="C1064">
        <v>44963</v>
      </c>
      <c r="D1064" t="s">
        <v>471</v>
      </c>
      <c r="E1064">
        <v>7374</v>
      </c>
      <c r="F1064">
        <v>352</v>
      </c>
      <c r="G1064">
        <v>150</v>
      </c>
      <c r="H1064">
        <v>275</v>
      </c>
      <c r="I1064">
        <v>0</v>
      </c>
      <c r="J1064">
        <v>173</v>
      </c>
      <c r="K1064">
        <v>0</v>
      </c>
      <c r="L1064">
        <v>83</v>
      </c>
      <c r="M1064">
        <v>94</v>
      </c>
      <c r="N1064">
        <v>107</v>
      </c>
      <c r="O1064">
        <v>117</v>
      </c>
      <c r="P1064">
        <v>274</v>
      </c>
      <c r="Q1064">
        <v>199</v>
      </c>
      <c r="R1064">
        <v>158</v>
      </c>
      <c r="S1064">
        <v>272</v>
      </c>
      <c r="T1064">
        <v>145</v>
      </c>
      <c r="U1064">
        <v>125</v>
      </c>
      <c r="V1064">
        <v>151</v>
      </c>
      <c r="W1064">
        <v>149</v>
      </c>
      <c r="X1064">
        <v>150</v>
      </c>
      <c r="Y1064">
        <v>275</v>
      </c>
      <c r="Z1064">
        <v>151</v>
      </c>
      <c r="AA1064" t="s">
        <v>472</v>
      </c>
      <c r="AB1064" t="s">
        <v>389</v>
      </c>
      <c r="AC1064" t="s">
        <v>450</v>
      </c>
      <c r="AD1064" t="s">
        <v>451</v>
      </c>
    </row>
    <row r="1065" spans="1:30" x14ac:dyDescent="0.25">
      <c r="A1065" t="s">
        <v>1446</v>
      </c>
      <c r="B1065">
        <v>44958</v>
      </c>
      <c r="C1065">
        <v>44963</v>
      </c>
      <c r="D1065" t="s">
        <v>163</v>
      </c>
      <c r="E1065">
        <v>4477</v>
      </c>
      <c r="F1065">
        <v>172</v>
      </c>
      <c r="G1065">
        <v>4</v>
      </c>
      <c r="H1065">
        <v>116</v>
      </c>
      <c r="I1065">
        <v>0</v>
      </c>
      <c r="J1065">
        <v>45</v>
      </c>
      <c r="K1065">
        <v>9</v>
      </c>
      <c r="L1065">
        <v>0</v>
      </c>
      <c r="M1065">
        <v>0</v>
      </c>
      <c r="N1065">
        <v>22</v>
      </c>
      <c r="O1065">
        <v>25</v>
      </c>
      <c r="P1065">
        <v>117</v>
      </c>
      <c r="Q1065">
        <v>86</v>
      </c>
      <c r="R1065">
        <v>68</v>
      </c>
      <c r="S1065">
        <v>116</v>
      </c>
      <c r="T1065">
        <v>25</v>
      </c>
      <c r="U1065">
        <v>29</v>
      </c>
      <c r="V1065">
        <v>29</v>
      </c>
      <c r="W1065">
        <v>29</v>
      </c>
      <c r="X1065">
        <v>27</v>
      </c>
      <c r="Y1065">
        <v>117</v>
      </c>
      <c r="Z1065">
        <v>29</v>
      </c>
      <c r="AA1065" t="s">
        <v>1710</v>
      </c>
      <c r="AB1065" t="s">
        <v>16</v>
      </c>
      <c r="AC1065" t="s">
        <v>128</v>
      </c>
      <c r="AD1065" t="s">
        <v>129</v>
      </c>
    </row>
    <row r="1066" spans="1:30" x14ac:dyDescent="0.25">
      <c r="A1066" t="s">
        <v>1446</v>
      </c>
      <c r="B1066">
        <v>44958</v>
      </c>
      <c r="C1066">
        <v>44963</v>
      </c>
      <c r="D1066" t="s">
        <v>79</v>
      </c>
      <c r="E1066">
        <v>7337</v>
      </c>
      <c r="F1066">
        <v>288</v>
      </c>
      <c r="G1066">
        <v>0</v>
      </c>
      <c r="H1066">
        <v>221</v>
      </c>
      <c r="I1066">
        <v>1</v>
      </c>
      <c r="J1066">
        <v>44</v>
      </c>
      <c r="K1066">
        <v>2</v>
      </c>
      <c r="L1066">
        <v>2</v>
      </c>
      <c r="M1066">
        <v>0</v>
      </c>
      <c r="N1066">
        <v>13</v>
      </c>
      <c r="O1066">
        <v>84</v>
      </c>
      <c r="P1066">
        <v>220</v>
      </c>
      <c r="Q1066">
        <v>186</v>
      </c>
      <c r="R1066">
        <v>102</v>
      </c>
      <c r="S1066">
        <v>224</v>
      </c>
      <c r="T1066">
        <v>35</v>
      </c>
      <c r="U1066">
        <v>36</v>
      </c>
      <c r="V1066">
        <v>37</v>
      </c>
      <c r="W1066">
        <v>37</v>
      </c>
      <c r="X1066">
        <v>36</v>
      </c>
      <c r="Y1066">
        <v>224</v>
      </c>
      <c r="Z1066">
        <v>38</v>
      </c>
      <c r="AA1066" t="s">
        <v>80</v>
      </c>
      <c r="AB1066" t="s">
        <v>16</v>
      </c>
      <c r="AC1066" t="s">
        <v>70</v>
      </c>
      <c r="AD1066" t="s">
        <v>1709</v>
      </c>
    </row>
    <row r="1067" spans="1:30" x14ac:dyDescent="0.25">
      <c r="A1067" t="s">
        <v>1446</v>
      </c>
      <c r="B1067">
        <v>44958</v>
      </c>
      <c r="C1067">
        <v>44963</v>
      </c>
      <c r="D1067" t="s">
        <v>153</v>
      </c>
      <c r="E1067">
        <v>4021</v>
      </c>
      <c r="F1067">
        <v>93</v>
      </c>
      <c r="G1067">
        <v>1</v>
      </c>
      <c r="H1067">
        <v>74</v>
      </c>
      <c r="I1067">
        <v>0</v>
      </c>
      <c r="J1067">
        <v>24</v>
      </c>
      <c r="K1067">
        <v>6</v>
      </c>
      <c r="L1067">
        <v>2</v>
      </c>
      <c r="M1067">
        <v>1</v>
      </c>
      <c r="N1067">
        <v>21</v>
      </c>
      <c r="O1067">
        <v>7</v>
      </c>
      <c r="P1067">
        <v>74</v>
      </c>
      <c r="Q1067">
        <v>53</v>
      </c>
      <c r="R1067">
        <v>45</v>
      </c>
      <c r="S1067">
        <v>74</v>
      </c>
      <c r="T1067">
        <v>22</v>
      </c>
      <c r="U1067">
        <v>20</v>
      </c>
      <c r="V1067">
        <v>23</v>
      </c>
      <c r="W1067">
        <v>18</v>
      </c>
      <c r="X1067">
        <v>21</v>
      </c>
      <c r="Y1067">
        <v>74</v>
      </c>
      <c r="Z1067">
        <v>23</v>
      </c>
      <c r="AA1067" t="s">
        <v>154</v>
      </c>
      <c r="AB1067" t="s">
        <v>16</v>
      </c>
      <c r="AC1067" t="s">
        <v>128</v>
      </c>
      <c r="AD1067" t="s">
        <v>129</v>
      </c>
    </row>
    <row r="1068" spans="1:30" x14ac:dyDescent="0.25">
      <c r="A1068" t="s">
        <v>1446</v>
      </c>
      <c r="B1068">
        <v>44958</v>
      </c>
      <c r="C1068">
        <v>44963</v>
      </c>
      <c r="D1068" t="s">
        <v>158</v>
      </c>
      <c r="E1068">
        <v>5615</v>
      </c>
      <c r="F1068">
        <v>141</v>
      </c>
      <c r="G1068">
        <v>0</v>
      </c>
      <c r="H1068">
        <v>84</v>
      </c>
      <c r="I1068">
        <v>0</v>
      </c>
      <c r="J1068">
        <v>57</v>
      </c>
      <c r="K1068">
        <v>8</v>
      </c>
      <c r="L1068">
        <v>0</v>
      </c>
      <c r="M1068">
        <v>1</v>
      </c>
      <c r="N1068">
        <v>3</v>
      </c>
      <c r="O1068">
        <v>6</v>
      </c>
      <c r="P1068">
        <v>83</v>
      </c>
      <c r="Q1068">
        <v>62</v>
      </c>
      <c r="R1068">
        <v>29</v>
      </c>
      <c r="S1068">
        <v>85</v>
      </c>
      <c r="T1068">
        <v>7</v>
      </c>
      <c r="U1068">
        <v>47</v>
      </c>
      <c r="V1068">
        <v>49</v>
      </c>
      <c r="W1068">
        <v>48</v>
      </c>
      <c r="X1068">
        <v>47</v>
      </c>
      <c r="Y1068">
        <v>85</v>
      </c>
      <c r="Z1068">
        <v>50</v>
      </c>
      <c r="AA1068" t="s">
        <v>159</v>
      </c>
      <c r="AB1068" t="s">
        <v>16</v>
      </c>
      <c r="AC1068" t="s">
        <v>128</v>
      </c>
      <c r="AD1068" t="s">
        <v>129</v>
      </c>
    </row>
    <row r="1069" spans="1:30" x14ac:dyDescent="0.25">
      <c r="A1069" t="s">
        <v>1446</v>
      </c>
      <c r="B1069">
        <v>44958</v>
      </c>
      <c r="C1069">
        <v>44963</v>
      </c>
      <c r="D1069" t="s">
        <v>439</v>
      </c>
      <c r="E1069">
        <v>9975</v>
      </c>
      <c r="F1069">
        <v>456</v>
      </c>
      <c r="G1069">
        <v>1</v>
      </c>
      <c r="H1069">
        <v>262</v>
      </c>
      <c r="I1069">
        <v>1</v>
      </c>
      <c r="J1069">
        <v>122</v>
      </c>
      <c r="K1069">
        <v>1</v>
      </c>
      <c r="L1069">
        <v>2</v>
      </c>
      <c r="M1069">
        <v>1</v>
      </c>
      <c r="N1069">
        <v>80</v>
      </c>
      <c r="O1069">
        <v>16</v>
      </c>
      <c r="P1069">
        <v>315</v>
      </c>
      <c r="Q1069">
        <v>229</v>
      </c>
      <c r="R1069">
        <v>202</v>
      </c>
      <c r="S1069">
        <v>315</v>
      </c>
      <c r="T1069">
        <v>94</v>
      </c>
      <c r="U1069">
        <v>90</v>
      </c>
      <c r="V1069">
        <v>104</v>
      </c>
      <c r="W1069">
        <v>101</v>
      </c>
      <c r="X1069">
        <v>100</v>
      </c>
      <c r="Y1069">
        <v>315</v>
      </c>
      <c r="Z1069">
        <v>104</v>
      </c>
      <c r="AA1069" t="s">
        <v>440</v>
      </c>
      <c r="AB1069" t="s">
        <v>389</v>
      </c>
      <c r="AC1069" t="s">
        <v>434</v>
      </c>
      <c r="AD1069" t="s">
        <v>435</v>
      </c>
    </row>
    <row r="1070" spans="1:30" x14ac:dyDescent="0.25">
      <c r="A1070" t="s">
        <v>1446</v>
      </c>
      <c r="B1070">
        <v>44958</v>
      </c>
      <c r="C1070">
        <v>44963</v>
      </c>
      <c r="D1070" t="s">
        <v>111</v>
      </c>
      <c r="E1070">
        <v>4969</v>
      </c>
      <c r="F1070">
        <v>148</v>
      </c>
      <c r="G1070">
        <v>60</v>
      </c>
      <c r="H1070">
        <v>119</v>
      </c>
      <c r="I1070">
        <v>1</v>
      </c>
      <c r="J1070">
        <v>31</v>
      </c>
      <c r="K1070">
        <v>2</v>
      </c>
      <c r="L1070">
        <v>7</v>
      </c>
      <c r="M1070">
        <v>16</v>
      </c>
      <c r="N1070">
        <v>19</v>
      </c>
      <c r="O1070">
        <v>57</v>
      </c>
      <c r="P1070">
        <v>117</v>
      </c>
      <c r="Q1070">
        <v>88</v>
      </c>
      <c r="R1070">
        <v>88</v>
      </c>
      <c r="S1070">
        <v>140</v>
      </c>
      <c r="T1070">
        <v>21</v>
      </c>
      <c r="U1070">
        <v>20</v>
      </c>
      <c r="V1070">
        <v>22</v>
      </c>
      <c r="W1070">
        <v>23</v>
      </c>
      <c r="X1070">
        <v>23</v>
      </c>
      <c r="Y1070">
        <v>141</v>
      </c>
      <c r="Z1070">
        <v>23</v>
      </c>
      <c r="AA1070" t="s">
        <v>112</v>
      </c>
      <c r="AB1070" t="s">
        <v>16</v>
      </c>
      <c r="AC1070" t="s">
        <v>91</v>
      </c>
      <c r="AD1070" t="s">
        <v>92</v>
      </c>
    </row>
    <row r="1071" spans="1:30" x14ac:dyDescent="0.25">
      <c r="A1071" t="s">
        <v>1446</v>
      </c>
      <c r="B1071">
        <v>44958</v>
      </c>
      <c r="C1071">
        <v>44963</v>
      </c>
      <c r="D1071" t="s">
        <v>101</v>
      </c>
      <c r="E1071">
        <v>3301</v>
      </c>
      <c r="F1071">
        <v>90</v>
      </c>
      <c r="G1071">
        <v>10</v>
      </c>
      <c r="H1071">
        <v>47</v>
      </c>
      <c r="I1071">
        <v>1</v>
      </c>
      <c r="J1071">
        <v>35</v>
      </c>
      <c r="K1071">
        <v>2</v>
      </c>
      <c r="L1071">
        <v>3</v>
      </c>
      <c r="M1071">
        <v>7</v>
      </c>
      <c r="N1071">
        <v>10</v>
      </c>
      <c r="O1071">
        <v>23</v>
      </c>
      <c r="P1071">
        <v>47</v>
      </c>
      <c r="Q1071">
        <v>46</v>
      </c>
      <c r="R1071">
        <v>23</v>
      </c>
      <c r="S1071">
        <v>48</v>
      </c>
      <c r="T1071">
        <v>15</v>
      </c>
      <c r="U1071">
        <v>17</v>
      </c>
      <c r="V1071">
        <v>17</v>
      </c>
      <c r="W1071">
        <v>17</v>
      </c>
      <c r="X1071">
        <v>16</v>
      </c>
      <c r="Y1071">
        <v>48</v>
      </c>
      <c r="Z1071">
        <v>17</v>
      </c>
      <c r="AA1071" t="s">
        <v>102</v>
      </c>
      <c r="AB1071" t="s">
        <v>16</v>
      </c>
      <c r="AC1071" t="s">
        <v>91</v>
      </c>
      <c r="AD1071" t="s">
        <v>92</v>
      </c>
    </row>
    <row r="1072" spans="1:30" x14ac:dyDescent="0.25">
      <c r="A1072" t="s">
        <v>1446</v>
      </c>
      <c r="B1072">
        <v>44958</v>
      </c>
      <c r="C1072">
        <v>44963</v>
      </c>
      <c r="D1072" t="s">
        <v>1007</v>
      </c>
      <c r="E1072">
        <v>14594</v>
      </c>
      <c r="F1072">
        <v>558</v>
      </c>
      <c r="G1072">
        <v>0</v>
      </c>
      <c r="H1072">
        <v>440</v>
      </c>
      <c r="I1072">
        <v>13</v>
      </c>
      <c r="J1072">
        <v>144</v>
      </c>
      <c r="K1072">
        <v>12</v>
      </c>
      <c r="L1072">
        <v>33</v>
      </c>
      <c r="M1072">
        <v>2</v>
      </c>
      <c r="N1072">
        <v>123</v>
      </c>
      <c r="O1072">
        <v>252</v>
      </c>
      <c r="P1072">
        <v>438</v>
      </c>
      <c r="Q1072">
        <v>257</v>
      </c>
      <c r="R1072">
        <v>185</v>
      </c>
      <c r="S1072">
        <v>439</v>
      </c>
      <c r="T1072">
        <v>121</v>
      </c>
      <c r="U1072">
        <v>111</v>
      </c>
      <c r="V1072">
        <v>123</v>
      </c>
      <c r="W1072">
        <v>111</v>
      </c>
      <c r="X1072">
        <v>122</v>
      </c>
      <c r="Y1072">
        <v>441</v>
      </c>
      <c r="Z1072">
        <v>123</v>
      </c>
      <c r="AA1072" t="s">
        <v>1008</v>
      </c>
      <c r="AB1072" t="s">
        <v>810</v>
      </c>
      <c r="AC1072" t="s">
        <v>1009</v>
      </c>
      <c r="AD1072" t="s">
        <v>1010</v>
      </c>
    </row>
    <row r="1073" spans="1:30" x14ac:dyDescent="0.25">
      <c r="A1073" t="s">
        <v>1446</v>
      </c>
      <c r="B1073">
        <v>44958</v>
      </c>
      <c r="C1073">
        <v>44963</v>
      </c>
      <c r="D1073" t="s">
        <v>402</v>
      </c>
      <c r="E1073">
        <v>6570</v>
      </c>
      <c r="F1073">
        <v>323</v>
      </c>
      <c r="G1073">
        <v>29</v>
      </c>
      <c r="H1073">
        <v>171</v>
      </c>
      <c r="I1073">
        <v>0</v>
      </c>
      <c r="J1073">
        <v>95</v>
      </c>
      <c r="K1073">
        <v>5</v>
      </c>
      <c r="L1073">
        <v>2</v>
      </c>
      <c r="M1073">
        <v>9</v>
      </c>
      <c r="N1073">
        <v>19</v>
      </c>
      <c r="O1073">
        <v>164</v>
      </c>
      <c r="P1073">
        <v>190</v>
      </c>
      <c r="Q1073">
        <v>148</v>
      </c>
      <c r="R1073">
        <v>112</v>
      </c>
      <c r="S1073">
        <v>191</v>
      </c>
      <c r="T1073">
        <v>58</v>
      </c>
      <c r="U1073">
        <v>64</v>
      </c>
      <c r="V1073">
        <v>72</v>
      </c>
      <c r="W1073">
        <v>70</v>
      </c>
      <c r="X1073">
        <v>70</v>
      </c>
      <c r="Y1073">
        <v>191</v>
      </c>
      <c r="Z1073">
        <v>72</v>
      </c>
      <c r="AA1073" t="s">
        <v>403</v>
      </c>
      <c r="AB1073" t="s">
        <v>389</v>
      </c>
      <c r="AC1073" t="s">
        <v>391</v>
      </c>
      <c r="AD1073" t="s">
        <v>392</v>
      </c>
    </row>
    <row r="1074" spans="1:30" x14ac:dyDescent="0.25">
      <c r="A1074" t="s">
        <v>1446</v>
      </c>
      <c r="B1074">
        <v>44958</v>
      </c>
      <c r="C1074">
        <v>44963</v>
      </c>
      <c r="D1074" t="s">
        <v>106</v>
      </c>
      <c r="E1074">
        <v>6091</v>
      </c>
      <c r="F1074">
        <v>230</v>
      </c>
      <c r="G1074">
        <v>24</v>
      </c>
      <c r="H1074">
        <v>143</v>
      </c>
      <c r="I1074">
        <v>0</v>
      </c>
      <c r="J1074">
        <v>87</v>
      </c>
      <c r="K1074">
        <v>4</v>
      </c>
      <c r="L1074">
        <v>2</v>
      </c>
      <c r="M1074">
        <v>5</v>
      </c>
      <c r="N1074">
        <v>11</v>
      </c>
      <c r="O1074">
        <v>17</v>
      </c>
      <c r="P1074">
        <v>143</v>
      </c>
      <c r="Q1074">
        <v>80</v>
      </c>
      <c r="R1074">
        <v>54</v>
      </c>
      <c r="S1074">
        <v>145</v>
      </c>
      <c r="T1074">
        <v>44</v>
      </c>
      <c r="U1074">
        <v>38</v>
      </c>
      <c r="V1074">
        <v>49</v>
      </c>
      <c r="W1074">
        <v>39</v>
      </c>
      <c r="X1074">
        <v>49</v>
      </c>
      <c r="Y1074">
        <v>145</v>
      </c>
      <c r="Z1074">
        <v>49</v>
      </c>
      <c r="AA1074" t="s">
        <v>107</v>
      </c>
      <c r="AB1074" t="s">
        <v>16</v>
      </c>
      <c r="AC1074" t="s">
        <v>91</v>
      </c>
      <c r="AD1074" t="s">
        <v>92</v>
      </c>
    </row>
    <row r="1075" spans="1:30" x14ac:dyDescent="0.25">
      <c r="A1075" t="s">
        <v>1446</v>
      </c>
      <c r="B1075">
        <v>44958</v>
      </c>
      <c r="C1075">
        <v>44963</v>
      </c>
      <c r="D1075" t="s">
        <v>543</v>
      </c>
      <c r="E1075">
        <v>12382</v>
      </c>
      <c r="F1075">
        <v>577</v>
      </c>
      <c r="G1075">
        <v>0</v>
      </c>
      <c r="H1075">
        <v>302</v>
      </c>
      <c r="I1075">
        <v>1</v>
      </c>
      <c r="J1075">
        <v>221</v>
      </c>
      <c r="K1075">
        <v>4</v>
      </c>
      <c r="L1075">
        <v>4</v>
      </c>
      <c r="M1075">
        <v>4</v>
      </c>
      <c r="N1075">
        <v>14</v>
      </c>
      <c r="O1075">
        <v>114</v>
      </c>
      <c r="P1075">
        <v>306</v>
      </c>
      <c r="Q1075">
        <v>282</v>
      </c>
      <c r="R1075">
        <v>202</v>
      </c>
      <c r="S1075">
        <v>371</v>
      </c>
      <c r="T1075">
        <v>52</v>
      </c>
      <c r="U1075">
        <v>150</v>
      </c>
      <c r="V1075">
        <v>162</v>
      </c>
      <c r="W1075">
        <v>156</v>
      </c>
      <c r="X1075">
        <v>156</v>
      </c>
      <c r="Y1075">
        <v>380</v>
      </c>
      <c r="Z1075">
        <v>162</v>
      </c>
      <c r="AA1075" t="s">
        <v>544</v>
      </c>
      <c r="AB1075" t="s">
        <v>389</v>
      </c>
      <c r="AC1075" t="s">
        <v>510</v>
      </c>
      <c r="AD1075" t="s">
        <v>511</v>
      </c>
    </row>
    <row r="1076" spans="1:30" x14ac:dyDescent="0.25">
      <c r="A1076" t="s">
        <v>1446</v>
      </c>
      <c r="B1076">
        <v>44958</v>
      </c>
      <c r="C1076">
        <v>44963</v>
      </c>
      <c r="D1076" t="s">
        <v>133</v>
      </c>
      <c r="E1076">
        <v>5814</v>
      </c>
      <c r="F1076">
        <v>198</v>
      </c>
      <c r="G1076">
        <v>62</v>
      </c>
      <c r="H1076">
        <v>160</v>
      </c>
      <c r="I1076">
        <v>0</v>
      </c>
      <c r="J1076">
        <v>98</v>
      </c>
      <c r="K1076">
        <v>1</v>
      </c>
      <c r="L1076">
        <v>0</v>
      </c>
      <c r="M1076">
        <v>29</v>
      </c>
      <c r="N1076">
        <v>60</v>
      </c>
      <c r="O1076">
        <v>126</v>
      </c>
      <c r="P1076">
        <v>165</v>
      </c>
      <c r="Q1076">
        <v>137</v>
      </c>
      <c r="R1076">
        <v>120</v>
      </c>
      <c r="S1076">
        <v>166</v>
      </c>
      <c r="T1076">
        <v>75</v>
      </c>
      <c r="U1076">
        <v>78</v>
      </c>
      <c r="V1076">
        <v>81</v>
      </c>
      <c r="W1076">
        <v>80</v>
      </c>
      <c r="X1076">
        <v>82</v>
      </c>
      <c r="Y1076">
        <v>168</v>
      </c>
      <c r="Z1076">
        <v>83</v>
      </c>
      <c r="AA1076" t="s">
        <v>134</v>
      </c>
      <c r="AB1076" t="s">
        <v>16</v>
      </c>
      <c r="AC1076" t="s">
        <v>128</v>
      </c>
      <c r="AD1076" t="s">
        <v>129</v>
      </c>
    </row>
    <row r="1077" spans="1:30" x14ac:dyDescent="0.25">
      <c r="A1077" t="s">
        <v>1446</v>
      </c>
      <c r="B1077">
        <v>44958</v>
      </c>
      <c r="C1077">
        <v>44963</v>
      </c>
      <c r="D1077" t="s">
        <v>96</v>
      </c>
      <c r="E1077">
        <v>2104</v>
      </c>
      <c r="F1077">
        <v>75</v>
      </c>
      <c r="G1077">
        <v>28</v>
      </c>
      <c r="H1077">
        <v>37</v>
      </c>
      <c r="I1077">
        <v>0</v>
      </c>
      <c r="J1077">
        <v>26</v>
      </c>
      <c r="K1077">
        <v>1</v>
      </c>
      <c r="L1077">
        <v>5</v>
      </c>
      <c r="M1077">
        <v>9</v>
      </c>
      <c r="N1077">
        <v>10</v>
      </c>
      <c r="O1077">
        <v>37</v>
      </c>
      <c r="P1077">
        <v>37</v>
      </c>
      <c r="Q1077">
        <v>34</v>
      </c>
      <c r="R1077">
        <v>30</v>
      </c>
      <c r="S1077">
        <v>38</v>
      </c>
      <c r="T1077">
        <v>12</v>
      </c>
      <c r="U1077">
        <v>12</v>
      </c>
      <c r="V1077">
        <v>12</v>
      </c>
      <c r="W1077">
        <v>11</v>
      </c>
      <c r="X1077">
        <v>11</v>
      </c>
      <c r="Y1077">
        <v>39</v>
      </c>
      <c r="Z1077">
        <v>12</v>
      </c>
      <c r="AA1077" t="s">
        <v>97</v>
      </c>
      <c r="AB1077" t="s">
        <v>16</v>
      </c>
      <c r="AC1077" t="s">
        <v>128</v>
      </c>
      <c r="AD1077" t="s">
        <v>129</v>
      </c>
    </row>
    <row r="1078" spans="1:30" x14ac:dyDescent="0.25">
      <c r="A1078" t="s">
        <v>1446</v>
      </c>
      <c r="B1078">
        <v>44958</v>
      </c>
      <c r="C1078">
        <v>44963</v>
      </c>
      <c r="D1078" t="s">
        <v>534</v>
      </c>
      <c r="E1078">
        <v>9613</v>
      </c>
      <c r="F1078">
        <v>366</v>
      </c>
      <c r="G1078">
        <v>43</v>
      </c>
      <c r="H1078">
        <v>233</v>
      </c>
      <c r="I1078">
        <v>0</v>
      </c>
      <c r="J1078">
        <v>142</v>
      </c>
      <c r="K1078">
        <v>27</v>
      </c>
      <c r="L1078">
        <v>36</v>
      </c>
      <c r="M1078">
        <v>35</v>
      </c>
      <c r="N1078">
        <v>98</v>
      </c>
      <c r="O1078">
        <v>160</v>
      </c>
      <c r="P1078">
        <v>246</v>
      </c>
      <c r="Q1078">
        <v>158</v>
      </c>
      <c r="R1078">
        <v>84</v>
      </c>
      <c r="S1078">
        <v>245</v>
      </c>
      <c r="T1078">
        <v>108</v>
      </c>
      <c r="U1078">
        <v>95</v>
      </c>
      <c r="V1078">
        <v>115</v>
      </c>
      <c r="W1078">
        <v>103</v>
      </c>
      <c r="X1078">
        <v>112</v>
      </c>
      <c r="Y1078">
        <v>247</v>
      </c>
      <c r="Z1078">
        <v>115</v>
      </c>
      <c r="AA1078" t="s">
        <v>1543</v>
      </c>
      <c r="AB1078" t="s">
        <v>389</v>
      </c>
      <c r="AC1078" t="s">
        <v>510</v>
      </c>
      <c r="AD1078" t="s">
        <v>511</v>
      </c>
    </row>
    <row r="1079" spans="1:30" x14ac:dyDescent="0.25">
      <c r="A1079" t="s">
        <v>1446</v>
      </c>
      <c r="B1079">
        <v>44958</v>
      </c>
      <c r="C1079">
        <v>44963</v>
      </c>
      <c r="D1079" t="s">
        <v>116</v>
      </c>
      <c r="E1079">
        <v>9511</v>
      </c>
      <c r="F1079">
        <v>304</v>
      </c>
      <c r="G1079">
        <v>32</v>
      </c>
      <c r="H1079">
        <v>229</v>
      </c>
      <c r="I1079">
        <v>8</v>
      </c>
      <c r="J1079">
        <v>83</v>
      </c>
      <c r="K1079">
        <v>13</v>
      </c>
      <c r="L1079">
        <v>13</v>
      </c>
      <c r="M1079">
        <v>2</v>
      </c>
      <c r="N1079">
        <v>59</v>
      </c>
      <c r="O1079">
        <v>177</v>
      </c>
      <c r="P1079">
        <v>230</v>
      </c>
      <c r="Q1079">
        <v>164</v>
      </c>
      <c r="R1079">
        <v>103</v>
      </c>
      <c r="S1079">
        <v>231</v>
      </c>
      <c r="T1079">
        <v>60</v>
      </c>
      <c r="U1079">
        <v>56</v>
      </c>
      <c r="V1079">
        <v>62</v>
      </c>
      <c r="W1079">
        <v>62</v>
      </c>
      <c r="X1079">
        <v>59</v>
      </c>
      <c r="Y1079">
        <v>231</v>
      </c>
      <c r="Z1079">
        <v>62</v>
      </c>
      <c r="AA1079" t="s">
        <v>117</v>
      </c>
      <c r="AB1079" t="s">
        <v>16</v>
      </c>
      <c r="AC1079" t="s">
        <v>91</v>
      </c>
      <c r="AD1079" t="s">
        <v>92</v>
      </c>
    </row>
    <row r="1080" spans="1:30" x14ac:dyDescent="0.25">
      <c r="A1080" t="s">
        <v>1446</v>
      </c>
      <c r="B1080">
        <v>44958</v>
      </c>
      <c r="C1080">
        <v>44963</v>
      </c>
      <c r="D1080" t="s">
        <v>421</v>
      </c>
      <c r="E1080">
        <v>3312</v>
      </c>
      <c r="F1080">
        <v>105</v>
      </c>
      <c r="G1080">
        <v>6</v>
      </c>
      <c r="H1080">
        <v>92</v>
      </c>
      <c r="I1080">
        <v>0</v>
      </c>
      <c r="J1080">
        <v>54</v>
      </c>
      <c r="K1080">
        <v>14</v>
      </c>
      <c r="L1080">
        <v>2</v>
      </c>
      <c r="M1080">
        <v>6</v>
      </c>
      <c r="N1080">
        <v>29</v>
      </c>
      <c r="O1080">
        <v>41</v>
      </c>
      <c r="P1080">
        <v>95</v>
      </c>
      <c r="Q1080">
        <v>72</v>
      </c>
      <c r="R1080">
        <v>43</v>
      </c>
      <c r="S1080">
        <v>95</v>
      </c>
      <c r="T1080">
        <v>41</v>
      </c>
      <c r="U1080">
        <v>49</v>
      </c>
      <c r="V1080">
        <v>51</v>
      </c>
      <c r="W1080">
        <v>51</v>
      </c>
      <c r="X1080">
        <v>50</v>
      </c>
      <c r="Y1080">
        <v>95</v>
      </c>
      <c r="Z1080">
        <v>51</v>
      </c>
      <c r="AA1080" t="s">
        <v>422</v>
      </c>
      <c r="AB1080" t="s">
        <v>389</v>
      </c>
      <c r="AC1080" t="s">
        <v>391</v>
      </c>
      <c r="AD1080" t="s">
        <v>392</v>
      </c>
    </row>
    <row r="1081" spans="1:30" x14ac:dyDescent="0.25">
      <c r="A1081" t="s">
        <v>1446</v>
      </c>
      <c r="B1081">
        <v>44958</v>
      </c>
      <c r="C1081">
        <v>44963</v>
      </c>
      <c r="D1081" t="s">
        <v>89</v>
      </c>
      <c r="E1081">
        <v>11419</v>
      </c>
      <c r="F1081">
        <v>500</v>
      </c>
      <c r="G1081">
        <v>65</v>
      </c>
      <c r="H1081">
        <v>393</v>
      </c>
      <c r="I1081">
        <v>6</v>
      </c>
      <c r="J1081">
        <v>78</v>
      </c>
      <c r="K1081">
        <v>1</v>
      </c>
      <c r="L1081">
        <v>1</v>
      </c>
      <c r="M1081">
        <v>5</v>
      </c>
      <c r="N1081">
        <v>8</v>
      </c>
      <c r="O1081">
        <v>114</v>
      </c>
      <c r="P1081">
        <v>405</v>
      </c>
      <c r="Q1081">
        <v>296</v>
      </c>
      <c r="R1081">
        <v>216</v>
      </c>
      <c r="S1081">
        <v>410</v>
      </c>
      <c r="T1081">
        <v>61</v>
      </c>
      <c r="U1081">
        <v>66</v>
      </c>
      <c r="V1081">
        <v>69</v>
      </c>
      <c r="W1081">
        <v>68</v>
      </c>
      <c r="X1081">
        <v>66</v>
      </c>
      <c r="Y1081">
        <v>414</v>
      </c>
      <c r="Z1081">
        <v>69</v>
      </c>
      <c r="AA1081" t="s">
        <v>90</v>
      </c>
      <c r="AB1081" t="s">
        <v>16</v>
      </c>
      <c r="AC1081" t="s">
        <v>91</v>
      </c>
      <c r="AD1081" t="s">
        <v>92</v>
      </c>
    </row>
    <row r="1082" spans="1:30" x14ac:dyDescent="0.25">
      <c r="A1082" t="s">
        <v>1446</v>
      </c>
      <c r="B1082">
        <v>44958</v>
      </c>
      <c r="C1082">
        <v>44963</v>
      </c>
      <c r="D1082" t="s">
        <v>414</v>
      </c>
      <c r="E1082">
        <v>4073</v>
      </c>
      <c r="F1082">
        <v>114</v>
      </c>
      <c r="G1082">
        <v>2</v>
      </c>
      <c r="H1082">
        <v>71</v>
      </c>
      <c r="I1082">
        <v>0</v>
      </c>
      <c r="J1082">
        <v>45</v>
      </c>
      <c r="K1082">
        <v>1</v>
      </c>
      <c r="L1082">
        <v>0</v>
      </c>
      <c r="M1082">
        <v>0</v>
      </c>
      <c r="N1082">
        <v>12</v>
      </c>
      <c r="O1082">
        <v>54</v>
      </c>
      <c r="P1082">
        <v>70</v>
      </c>
      <c r="Q1082">
        <v>55</v>
      </c>
      <c r="R1082">
        <v>32</v>
      </c>
      <c r="S1082">
        <v>75</v>
      </c>
      <c r="T1082">
        <v>30</v>
      </c>
      <c r="U1082">
        <v>28</v>
      </c>
      <c r="V1082">
        <v>33</v>
      </c>
      <c r="W1082">
        <v>30</v>
      </c>
      <c r="X1082">
        <v>32</v>
      </c>
      <c r="Y1082">
        <v>76</v>
      </c>
      <c r="Z1082">
        <v>33</v>
      </c>
      <c r="AA1082" t="s">
        <v>415</v>
      </c>
      <c r="AB1082" t="s">
        <v>389</v>
      </c>
      <c r="AC1082" t="s">
        <v>391</v>
      </c>
      <c r="AD1082" t="s">
        <v>392</v>
      </c>
    </row>
    <row r="1083" spans="1:30" x14ac:dyDescent="0.25">
      <c r="A1083" t="s">
        <v>1446</v>
      </c>
      <c r="B1083">
        <v>44958</v>
      </c>
      <c r="C1083">
        <v>44963</v>
      </c>
      <c r="D1083" t="s">
        <v>828</v>
      </c>
      <c r="E1083">
        <v>6626</v>
      </c>
      <c r="F1083">
        <v>343</v>
      </c>
      <c r="G1083">
        <v>12</v>
      </c>
      <c r="H1083">
        <v>207</v>
      </c>
      <c r="I1083">
        <v>1</v>
      </c>
      <c r="J1083">
        <v>23</v>
      </c>
      <c r="K1083">
        <v>1</v>
      </c>
      <c r="L1083">
        <v>0</v>
      </c>
      <c r="M1083">
        <v>0</v>
      </c>
      <c r="N1083">
        <v>22</v>
      </c>
      <c r="O1083">
        <v>88</v>
      </c>
      <c r="P1083">
        <v>209</v>
      </c>
      <c r="Q1083">
        <v>165</v>
      </c>
      <c r="R1083">
        <v>119</v>
      </c>
      <c r="S1083">
        <v>209</v>
      </c>
      <c r="T1083">
        <v>22</v>
      </c>
      <c r="U1083">
        <v>20</v>
      </c>
      <c r="V1083">
        <v>21</v>
      </c>
      <c r="W1083">
        <v>20</v>
      </c>
      <c r="X1083">
        <v>21</v>
      </c>
      <c r="Y1083">
        <v>210</v>
      </c>
      <c r="Z1083">
        <v>22</v>
      </c>
      <c r="AA1083" t="s">
        <v>829</v>
      </c>
      <c r="AB1083" t="s">
        <v>810</v>
      </c>
      <c r="AC1083" t="s">
        <v>812</v>
      </c>
      <c r="AD1083" t="s">
        <v>813</v>
      </c>
    </row>
    <row r="1084" spans="1:30" x14ac:dyDescent="0.25">
      <c r="A1084" t="s">
        <v>1446</v>
      </c>
      <c r="B1084">
        <v>44958</v>
      </c>
      <c r="C1084">
        <v>44963</v>
      </c>
      <c r="D1084" t="s">
        <v>483</v>
      </c>
      <c r="E1084">
        <v>3464</v>
      </c>
      <c r="F1084">
        <v>136</v>
      </c>
      <c r="G1084">
        <v>0</v>
      </c>
      <c r="H1084">
        <v>48</v>
      </c>
      <c r="I1084">
        <v>0</v>
      </c>
      <c r="J1084">
        <v>53</v>
      </c>
      <c r="K1084">
        <v>1</v>
      </c>
      <c r="L1084">
        <v>0</v>
      </c>
      <c r="M1084">
        <v>0</v>
      </c>
      <c r="N1084">
        <v>1</v>
      </c>
      <c r="O1084">
        <v>1</v>
      </c>
      <c r="P1084">
        <v>48</v>
      </c>
      <c r="Q1084">
        <v>27</v>
      </c>
      <c r="R1084">
        <v>12</v>
      </c>
      <c r="S1084">
        <v>49</v>
      </c>
      <c r="T1084">
        <v>2</v>
      </c>
      <c r="U1084">
        <v>10</v>
      </c>
      <c r="V1084">
        <v>13</v>
      </c>
      <c r="W1084">
        <v>11</v>
      </c>
      <c r="X1084">
        <v>13</v>
      </c>
      <c r="Y1084">
        <v>51</v>
      </c>
      <c r="Z1084">
        <v>14</v>
      </c>
      <c r="AA1084" t="s">
        <v>484</v>
      </c>
      <c r="AB1084" t="s">
        <v>389</v>
      </c>
      <c r="AC1084" t="s">
        <v>450</v>
      </c>
      <c r="AD1084" t="s">
        <v>451</v>
      </c>
    </row>
    <row r="1085" spans="1:30" x14ac:dyDescent="0.25">
      <c r="A1085" t="s">
        <v>1446</v>
      </c>
      <c r="B1085">
        <v>44958</v>
      </c>
      <c r="C1085">
        <v>44963</v>
      </c>
      <c r="D1085" t="s">
        <v>14</v>
      </c>
      <c r="E1085">
        <v>6000</v>
      </c>
      <c r="F1085">
        <v>187</v>
      </c>
      <c r="G1085">
        <v>121</v>
      </c>
      <c r="H1085">
        <v>148</v>
      </c>
      <c r="I1085">
        <v>0</v>
      </c>
      <c r="J1085">
        <v>66</v>
      </c>
      <c r="K1085">
        <v>32</v>
      </c>
      <c r="L1085">
        <v>15</v>
      </c>
      <c r="M1085">
        <v>57</v>
      </c>
      <c r="N1085">
        <v>58</v>
      </c>
      <c r="O1085">
        <v>132</v>
      </c>
      <c r="P1085">
        <v>147</v>
      </c>
      <c r="Q1085">
        <v>121</v>
      </c>
      <c r="R1085">
        <v>55</v>
      </c>
      <c r="S1085">
        <v>148</v>
      </c>
      <c r="T1085">
        <v>58</v>
      </c>
      <c r="U1085">
        <v>54</v>
      </c>
      <c r="V1085">
        <v>58</v>
      </c>
      <c r="W1085">
        <v>53</v>
      </c>
      <c r="X1085">
        <v>41</v>
      </c>
      <c r="Y1085">
        <v>148</v>
      </c>
      <c r="Z1085">
        <v>58</v>
      </c>
      <c r="AA1085" t="s">
        <v>15</v>
      </c>
      <c r="AB1085" t="s">
        <v>16</v>
      </c>
      <c r="AC1085" t="s">
        <v>91</v>
      </c>
      <c r="AD1085" t="s">
        <v>92</v>
      </c>
    </row>
    <row r="1086" spans="1:30" x14ac:dyDescent="0.25">
      <c r="A1086" t="s">
        <v>1446</v>
      </c>
      <c r="B1086">
        <v>44958</v>
      </c>
      <c r="C1086">
        <v>44963</v>
      </c>
      <c r="D1086" t="s">
        <v>174</v>
      </c>
      <c r="E1086">
        <v>20613</v>
      </c>
      <c r="F1086">
        <v>872</v>
      </c>
      <c r="G1086">
        <v>31</v>
      </c>
      <c r="H1086">
        <v>382</v>
      </c>
      <c r="I1086">
        <v>4</v>
      </c>
      <c r="J1086">
        <v>436</v>
      </c>
      <c r="K1086">
        <v>69</v>
      </c>
      <c r="L1086">
        <v>23</v>
      </c>
      <c r="M1086">
        <v>14</v>
      </c>
      <c r="N1086">
        <v>70</v>
      </c>
      <c r="O1086">
        <v>272</v>
      </c>
      <c r="P1086">
        <v>423</v>
      </c>
      <c r="Q1086">
        <v>341</v>
      </c>
      <c r="R1086">
        <v>258</v>
      </c>
      <c r="S1086">
        <v>434</v>
      </c>
      <c r="T1086">
        <v>267</v>
      </c>
      <c r="U1086">
        <v>245</v>
      </c>
      <c r="V1086">
        <v>288</v>
      </c>
      <c r="W1086">
        <v>274</v>
      </c>
      <c r="X1086">
        <v>274</v>
      </c>
      <c r="Y1086">
        <v>437</v>
      </c>
      <c r="Z1086">
        <v>289</v>
      </c>
      <c r="AA1086" t="s">
        <v>175</v>
      </c>
      <c r="AB1086" t="s">
        <v>16</v>
      </c>
      <c r="AC1086" t="s">
        <v>169</v>
      </c>
      <c r="AD1086" t="s">
        <v>1540</v>
      </c>
    </row>
    <row r="1087" spans="1:30" x14ac:dyDescent="0.25">
      <c r="A1087" t="s">
        <v>1446</v>
      </c>
      <c r="B1087">
        <v>44958</v>
      </c>
      <c r="C1087">
        <v>44963</v>
      </c>
      <c r="D1087" t="s">
        <v>926</v>
      </c>
      <c r="E1087">
        <v>8217</v>
      </c>
      <c r="F1087">
        <v>376</v>
      </c>
      <c r="G1087">
        <v>11</v>
      </c>
      <c r="H1087">
        <v>339</v>
      </c>
      <c r="I1087">
        <v>8</v>
      </c>
      <c r="J1087">
        <v>61</v>
      </c>
      <c r="K1087">
        <v>11</v>
      </c>
      <c r="L1087">
        <v>12</v>
      </c>
      <c r="M1087">
        <v>7</v>
      </c>
      <c r="N1087">
        <v>53</v>
      </c>
      <c r="O1087">
        <v>90</v>
      </c>
      <c r="P1087">
        <v>341</v>
      </c>
      <c r="Q1087">
        <v>237</v>
      </c>
      <c r="R1087">
        <v>169</v>
      </c>
      <c r="S1087">
        <v>340</v>
      </c>
      <c r="T1087">
        <v>55</v>
      </c>
      <c r="U1087">
        <v>46</v>
      </c>
      <c r="V1087">
        <v>55</v>
      </c>
      <c r="W1087">
        <v>54</v>
      </c>
      <c r="X1087">
        <v>56</v>
      </c>
      <c r="Y1087">
        <v>342</v>
      </c>
      <c r="Z1087">
        <v>58</v>
      </c>
      <c r="AA1087" t="s">
        <v>927</v>
      </c>
      <c r="AB1087" t="s">
        <v>810</v>
      </c>
      <c r="AC1087" t="s">
        <v>904</v>
      </c>
      <c r="AD1087" t="s">
        <v>905</v>
      </c>
    </row>
    <row r="1088" spans="1:30" x14ac:dyDescent="0.25">
      <c r="A1088" t="s">
        <v>1446</v>
      </c>
      <c r="B1088">
        <v>44958</v>
      </c>
      <c r="C1088">
        <v>44963</v>
      </c>
      <c r="D1088" t="s">
        <v>432</v>
      </c>
      <c r="E1088">
        <v>17318</v>
      </c>
      <c r="F1088">
        <v>649</v>
      </c>
      <c r="G1088">
        <v>4</v>
      </c>
      <c r="H1088">
        <v>395</v>
      </c>
      <c r="I1088">
        <v>1</v>
      </c>
      <c r="J1088">
        <v>198</v>
      </c>
      <c r="K1088">
        <v>18</v>
      </c>
      <c r="L1088">
        <v>42</v>
      </c>
      <c r="M1088">
        <v>29</v>
      </c>
      <c r="N1088">
        <v>81</v>
      </c>
      <c r="O1088">
        <v>127</v>
      </c>
      <c r="P1088">
        <v>410</v>
      </c>
      <c r="Q1088">
        <v>252</v>
      </c>
      <c r="R1088">
        <v>167</v>
      </c>
      <c r="S1088">
        <v>413</v>
      </c>
      <c r="T1088">
        <v>108</v>
      </c>
      <c r="U1088">
        <v>99</v>
      </c>
      <c r="V1088">
        <v>107</v>
      </c>
      <c r="W1088">
        <v>89</v>
      </c>
      <c r="X1088">
        <v>104</v>
      </c>
      <c r="Y1088">
        <v>413</v>
      </c>
      <c r="Z1088">
        <v>108</v>
      </c>
      <c r="AA1088" t="s">
        <v>433</v>
      </c>
      <c r="AB1088" t="s">
        <v>389</v>
      </c>
      <c r="AC1088" t="s">
        <v>434</v>
      </c>
      <c r="AD1088" t="s">
        <v>435</v>
      </c>
    </row>
    <row r="1089" spans="1:30" x14ac:dyDescent="0.25">
      <c r="A1089" t="s">
        <v>1446</v>
      </c>
      <c r="B1089">
        <v>44958</v>
      </c>
      <c r="C1089">
        <v>44963</v>
      </c>
      <c r="D1089" t="s">
        <v>578</v>
      </c>
      <c r="E1089">
        <v>3269</v>
      </c>
      <c r="F1089">
        <v>153</v>
      </c>
      <c r="G1089">
        <v>0</v>
      </c>
      <c r="H1089">
        <v>55</v>
      </c>
      <c r="I1089">
        <v>1</v>
      </c>
      <c r="J1089">
        <v>46</v>
      </c>
      <c r="K1089">
        <v>0</v>
      </c>
      <c r="L1089">
        <v>0</v>
      </c>
      <c r="M1089">
        <v>0</v>
      </c>
      <c r="N1089">
        <v>0</v>
      </c>
      <c r="O1089">
        <v>25</v>
      </c>
      <c r="P1089">
        <v>81</v>
      </c>
      <c r="Q1089">
        <v>59</v>
      </c>
      <c r="R1089">
        <v>36</v>
      </c>
      <c r="S1089">
        <v>81</v>
      </c>
      <c r="T1089">
        <v>14</v>
      </c>
      <c r="U1089">
        <v>25</v>
      </c>
      <c r="V1089">
        <v>27</v>
      </c>
      <c r="W1089">
        <v>26</v>
      </c>
      <c r="X1089">
        <v>25</v>
      </c>
      <c r="Y1089">
        <v>81</v>
      </c>
      <c r="Z1089">
        <v>27</v>
      </c>
      <c r="AA1089" t="s">
        <v>579</v>
      </c>
      <c r="AB1089" t="s">
        <v>389</v>
      </c>
      <c r="AC1089" t="s">
        <v>510</v>
      </c>
      <c r="AD1089" t="s">
        <v>511</v>
      </c>
    </row>
    <row r="1090" spans="1:30" x14ac:dyDescent="0.25">
      <c r="A1090" t="s">
        <v>1446</v>
      </c>
      <c r="B1090">
        <v>44958</v>
      </c>
      <c r="C1090">
        <v>44963</v>
      </c>
      <c r="D1090" t="s">
        <v>179</v>
      </c>
      <c r="E1090">
        <v>7263</v>
      </c>
      <c r="F1090">
        <v>322</v>
      </c>
      <c r="G1090">
        <v>53</v>
      </c>
      <c r="H1090">
        <v>108</v>
      </c>
      <c r="I1090">
        <v>1</v>
      </c>
      <c r="J1090">
        <v>107</v>
      </c>
      <c r="K1090">
        <v>7</v>
      </c>
      <c r="L1090">
        <v>11</v>
      </c>
      <c r="M1090">
        <v>16</v>
      </c>
      <c r="N1090">
        <v>14</v>
      </c>
      <c r="O1090">
        <v>66</v>
      </c>
      <c r="P1090">
        <v>122</v>
      </c>
      <c r="Q1090">
        <v>117</v>
      </c>
      <c r="R1090">
        <v>120</v>
      </c>
      <c r="S1090">
        <v>135</v>
      </c>
      <c r="T1090">
        <v>40</v>
      </c>
      <c r="U1090">
        <v>44</v>
      </c>
      <c r="V1090">
        <v>44</v>
      </c>
      <c r="W1090">
        <v>44</v>
      </c>
      <c r="X1090">
        <v>45</v>
      </c>
      <c r="Y1090">
        <v>136</v>
      </c>
      <c r="Z1090">
        <v>45</v>
      </c>
      <c r="AA1090" t="s">
        <v>180</v>
      </c>
      <c r="AB1090" t="s">
        <v>16</v>
      </c>
      <c r="AC1090" t="s">
        <v>169</v>
      </c>
      <c r="AD1090" t="s">
        <v>1540</v>
      </c>
    </row>
    <row r="1091" spans="1:30" x14ac:dyDescent="0.25">
      <c r="A1091" t="s">
        <v>1446</v>
      </c>
      <c r="B1091">
        <v>44958</v>
      </c>
      <c r="C1091">
        <v>44963</v>
      </c>
      <c r="D1091" t="s">
        <v>1019</v>
      </c>
      <c r="E1091">
        <v>28875</v>
      </c>
      <c r="F1091">
        <v>632</v>
      </c>
      <c r="G1091">
        <v>3</v>
      </c>
      <c r="H1091">
        <v>312</v>
      </c>
      <c r="I1091">
        <v>1</v>
      </c>
      <c r="J1091">
        <v>98</v>
      </c>
      <c r="K1091">
        <v>7</v>
      </c>
      <c r="L1091">
        <v>12</v>
      </c>
      <c r="M1091">
        <v>0</v>
      </c>
      <c r="N1091">
        <v>11</v>
      </c>
      <c r="O1091">
        <v>268</v>
      </c>
      <c r="P1091">
        <v>325</v>
      </c>
      <c r="Q1091">
        <v>244</v>
      </c>
      <c r="R1091">
        <v>108</v>
      </c>
      <c r="S1091">
        <v>327</v>
      </c>
      <c r="T1091">
        <v>26</v>
      </c>
      <c r="U1091">
        <v>31</v>
      </c>
      <c r="V1091">
        <v>30</v>
      </c>
      <c r="W1091">
        <v>27</v>
      </c>
      <c r="X1091">
        <v>29</v>
      </c>
      <c r="Y1091">
        <v>327</v>
      </c>
      <c r="Z1091">
        <v>33</v>
      </c>
      <c r="AA1091" t="s">
        <v>1020</v>
      </c>
      <c r="AB1091" t="s">
        <v>810</v>
      </c>
      <c r="AC1091" t="s">
        <v>1009</v>
      </c>
      <c r="AD1091" t="s">
        <v>1010</v>
      </c>
    </row>
    <row r="1092" spans="1:30" x14ac:dyDescent="0.25">
      <c r="A1092" t="s">
        <v>1446</v>
      </c>
      <c r="B1092">
        <v>44958</v>
      </c>
      <c r="C1092">
        <v>44963</v>
      </c>
      <c r="D1092" t="s">
        <v>515</v>
      </c>
      <c r="E1092">
        <v>9874</v>
      </c>
      <c r="F1092">
        <v>430</v>
      </c>
      <c r="G1092">
        <v>0</v>
      </c>
      <c r="H1092">
        <v>294</v>
      </c>
      <c r="I1092">
        <v>0</v>
      </c>
      <c r="J1092">
        <v>114</v>
      </c>
      <c r="K1092">
        <v>26</v>
      </c>
      <c r="L1092">
        <v>42</v>
      </c>
      <c r="M1092">
        <v>0</v>
      </c>
      <c r="N1092">
        <v>89</v>
      </c>
      <c r="O1092">
        <v>102</v>
      </c>
      <c r="P1092">
        <v>290</v>
      </c>
      <c r="Q1092">
        <v>244</v>
      </c>
      <c r="R1092">
        <v>157</v>
      </c>
      <c r="S1092">
        <v>293</v>
      </c>
      <c r="T1092">
        <v>88</v>
      </c>
      <c r="U1092">
        <v>86</v>
      </c>
      <c r="V1092">
        <v>97</v>
      </c>
      <c r="W1092">
        <v>96</v>
      </c>
      <c r="X1092">
        <v>92</v>
      </c>
      <c r="Y1092">
        <v>294</v>
      </c>
      <c r="Z1092">
        <v>97</v>
      </c>
      <c r="AA1092" t="s">
        <v>516</v>
      </c>
      <c r="AB1092" t="s">
        <v>389</v>
      </c>
      <c r="AC1092" t="s">
        <v>510</v>
      </c>
      <c r="AD1092" t="s">
        <v>511</v>
      </c>
    </row>
    <row r="1093" spans="1:30" x14ac:dyDescent="0.25">
      <c r="A1093" t="s">
        <v>1446</v>
      </c>
      <c r="B1093">
        <v>44958</v>
      </c>
      <c r="C1093">
        <v>44963</v>
      </c>
      <c r="D1093" t="s">
        <v>75</v>
      </c>
      <c r="E1093">
        <v>19816</v>
      </c>
      <c r="F1093">
        <v>665</v>
      </c>
      <c r="G1093">
        <v>13</v>
      </c>
      <c r="H1093">
        <v>327</v>
      </c>
      <c r="I1093">
        <v>12</v>
      </c>
      <c r="J1093">
        <v>188</v>
      </c>
      <c r="K1093">
        <v>73</v>
      </c>
      <c r="L1093">
        <v>41</v>
      </c>
      <c r="M1093">
        <v>2</v>
      </c>
      <c r="N1093">
        <v>143</v>
      </c>
      <c r="O1093">
        <v>82</v>
      </c>
      <c r="P1093">
        <v>349</v>
      </c>
      <c r="Q1093">
        <v>225</v>
      </c>
      <c r="R1093">
        <v>183</v>
      </c>
      <c r="S1093">
        <v>353</v>
      </c>
      <c r="T1093">
        <v>144</v>
      </c>
      <c r="U1093">
        <v>129</v>
      </c>
      <c r="V1093">
        <v>150</v>
      </c>
      <c r="W1093">
        <v>146</v>
      </c>
      <c r="X1093">
        <v>145</v>
      </c>
      <c r="Y1093">
        <v>353</v>
      </c>
      <c r="Z1093">
        <v>150</v>
      </c>
      <c r="AA1093" t="s">
        <v>1429</v>
      </c>
      <c r="AB1093" t="s">
        <v>16</v>
      </c>
      <c r="AC1093" t="s">
        <v>70</v>
      </c>
      <c r="AD1093" t="s">
        <v>1709</v>
      </c>
    </row>
    <row r="1094" spans="1:30" x14ac:dyDescent="0.25">
      <c r="A1094" t="s">
        <v>1446</v>
      </c>
      <c r="B1094">
        <v>44958</v>
      </c>
      <c r="C1094">
        <v>44963</v>
      </c>
      <c r="D1094" t="s">
        <v>562</v>
      </c>
      <c r="E1094">
        <v>5306</v>
      </c>
      <c r="F1094">
        <v>230</v>
      </c>
      <c r="G1094">
        <v>11</v>
      </c>
      <c r="H1094">
        <v>104</v>
      </c>
      <c r="I1094">
        <v>0</v>
      </c>
      <c r="J1094">
        <v>74</v>
      </c>
      <c r="K1094">
        <v>24</v>
      </c>
      <c r="L1094">
        <v>2</v>
      </c>
      <c r="M1094">
        <v>13</v>
      </c>
      <c r="N1094">
        <v>49</v>
      </c>
      <c r="O1094">
        <v>14</v>
      </c>
      <c r="P1094">
        <v>169</v>
      </c>
      <c r="Q1094">
        <v>132</v>
      </c>
      <c r="R1094">
        <v>93</v>
      </c>
      <c r="S1094">
        <v>169</v>
      </c>
      <c r="T1094">
        <v>64</v>
      </c>
      <c r="U1094">
        <v>60</v>
      </c>
      <c r="V1094">
        <v>67</v>
      </c>
      <c r="W1094">
        <v>67</v>
      </c>
      <c r="X1094">
        <v>65</v>
      </c>
      <c r="Y1094">
        <v>169</v>
      </c>
      <c r="Z1094">
        <v>67</v>
      </c>
      <c r="AA1094" t="s">
        <v>1516</v>
      </c>
      <c r="AB1094" t="s">
        <v>389</v>
      </c>
      <c r="AC1094" t="s">
        <v>510</v>
      </c>
      <c r="AD1094" t="s">
        <v>511</v>
      </c>
    </row>
    <row r="1095" spans="1:30" x14ac:dyDescent="0.25">
      <c r="A1095" t="s">
        <v>1446</v>
      </c>
      <c r="B1095">
        <v>44958</v>
      </c>
      <c r="C1095">
        <v>44963</v>
      </c>
      <c r="D1095" t="s">
        <v>964</v>
      </c>
      <c r="E1095">
        <v>4613</v>
      </c>
      <c r="F1095">
        <v>214</v>
      </c>
      <c r="G1095">
        <v>2</v>
      </c>
      <c r="H1095">
        <v>170</v>
      </c>
      <c r="I1095">
        <v>0</v>
      </c>
      <c r="J1095">
        <v>51</v>
      </c>
      <c r="K1095">
        <v>2</v>
      </c>
      <c r="L1095">
        <v>3</v>
      </c>
      <c r="M1095">
        <v>3</v>
      </c>
      <c r="N1095">
        <v>35</v>
      </c>
      <c r="O1095">
        <v>75</v>
      </c>
      <c r="P1095">
        <v>169</v>
      </c>
      <c r="Q1095">
        <v>151</v>
      </c>
      <c r="R1095">
        <v>71</v>
      </c>
      <c r="S1095">
        <v>170</v>
      </c>
      <c r="T1095">
        <v>46</v>
      </c>
      <c r="U1095">
        <v>45</v>
      </c>
      <c r="V1095">
        <v>47</v>
      </c>
      <c r="W1095">
        <v>46</v>
      </c>
      <c r="X1095">
        <v>45</v>
      </c>
      <c r="Y1095">
        <v>171</v>
      </c>
      <c r="Z1095">
        <v>47</v>
      </c>
      <c r="AA1095" t="s">
        <v>965</v>
      </c>
      <c r="AB1095" t="s">
        <v>810</v>
      </c>
      <c r="AC1095" t="s">
        <v>953</v>
      </c>
      <c r="AD1095" t="s">
        <v>954</v>
      </c>
    </row>
    <row r="1096" spans="1:30" x14ac:dyDescent="0.25">
      <c r="A1096" t="s">
        <v>1446</v>
      </c>
      <c r="B1096">
        <v>44958</v>
      </c>
      <c r="C1096">
        <v>44963</v>
      </c>
      <c r="D1096" t="s">
        <v>167</v>
      </c>
      <c r="E1096">
        <v>5484</v>
      </c>
      <c r="F1096">
        <v>149</v>
      </c>
      <c r="G1096">
        <v>1</v>
      </c>
      <c r="H1096">
        <v>84</v>
      </c>
      <c r="I1096">
        <v>1</v>
      </c>
      <c r="J1096">
        <v>63</v>
      </c>
      <c r="K1096">
        <v>7</v>
      </c>
      <c r="L1096">
        <v>9</v>
      </c>
      <c r="M1096">
        <v>2</v>
      </c>
      <c r="N1096">
        <v>43</v>
      </c>
      <c r="O1096">
        <v>24</v>
      </c>
      <c r="P1096">
        <v>85</v>
      </c>
      <c r="Q1096">
        <v>65</v>
      </c>
      <c r="R1096">
        <v>47</v>
      </c>
      <c r="S1096">
        <v>85</v>
      </c>
      <c r="T1096">
        <v>43</v>
      </c>
      <c r="U1096">
        <v>42</v>
      </c>
      <c r="V1096">
        <v>47</v>
      </c>
      <c r="W1096">
        <v>46</v>
      </c>
      <c r="X1096">
        <v>44</v>
      </c>
      <c r="Y1096">
        <v>86</v>
      </c>
      <c r="Z1096">
        <v>47</v>
      </c>
      <c r="AA1096" t="s">
        <v>168</v>
      </c>
      <c r="AB1096" t="s">
        <v>16</v>
      </c>
      <c r="AC1096" t="s">
        <v>169</v>
      </c>
      <c r="AD1096" t="s">
        <v>1540</v>
      </c>
    </row>
    <row r="1097" spans="1:30" x14ac:dyDescent="0.25">
      <c r="A1097" t="s">
        <v>1446</v>
      </c>
      <c r="B1097">
        <v>44986</v>
      </c>
      <c r="C1097">
        <v>44987</v>
      </c>
      <c r="D1097" t="s">
        <v>414</v>
      </c>
      <c r="E1097">
        <v>4083</v>
      </c>
      <c r="F1097">
        <v>115</v>
      </c>
      <c r="G1097">
        <v>3</v>
      </c>
      <c r="H1097">
        <v>74</v>
      </c>
      <c r="I1097">
        <v>0</v>
      </c>
      <c r="J1097">
        <v>44</v>
      </c>
      <c r="K1097">
        <v>1</v>
      </c>
      <c r="L1097">
        <v>0</v>
      </c>
      <c r="M1097">
        <v>0</v>
      </c>
      <c r="N1097">
        <v>13</v>
      </c>
      <c r="O1097">
        <v>58</v>
      </c>
      <c r="P1097">
        <v>74</v>
      </c>
      <c r="Q1097">
        <v>59</v>
      </c>
      <c r="R1097">
        <v>34</v>
      </c>
      <c r="S1097">
        <v>78</v>
      </c>
      <c r="T1097">
        <v>31</v>
      </c>
      <c r="U1097">
        <v>29</v>
      </c>
      <c r="V1097">
        <v>34</v>
      </c>
      <c r="W1097">
        <v>31</v>
      </c>
      <c r="X1097">
        <v>33</v>
      </c>
      <c r="Y1097">
        <v>79</v>
      </c>
      <c r="Z1097">
        <v>34</v>
      </c>
      <c r="AA1097" t="s">
        <v>415</v>
      </c>
      <c r="AB1097" t="s">
        <v>389</v>
      </c>
      <c r="AC1097" t="s">
        <v>391</v>
      </c>
      <c r="AD1097" t="s">
        <v>392</v>
      </c>
    </row>
    <row r="1098" spans="1:30" x14ac:dyDescent="0.25">
      <c r="A1098" t="s">
        <v>1446</v>
      </c>
      <c r="B1098">
        <v>44986</v>
      </c>
      <c r="C1098">
        <v>44987</v>
      </c>
      <c r="D1098" t="s">
        <v>402</v>
      </c>
      <c r="E1098">
        <v>6587</v>
      </c>
      <c r="F1098">
        <v>319</v>
      </c>
      <c r="G1098">
        <v>31</v>
      </c>
      <c r="H1098">
        <v>180</v>
      </c>
      <c r="I1098">
        <v>0</v>
      </c>
      <c r="J1098">
        <v>94</v>
      </c>
      <c r="K1098">
        <v>5</v>
      </c>
      <c r="L1098">
        <v>2</v>
      </c>
      <c r="M1098">
        <v>10</v>
      </c>
      <c r="N1098">
        <v>20</v>
      </c>
      <c r="O1098">
        <v>170</v>
      </c>
      <c r="P1098">
        <v>197</v>
      </c>
      <c r="Q1098">
        <v>157</v>
      </c>
      <c r="R1098">
        <v>119</v>
      </c>
      <c r="S1098">
        <v>198</v>
      </c>
      <c r="T1098">
        <v>58</v>
      </c>
      <c r="U1098">
        <v>63</v>
      </c>
      <c r="V1098">
        <v>72</v>
      </c>
      <c r="W1098">
        <v>70</v>
      </c>
      <c r="X1098">
        <v>70</v>
      </c>
      <c r="Y1098">
        <v>198</v>
      </c>
      <c r="Z1098">
        <v>72</v>
      </c>
      <c r="AA1098" t="s">
        <v>403</v>
      </c>
      <c r="AB1098" t="s">
        <v>389</v>
      </c>
      <c r="AC1098" t="s">
        <v>391</v>
      </c>
      <c r="AD1098" t="s">
        <v>392</v>
      </c>
    </row>
    <row r="1099" spans="1:30" x14ac:dyDescent="0.25">
      <c r="A1099" t="s">
        <v>1446</v>
      </c>
      <c r="B1099">
        <v>44986</v>
      </c>
      <c r="C1099">
        <v>44987</v>
      </c>
      <c r="D1099" t="s">
        <v>387</v>
      </c>
      <c r="E1099">
        <v>9995</v>
      </c>
      <c r="F1099">
        <v>465</v>
      </c>
      <c r="G1099">
        <v>15</v>
      </c>
      <c r="H1099">
        <v>281</v>
      </c>
      <c r="I1099">
        <v>3</v>
      </c>
      <c r="J1099">
        <v>181</v>
      </c>
      <c r="K1099">
        <v>4</v>
      </c>
      <c r="L1099">
        <v>1</v>
      </c>
      <c r="M1099">
        <v>5</v>
      </c>
      <c r="N1099">
        <v>44</v>
      </c>
      <c r="O1099">
        <v>178</v>
      </c>
      <c r="P1099">
        <v>286</v>
      </c>
      <c r="Q1099">
        <v>231</v>
      </c>
      <c r="R1099">
        <v>139</v>
      </c>
      <c r="S1099">
        <v>290</v>
      </c>
      <c r="T1099">
        <v>89</v>
      </c>
      <c r="U1099">
        <v>80</v>
      </c>
      <c r="V1099">
        <v>100</v>
      </c>
      <c r="W1099">
        <v>95</v>
      </c>
      <c r="X1099">
        <v>98</v>
      </c>
      <c r="Y1099">
        <v>290</v>
      </c>
      <c r="Z1099">
        <v>100</v>
      </c>
      <c r="AA1099" t="s">
        <v>388</v>
      </c>
      <c r="AB1099" t="s">
        <v>389</v>
      </c>
      <c r="AC1099" t="s">
        <v>391</v>
      </c>
      <c r="AD1099" t="s">
        <v>392</v>
      </c>
    </row>
    <row r="1100" spans="1:30" x14ac:dyDescent="0.25">
      <c r="A1100" t="s">
        <v>1446</v>
      </c>
      <c r="B1100">
        <v>44986</v>
      </c>
      <c r="C1100">
        <v>44987</v>
      </c>
      <c r="D1100" t="s">
        <v>578</v>
      </c>
      <c r="E1100">
        <v>3277</v>
      </c>
      <c r="F1100">
        <v>155</v>
      </c>
      <c r="G1100">
        <v>0</v>
      </c>
      <c r="H1100">
        <v>85</v>
      </c>
      <c r="I1100">
        <v>1</v>
      </c>
      <c r="J1100">
        <v>47</v>
      </c>
      <c r="K1100">
        <v>0</v>
      </c>
      <c r="L1100">
        <v>0</v>
      </c>
      <c r="M1100">
        <v>0</v>
      </c>
      <c r="N1100">
        <v>27</v>
      </c>
      <c r="O1100">
        <v>25</v>
      </c>
      <c r="P1100">
        <v>85</v>
      </c>
      <c r="Q1100">
        <v>63</v>
      </c>
      <c r="R1100">
        <v>38</v>
      </c>
      <c r="S1100">
        <v>85</v>
      </c>
      <c r="T1100">
        <v>27</v>
      </c>
      <c r="U1100">
        <v>28</v>
      </c>
      <c r="V1100">
        <v>29</v>
      </c>
      <c r="W1100">
        <v>28</v>
      </c>
      <c r="X1100">
        <v>26</v>
      </c>
      <c r="Y1100">
        <v>85</v>
      </c>
      <c r="Z1100">
        <v>29</v>
      </c>
      <c r="AA1100" t="s">
        <v>579</v>
      </c>
      <c r="AB1100" t="s">
        <v>389</v>
      </c>
      <c r="AC1100" t="s">
        <v>510</v>
      </c>
      <c r="AD1100" t="s">
        <v>511</v>
      </c>
    </row>
    <row r="1101" spans="1:30" x14ac:dyDescent="0.25">
      <c r="A1101" t="s">
        <v>1446</v>
      </c>
      <c r="B1101">
        <v>44986</v>
      </c>
      <c r="C1101">
        <v>44987</v>
      </c>
      <c r="D1101" t="s">
        <v>133</v>
      </c>
      <c r="E1101">
        <v>5833</v>
      </c>
      <c r="F1101">
        <v>195</v>
      </c>
      <c r="G1101">
        <v>85</v>
      </c>
      <c r="H1101">
        <v>161</v>
      </c>
      <c r="I1101">
        <v>0</v>
      </c>
      <c r="J1101">
        <v>95</v>
      </c>
      <c r="K1101">
        <v>1</v>
      </c>
      <c r="L1101">
        <v>0</v>
      </c>
      <c r="M1101">
        <v>32</v>
      </c>
      <c r="N1101">
        <v>63</v>
      </c>
      <c r="O1101">
        <v>134</v>
      </c>
      <c r="P1101">
        <v>165</v>
      </c>
      <c r="Q1101">
        <v>144</v>
      </c>
      <c r="R1101">
        <v>120</v>
      </c>
      <c r="S1101">
        <v>165</v>
      </c>
      <c r="T1101">
        <v>77</v>
      </c>
      <c r="U1101">
        <v>80</v>
      </c>
      <c r="V1101">
        <v>83</v>
      </c>
      <c r="W1101">
        <v>81</v>
      </c>
      <c r="X1101">
        <v>81</v>
      </c>
      <c r="Y1101">
        <v>167</v>
      </c>
      <c r="Z1101">
        <v>84</v>
      </c>
      <c r="AA1101" t="s">
        <v>134</v>
      </c>
      <c r="AB1101" t="s">
        <v>16</v>
      </c>
      <c r="AC1101" t="s">
        <v>128</v>
      </c>
      <c r="AD1101" t="s">
        <v>129</v>
      </c>
    </row>
    <row r="1102" spans="1:30" x14ac:dyDescent="0.25">
      <c r="A1102" t="s">
        <v>1446</v>
      </c>
      <c r="B1102">
        <v>44986</v>
      </c>
      <c r="C1102">
        <v>44987</v>
      </c>
      <c r="D1102" t="s">
        <v>517</v>
      </c>
      <c r="E1102">
        <v>4545</v>
      </c>
      <c r="F1102">
        <v>204</v>
      </c>
      <c r="G1102">
        <v>91</v>
      </c>
      <c r="H1102">
        <v>96</v>
      </c>
      <c r="I1102">
        <v>0</v>
      </c>
      <c r="J1102">
        <v>102</v>
      </c>
      <c r="K1102">
        <v>0</v>
      </c>
      <c r="L1102">
        <v>2</v>
      </c>
      <c r="M1102">
        <v>41</v>
      </c>
      <c r="N1102">
        <v>67</v>
      </c>
      <c r="O1102">
        <v>12</v>
      </c>
      <c r="P1102">
        <v>96</v>
      </c>
      <c r="Q1102">
        <v>77</v>
      </c>
      <c r="R1102">
        <v>58</v>
      </c>
      <c r="S1102">
        <v>95</v>
      </c>
      <c r="T1102">
        <v>67</v>
      </c>
      <c r="U1102">
        <v>66</v>
      </c>
      <c r="V1102">
        <v>67</v>
      </c>
      <c r="W1102">
        <v>67</v>
      </c>
      <c r="X1102">
        <v>54</v>
      </c>
      <c r="Y1102">
        <v>96</v>
      </c>
      <c r="Z1102">
        <v>67</v>
      </c>
      <c r="AA1102" t="s">
        <v>518</v>
      </c>
      <c r="AB1102" t="s">
        <v>389</v>
      </c>
      <c r="AC1102" t="s">
        <v>510</v>
      </c>
      <c r="AD1102" t="s">
        <v>511</v>
      </c>
    </row>
    <row r="1103" spans="1:30" x14ac:dyDescent="0.25">
      <c r="A1103" t="s">
        <v>1446</v>
      </c>
      <c r="B1103">
        <v>44986</v>
      </c>
      <c r="C1103">
        <v>44987</v>
      </c>
      <c r="D1103" t="s">
        <v>421</v>
      </c>
      <c r="E1103">
        <v>3301</v>
      </c>
      <c r="F1103">
        <v>104</v>
      </c>
      <c r="G1103">
        <v>7</v>
      </c>
      <c r="H1103">
        <v>98</v>
      </c>
      <c r="I1103">
        <v>0</v>
      </c>
      <c r="J1103">
        <v>53</v>
      </c>
      <c r="K1103">
        <v>18</v>
      </c>
      <c r="L1103">
        <v>4</v>
      </c>
      <c r="M1103">
        <v>6</v>
      </c>
      <c r="N1103">
        <v>51</v>
      </c>
      <c r="O1103">
        <v>42</v>
      </c>
      <c r="P1103">
        <v>98</v>
      </c>
      <c r="Q1103">
        <v>73</v>
      </c>
      <c r="R1103">
        <v>42</v>
      </c>
      <c r="S1103">
        <v>98</v>
      </c>
      <c r="T1103">
        <v>52</v>
      </c>
      <c r="U1103">
        <v>51</v>
      </c>
      <c r="V1103">
        <v>53</v>
      </c>
      <c r="W1103">
        <v>53</v>
      </c>
      <c r="X1103">
        <v>52</v>
      </c>
      <c r="Y1103">
        <v>98</v>
      </c>
      <c r="Z1103">
        <v>53</v>
      </c>
      <c r="AA1103" t="s">
        <v>422</v>
      </c>
      <c r="AB1103" t="s">
        <v>389</v>
      </c>
      <c r="AC1103" t="s">
        <v>391</v>
      </c>
      <c r="AD1103" t="s">
        <v>392</v>
      </c>
    </row>
    <row r="1104" spans="1:30" x14ac:dyDescent="0.25">
      <c r="A1104" t="s">
        <v>1446</v>
      </c>
      <c r="B1104">
        <v>44986</v>
      </c>
      <c r="C1104">
        <v>44987</v>
      </c>
      <c r="D1104" t="s">
        <v>106</v>
      </c>
      <c r="E1104">
        <v>6114</v>
      </c>
      <c r="F1104">
        <v>230</v>
      </c>
      <c r="G1104">
        <v>25</v>
      </c>
      <c r="H1104">
        <v>151</v>
      </c>
      <c r="I1104">
        <v>1</v>
      </c>
      <c r="J1104">
        <v>86</v>
      </c>
      <c r="K1104">
        <v>4</v>
      </c>
      <c r="L1104">
        <v>5</v>
      </c>
      <c r="M1104">
        <v>6</v>
      </c>
      <c r="N1104">
        <v>16</v>
      </c>
      <c r="O1104">
        <v>17</v>
      </c>
      <c r="P1104">
        <v>151</v>
      </c>
      <c r="Q1104">
        <v>86</v>
      </c>
      <c r="R1104">
        <v>54</v>
      </c>
      <c r="S1104">
        <v>153</v>
      </c>
      <c r="T1104">
        <v>57</v>
      </c>
      <c r="U1104">
        <v>49</v>
      </c>
      <c r="V1104">
        <v>62</v>
      </c>
      <c r="W1104">
        <v>44</v>
      </c>
      <c r="X1104">
        <v>62</v>
      </c>
      <c r="Y1104">
        <v>153</v>
      </c>
      <c r="Z1104">
        <v>62</v>
      </c>
      <c r="AA1104" t="s">
        <v>107</v>
      </c>
      <c r="AB1104" t="s">
        <v>16</v>
      </c>
      <c r="AC1104" t="s">
        <v>91</v>
      </c>
      <c r="AD1104" t="s">
        <v>92</v>
      </c>
    </row>
    <row r="1105" spans="1:30" x14ac:dyDescent="0.25">
      <c r="A1105" t="s">
        <v>1446</v>
      </c>
      <c r="B1105">
        <v>44986</v>
      </c>
      <c r="C1105">
        <v>44987</v>
      </c>
      <c r="D1105" t="s">
        <v>543</v>
      </c>
      <c r="E1105">
        <v>12362</v>
      </c>
      <c r="F1105">
        <v>579</v>
      </c>
      <c r="G1105">
        <v>0</v>
      </c>
      <c r="H1105">
        <v>338</v>
      </c>
      <c r="I1105">
        <v>1</v>
      </c>
      <c r="J1105">
        <v>222</v>
      </c>
      <c r="K1105">
        <v>4</v>
      </c>
      <c r="L1105">
        <v>4</v>
      </c>
      <c r="M1105">
        <v>4</v>
      </c>
      <c r="N1105">
        <v>59</v>
      </c>
      <c r="O1105">
        <v>138</v>
      </c>
      <c r="P1105">
        <v>342</v>
      </c>
      <c r="Q1105">
        <v>304</v>
      </c>
      <c r="R1105">
        <v>208</v>
      </c>
      <c r="S1105">
        <v>390</v>
      </c>
      <c r="T1105">
        <v>91</v>
      </c>
      <c r="U1105">
        <v>158</v>
      </c>
      <c r="V1105">
        <v>167</v>
      </c>
      <c r="W1105">
        <v>161</v>
      </c>
      <c r="X1105">
        <v>161</v>
      </c>
      <c r="Y1105">
        <v>392</v>
      </c>
      <c r="Z1105">
        <v>167</v>
      </c>
      <c r="AA1105" t="s">
        <v>544</v>
      </c>
      <c r="AB1105" t="s">
        <v>389</v>
      </c>
      <c r="AC1105" t="s">
        <v>510</v>
      </c>
      <c r="AD1105" t="s">
        <v>511</v>
      </c>
    </row>
    <row r="1106" spans="1:30" x14ac:dyDescent="0.25">
      <c r="A1106" t="s">
        <v>1446</v>
      </c>
      <c r="B1106">
        <v>44986</v>
      </c>
      <c r="C1106">
        <v>44987</v>
      </c>
      <c r="D1106" t="s">
        <v>439</v>
      </c>
      <c r="E1106">
        <v>9979</v>
      </c>
      <c r="F1106">
        <v>458</v>
      </c>
      <c r="G1106">
        <v>1</v>
      </c>
      <c r="H1106">
        <v>265</v>
      </c>
      <c r="I1106">
        <v>1</v>
      </c>
      <c r="J1106">
        <v>122</v>
      </c>
      <c r="K1106">
        <v>1</v>
      </c>
      <c r="L1106">
        <v>2</v>
      </c>
      <c r="M1106">
        <v>1</v>
      </c>
      <c r="N1106">
        <v>95</v>
      </c>
      <c r="O1106">
        <v>18</v>
      </c>
      <c r="P1106">
        <v>320</v>
      </c>
      <c r="Q1106">
        <v>233</v>
      </c>
      <c r="R1106">
        <v>206</v>
      </c>
      <c r="S1106">
        <v>322</v>
      </c>
      <c r="T1106">
        <v>94</v>
      </c>
      <c r="U1106">
        <v>92</v>
      </c>
      <c r="V1106">
        <v>105</v>
      </c>
      <c r="W1106">
        <v>102</v>
      </c>
      <c r="X1106">
        <v>101</v>
      </c>
      <c r="Y1106">
        <v>322</v>
      </c>
      <c r="Z1106">
        <v>105</v>
      </c>
      <c r="AA1106" t="s">
        <v>440</v>
      </c>
      <c r="AB1106" t="s">
        <v>389</v>
      </c>
      <c r="AC1106" t="s">
        <v>434</v>
      </c>
      <c r="AD1106" t="s">
        <v>435</v>
      </c>
    </row>
    <row r="1107" spans="1:30" x14ac:dyDescent="0.25">
      <c r="A1107" t="s">
        <v>1446</v>
      </c>
      <c r="B1107">
        <v>44986</v>
      </c>
      <c r="C1107">
        <v>44987</v>
      </c>
      <c r="D1107" t="s">
        <v>68</v>
      </c>
      <c r="E1107">
        <v>5596</v>
      </c>
      <c r="F1107">
        <v>139</v>
      </c>
      <c r="G1107">
        <v>50</v>
      </c>
      <c r="H1107">
        <v>92</v>
      </c>
      <c r="I1107">
        <v>9</v>
      </c>
      <c r="J1107">
        <v>36</v>
      </c>
      <c r="K1107">
        <v>3</v>
      </c>
      <c r="L1107">
        <v>12</v>
      </c>
      <c r="M1107">
        <v>5</v>
      </c>
      <c r="N1107">
        <v>14</v>
      </c>
      <c r="O1107">
        <v>93</v>
      </c>
      <c r="P1107">
        <v>111</v>
      </c>
      <c r="Q1107">
        <v>106</v>
      </c>
      <c r="R1107">
        <v>38</v>
      </c>
      <c r="S1107">
        <v>129</v>
      </c>
      <c r="T1107">
        <v>22</v>
      </c>
      <c r="U1107">
        <v>24</v>
      </c>
      <c r="V1107">
        <v>24</v>
      </c>
      <c r="W1107">
        <v>20</v>
      </c>
      <c r="X1107">
        <v>24</v>
      </c>
      <c r="Y1107">
        <v>133</v>
      </c>
      <c r="Z1107">
        <v>24</v>
      </c>
      <c r="AA1107" t="s">
        <v>69</v>
      </c>
      <c r="AB1107" t="s">
        <v>16</v>
      </c>
      <c r="AC1107" t="s">
        <v>70</v>
      </c>
      <c r="AD1107" t="s">
        <v>1709</v>
      </c>
    </row>
    <row r="1108" spans="1:30" x14ac:dyDescent="0.25">
      <c r="A1108" t="s">
        <v>1446</v>
      </c>
      <c r="B1108">
        <v>44986</v>
      </c>
      <c r="C1108">
        <v>44987</v>
      </c>
      <c r="D1108" t="s">
        <v>89</v>
      </c>
      <c r="E1108">
        <v>11409</v>
      </c>
      <c r="F1108">
        <v>501</v>
      </c>
      <c r="G1108">
        <v>72</v>
      </c>
      <c r="H1108">
        <v>438</v>
      </c>
      <c r="I1108">
        <v>6</v>
      </c>
      <c r="J1108">
        <v>80</v>
      </c>
      <c r="K1108">
        <v>1</v>
      </c>
      <c r="L1108">
        <v>1</v>
      </c>
      <c r="M1108">
        <v>5</v>
      </c>
      <c r="N1108">
        <v>70</v>
      </c>
      <c r="O1108">
        <v>119</v>
      </c>
      <c r="P1108">
        <v>436</v>
      </c>
      <c r="Q1108">
        <v>359</v>
      </c>
      <c r="R1108">
        <v>230</v>
      </c>
      <c r="S1108">
        <v>465</v>
      </c>
      <c r="T1108">
        <v>66</v>
      </c>
      <c r="U1108">
        <v>68</v>
      </c>
      <c r="V1108">
        <v>70</v>
      </c>
      <c r="W1108">
        <v>69</v>
      </c>
      <c r="X1108">
        <v>67</v>
      </c>
      <c r="Y1108">
        <v>472</v>
      </c>
      <c r="Z1108">
        <v>70</v>
      </c>
      <c r="AA1108" t="s">
        <v>90</v>
      </c>
      <c r="AB1108" t="s">
        <v>16</v>
      </c>
      <c r="AC1108" t="s">
        <v>91</v>
      </c>
      <c r="AD1108" t="s">
        <v>92</v>
      </c>
    </row>
    <row r="1109" spans="1:30" x14ac:dyDescent="0.25">
      <c r="A1109" t="s">
        <v>1446</v>
      </c>
      <c r="B1109">
        <v>44986</v>
      </c>
      <c r="C1109">
        <v>44987</v>
      </c>
      <c r="D1109" t="s">
        <v>101</v>
      </c>
      <c r="E1109">
        <v>3335</v>
      </c>
      <c r="F1109">
        <v>91</v>
      </c>
      <c r="G1109">
        <v>10</v>
      </c>
      <c r="H1109">
        <v>50</v>
      </c>
      <c r="I1109">
        <v>1</v>
      </c>
      <c r="J1109">
        <v>36</v>
      </c>
      <c r="K1109">
        <v>4</v>
      </c>
      <c r="L1109">
        <v>4</v>
      </c>
      <c r="M1109">
        <v>7</v>
      </c>
      <c r="N1109">
        <v>14</v>
      </c>
      <c r="O1109">
        <v>23</v>
      </c>
      <c r="P1109">
        <v>50</v>
      </c>
      <c r="Q1109">
        <v>50</v>
      </c>
      <c r="R1109">
        <v>26</v>
      </c>
      <c r="S1109">
        <v>52</v>
      </c>
      <c r="T1109">
        <v>19</v>
      </c>
      <c r="U1109">
        <v>20</v>
      </c>
      <c r="V1109">
        <v>20</v>
      </c>
      <c r="W1109">
        <v>20</v>
      </c>
      <c r="X1109">
        <v>19</v>
      </c>
      <c r="Y1109">
        <v>52</v>
      </c>
      <c r="Z1109">
        <v>20</v>
      </c>
      <c r="AA1109" t="s">
        <v>102</v>
      </c>
      <c r="AB1109" t="s">
        <v>16</v>
      </c>
      <c r="AC1109" t="s">
        <v>91</v>
      </c>
      <c r="AD1109" t="s">
        <v>92</v>
      </c>
    </row>
    <row r="1110" spans="1:30" x14ac:dyDescent="0.25">
      <c r="A1110" t="s">
        <v>1446</v>
      </c>
      <c r="B1110">
        <v>44986</v>
      </c>
      <c r="C1110">
        <v>44987</v>
      </c>
      <c r="D1110" t="s">
        <v>515</v>
      </c>
      <c r="E1110">
        <v>9937</v>
      </c>
      <c r="F1110">
        <v>434</v>
      </c>
      <c r="G1110">
        <v>0</v>
      </c>
      <c r="H1110">
        <v>312</v>
      </c>
      <c r="I1110">
        <v>0</v>
      </c>
      <c r="J1110">
        <v>114</v>
      </c>
      <c r="K1110">
        <v>28</v>
      </c>
      <c r="L1110">
        <v>43</v>
      </c>
      <c r="M1110">
        <v>0</v>
      </c>
      <c r="N1110">
        <v>90</v>
      </c>
      <c r="O1110">
        <v>116</v>
      </c>
      <c r="P1110">
        <v>313</v>
      </c>
      <c r="Q1110">
        <v>265</v>
      </c>
      <c r="R1110">
        <v>170</v>
      </c>
      <c r="S1110">
        <v>315</v>
      </c>
      <c r="T1110">
        <v>91</v>
      </c>
      <c r="U1110">
        <v>91</v>
      </c>
      <c r="V1110">
        <v>100</v>
      </c>
      <c r="W1110">
        <v>100</v>
      </c>
      <c r="X1110">
        <v>93</v>
      </c>
      <c r="Y1110">
        <v>316</v>
      </c>
      <c r="Z1110">
        <v>100</v>
      </c>
      <c r="AA1110" t="s">
        <v>516</v>
      </c>
      <c r="AB1110" t="s">
        <v>389</v>
      </c>
      <c r="AC1110" t="s">
        <v>510</v>
      </c>
      <c r="AD1110" t="s">
        <v>511</v>
      </c>
    </row>
    <row r="1111" spans="1:30" x14ac:dyDescent="0.25">
      <c r="A1111" t="s">
        <v>1446</v>
      </c>
      <c r="B1111">
        <v>44986</v>
      </c>
      <c r="C1111">
        <v>44987</v>
      </c>
      <c r="D1111" t="s">
        <v>562</v>
      </c>
      <c r="E1111">
        <v>5300</v>
      </c>
      <c r="F1111">
        <v>227</v>
      </c>
      <c r="G1111">
        <v>12</v>
      </c>
      <c r="H1111">
        <v>106</v>
      </c>
      <c r="I1111">
        <v>0</v>
      </c>
      <c r="J1111">
        <v>73</v>
      </c>
      <c r="K1111">
        <v>23</v>
      </c>
      <c r="L1111">
        <v>2</v>
      </c>
      <c r="M1111">
        <v>13</v>
      </c>
      <c r="N1111">
        <v>49</v>
      </c>
      <c r="O1111">
        <v>14</v>
      </c>
      <c r="P1111">
        <v>174</v>
      </c>
      <c r="Q1111">
        <v>137</v>
      </c>
      <c r="R1111">
        <v>95</v>
      </c>
      <c r="S1111">
        <v>174</v>
      </c>
      <c r="T1111">
        <v>64</v>
      </c>
      <c r="U1111">
        <v>60</v>
      </c>
      <c r="V1111">
        <v>67</v>
      </c>
      <c r="W1111">
        <v>67</v>
      </c>
      <c r="X1111">
        <v>65</v>
      </c>
      <c r="Y1111">
        <v>174</v>
      </c>
      <c r="Z1111">
        <v>67</v>
      </c>
      <c r="AA1111" t="s">
        <v>1516</v>
      </c>
      <c r="AB1111" t="s">
        <v>389</v>
      </c>
      <c r="AC1111" t="s">
        <v>510</v>
      </c>
      <c r="AD1111" t="s">
        <v>511</v>
      </c>
    </row>
    <row r="1112" spans="1:30" x14ac:dyDescent="0.25">
      <c r="A1112" t="s">
        <v>1446</v>
      </c>
      <c r="B1112">
        <v>44986</v>
      </c>
      <c r="C1112">
        <v>44987</v>
      </c>
      <c r="D1112" t="s">
        <v>96</v>
      </c>
      <c r="E1112">
        <v>2111</v>
      </c>
      <c r="F1112">
        <v>75</v>
      </c>
      <c r="G1112">
        <v>30</v>
      </c>
      <c r="H1112">
        <v>39</v>
      </c>
      <c r="I1112">
        <v>0</v>
      </c>
      <c r="J1112">
        <v>26</v>
      </c>
      <c r="K1112">
        <v>2</v>
      </c>
      <c r="L1112">
        <v>6</v>
      </c>
      <c r="M1112">
        <v>12</v>
      </c>
      <c r="N1112">
        <v>13</v>
      </c>
      <c r="O1112">
        <v>39</v>
      </c>
      <c r="P1112">
        <v>39</v>
      </c>
      <c r="Q1112">
        <v>36</v>
      </c>
      <c r="R1112">
        <v>31</v>
      </c>
      <c r="S1112">
        <v>39</v>
      </c>
      <c r="T1112">
        <v>15</v>
      </c>
      <c r="U1112">
        <v>15</v>
      </c>
      <c r="V1112">
        <v>15</v>
      </c>
      <c r="W1112">
        <v>14</v>
      </c>
      <c r="X1112">
        <v>14</v>
      </c>
      <c r="Y1112">
        <v>40</v>
      </c>
      <c r="Z1112">
        <v>15</v>
      </c>
      <c r="AA1112" t="s">
        <v>97</v>
      </c>
      <c r="AB1112" t="s">
        <v>16</v>
      </c>
      <c r="AC1112" t="s">
        <v>128</v>
      </c>
      <c r="AD1112" t="s">
        <v>129</v>
      </c>
    </row>
    <row r="1113" spans="1:30" x14ac:dyDescent="0.25">
      <c r="A1113" t="s">
        <v>1446</v>
      </c>
      <c r="B1113">
        <v>44986</v>
      </c>
      <c r="C1113">
        <v>44987</v>
      </c>
      <c r="D1113" t="s">
        <v>583</v>
      </c>
      <c r="E1113">
        <v>3973</v>
      </c>
      <c r="F1113">
        <v>207</v>
      </c>
      <c r="G1113">
        <v>3</v>
      </c>
      <c r="H1113">
        <v>198</v>
      </c>
      <c r="I1113">
        <v>0</v>
      </c>
      <c r="J1113">
        <v>64</v>
      </c>
      <c r="K1113">
        <v>20</v>
      </c>
      <c r="L1113">
        <v>11</v>
      </c>
      <c r="M1113">
        <v>29</v>
      </c>
      <c r="N1113">
        <v>34</v>
      </c>
      <c r="O1113">
        <v>4</v>
      </c>
      <c r="P1113">
        <v>199</v>
      </c>
      <c r="Q1113">
        <v>174</v>
      </c>
      <c r="R1113">
        <v>90</v>
      </c>
      <c r="S1113">
        <v>201</v>
      </c>
      <c r="T1113">
        <v>51</v>
      </c>
      <c r="U1113">
        <v>62</v>
      </c>
      <c r="V1113">
        <v>62</v>
      </c>
      <c r="W1113">
        <v>60</v>
      </c>
      <c r="X1113">
        <v>61</v>
      </c>
      <c r="Y1113">
        <v>201</v>
      </c>
      <c r="Z1113">
        <v>62</v>
      </c>
      <c r="AA1113" t="s">
        <v>584</v>
      </c>
      <c r="AB1113" t="s">
        <v>389</v>
      </c>
      <c r="AC1113" t="s">
        <v>510</v>
      </c>
      <c r="AD1113" t="s">
        <v>511</v>
      </c>
    </row>
    <row r="1114" spans="1:30" x14ac:dyDescent="0.25">
      <c r="A1114" t="s">
        <v>1446</v>
      </c>
      <c r="B1114">
        <v>44986</v>
      </c>
      <c r="C1114">
        <v>44987</v>
      </c>
      <c r="D1114" t="s">
        <v>126</v>
      </c>
      <c r="E1114">
        <v>3925</v>
      </c>
      <c r="F1114">
        <v>132</v>
      </c>
      <c r="G1114">
        <v>93</v>
      </c>
      <c r="H1114">
        <v>101</v>
      </c>
      <c r="I1114">
        <v>1</v>
      </c>
      <c r="J1114">
        <v>102</v>
      </c>
      <c r="K1114">
        <v>2</v>
      </c>
      <c r="L1114">
        <v>1</v>
      </c>
      <c r="M1114">
        <v>88</v>
      </c>
      <c r="N1114">
        <v>80</v>
      </c>
      <c r="O1114">
        <v>67</v>
      </c>
      <c r="P1114">
        <v>101</v>
      </c>
      <c r="Q1114">
        <v>95</v>
      </c>
      <c r="R1114">
        <v>64</v>
      </c>
      <c r="S1114">
        <v>101</v>
      </c>
      <c r="T1114">
        <v>90</v>
      </c>
      <c r="U1114">
        <v>85</v>
      </c>
      <c r="V1114">
        <v>88</v>
      </c>
      <c r="W1114">
        <v>81</v>
      </c>
      <c r="X1114">
        <v>74</v>
      </c>
      <c r="Y1114">
        <v>103</v>
      </c>
      <c r="Z1114">
        <v>90</v>
      </c>
      <c r="AA1114" t="s">
        <v>127</v>
      </c>
      <c r="AB1114" t="s">
        <v>16</v>
      </c>
      <c r="AC1114" t="s">
        <v>128</v>
      </c>
      <c r="AD1114" t="s">
        <v>129</v>
      </c>
    </row>
    <row r="1115" spans="1:30" x14ac:dyDescent="0.25">
      <c r="A1115" t="s">
        <v>1446</v>
      </c>
      <c r="B1115">
        <v>44986</v>
      </c>
      <c r="C1115">
        <v>44987</v>
      </c>
      <c r="D1115" t="s">
        <v>508</v>
      </c>
      <c r="E1115">
        <v>3497</v>
      </c>
      <c r="F1115">
        <v>161</v>
      </c>
      <c r="G1115">
        <v>4</v>
      </c>
      <c r="H1115">
        <v>141</v>
      </c>
      <c r="I1115">
        <v>0</v>
      </c>
      <c r="J1115">
        <v>51</v>
      </c>
      <c r="K1115">
        <v>0</v>
      </c>
      <c r="L1115">
        <v>1</v>
      </c>
      <c r="M1115">
        <v>0</v>
      </c>
      <c r="N1115">
        <v>14</v>
      </c>
      <c r="O1115">
        <v>97</v>
      </c>
      <c r="P1115">
        <v>146</v>
      </c>
      <c r="Q1115">
        <v>108</v>
      </c>
      <c r="R1115">
        <v>82</v>
      </c>
      <c r="S1115">
        <v>146</v>
      </c>
      <c r="T1115">
        <v>48</v>
      </c>
      <c r="U1115">
        <v>45</v>
      </c>
      <c r="V1115">
        <v>49</v>
      </c>
      <c r="W1115">
        <v>47</v>
      </c>
      <c r="X1115">
        <v>48</v>
      </c>
      <c r="Y1115">
        <v>146</v>
      </c>
      <c r="Z1115">
        <v>49</v>
      </c>
      <c r="AA1115" t="s">
        <v>1546</v>
      </c>
      <c r="AB1115" t="s">
        <v>389</v>
      </c>
      <c r="AC1115" t="s">
        <v>510</v>
      </c>
      <c r="AD1115" t="s">
        <v>511</v>
      </c>
    </row>
    <row r="1116" spans="1:30" x14ac:dyDescent="0.25">
      <c r="A1116" t="s">
        <v>1446</v>
      </c>
      <c r="B1116">
        <v>44986</v>
      </c>
      <c r="C1116">
        <v>44987</v>
      </c>
      <c r="D1116" t="s">
        <v>148</v>
      </c>
      <c r="E1116">
        <v>7136</v>
      </c>
      <c r="F1116">
        <v>300</v>
      </c>
      <c r="G1116">
        <v>2</v>
      </c>
      <c r="H1116">
        <v>112</v>
      </c>
      <c r="I1116">
        <v>8</v>
      </c>
      <c r="J1116">
        <v>150</v>
      </c>
      <c r="K1116">
        <v>4</v>
      </c>
      <c r="L1116">
        <v>0</v>
      </c>
      <c r="M1116">
        <v>3</v>
      </c>
      <c r="N1116">
        <v>41</v>
      </c>
      <c r="O1116">
        <v>70</v>
      </c>
      <c r="P1116">
        <v>115</v>
      </c>
      <c r="Q1116">
        <v>90</v>
      </c>
      <c r="R1116">
        <v>74</v>
      </c>
      <c r="S1116">
        <v>126</v>
      </c>
      <c r="T1116">
        <v>44</v>
      </c>
      <c r="U1116">
        <v>45</v>
      </c>
      <c r="V1116">
        <v>52</v>
      </c>
      <c r="W1116">
        <v>48</v>
      </c>
      <c r="X1116">
        <v>53</v>
      </c>
      <c r="Y1116">
        <v>126</v>
      </c>
      <c r="Z1116">
        <v>55</v>
      </c>
      <c r="AA1116" t="s">
        <v>149</v>
      </c>
      <c r="AB1116" t="s">
        <v>16</v>
      </c>
      <c r="AC1116" t="s">
        <v>128</v>
      </c>
      <c r="AD1116" t="s">
        <v>129</v>
      </c>
    </row>
    <row r="1117" spans="1:30" x14ac:dyDescent="0.25">
      <c r="A1117" t="s">
        <v>1446</v>
      </c>
      <c r="B1117">
        <v>44986</v>
      </c>
      <c r="C1117">
        <v>44987</v>
      </c>
      <c r="D1117" t="s">
        <v>79</v>
      </c>
      <c r="E1117">
        <v>7382</v>
      </c>
      <c r="F1117">
        <v>286</v>
      </c>
      <c r="G1117">
        <v>0</v>
      </c>
      <c r="H1117">
        <v>226</v>
      </c>
      <c r="I1117">
        <v>1</v>
      </c>
      <c r="J1117">
        <v>43</v>
      </c>
      <c r="K1117">
        <v>2</v>
      </c>
      <c r="L1117">
        <v>2</v>
      </c>
      <c r="M1117">
        <v>0</v>
      </c>
      <c r="N1117">
        <v>38</v>
      </c>
      <c r="O1117">
        <v>85</v>
      </c>
      <c r="P1117">
        <v>226</v>
      </c>
      <c r="Q1117">
        <v>195</v>
      </c>
      <c r="R1117">
        <v>102</v>
      </c>
      <c r="S1117">
        <v>229</v>
      </c>
      <c r="T1117">
        <v>38</v>
      </c>
      <c r="U1117">
        <v>38</v>
      </c>
      <c r="V1117">
        <v>38</v>
      </c>
      <c r="W1117">
        <v>38</v>
      </c>
      <c r="X1117">
        <v>37</v>
      </c>
      <c r="Y1117">
        <v>229</v>
      </c>
      <c r="Z1117">
        <v>39</v>
      </c>
      <c r="AA1117" t="s">
        <v>80</v>
      </c>
      <c r="AB1117" t="s">
        <v>16</v>
      </c>
      <c r="AC1117" t="s">
        <v>70</v>
      </c>
      <c r="AD1117" t="s">
        <v>1709</v>
      </c>
    </row>
    <row r="1118" spans="1:30" x14ac:dyDescent="0.25">
      <c r="A1118" t="s">
        <v>1446</v>
      </c>
      <c r="B1118">
        <v>44986</v>
      </c>
      <c r="C1118">
        <v>44987</v>
      </c>
      <c r="D1118" t="s">
        <v>75</v>
      </c>
      <c r="E1118">
        <v>19823</v>
      </c>
      <c r="F1118">
        <v>664</v>
      </c>
      <c r="G1118">
        <v>26</v>
      </c>
      <c r="H1118">
        <v>363</v>
      </c>
      <c r="I1118">
        <v>17</v>
      </c>
      <c r="J1118">
        <v>187</v>
      </c>
      <c r="K1118">
        <v>77</v>
      </c>
      <c r="L1118">
        <v>47</v>
      </c>
      <c r="M1118">
        <v>3</v>
      </c>
      <c r="N1118">
        <v>153</v>
      </c>
      <c r="O1118">
        <v>104</v>
      </c>
      <c r="P1118">
        <v>390</v>
      </c>
      <c r="Q1118">
        <v>266</v>
      </c>
      <c r="R1118">
        <v>202</v>
      </c>
      <c r="S1118">
        <v>393</v>
      </c>
      <c r="T1118">
        <v>155</v>
      </c>
      <c r="U1118">
        <v>142</v>
      </c>
      <c r="V1118">
        <v>163</v>
      </c>
      <c r="W1118">
        <v>159</v>
      </c>
      <c r="X1118">
        <v>157</v>
      </c>
      <c r="Y1118">
        <v>393</v>
      </c>
      <c r="Z1118">
        <v>163</v>
      </c>
      <c r="AA1118" t="s">
        <v>1429</v>
      </c>
      <c r="AB1118" t="s">
        <v>16</v>
      </c>
      <c r="AC1118" t="s">
        <v>70</v>
      </c>
      <c r="AD1118" t="s">
        <v>1709</v>
      </c>
    </row>
    <row r="1119" spans="1:30" x14ac:dyDescent="0.25">
      <c r="A1119" t="s">
        <v>1446</v>
      </c>
      <c r="B1119">
        <v>44986</v>
      </c>
      <c r="C1119">
        <v>44987</v>
      </c>
      <c r="D1119" t="s">
        <v>549</v>
      </c>
      <c r="E1119">
        <v>3806</v>
      </c>
      <c r="F1119">
        <v>113</v>
      </c>
      <c r="G1119">
        <v>3</v>
      </c>
      <c r="H1119">
        <v>94</v>
      </c>
      <c r="I1119">
        <v>0</v>
      </c>
      <c r="J1119">
        <v>80</v>
      </c>
      <c r="K1119">
        <v>14</v>
      </c>
      <c r="L1119">
        <v>25</v>
      </c>
      <c r="M1119">
        <v>1</v>
      </c>
      <c r="N1119">
        <v>72</v>
      </c>
      <c r="O1119">
        <v>55</v>
      </c>
      <c r="P1119">
        <v>94</v>
      </c>
      <c r="Q1119">
        <v>69</v>
      </c>
      <c r="R1119">
        <v>47</v>
      </c>
      <c r="S1119">
        <v>92</v>
      </c>
      <c r="T1119">
        <v>72</v>
      </c>
      <c r="U1119">
        <v>65</v>
      </c>
      <c r="V1119">
        <v>72</v>
      </c>
      <c r="W1119">
        <v>65</v>
      </c>
      <c r="X1119">
        <v>68</v>
      </c>
      <c r="Y1119">
        <v>94</v>
      </c>
      <c r="Z1119">
        <v>72</v>
      </c>
      <c r="AA1119" t="s">
        <v>1544</v>
      </c>
      <c r="AB1119" t="s">
        <v>389</v>
      </c>
      <c r="AC1119" t="s">
        <v>510</v>
      </c>
      <c r="AD1119" t="s">
        <v>511</v>
      </c>
    </row>
    <row r="1120" spans="1:30" x14ac:dyDescent="0.25">
      <c r="A1120" t="s">
        <v>1446</v>
      </c>
      <c r="B1120">
        <v>44986</v>
      </c>
      <c r="C1120">
        <v>44987</v>
      </c>
      <c r="D1120" t="s">
        <v>138</v>
      </c>
      <c r="E1120">
        <v>5289</v>
      </c>
      <c r="F1120">
        <v>207</v>
      </c>
      <c r="G1120">
        <v>21</v>
      </c>
      <c r="H1120">
        <v>148</v>
      </c>
      <c r="I1120">
        <v>0</v>
      </c>
      <c r="J1120">
        <v>82</v>
      </c>
      <c r="K1120">
        <v>2</v>
      </c>
      <c r="L1120">
        <v>2</v>
      </c>
      <c r="M1120">
        <v>10</v>
      </c>
      <c r="N1120">
        <v>7</v>
      </c>
      <c r="O1120">
        <v>28</v>
      </c>
      <c r="P1120">
        <v>148</v>
      </c>
      <c r="Q1120">
        <v>128</v>
      </c>
      <c r="R1120">
        <v>91</v>
      </c>
      <c r="S1120">
        <v>180</v>
      </c>
      <c r="T1120">
        <v>15</v>
      </c>
      <c r="U1120">
        <v>47</v>
      </c>
      <c r="V1120">
        <v>54</v>
      </c>
      <c r="W1120">
        <v>49</v>
      </c>
      <c r="X1120">
        <v>51</v>
      </c>
      <c r="Y1120">
        <v>184</v>
      </c>
      <c r="Z1120">
        <v>54</v>
      </c>
      <c r="AA1120" t="s">
        <v>139</v>
      </c>
      <c r="AB1120" t="s">
        <v>16</v>
      </c>
      <c r="AC1120" t="s">
        <v>128</v>
      </c>
      <c r="AD1120" t="s">
        <v>129</v>
      </c>
    </row>
    <row r="1121" spans="1:30" x14ac:dyDescent="0.25">
      <c r="A1121" t="s">
        <v>1446</v>
      </c>
      <c r="B1121">
        <v>44986</v>
      </c>
      <c r="C1121">
        <v>44987</v>
      </c>
      <c r="D1121" t="s">
        <v>167</v>
      </c>
      <c r="E1121">
        <v>5530</v>
      </c>
      <c r="F1121">
        <v>145</v>
      </c>
      <c r="G1121">
        <v>1</v>
      </c>
      <c r="H1121">
        <v>87</v>
      </c>
      <c r="I1121">
        <v>1</v>
      </c>
      <c r="J1121">
        <v>63</v>
      </c>
      <c r="K1121">
        <v>7</v>
      </c>
      <c r="L1121">
        <v>9</v>
      </c>
      <c r="M1121">
        <v>3</v>
      </c>
      <c r="N1121">
        <v>44</v>
      </c>
      <c r="O1121">
        <v>24</v>
      </c>
      <c r="P1121">
        <v>89</v>
      </c>
      <c r="Q1121">
        <v>68</v>
      </c>
      <c r="R1121">
        <v>49</v>
      </c>
      <c r="S1121">
        <v>89</v>
      </c>
      <c r="T1121">
        <v>44</v>
      </c>
      <c r="U1121">
        <v>43</v>
      </c>
      <c r="V1121">
        <v>48</v>
      </c>
      <c r="W1121">
        <v>48</v>
      </c>
      <c r="X1121">
        <v>45</v>
      </c>
      <c r="Y1121">
        <v>90</v>
      </c>
      <c r="Z1121">
        <v>48</v>
      </c>
      <c r="AA1121" t="s">
        <v>168</v>
      </c>
      <c r="AB1121" t="s">
        <v>16</v>
      </c>
      <c r="AC1121" t="s">
        <v>169</v>
      </c>
      <c r="AD1121" t="s">
        <v>1540</v>
      </c>
    </row>
    <row r="1122" spans="1:30" x14ac:dyDescent="0.25">
      <c r="A1122" t="s">
        <v>1446</v>
      </c>
      <c r="B1122">
        <v>44986</v>
      </c>
      <c r="C1122">
        <v>44987</v>
      </c>
      <c r="D1122" t="s">
        <v>471</v>
      </c>
      <c r="E1122">
        <v>7380</v>
      </c>
      <c r="F1122">
        <v>344</v>
      </c>
      <c r="G1122">
        <v>168</v>
      </c>
      <c r="H1122">
        <v>318</v>
      </c>
      <c r="I1122">
        <v>0</v>
      </c>
      <c r="J1122">
        <v>171</v>
      </c>
      <c r="K1122">
        <v>0</v>
      </c>
      <c r="L1122">
        <v>96</v>
      </c>
      <c r="M1122">
        <v>95</v>
      </c>
      <c r="N1122">
        <v>107</v>
      </c>
      <c r="O1122">
        <v>122</v>
      </c>
      <c r="P1122">
        <v>318</v>
      </c>
      <c r="Q1122">
        <v>212</v>
      </c>
      <c r="R1122">
        <v>168</v>
      </c>
      <c r="S1122">
        <v>316</v>
      </c>
      <c r="T1122">
        <v>157</v>
      </c>
      <c r="U1122">
        <v>129</v>
      </c>
      <c r="V1122">
        <v>162</v>
      </c>
      <c r="W1122">
        <v>160</v>
      </c>
      <c r="X1122">
        <v>160</v>
      </c>
      <c r="Y1122">
        <v>318</v>
      </c>
      <c r="Z1122">
        <v>162</v>
      </c>
      <c r="AA1122" t="s">
        <v>472</v>
      </c>
      <c r="AB1122" t="s">
        <v>389</v>
      </c>
      <c r="AC1122" t="s">
        <v>450</v>
      </c>
      <c r="AD1122" t="s">
        <v>451</v>
      </c>
    </row>
    <row r="1123" spans="1:30" x14ac:dyDescent="0.25">
      <c r="A1123" t="s">
        <v>1446</v>
      </c>
      <c r="B1123">
        <v>44986</v>
      </c>
      <c r="C1123">
        <v>44987</v>
      </c>
      <c r="D1123" t="s">
        <v>503</v>
      </c>
      <c r="E1123">
        <v>2900</v>
      </c>
      <c r="F1123">
        <v>126</v>
      </c>
      <c r="G1123">
        <v>63</v>
      </c>
      <c r="H1123">
        <v>82</v>
      </c>
      <c r="I1123">
        <v>1</v>
      </c>
      <c r="J1123">
        <v>46</v>
      </c>
      <c r="K1123">
        <v>6</v>
      </c>
      <c r="L1123">
        <v>3</v>
      </c>
      <c r="M1123">
        <v>29</v>
      </c>
      <c r="N1123">
        <v>32</v>
      </c>
      <c r="O1123">
        <v>61</v>
      </c>
      <c r="P1123">
        <v>84</v>
      </c>
      <c r="Q1123">
        <v>64</v>
      </c>
      <c r="R1123">
        <v>50</v>
      </c>
      <c r="S1123">
        <v>83</v>
      </c>
      <c r="T1123">
        <v>33</v>
      </c>
      <c r="U1123">
        <v>33</v>
      </c>
      <c r="V1123">
        <v>37</v>
      </c>
      <c r="W1123">
        <v>33</v>
      </c>
      <c r="X1123">
        <v>36</v>
      </c>
      <c r="Y1123">
        <v>85</v>
      </c>
      <c r="Z1123">
        <v>37</v>
      </c>
      <c r="AA1123" t="s">
        <v>504</v>
      </c>
      <c r="AB1123" t="s">
        <v>389</v>
      </c>
      <c r="AC1123" t="s">
        <v>450</v>
      </c>
      <c r="AD1123" t="s">
        <v>451</v>
      </c>
    </row>
    <row r="1124" spans="1:30" x14ac:dyDescent="0.25">
      <c r="A1124" t="s">
        <v>1446</v>
      </c>
      <c r="B1124">
        <v>44986</v>
      </c>
      <c r="C1124">
        <v>44987</v>
      </c>
      <c r="D1124" t="s">
        <v>534</v>
      </c>
      <c r="E1124">
        <v>9618</v>
      </c>
      <c r="F1124">
        <v>371</v>
      </c>
      <c r="G1124">
        <v>44</v>
      </c>
      <c r="H1124">
        <v>253</v>
      </c>
      <c r="I1124">
        <v>0</v>
      </c>
      <c r="J1124">
        <v>143</v>
      </c>
      <c r="K1124">
        <v>27</v>
      </c>
      <c r="L1124">
        <v>37</v>
      </c>
      <c r="M1124">
        <v>35</v>
      </c>
      <c r="N1124">
        <v>113</v>
      </c>
      <c r="O1124">
        <v>167</v>
      </c>
      <c r="P1124">
        <v>256</v>
      </c>
      <c r="Q1124">
        <v>165</v>
      </c>
      <c r="R1124">
        <v>86</v>
      </c>
      <c r="S1124">
        <v>255</v>
      </c>
      <c r="T1124">
        <v>113</v>
      </c>
      <c r="U1124">
        <v>98</v>
      </c>
      <c r="V1124">
        <v>117</v>
      </c>
      <c r="W1124">
        <v>106</v>
      </c>
      <c r="X1124">
        <v>114</v>
      </c>
      <c r="Y1124">
        <v>257</v>
      </c>
      <c r="Z1124">
        <v>117</v>
      </c>
      <c r="AA1124" t="s">
        <v>1543</v>
      </c>
      <c r="AB1124" t="s">
        <v>389</v>
      </c>
      <c r="AC1124" t="s">
        <v>510</v>
      </c>
      <c r="AD1124" t="s">
        <v>511</v>
      </c>
    </row>
    <row r="1125" spans="1:30" x14ac:dyDescent="0.25">
      <c r="A1125" t="s">
        <v>1446</v>
      </c>
      <c r="B1125">
        <v>44986</v>
      </c>
      <c r="C1125">
        <v>44987</v>
      </c>
      <c r="D1125" t="s">
        <v>492</v>
      </c>
      <c r="E1125">
        <v>14234</v>
      </c>
      <c r="F1125">
        <v>623</v>
      </c>
      <c r="G1125">
        <v>47</v>
      </c>
      <c r="H1125">
        <v>423</v>
      </c>
      <c r="I1125">
        <v>1</v>
      </c>
      <c r="J1125">
        <v>268</v>
      </c>
      <c r="K1125">
        <v>3</v>
      </c>
      <c r="L1125">
        <v>44</v>
      </c>
      <c r="M1125">
        <v>57</v>
      </c>
      <c r="N1125">
        <v>187</v>
      </c>
      <c r="O1125">
        <v>387</v>
      </c>
      <c r="P1125">
        <v>424</v>
      </c>
      <c r="Q1125">
        <v>280</v>
      </c>
      <c r="R1125">
        <v>297</v>
      </c>
      <c r="S1125">
        <v>424</v>
      </c>
      <c r="T1125">
        <v>191</v>
      </c>
      <c r="U1125">
        <v>161</v>
      </c>
      <c r="V1125">
        <v>193</v>
      </c>
      <c r="W1125">
        <v>179</v>
      </c>
      <c r="X1125">
        <v>187</v>
      </c>
      <c r="Y1125">
        <v>425</v>
      </c>
      <c r="Z1125">
        <v>193</v>
      </c>
      <c r="AA1125" t="s">
        <v>493</v>
      </c>
      <c r="AB1125" t="s">
        <v>389</v>
      </c>
      <c r="AC1125" t="s">
        <v>450</v>
      </c>
      <c r="AD1125" t="s">
        <v>451</v>
      </c>
    </row>
    <row r="1126" spans="1:30" x14ac:dyDescent="0.25">
      <c r="A1126" t="s">
        <v>1446</v>
      </c>
      <c r="B1126">
        <v>44986</v>
      </c>
      <c r="C1126">
        <v>44987</v>
      </c>
      <c r="D1126" t="s">
        <v>498</v>
      </c>
      <c r="E1126">
        <v>7186</v>
      </c>
      <c r="F1126">
        <v>344</v>
      </c>
      <c r="G1126">
        <v>1</v>
      </c>
      <c r="H1126">
        <v>191</v>
      </c>
      <c r="I1126">
        <v>15</v>
      </c>
      <c r="J1126">
        <v>154</v>
      </c>
      <c r="K1126">
        <v>5</v>
      </c>
      <c r="L1126">
        <v>0</v>
      </c>
      <c r="M1126">
        <v>1</v>
      </c>
      <c r="N1126">
        <v>15</v>
      </c>
      <c r="O1126">
        <v>14</v>
      </c>
      <c r="P1126">
        <v>186</v>
      </c>
      <c r="Q1126">
        <v>131</v>
      </c>
      <c r="R1126">
        <v>95</v>
      </c>
      <c r="S1126">
        <v>193</v>
      </c>
      <c r="T1126">
        <v>92</v>
      </c>
      <c r="U1126">
        <v>90</v>
      </c>
      <c r="V1126">
        <v>99</v>
      </c>
      <c r="W1126">
        <v>94</v>
      </c>
      <c r="X1126">
        <v>97</v>
      </c>
      <c r="Y1126">
        <v>194</v>
      </c>
      <c r="Z1126">
        <v>99</v>
      </c>
      <c r="AA1126" t="s">
        <v>499</v>
      </c>
      <c r="AB1126" t="s">
        <v>389</v>
      </c>
      <c r="AC1126" t="s">
        <v>450</v>
      </c>
      <c r="AD1126" t="s">
        <v>451</v>
      </c>
    </row>
    <row r="1127" spans="1:30" x14ac:dyDescent="0.25">
      <c r="A1127" t="s">
        <v>1446</v>
      </c>
      <c r="B1127">
        <v>44986</v>
      </c>
      <c r="C1127">
        <v>44987</v>
      </c>
      <c r="D1127" t="s">
        <v>408</v>
      </c>
      <c r="E1127">
        <v>7076</v>
      </c>
      <c r="F1127">
        <v>251</v>
      </c>
      <c r="G1127">
        <v>41</v>
      </c>
      <c r="H1127">
        <v>182</v>
      </c>
      <c r="I1127">
        <v>0</v>
      </c>
      <c r="J1127">
        <v>80</v>
      </c>
      <c r="K1127">
        <v>8</v>
      </c>
      <c r="L1127">
        <v>9</v>
      </c>
      <c r="M1127">
        <v>18</v>
      </c>
      <c r="N1127">
        <v>51</v>
      </c>
      <c r="O1127">
        <v>92</v>
      </c>
      <c r="P1127">
        <v>180</v>
      </c>
      <c r="Q1127">
        <v>140</v>
      </c>
      <c r="R1127">
        <v>97</v>
      </c>
      <c r="S1127">
        <v>182</v>
      </c>
      <c r="T1127">
        <v>55</v>
      </c>
      <c r="U1127">
        <v>54</v>
      </c>
      <c r="V1127">
        <v>59</v>
      </c>
      <c r="W1127">
        <v>57</v>
      </c>
      <c r="X1127">
        <v>51</v>
      </c>
      <c r="Y1127">
        <v>184</v>
      </c>
      <c r="Z1127">
        <v>59</v>
      </c>
      <c r="AA1127" t="s">
        <v>409</v>
      </c>
      <c r="AB1127" t="s">
        <v>389</v>
      </c>
      <c r="AC1127" t="s">
        <v>391</v>
      </c>
      <c r="AD1127" t="s">
        <v>392</v>
      </c>
    </row>
    <row r="1128" spans="1:30" x14ac:dyDescent="0.25">
      <c r="A1128" t="s">
        <v>1446</v>
      </c>
      <c r="B1128">
        <v>44986</v>
      </c>
      <c r="C1128">
        <v>44987</v>
      </c>
      <c r="D1128" t="s">
        <v>473</v>
      </c>
      <c r="E1128">
        <v>6823</v>
      </c>
      <c r="F1128">
        <v>285</v>
      </c>
      <c r="G1128">
        <v>29</v>
      </c>
      <c r="H1128">
        <v>226</v>
      </c>
      <c r="I1128">
        <v>2</v>
      </c>
      <c r="J1128">
        <v>128</v>
      </c>
      <c r="K1128">
        <v>17</v>
      </c>
      <c r="L1128">
        <v>27</v>
      </c>
      <c r="M1128">
        <v>23</v>
      </c>
      <c r="N1128">
        <v>113</v>
      </c>
      <c r="O1128">
        <v>22</v>
      </c>
      <c r="P1128">
        <v>228</v>
      </c>
      <c r="Q1128">
        <v>139</v>
      </c>
      <c r="R1128">
        <v>93</v>
      </c>
      <c r="S1128">
        <v>228</v>
      </c>
      <c r="T1128">
        <v>114</v>
      </c>
      <c r="U1128">
        <v>91</v>
      </c>
      <c r="V1128">
        <v>114</v>
      </c>
      <c r="W1128">
        <v>108</v>
      </c>
      <c r="X1128">
        <v>99</v>
      </c>
      <c r="Y1128">
        <v>228</v>
      </c>
      <c r="Z1128">
        <v>114</v>
      </c>
      <c r="AA1128" t="s">
        <v>474</v>
      </c>
      <c r="AB1128" t="s">
        <v>389</v>
      </c>
      <c r="AC1128" t="s">
        <v>450</v>
      </c>
      <c r="AD1128" t="s">
        <v>451</v>
      </c>
    </row>
    <row r="1129" spans="1:30" x14ac:dyDescent="0.25">
      <c r="A1129" t="s">
        <v>1446</v>
      </c>
      <c r="B1129">
        <v>44986</v>
      </c>
      <c r="C1129">
        <v>44987</v>
      </c>
      <c r="D1129" t="s">
        <v>419</v>
      </c>
      <c r="E1129">
        <v>4323</v>
      </c>
      <c r="F1129">
        <v>197</v>
      </c>
      <c r="G1129">
        <v>128</v>
      </c>
      <c r="H1129">
        <v>158</v>
      </c>
      <c r="I1129">
        <v>0</v>
      </c>
      <c r="J1129">
        <v>71</v>
      </c>
      <c r="K1129">
        <v>17</v>
      </c>
      <c r="L1129">
        <v>42</v>
      </c>
      <c r="M1129">
        <v>64</v>
      </c>
      <c r="N1129">
        <v>68</v>
      </c>
      <c r="O1129">
        <v>146</v>
      </c>
      <c r="P1129">
        <v>158</v>
      </c>
      <c r="Q1129">
        <v>131</v>
      </c>
      <c r="R1129">
        <v>109</v>
      </c>
      <c r="S1129">
        <v>158</v>
      </c>
      <c r="T1129">
        <v>68</v>
      </c>
      <c r="U1129">
        <v>67</v>
      </c>
      <c r="V1129">
        <v>70</v>
      </c>
      <c r="W1129">
        <v>70</v>
      </c>
      <c r="X1129">
        <v>69</v>
      </c>
      <c r="Y1129">
        <v>158</v>
      </c>
      <c r="Z1129">
        <v>70</v>
      </c>
      <c r="AA1129" t="s">
        <v>420</v>
      </c>
      <c r="AB1129" t="s">
        <v>389</v>
      </c>
      <c r="AC1129" t="s">
        <v>391</v>
      </c>
      <c r="AD1129" t="s">
        <v>392</v>
      </c>
    </row>
    <row r="1130" spans="1:30" x14ac:dyDescent="0.25">
      <c r="A1130" t="s">
        <v>1446</v>
      </c>
      <c r="B1130">
        <v>44986</v>
      </c>
      <c r="C1130">
        <v>44987</v>
      </c>
      <c r="D1130" t="s">
        <v>553</v>
      </c>
      <c r="E1130">
        <v>5804</v>
      </c>
      <c r="F1130">
        <v>194</v>
      </c>
      <c r="G1130">
        <v>1</v>
      </c>
      <c r="H1130">
        <v>110</v>
      </c>
      <c r="I1130">
        <v>0</v>
      </c>
      <c r="J1130">
        <v>85</v>
      </c>
      <c r="K1130">
        <v>7</v>
      </c>
      <c r="L1130">
        <v>0</v>
      </c>
      <c r="M1130">
        <v>1</v>
      </c>
      <c r="N1130">
        <v>30</v>
      </c>
      <c r="O1130">
        <v>83</v>
      </c>
      <c r="P1130">
        <v>121</v>
      </c>
      <c r="Q1130">
        <v>113</v>
      </c>
      <c r="R1130">
        <v>87</v>
      </c>
      <c r="S1130">
        <v>157</v>
      </c>
      <c r="T1130">
        <v>59</v>
      </c>
      <c r="U1130">
        <v>61</v>
      </c>
      <c r="V1130">
        <v>69</v>
      </c>
      <c r="W1130">
        <v>62</v>
      </c>
      <c r="X1130">
        <v>67</v>
      </c>
      <c r="Y1130">
        <v>159</v>
      </c>
      <c r="Z1130">
        <v>69</v>
      </c>
      <c r="AA1130" t="s">
        <v>1545</v>
      </c>
      <c r="AB1130" t="s">
        <v>389</v>
      </c>
      <c r="AC1130" t="s">
        <v>510</v>
      </c>
      <c r="AD1130" t="s">
        <v>511</v>
      </c>
    </row>
    <row r="1131" spans="1:30" x14ac:dyDescent="0.25">
      <c r="A1131" t="s">
        <v>1446</v>
      </c>
      <c r="B1131">
        <v>44986</v>
      </c>
      <c r="C1131">
        <v>44987</v>
      </c>
      <c r="D1131" t="s">
        <v>483</v>
      </c>
      <c r="E1131">
        <v>3474</v>
      </c>
      <c r="F1131">
        <v>135</v>
      </c>
      <c r="G1131">
        <v>0</v>
      </c>
      <c r="H1131">
        <v>49</v>
      </c>
      <c r="I1131">
        <v>0</v>
      </c>
      <c r="J1131">
        <v>53</v>
      </c>
      <c r="K1131">
        <v>1</v>
      </c>
      <c r="L1131">
        <v>0</v>
      </c>
      <c r="M1131">
        <v>0</v>
      </c>
      <c r="N1131">
        <v>1</v>
      </c>
      <c r="O1131">
        <v>1</v>
      </c>
      <c r="P1131">
        <v>51</v>
      </c>
      <c r="Q1131">
        <v>30</v>
      </c>
      <c r="R1131">
        <v>16</v>
      </c>
      <c r="S1131">
        <v>52</v>
      </c>
      <c r="T1131">
        <v>2</v>
      </c>
      <c r="U1131">
        <v>15</v>
      </c>
      <c r="V1131">
        <v>17</v>
      </c>
      <c r="W1131">
        <v>15</v>
      </c>
      <c r="X1131">
        <v>17</v>
      </c>
      <c r="Y1131">
        <v>54</v>
      </c>
      <c r="Z1131">
        <v>18</v>
      </c>
      <c r="AA1131" t="s">
        <v>484</v>
      </c>
      <c r="AB1131" t="s">
        <v>389</v>
      </c>
      <c r="AC1131" t="s">
        <v>450</v>
      </c>
      <c r="AD1131" t="s">
        <v>451</v>
      </c>
    </row>
    <row r="1132" spans="1:30" x14ac:dyDescent="0.25">
      <c r="A1132" t="s">
        <v>1446</v>
      </c>
      <c r="B1132">
        <v>44986</v>
      </c>
      <c r="C1132">
        <v>44987</v>
      </c>
      <c r="D1132" t="s">
        <v>432</v>
      </c>
      <c r="E1132">
        <v>17343</v>
      </c>
      <c r="F1132">
        <v>661</v>
      </c>
      <c r="G1132">
        <v>7</v>
      </c>
      <c r="H1132">
        <v>425</v>
      </c>
      <c r="I1132">
        <v>1</v>
      </c>
      <c r="J1132">
        <v>196</v>
      </c>
      <c r="K1132">
        <v>21</v>
      </c>
      <c r="L1132">
        <v>60</v>
      </c>
      <c r="M1132">
        <v>45</v>
      </c>
      <c r="N1132">
        <v>113</v>
      </c>
      <c r="O1132">
        <v>153</v>
      </c>
      <c r="P1132">
        <v>442</v>
      </c>
      <c r="Q1132">
        <v>269</v>
      </c>
      <c r="R1132">
        <v>178</v>
      </c>
      <c r="S1132">
        <v>445</v>
      </c>
      <c r="T1132">
        <v>139</v>
      </c>
      <c r="U1132">
        <v>125</v>
      </c>
      <c r="V1132">
        <v>140</v>
      </c>
      <c r="W1132">
        <v>116</v>
      </c>
      <c r="X1132">
        <v>137</v>
      </c>
      <c r="Y1132">
        <v>445</v>
      </c>
      <c r="Z1132">
        <v>140</v>
      </c>
      <c r="AA1132" t="s">
        <v>433</v>
      </c>
      <c r="AB1132" t="s">
        <v>389</v>
      </c>
      <c r="AC1132" t="s">
        <v>434</v>
      </c>
      <c r="AD1132" t="s">
        <v>435</v>
      </c>
    </row>
    <row r="1133" spans="1:30" x14ac:dyDescent="0.25">
      <c r="A1133" t="s">
        <v>1446</v>
      </c>
      <c r="B1133">
        <v>44986</v>
      </c>
      <c r="C1133">
        <v>44987</v>
      </c>
      <c r="D1133" t="s">
        <v>143</v>
      </c>
      <c r="E1133">
        <v>9627</v>
      </c>
      <c r="F1133">
        <v>366</v>
      </c>
      <c r="G1133">
        <v>26</v>
      </c>
      <c r="H1133">
        <v>219</v>
      </c>
      <c r="I1133">
        <v>5</v>
      </c>
      <c r="J1133">
        <v>149</v>
      </c>
      <c r="K1133">
        <v>15</v>
      </c>
      <c r="L1133">
        <v>14</v>
      </c>
      <c r="M1133">
        <v>23</v>
      </c>
      <c r="N1133">
        <v>48</v>
      </c>
      <c r="O1133">
        <v>81</v>
      </c>
      <c r="P1133">
        <v>226</v>
      </c>
      <c r="Q1133">
        <v>146</v>
      </c>
      <c r="R1133">
        <v>126</v>
      </c>
      <c r="S1133">
        <v>231</v>
      </c>
      <c r="T1133">
        <v>63</v>
      </c>
      <c r="U1133">
        <v>76</v>
      </c>
      <c r="V1133">
        <v>86</v>
      </c>
      <c r="W1133">
        <v>81</v>
      </c>
      <c r="X1133">
        <v>81</v>
      </c>
      <c r="Y1133">
        <v>234</v>
      </c>
      <c r="Z1133">
        <v>88</v>
      </c>
      <c r="AA1133" t="s">
        <v>144</v>
      </c>
      <c r="AB1133" t="s">
        <v>16</v>
      </c>
      <c r="AC1133" t="s">
        <v>128</v>
      </c>
      <c r="AD1133" t="s">
        <v>129</v>
      </c>
    </row>
    <row r="1134" spans="1:30" x14ac:dyDescent="0.25">
      <c r="A1134" t="s">
        <v>1446</v>
      </c>
      <c r="B1134">
        <v>44986</v>
      </c>
      <c r="C1134">
        <v>44987</v>
      </c>
      <c r="D1134" t="s">
        <v>931</v>
      </c>
      <c r="E1134">
        <v>6122</v>
      </c>
      <c r="F1134">
        <v>227</v>
      </c>
      <c r="G1134">
        <v>40</v>
      </c>
      <c r="H1134">
        <v>151</v>
      </c>
      <c r="I1134">
        <v>1</v>
      </c>
      <c r="J1134">
        <v>46</v>
      </c>
      <c r="K1134">
        <v>10</v>
      </c>
      <c r="L1134">
        <v>3</v>
      </c>
      <c r="M1134">
        <v>2</v>
      </c>
      <c r="N1134">
        <v>17</v>
      </c>
      <c r="O1134">
        <v>107</v>
      </c>
      <c r="P1134">
        <v>152</v>
      </c>
      <c r="Q1134">
        <v>82</v>
      </c>
      <c r="R1134">
        <v>88</v>
      </c>
      <c r="S1134">
        <v>152</v>
      </c>
      <c r="T1134">
        <v>28</v>
      </c>
      <c r="U1134">
        <v>31</v>
      </c>
      <c r="V1134">
        <v>36</v>
      </c>
      <c r="W1134">
        <v>35</v>
      </c>
      <c r="X1134">
        <v>33</v>
      </c>
      <c r="Y1134">
        <v>152</v>
      </c>
      <c r="Z1134">
        <v>36</v>
      </c>
      <c r="AA1134" t="s">
        <v>932</v>
      </c>
      <c r="AB1134" t="s">
        <v>810</v>
      </c>
      <c r="AC1134" t="s">
        <v>904</v>
      </c>
      <c r="AD1134" t="s">
        <v>905</v>
      </c>
    </row>
    <row r="1135" spans="1:30" x14ac:dyDescent="0.25">
      <c r="A1135" t="s">
        <v>1446</v>
      </c>
      <c r="B1135">
        <v>44986</v>
      </c>
      <c r="C1135">
        <v>44987</v>
      </c>
      <c r="D1135" t="s">
        <v>158</v>
      </c>
      <c r="E1135">
        <v>5606</v>
      </c>
      <c r="F1135">
        <v>142</v>
      </c>
      <c r="G1135">
        <v>0</v>
      </c>
      <c r="H1135">
        <v>86</v>
      </c>
      <c r="I1135">
        <v>0</v>
      </c>
      <c r="J1135">
        <v>58</v>
      </c>
      <c r="K1135">
        <v>8</v>
      </c>
      <c r="L1135">
        <v>0</v>
      </c>
      <c r="M1135">
        <v>1</v>
      </c>
      <c r="N1135">
        <v>3</v>
      </c>
      <c r="O1135">
        <v>6</v>
      </c>
      <c r="P1135">
        <v>85</v>
      </c>
      <c r="Q1135">
        <v>66</v>
      </c>
      <c r="R1135">
        <v>29</v>
      </c>
      <c r="S1135">
        <v>87</v>
      </c>
      <c r="T1135">
        <v>7</v>
      </c>
      <c r="U1135">
        <v>54</v>
      </c>
      <c r="V1135">
        <v>55</v>
      </c>
      <c r="W1135">
        <v>55</v>
      </c>
      <c r="X1135">
        <v>52</v>
      </c>
      <c r="Y1135">
        <v>87</v>
      </c>
      <c r="Z1135">
        <v>57</v>
      </c>
      <c r="AA1135" t="s">
        <v>159</v>
      </c>
      <c r="AB1135" t="s">
        <v>16</v>
      </c>
      <c r="AC1135" t="s">
        <v>128</v>
      </c>
      <c r="AD1135" t="s">
        <v>129</v>
      </c>
    </row>
    <row r="1136" spans="1:30" x14ac:dyDescent="0.25">
      <c r="A1136" t="s">
        <v>1446</v>
      </c>
      <c r="B1136">
        <v>44986</v>
      </c>
      <c r="C1136">
        <v>44987</v>
      </c>
      <c r="D1136" t="s">
        <v>959</v>
      </c>
      <c r="E1136">
        <v>9387</v>
      </c>
      <c r="F1136">
        <v>419</v>
      </c>
      <c r="G1136">
        <v>1</v>
      </c>
      <c r="H1136">
        <v>128</v>
      </c>
      <c r="I1136">
        <v>1</v>
      </c>
      <c r="J1136">
        <v>103</v>
      </c>
      <c r="K1136">
        <v>0</v>
      </c>
      <c r="L1136">
        <v>0</v>
      </c>
      <c r="M1136">
        <v>1</v>
      </c>
      <c r="N1136">
        <v>2</v>
      </c>
      <c r="O1136">
        <v>52</v>
      </c>
      <c r="P1136">
        <v>180</v>
      </c>
      <c r="Q1136">
        <v>138</v>
      </c>
      <c r="R1136">
        <v>69</v>
      </c>
      <c r="S1136">
        <v>188</v>
      </c>
      <c r="T1136">
        <v>8</v>
      </c>
      <c r="U1136">
        <v>39</v>
      </c>
      <c r="V1136">
        <v>41</v>
      </c>
      <c r="W1136">
        <v>33</v>
      </c>
      <c r="X1136">
        <v>38</v>
      </c>
      <c r="Y1136">
        <v>191</v>
      </c>
      <c r="Z1136">
        <v>42</v>
      </c>
      <c r="AA1136" t="s">
        <v>960</v>
      </c>
      <c r="AB1136" t="s">
        <v>810</v>
      </c>
      <c r="AC1136" t="s">
        <v>953</v>
      </c>
      <c r="AD1136" t="s">
        <v>954</v>
      </c>
    </row>
    <row r="1137" spans="1:30" x14ac:dyDescent="0.25">
      <c r="A1137" t="s">
        <v>1446</v>
      </c>
      <c r="B1137">
        <v>44986</v>
      </c>
      <c r="C1137">
        <v>44987</v>
      </c>
      <c r="D1137" t="s">
        <v>951</v>
      </c>
      <c r="E1137">
        <v>9890</v>
      </c>
      <c r="F1137">
        <v>445</v>
      </c>
      <c r="G1137">
        <v>1</v>
      </c>
      <c r="H1137">
        <v>236</v>
      </c>
      <c r="I1137">
        <v>2</v>
      </c>
      <c r="J1137">
        <v>86</v>
      </c>
      <c r="K1137">
        <v>12</v>
      </c>
      <c r="L1137">
        <v>0</v>
      </c>
      <c r="M1137">
        <v>1</v>
      </c>
      <c r="N1137">
        <v>58</v>
      </c>
      <c r="O1137">
        <v>46</v>
      </c>
      <c r="P1137">
        <v>257</v>
      </c>
      <c r="Q1137">
        <v>231</v>
      </c>
      <c r="R1137">
        <v>109</v>
      </c>
      <c r="S1137">
        <v>284</v>
      </c>
      <c r="T1137">
        <v>59</v>
      </c>
      <c r="U1137">
        <v>61</v>
      </c>
      <c r="V1137">
        <v>64</v>
      </c>
      <c r="W1137">
        <v>62</v>
      </c>
      <c r="X1137">
        <v>59</v>
      </c>
      <c r="Y1137">
        <v>290</v>
      </c>
      <c r="Z1137">
        <v>64</v>
      </c>
      <c r="AA1137" t="s">
        <v>952</v>
      </c>
      <c r="AB1137" t="s">
        <v>810</v>
      </c>
      <c r="AC1137" t="s">
        <v>953</v>
      </c>
      <c r="AD1137" t="s">
        <v>954</v>
      </c>
    </row>
    <row r="1138" spans="1:30" x14ac:dyDescent="0.25">
      <c r="A1138" t="s">
        <v>1446</v>
      </c>
      <c r="B1138">
        <v>44986</v>
      </c>
      <c r="C1138">
        <v>44987</v>
      </c>
      <c r="D1138" t="s">
        <v>941</v>
      </c>
      <c r="E1138">
        <v>10722</v>
      </c>
      <c r="F1138">
        <v>385</v>
      </c>
      <c r="G1138">
        <v>23</v>
      </c>
      <c r="H1138">
        <v>215</v>
      </c>
      <c r="I1138">
        <v>20</v>
      </c>
      <c r="J1138">
        <v>50</v>
      </c>
      <c r="K1138">
        <v>4</v>
      </c>
      <c r="L1138">
        <v>9</v>
      </c>
      <c r="M1138">
        <v>5</v>
      </c>
      <c r="N1138">
        <v>26</v>
      </c>
      <c r="O1138">
        <v>162</v>
      </c>
      <c r="P1138">
        <v>226</v>
      </c>
      <c r="Q1138">
        <v>211</v>
      </c>
      <c r="R1138">
        <v>102</v>
      </c>
      <c r="S1138">
        <v>226</v>
      </c>
      <c r="T1138">
        <v>27</v>
      </c>
      <c r="U1138">
        <v>29</v>
      </c>
      <c r="V1138">
        <v>29</v>
      </c>
      <c r="W1138">
        <v>28</v>
      </c>
      <c r="X1138">
        <v>29</v>
      </c>
      <c r="Y1138">
        <v>226</v>
      </c>
      <c r="Z1138">
        <v>29</v>
      </c>
      <c r="AA1138" t="s">
        <v>942</v>
      </c>
      <c r="AB1138" t="s">
        <v>810</v>
      </c>
      <c r="AC1138" t="s">
        <v>904</v>
      </c>
      <c r="AD1138" t="s">
        <v>905</v>
      </c>
    </row>
    <row r="1139" spans="1:30" x14ac:dyDescent="0.25">
      <c r="A1139" t="s">
        <v>1446</v>
      </c>
      <c r="B1139">
        <v>44986</v>
      </c>
      <c r="C1139">
        <v>44987</v>
      </c>
      <c r="D1139" t="s">
        <v>833</v>
      </c>
      <c r="E1139">
        <v>6349</v>
      </c>
      <c r="F1139">
        <v>206</v>
      </c>
      <c r="G1139">
        <v>174</v>
      </c>
      <c r="H1139">
        <v>205</v>
      </c>
      <c r="I1139">
        <v>0</v>
      </c>
      <c r="J1139">
        <v>18</v>
      </c>
      <c r="K1139">
        <v>13</v>
      </c>
      <c r="L1139">
        <v>0</v>
      </c>
      <c r="M1139">
        <v>6</v>
      </c>
      <c r="N1139">
        <v>17</v>
      </c>
      <c r="O1139">
        <v>169</v>
      </c>
      <c r="P1139">
        <v>205</v>
      </c>
      <c r="Q1139">
        <v>182</v>
      </c>
      <c r="R1139">
        <v>105</v>
      </c>
      <c r="S1139">
        <v>205</v>
      </c>
      <c r="T1139">
        <v>17</v>
      </c>
      <c r="U1139">
        <v>17</v>
      </c>
      <c r="V1139">
        <v>17</v>
      </c>
      <c r="W1139">
        <v>17</v>
      </c>
      <c r="X1139">
        <v>17</v>
      </c>
      <c r="Y1139">
        <v>205</v>
      </c>
      <c r="Z1139">
        <v>17</v>
      </c>
      <c r="AA1139" t="s">
        <v>834</v>
      </c>
      <c r="AB1139" t="s">
        <v>810</v>
      </c>
      <c r="AC1139" t="s">
        <v>812</v>
      </c>
      <c r="AD1139" t="s">
        <v>813</v>
      </c>
    </row>
    <row r="1140" spans="1:30" x14ac:dyDescent="0.25">
      <c r="A1140" t="s">
        <v>1446</v>
      </c>
      <c r="B1140">
        <v>44986</v>
      </c>
      <c r="C1140">
        <v>44987</v>
      </c>
      <c r="D1140" t="s">
        <v>970</v>
      </c>
      <c r="E1140">
        <v>7928</v>
      </c>
      <c r="F1140">
        <v>316</v>
      </c>
      <c r="G1140">
        <v>3</v>
      </c>
      <c r="H1140">
        <v>184</v>
      </c>
      <c r="I1140">
        <v>1</v>
      </c>
      <c r="J1140">
        <v>70</v>
      </c>
      <c r="K1140">
        <v>10</v>
      </c>
      <c r="L1140">
        <v>1</v>
      </c>
      <c r="M1140">
        <v>3</v>
      </c>
      <c r="N1140">
        <v>41</v>
      </c>
      <c r="O1140">
        <v>44</v>
      </c>
      <c r="P1140">
        <v>197</v>
      </c>
      <c r="Q1140">
        <v>182</v>
      </c>
      <c r="R1140">
        <v>86</v>
      </c>
      <c r="S1140">
        <v>201</v>
      </c>
      <c r="T1140">
        <v>45</v>
      </c>
      <c r="U1140">
        <v>45</v>
      </c>
      <c r="V1140">
        <v>47</v>
      </c>
      <c r="W1140">
        <v>45</v>
      </c>
      <c r="X1140">
        <v>45</v>
      </c>
      <c r="Y1140">
        <v>202</v>
      </c>
      <c r="Z1140">
        <v>47</v>
      </c>
      <c r="AA1140" t="s">
        <v>971</v>
      </c>
      <c r="AB1140" t="s">
        <v>810</v>
      </c>
      <c r="AC1140" t="s">
        <v>953</v>
      </c>
      <c r="AD1140" t="s">
        <v>954</v>
      </c>
    </row>
    <row r="1141" spans="1:30" x14ac:dyDescent="0.25">
      <c r="A1141" t="s">
        <v>1446</v>
      </c>
      <c r="B1141">
        <v>44986</v>
      </c>
      <c r="C1141">
        <v>44987</v>
      </c>
      <c r="D1141" t="s">
        <v>854</v>
      </c>
      <c r="E1141">
        <v>6431</v>
      </c>
      <c r="F1141">
        <v>256</v>
      </c>
      <c r="G1141">
        <v>39</v>
      </c>
      <c r="H1141">
        <v>236</v>
      </c>
      <c r="I1141">
        <v>0</v>
      </c>
      <c r="J1141">
        <v>32</v>
      </c>
      <c r="K1141">
        <v>2</v>
      </c>
      <c r="L1141">
        <v>2</v>
      </c>
      <c r="M1141">
        <v>9</v>
      </c>
      <c r="N1141">
        <v>30</v>
      </c>
      <c r="O1141">
        <v>176</v>
      </c>
      <c r="P1141">
        <v>236</v>
      </c>
      <c r="Q1141">
        <v>179</v>
      </c>
      <c r="R1141">
        <v>115</v>
      </c>
      <c r="S1141">
        <v>235</v>
      </c>
      <c r="T1141">
        <v>30</v>
      </c>
      <c r="U1141">
        <v>30</v>
      </c>
      <c r="V1141">
        <v>30</v>
      </c>
      <c r="W1141">
        <v>29</v>
      </c>
      <c r="X1141">
        <v>30</v>
      </c>
      <c r="Y1141">
        <v>236</v>
      </c>
      <c r="Z1141">
        <v>30</v>
      </c>
      <c r="AA1141" t="s">
        <v>855</v>
      </c>
      <c r="AB1141" t="s">
        <v>810</v>
      </c>
      <c r="AC1141" t="s">
        <v>856</v>
      </c>
      <c r="AD1141" t="s">
        <v>857</v>
      </c>
    </row>
    <row r="1142" spans="1:30" x14ac:dyDescent="0.25">
      <c r="A1142" t="s">
        <v>1446</v>
      </c>
      <c r="B1142">
        <v>44986</v>
      </c>
      <c r="C1142">
        <v>44987</v>
      </c>
      <c r="D1142" t="s">
        <v>984</v>
      </c>
      <c r="E1142">
        <v>4779</v>
      </c>
      <c r="F1142">
        <v>239</v>
      </c>
      <c r="G1142">
        <v>0</v>
      </c>
      <c r="H1142">
        <v>170</v>
      </c>
      <c r="I1142">
        <v>0</v>
      </c>
      <c r="J1142">
        <v>40</v>
      </c>
      <c r="K1142">
        <v>7</v>
      </c>
      <c r="L1142">
        <v>4</v>
      </c>
      <c r="M1142">
        <v>0</v>
      </c>
      <c r="N1142">
        <v>34</v>
      </c>
      <c r="O1142">
        <v>79</v>
      </c>
      <c r="P1142">
        <v>173</v>
      </c>
      <c r="Q1142">
        <v>157</v>
      </c>
      <c r="R1142">
        <v>114</v>
      </c>
      <c r="S1142">
        <v>174</v>
      </c>
      <c r="T1142">
        <v>36</v>
      </c>
      <c r="U1142">
        <v>36</v>
      </c>
      <c r="V1142">
        <v>38</v>
      </c>
      <c r="W1142">
        <v>38</v>
      </c>
      <c r="X1142">
        <v>37</v>
      </c>
      <c r="Y1142">
        <v>174</v>
      </c>
      <c r="Z1142">
        <v>38</v>
      </c>
      <c r="AA1142" t="s">
        <v>985</v>
      </c>
      <c r="AB1142" t="s">
        <v>810</v>
      </c>
      <c r="AC1142" t="s">
        <v>953</v>
      </c>
      <c r="AD1142" t="s">
        <v>954</v>
      </c>
    </row>
    <row r="1143" spans="1:30" x14ac:dyDescent="0.25">
      <c r="A1143" t="s">
        <v>1446</v>
      </c>
      <c r="B1143">
        <v>44986</v>
      </c>
      <c r="C1143">
        <v>44987</v>
      </c>
      <c r="D1143" t="s">
        <v>894</v>
      </c>
      <c r="E1143">
        <v>6533</v>
      </c>
      <c r="F1143">
        <v>293</v>
      </c>
      <c r="G1143">
        <v>26</v>
      </c>
      <c r="H1143">
        <v>165</v>
      </c>
      <c r="I1143">
        <v>3</v>
      </c>
      <c r="J1143">
        <v>86</v>
      </c>
      <c r="K1143">
        <v>38</v>
      </c>
      <c r="L1143">
        <v>6</v>
      </c>
      <c r="M1143">
        <v>20</v>
      </c>
      <c r="N1143">
        <v>55</v>
      </c>
      <c r="O1143">
        <v>153</v>
      </c>
      <c r="P1143">
        <v>170</v>
      </c>
      <c r="Q1143">
        <v>100</v>
      </c>
      <c r="R1143">
        <v>72</v>
      </c>
      <c r="S1143">
        <v>172</v>
      </c>
      <c r="T1143">
        <v>58</v>
      </c>
      <c r="U1143">
        <v>47</v>
      </c>
      <c r="V1143">
        <v>58</v>
      </c>
      <c r="W1143">
        <v>45</v>
      </c>
      <c r="X1143">
        <v>58</v>
      </c>
      <c r="Y1143">
        <v>172</v>
      </c>
      <c r="Z1143">
        <v>58</v>
      </c>
      <c r="AA1143" t="s">
        <v>895</v>
      </c>
      <c r="AB1143" t="s">
        <v>810</v>
      </c>
      <c r="AC1143" t="s">
        <v>856</v>
      </c>
      <c r="AD1143" t="s">
        <v>857</v>
      </c>
    </row>
    <row r="1144" spans="1:30" x14ac:dyDescent="0.25">
      <c r="A1144" t="s">
        <v>1446</v>
      </c>
      <c r="B1144">
        <v>44986</v>
      </c>
      <c r="C1144">
        <v>44987</v>
      </c>
      <c r="D1144" t="s">
        <v>910</v>
      </c>
      <c r="E1144">
        <v>15695</v>
      </c>
      <c r="F1144">
        <v>568</v>
      </c>
      <c r="G1144">
        <v>21</v>
      </c>
      <c r="H1144">
        <v>374</v>
      </c>
      <c r="I1144">
        <v>2</v>
      </c>
      <c r="J1144">
        <v>74</v>
      </c>
      <c r="K1144">
        <v>4</v>
      </c>
      <c r="L1144">
        <v>0</v>
      </c>
      <c r="M1144">
        <v>6</v>
      </c>
      <c r="N1144">
        <v>63</v>
      </c>
      <c r="O1144">
        <v>62</v>
      </c>
      <c r="P1144">
        <v>373</v>
      </c>
      <c r="Q1144">
        <v>362</v>
      </c>
      <c r="R1144">
        <v>194</v>
      </c>
      <c r="S1144">
        <v>377</v>
      </c>
      <c r="T1144">
        <v>64</v>
      </c>
      <c r="U1144">
        <v>64</v>
      </c>
      <c r="V1144">
        <v>64</v>
      </c>
      <c r="W1144">
        <v>61</v>
      </c>
      <c r="X1144">
        <v>63</v>
      </c>
      <c r="Y1144">
        <v>378</v>
      </c>
      <c r="Z1144">
        <v>65</v>
      </c>
      <c r="AA1144" t="s">
        <v>911</v>
      </c>
      <c r="AB1144" t="s">
        <v>810</v>
      </c>
      <c r="AC1144" t="s">
        <v>1447</v>
      </c>
      <c r="AD1144" t="s">
        <v>1448</v>
      </c>
    </row>
    <row r="1145" spans="1:30" x14ac:dyDescent="0.25">
      <c r="A1145" t="s">
        <v>1446</v>
      </c>
      <c r="B1145">
        <v>44986</v>
      </c>
      <c r="C1145">
        <v>44987</v>
      </c>
      <c r="D1145" t="s">
        <v>1007</v>
      </c>
      <c r="E1145">
        <v>14608</v>
      </c>
      <c r="F1145">
        <v>555</v>
      </c>
      <c r="G1145">
        <v>0</v>
      </c>
      <c r="H1145">
        <v>468</v>
      </c>
      <c r="I1145">
        <v>18</v>
      </c>
      <c r="J1145">
        <v>146</v>
      </c>
      <c r="K1145">
        <v>13</v>
      </c>
      <c r="L1145">
        <v>34</v>
      </c>
      <c r="M1145">
        <v>2</v>
      </c>
      <c r="N1145">
        <v>125</v>
      </c>
      <c r="O1145">
        <v>273</v>
      </c>
      <c r="P1145">
        <v>467</v>
      </c>
      <c r="Q1145">
        <v>277</v>
      </c>
      <c r="R1145">
        <v>197</v>
      </c>
      <c r="S1145">
        <v>470</v>
      </c>
      <c r="T1145">
        <v>123</v>
      </c>
      <c r="U1145">
        <v>112</v>
      </c>
      <c r="V1145">
        <v>125</v>
      </c>
      <c r="W1145">
        <v>110</v>
      </c>
      <c r="X1145">
        <v>124</v>
      </c>
      <c r="Y1145">
        <v>472</v>
      </c>
      <c r="Z1145">
        <v>125</v>
      </c>
      <c r="AA1145" t="s">
        <v>1008</v>
      </c>
      <c r="AB1145" t="s">
        <v>810</v>
      </c>
      <c r="AC1145" t="s">
        <v>1009</v>
      </c>
      <c r="AD1145" t="s">
        <v>1010</v>
      </c>
    </row>
    <row r="1146" spans="1:30" x14ac:dyDescent="0.25">
      <c r="A1146" t="s">
        <v>1446</v>
      </c>
      <c r="B1146">
        <v>44986</v>
      </c>
      <c r="C1146">
        <v>44987</v>
      </c>
      <c r="D1146" t="s">
        <v>488</v>
      </c>
      <c r="E1146">
        <v>8656</v>
      </c>
      <c r="F1146">
        <v>315</v>
      </c>
      <c r="G1146">
        <v>0</v>
      </c>
      <c r="H1146">
        <v>170</v>
      </c>
      <c r="I1146">
        <v>40</v>
      </c>
      <c r="J1146">
        <v>67</v>
      </c>
      <c r="K1146">
        <v>3</v>
      </c>
      <c r="L1146">
        <v>2</v>
      </c>
      <c r="M1146">
        <v>0</v>
      </c>
      <c r="N1146">
        <v>43</v>
      </c>
      <c r="O1146">
        <v>88</v>
      </c>
      <c r="P1146">
        <v>169</v>
      </c>
      <c r="Q1146">
        <v>80</v>
      </c>
      <c r="R1146">
        <v>62</v>
      </c>
      <c r="S1146">
        <v>170</v>
      </c>
      <c r="T1146">
        <v>43</v>
      </c>
      <c r="U1146">
        <v>38</v>
      </c>
      <c r="V1146">
        <v>50</v>
      </c>
      <c r="W1146">
        <v>45</v>
      </c>
      <c r="X1146">
        <v>45</v>
      </c>
      <c r="Y1146">
        <v>170</v>
      </c>
      <c r="Z1146">
        <v>50</v>
      </c>
      <c r="AA1146" t="s">
        <v>1542</v>
      </c>
      <c r="AB1146" t="s">
        <v>389</v>
      </c>
      <c r="AC1146" t="s">
        <v>450</v>
      </c>
      <c r="AD1146" t="s">
        <v>451</v>
      </c>
    </row>
    <row r="1147" spans="1:30" x14ac:dyDescent="0.25">
      <c r="A1147" t="s">
        <v>1446</v>
      </c>
      <c r="B1147">
        <v>44986</v>
      </c>
      <c r="C1147">
        <v>44987</v>
      </c>
      <c r="D1147" t="s">
        <v>449</v>
      </c>
      <c r="E1147">
        <v>3943</v>
      </c>
      <c r="F1147">
        <v>118</v>
      </c>
      <c r="G1147">
        <v>3</v>
      </c>
      <c r="H1147">
        <v>67</v>
      </c>
      <c r="I1147">
        <v>0</v>
      </c>
      <c r="J1147">
        <v>17</v>
      </c>
      <c r="K1147">
        <v>2</v>
      </c>
      <c r="L1147">
        <v>1</v>
      </c>
      <c r="M1147">
        <v>0</v>
      </c>
      <c r="N1147">
        <v>6</v>
      </c>
      <c r="O1147">
        <v>63</v>
      </c>
      <c r="P1147">
        <v>72</v>
      </c>
      <c r="Q1147">
        <v>67</v>
      </c>
      <c r="R1147">
        <v>39</v>
      </c>
      <c r="S1147">
        <v>106</v>
      </c>
      <c r="T1147">
        <v>11</v>
      </c>
      <c r="U1147">
        <v>11</v>
      </c>
      <c r="V1147">
        <v>13</v>
      </c>
      <c r="W1147">
        <v>13</v>
      </c>
      <c r="X1147">
        <v>13</v>
      </c>
      <c r="Y1147">
        <v>109</v>
      </c>
      <c r="Z1147">
        <v>13</v>
      </c>
      <c r="AA1147" t="s">
        <v>1631</v>
      </c>
      <c r="AB1147" t="s">
        <v>389</v>
      </c>
      <c r="AC1147" t="s">
        <v>450</v>
      </c>
      <c r="AD1147" t="s">
        <v>451</v>
      </c>
    </row>
    <row r="1148" spans="1:30" x14ac:dyDescent="0.25">
      <c r="A1148" t="s">
        <v>1446</v>
      </c>
      <c r="B1148">
        <v>44986</v>
      </c>
      <c r="C1148">
        <v>44987</v>
      </c>
      <c r="D1148" t="s">
        <v>61</v>
      </c>
      <c r="E1148">
        <v>4925</v>
      </c>
      <c r="F1148">
        <v>204</v>
      </c>
      <c r="G1148">
        <v>1</v>
      </c>
      <c r="H1148">
        <v>125</v>
      </c>
      <c r="I1148">
        <v>3</v>
      </c>
      <c r="J1148">
        <v>119</v>
      </c>
      <c r="K1148">
        <v>5</v>
      </c>
      <c r="L1148">
        <v>2</v>
      </c>
      <c r="M1148">
        <v>4</v>
      </c>
      <c r="N1148">
        <v>14</v>
      </c>
      <c r="O1148">
        <v>104</v>
      </c>
      <c r="P1148">
        <v>125</v>
      </c>
      <c r="Q1148">
        <v>106</v>
      </c>
      <c r="R1148">
        <v>93</v>
      </c>
      <c r="S1148">
        <v>127</v>
      </c>
      <c r="T1148">
        <v>62</v>
      </c>
      <c r="U1148">
        <v>71</v>
      </c>
      <c r="V1148">
        <v>73</v>
      </c>
      <c r="W1148">
        <v>70</v>
      </c>
      <c r="X1148">
        <v>71</v>
      </c>
      <c r="Y1148">
        <v>127</v>
      </c>
      <c r="Z1148">
        <v>73</v>
      </c>
      <c r="AA1148" t="s">
        <v>62</v>
      </c>
      <c r="AB1148" t="s">
        <v>16</v>
      </c>
      <c r="AC1148" t="s">
        <v>41</v>
      </c>
      <c r="AD1148" t="s">
        <v>42</v>
      </c>
    </row>
    <row r="1149" spans="1:30" x14ac:dyDescent="0.25">
      <c r="A1149" t="s">
        <v>1446</v>
      </c>
      <c r="B1149">
        <v>44986</v>
      </c>
      <c r="C1149">
        <v>44987</v>
      </c>
      <c r="D1149" t="s">
        <v>427</v>
      </c>
      <c r="E1149">
        <v>3554</v>
      </c>
      <c r="F1149">
        <v>136</v>
      </c>
      <c r="G1149">
        <v>5</v>
      </c>
      <c r="H1149">
        <v>120</v>
      </c>
      <c r="I1149">
        <v>0</v>
      </c>
      <c r="J1149">
        <v>54</v>
      </c>
      <c r="K1149">
        <v>2</v>
      </c>
      <c r="L1149">
        <v>4</v>
      </c>
      <c r="M1149">
        <v>0</v>
      </c>
      <c r="N1149">
        <v>20</v>
      </c>
      <c r="O1149">
        <v>66</v>
      </c>
      <c r="P1149">
        <v>120</v>
      </c>
      <c r="Q1149">
        <v>94</v>
      </c>
      <c r="R1149">
        <v>60</v>
      </c>
      <c r="S1149">
        <v>120</v>
      </c>
      <c r="T1149">
        <v>32</v>
      </c>
      <c r="U1149">
        <v>42</v>
      </c>
      <c r="V1149">
        <v>47</v>
      </c>
      <c r="W1149">
        <v>46</v>
      </c>
      <c r="X1149">
        <v>47</v>
      </c>
      <c r="Y1149">
        <v>120</v>
      </c>
      <c r="Z1149">
        <v>47</v>
      </c>
      <c r="AA1149" t="s">
        <v>428</v>
      </c>
      <c r="AB1149" t="s">
        <v>389</v>
      </c>
      <c r="AC1149" t="s">
        <v>391</v>
      </c>
      <c r="AD1149" t="s">
        <v>392</v>
      </c>
    </row>
    <row r="1150" spans="1:30" x14ac:dyDescent="0.25">
      <c r="A1150" t="s">
        <v>1446</v>
      </c>
      <c r="B1150">
        <v>44986</v>
      </c>
      <c r="C1150">
        <v>44987</v>
      </c>
      <c r="D1150" t="s">
        <v>179</v>
      </c>
      <c r="E1150">
        <v>7277</v>
      </c>
      <c r="F1150">
        <v>318</v>
      </c>
      <c r="G1150">
        <v>54</v>
      </c>
      <c r="H1150">
        <v>124</v>
      </c>
      <c r="I1150">
        <v>1</v>
      </c>
      <c r="J1150">
        <v>108</v>
      </c>
      <c r="K1150">
        <v>8</v>
      </c>
      <c r="L1150">
        <v>13</v>
      </c>
      <c r="M1150">
        <v>18</v>
      </c>
      <c r="N1150">
        <v>15</v>
      </c>
      <c r="O1150">
        <v>76</v>
      </c>
      <c r="P1150">
        <v>136</v>
      </c>
      <c r="Q1150">
        <v>127</v>
      </c>
      <c r="R1150">
        <v>133</v>
      </c>
      <c r="S1150">
        <v>150</v>
      </c>
      <c r="T1150">
        <v>48</v>
      </c>
      <c r="U1150">
        <v>52</v>
      </c>
      <c r="V1150">
        <v>53</v>
      </c>
      <c r="W1150">
        <v>53</v>
      </c>
      <c r="X1150">
        <v>54</v>
      </c>
      <c r="Y1150">
        <v>151</v>
      </c>
      <c r="Z1150">
        <v>54</v>
      </c>
      <c r="AA1150" t="s">
        <v>180</v>
      </c>
      <c r="AB1150" t="s">
        <v>16</v>
      </c>
      <c r="AC1150" t="s">
        <v>169</v>
      </c>
      <c r="AD1150" t="s">
        <v>1540</v>
      </c>
    </row>
    <row r="1151" spans="1:30" x14ac:dyDescent="0.25">
      <c r="A1151" t="s">
        <v>1446</v>
      </c>
      <c r="B1151">
        <v>44986</v>
      </c>
      <c r="C1151">
        <v>44987</v>
      </c>
      <c r="D1151" t="s">
        <v>900</v>
      </c>
      <c r="E1151">
        <v>13795</v>
      </c>
      <c r="F1151">
        <v>633</v>
      </c>
      <c r="G1151">
        <v>3</v>
      </c>
      <c r="H1151">
        <v>375</v>
      </c>
      <c r="I1151">
        <v>0</v>
      </c>
      <c r="J1151">
        <v>143</v>
      </c>
      <c r="K1151">
        <v>9</v>
      </c>
      <c r="L1151">
        <v>0</v>
      </c>
      <c r="M1151">
        <v>0</v>
      </c>
      <c r="N1151">
        <v>59</v>
      </c>
      <c r="O1151">
        <v>255</v>
      </c>
      <c r="P1151">
        <v>378</v>
      </c>
      <c r="Q1151">
        <v>253</v>
      </c>
      <c r="R1151">
        <v>190</v>
      </c>
      <c r="S1151">
        <v>381</v>
      </c>
      <c r="T1151">
        <v>61</v>
      </c>
      <c r="U1151">
        <v>54</v>
      </c>
      <c r="V1151">
        <v>63</v>
      </c>
      <c r="W1151">
        <v>61</v>
      </c>
      <c r="X1151">
        <v>59</v>
      </c>
      <c r="Y1151">
        <v>381</v>
      </c>
      <c r="Z1151">
        <v>63</v>
      </c>
      <c r="AA1151" t="s">
        <v>901</v>
      </c>
      <c r="AB1151" t="s">
        <v>810</v>
      </c>
      <c r="AC1151" t="s">
        <v>856</v>
      </c>
      <c r="AD1151" t="s">
        <v>857</v>
      </c>
    </row>
    <row r="1152" spans="1:30" x14ac:dyDescent="0.25">
      <c r="A1152" t="s">
        <v>1446</v>
      </c>
      <c r="B1152">
        <v>44986</v>
      </c>
      <c r="C1152">
        <v>44987</v>
      </c>
      <c r="D1152" t="s">
        <v>1002</v>
      </c>
      <c r="E1152">
        <v>9557</v>
      </c>
      <c r="F1152">
        <v>471</v>
      </c>
      <c r="G1152">
        <v>2</v>
      </c>
      <c r="H1152">
        <v>382</v>
      </c>
      <c r="I1152">
        <v>3</v>
      </c>
      <c r="J1152">
        <v>110</v>
      </c>
      <c r="K1152">
        <v>6</v>
      </c>
      <c r="L1152">
        <v>23</v>
      </c>
      <c r="M1152">
        <v>0</v>
      </c>
      <c r="N1152">
        <v>98</v>
      </c>
      <c r="O1152">
        <v>249</v>
      </c>
      <c r="P1152">
        <v>386</v>
      </c>
      <c r="Q1152">
        <v>298</v>
      </c>
      <c r="R1152">
        <v>207</v>
      </c>
      <c r="S1152">
        <v>385</v>
      </c>
      <c r="T1152">
        <v>103</v>
      </c>
      <c r="U1152">
        <v>92</v>
      </c>
      <c r="V1152">
        <v>105</v>
      </c>
      <c r="W1152">
        <v>105</v>
      </c>
      <c r="X1152">
        <v>98</v>
      </c>
      <c r="Y1152">
        <v>388</v>
      </c>
      <c r="Z1152">
        <v>105</v>
      </c>
      <c r="AA1152" t="s">
        <v>1003</v>
      </c>
      <c r="AB1152" t="s">
        <v>810</v>
      </c>
      <c r="AC1152" t="s">
        <v>953</v>
      </c>
      <c r="AD1152" t="s">
        <v>954</v>
      </c>
    </row>
    <row r="1153" spans="1:30" x14ac:dyDescent="0.25">
      <c r="A1153" t="s">
        <v>1446</v>
      </c>
      <c r="B1153">
        <v>44986</v>
      </c>
      <c r="C1153">
        <v>44987</v>
      </c>
      <c r="D1153" t="s">
        <v>979</v>
      </c>
      <c r="E1153">
        <v>5858</v>
      </c>
      <c r="F1153">
        <v>291</v>
      </c>
      <c r="G1153">
        <v>88</v>
      </c>
      <c r="H1153">
        <v>254</v>
      </c>
      <c r="I1153">
        <v>1</v>
      </c>
      <c r="J1153">
        <v>43</v>
      </c>
      <c r="K1153">
        <v>8</v>
      </c>
      <c r="L1153">
        <v>18</v>
      </c>
      <c r="M1153">
        <v>8</v>
      </c>
      <c r="N1153">
        <v>41</v>
      </c>
      <c r="O1153">
        <v>124</v>
      </c>
      <c r="P1153">
        <v>254</v>
      </c>
      <c r="Q1153">
        <v>205</v>
      </c>
      <c r="R1153">
        <v>128</v>
      </c>
      <c r="S1153">
        <v>254</v>
      </c>
      <c r="T1153">
        <v>41</v>
      </c>
      <c r="U1153">
        <v>40</v>
      </c>
      <c r="V1153">
        <v>41</v>
      </c>
      <c r="W1153">
        <v>40</v>
      </c>
      <c r="X1153">
        <v>36</v>
      </c>
      <c r="Y1153">
        <v>254</v>
      </c>
      <c r="Z1153">
        <v>41</v>
      </c>
      <c r="AA1153" t="s">
        <v>980</v>
      </c>
      <c r="AB1153" t="s">
        <v>810</v>
      </c>
      <c r="AC1153" t="s">
        <v>953</v>
      </c>
      <c r="AD1153" t="s">
        <v>954</v>
      </c>
    </row>
    <row r="1154" spans="1:30" x14ac:dyDescent="0.25">
      <c r="A1154" t="s">
        <v>1446</v>
      </c>
      <c r="B1154">
        <v>44986</v>
      </c>
      <c r="C1154">
        <v>44987</v>
      </c>
      <c r="D1154" t="s">
        <v>883</v>
      </c>
      <c r="E1154">
        <v>15626</v>
      </c>
      <c r="F1154">
        <v>562</v>
      </c>
      <c r="G1154">
        <v>58</v>
      </c>
      <c r="H1154">
        <v>347</v>
      </c>
      <c r="I1154">
        <v>1</v>
      </c>
      <c r="J1154">
        <v>121</v>
      </c>
      <c r="K1154">
        <v>4</v>
      </c>
      <c r="L1154">
        <v>1</v>
      </c>
      <c r="M1154">
        <v>26</v>
      </c>
      <c r="N1154">
        <v>28</v>
      </c>
      <c r="O1154">
        <v>58</v>
      </c>
      <c r="P1154">
        <v>368</v>
      </c>
      <c r="Q1154">
        <v>262</v>
      </c>
      <c r="R1154">
        <v>145</v>
      </c>
      <c r="S1154">
        <v>376</v>
      </c>
      <c r="T1154">
        <v>79</v>
      </c>
      <c r="U1154">
        <v>83</v>
      </c>
      <c r="V1154">
        <v>85</v>
      </c>
      <c r="W1154">
        <v>77</v>
      </c>
      <c r="X1154">
        <v>86</v>
      </c>
      <c r="Y1154">
        <v>377</v>
      </c>
      <c r="Z1154">
        <v>88</v>
      </c>
      <c r="AA1154" t="s">
        <v>884</v>
      </c>
      <c r="AB1154" t="s">
        <v>810</v>
      </c>
      <c r="AC1154" t="s">
        <v>1447</v>
      </c>
      <c r="AD1154" t="s">
        <v>1448</v>
      </c>
    </row>
    <row r="1155" spans="1:30" x14ac:dyDescent="0.25">
      <c r="A1155" t="s">
        <v>1446</v>
      </c>
      <c r="B1155">
        <v>44986</v>
      </c>
      <c r="C1155">
        <v>44987</v>
      </c>
      <c r="D1155" t="s">
        <v>843</v>
      </c>
      <c r="E1155">
        <v>11444</v>
      </c>
      <c r="F1155">
        <v>349</v>
      </c>
      <c r="G1155">
        <v>0</v>
      </c>
      <c r="H1155">
        <v>220</v>
      </c>
      <c r="I1155">
        <v>0</v>
      </c>
      <c r="J1155">
        <v>39</v>
      </c>
      <c r="K1155">
        <v>1</v>
      </c>
      <c r="L1155">
        <v>0</v>
      </c>
      <c r="M1155">
        <v>0</v>
      </c>
      <c r="N1155">
        <v>0</v>
      </c>
      <c r="O1155">
        <v>183</v>
      </c>
      <c r="P1155">
        <v>221</v>
      </c>
      <c r="Q1155">
        <v>194</v>
      </c>
      <c r="R1155">
        <v>120</v>
      </c>
      <c r="S1155">
        <v>255</v>
      </c>
      <c r="T1155">
        <v>27</v>
      </c>
      <c r="U1155">
        <v>23</v>
      </c>
      <c r="V1155">
        <v>28</v>
      </c>
      <c r="W1155">
        <v>26</v>
      </c>
      <c r="X1155">
        <v>27</v>
      </c>
      <c r="Y1155">
        <v>259</v>
      </c>
      <c r="Z1155">
        <v>28</v>
      </c>
      <c r="AA1155" t="s">
        <v>844</v>
      </c>
      <c r="AB1155" t="s">
        <v>810</v>
      </c>
      <c r="AC1155" t="s">
        <v>812</v>
      </c>
      <c r="AD1155" t="s">
        <v>813</v>
      </c>
    </row>
    <row r="1156" spans="1:30" x14ac:dyDescent="0.25">
      <c r="A1156" t="s">
        <v>1446</v>
      </c>
      <c r="B1156">
        <v>44986</v>
      </c>
      <c r="C1156">
        <v>44987</v>
      </c>
      <c r="D1156" t="s">
        <v>902</v>
      </c>
      <c r="E1156">
        <v>7620</v>
      </c>
      <c r="F1156">
        <v>334</v>
      </c>
      <c r="G1156">
        <v>1</v>
      </c>
      <c r="H1156">
        <v>128</v>
      </c>
      <c r="I1156">
        <v>1</v>
      </c>
      <c r="J1156">
        <v>43</v>
      </c>
      <c r="K1156">
        <v>0</v>
      </c>
      <c r="L1156">
        <v>0</v>
      </c>
      <c r="M1156">
        <v>0</v>
      </c>
      <c r="N1156">
        <v>0</v>
      </c>
      <c r="O1156">
        <v>98</v>
      </c>
      <c r="P1156">
        <v>206</v>
      </c>
      <c r="Q1156">
        <v>139</v>
      </c>
      <c r="R1156">
        <v>123</v>
      </c>
      <c r="S1156">
        <v>204</v>
      </c>
      <c r="T1156">
        <v>11</v>
      </c>
      <c r="U1156">
        <v>12</v>
      </c>
      <c r="V1156">
        <v>16</v>
      </c>
      <c r="W1156">
        <v>14</v>
      </c>
      <c r="X1156">
        <v>14</v>
      </c>
      <c r="Y1156">
        <v>207</v>
      </c>
      <c r="Z1156">
        <v>16</v>
      </c>
      <c r="AA1156" t="s">
        <v>903</v>
      </c>
      <c r="AB1156" t="s">
        <v>810</v>
      </c>
      <c r="AC1156" t="s">
        <v>904</v>
      </c>
      <c r="AD1156" t="s">
        <v>905</v>
      </c>
    </row>
    <row r="1157" spans="1:30" x14ac:dyDescent="0.25">
      <c r="A1157" t="s">
        <v>1446</v>
      </c>
      <c r="B1157">
        <v>44986</v>
      </c>
      <c r="C1157">
        <v>44987</v>
      </c>
      <c r="D1157" t="s">
        <v>861</v>
      </c>
      <c r="E1157">
        <v>6764</v>
      </c>
      <c r="F1157">
        <v>286</v>
      </c>
      <c r="G1157">
        <v>17</v>
      </c>
      <c r="H1157">
        <v>156</v>
      </c>
      <c r="I1157">
        <v>2</v>
      </c>
      <c r="J1157">
        <v>33</v>
      </c>
      <c r="K1157">
        <v>2</v>
      </c>
      <c r="L1157">
        <v>0</v>
      </c>
      <c r="M1157">
        <v>2</v>
      </c>
      <c r="N1157">
        <v>25</v>
      </c>
      <c r="O1157">
        <v>128</v>
      </c>
      <c r="P1157">
        <v>158</v>
      </c>
      <c r="Q1157">
        <v>141</v>
      </c>
      <c r="R1157">
        <v>91</v>
      </c>
      <c r="S1157">
        <v>160</v>
      </c>
      <c r="T1157">
        <v>26</v>
      </c>
      <c r="U1157">
        <v>26</v>
      </c>
      <c r="V1157">
        <v>26</v>
      </c>
      <c r="W1157">
        <v>25</v>
      </c>
      <c r="X1157">
        <v>24</v>
      </c>
      <c r="Y1157">
        <v>160</v>
      </c>
      <c r="Z1157">
        <v>26</v>
      </c>
      <c r="AA1157" t="s">
        <v>862</v>
      </c>
      <c r="AB1157" t="s">
        <v>810</v>
      </c>
      <c r="AC1157" t="s">
        <v>856</v>
      </c>
      <c r="AD1157" t="s">
        <v>857</v>
      </c>
    </row>
    <row r="1158" spans="1:30" x14ac:dyDescent="0.25">
      <c r="A1158" t="s">
        <v>1446</v>
      </c>
      <c r="B1158">
        <v>44986</v>
      </c>
      <c r="C1158">
        <v>44987</v>
      </c>
      <c r="D1158" t="s">
        <v>964</v>
      </c>
      <c r="E1158">
        <v>4622</v>
      </c>
      <c r="F1158">
        <v>223</v>
      </c>
      <c r="G1158">
        <v>2</v>
      </c>
      <c r="H1158">
        <v>189</v>
      </c>
      <c r="I1158">
        <v>0</v>
      </c>
      <c r="J1158">
        <v>50</v>
      </c>
      <c r="K1158">
        <v>2</v>
      </c>
      <c r="L1158">
        <v>3</v>
      </c>
      <c r="M1158">
        <v>3</v>
      </c>
      <c r="N1158">
        <v>34</v>
      </c>
      <c r="O1158">
        <v>100</v>
      </c>
      <c r="P1158">
        <v>188</v>
      </c>
      <c r="Q1158">
        <v>163</v>
      </c>
      <c r="R1158">
        <v>76</v>
      </c>
      <c r="S1158">
        <v>190</v>
      </c>
      <c r="T1158">
        <v>45</v>
      </c>
      <c r="U1158">
        <v>44</v>
      </c>
      <c r="V1158">
        <v>46</v>
      </c>
      <c r="W1158">
        <v>45</v>
      </c>
      <c r="X1158">
        <v>45</v>
      </c>
      <c r="Y1158">
        <v>190</v>
      </c>
      <c r="Z1158">
        <v>46</v>
      </c>
      <c r="AA1158" t="s">
        <v>965</v>
      </c>
      <c r="AB1158" t="s">
        <v>810</v>
      </c>
      <c r="AC1158" t="s">
        <v>953</v>
      </c>
      <c r="AD1158" t="s">
        <v>954</v>
      </c>
    </row>
    <row r="1159" spans="1:30" x14ac:dyDescent="0.25">
      <c r="A1159" t="s">
        <v>1446</v>
      </c>
      <c r="B1159">
        <v>44986</v>
      </c>
      <c r="C1159">
        <v>44987</v>
      </c>
      <c r="D1159" t="s">
        <v>926</v>
      </c>
      <c r="E1159">
        <v>8257</v>
      </c>
      <c r="F1159">
        <v>377</v>
      </c>
      <c r="G1159">
        <v>11</v>
      </c>
      <c r="H1159">
        <v>345</v>
      </c>
      <c r="I1159">
        <v>8</v>
      </c>
      <c r="J1159">
        <v>62</v>
      </c>
      <c r="K1159">
        <v>11</v>
      </c>
      <c r="L1159">
        <v>13</v>
      </c>
      <c r="M1159">
        <v>7</v>
      </c>
      <c r="N1159">
        <v>54</v>
      </c>
      <c r="O1159">
        <v>92</v>
      </c>
      <c r="P1159">
        <v>350</v>
      </c>
      <c r="Q1159">
        <v>243</v>
      </c>
      <c r="R1159">
        <v>176</v>
      </c>
      <c r="S1159">
        <v>349</v>
      </c>
      <c r="T1159">
        <v>56</v>
      </c>
      <c r="U1159">
        <v>47</v>
      </c>
      <c r="V1159">
        <v>56</v>
      </c>
      <c r="W1159">
        <v>54</v>
      </c>
      <c r="X1159">
        <v>56</v>
      </c>
      <c r="Y1159">
        <v>351</v>
      </c>
      <c r="Z1159">
        <v>58</v>
      </c>
      <c r="AA1159" t="s">
        <v>927</v>
      </c>
      <c r="AB1159" t="s">
        <v>810</v>
      </c>
      <c r="AC1159" t="s">
        <v>904</v>
      </c>
      <c r="AD1159" t="s">
        <v>905</v>
      </c>
    </row>
    <row r="1160" spans="1:30" x14ac:dyDescent="0.25">
      <c r="A1160" t="s">
        <v>1446</v>
      </c>
      <c r="B1160">
        <v>44986</v>
      </c>
      <c r="C1160">
        <v>44987</v>
      </c>
      <c r="D1160" t="s">
        <v>878</v>
      </c>
      <c r="E1160">
        <v>6797</v>
      </c>
      <c r="F1160">
        <v>213</v>
      </c>
      <c r="G1160">
        <v>4</v>
      </c>
      <c r="H1160">
        <v>154</v>
      </c>
      <c r="I1160">
        <v>1</v>
      </c>
      <c r="J1160">
        <v>53</v>
      </c>
      <c r="K1160">
        <v>2</v>
      </c>
      <c r="L1160">
        <v>1</v>
      </c>
      <c r="M1160">
        <v>1</v>
      </c>
      <c r="N1160">
        <v>44</v>
      </c>
      <c r="O1160">
        <v>124</v>
      </c>
      <c r="P1160">
        <v>154</v>
      </c>
      <c r="Q1160">
        <v>98</v>
      </c>
      <c r="R1160">
        <v>91</v>
      </c>
      <c r="S1160">
        <v>154</v>
      </c>
      <c r="T1160">
        <v>44</v>
      </c>
      <c r="U1160">
        <v>40</v>
      </c>
      <c r="V1160">
        <v>44</v>
      </c>
      <c r="W1160">
        <v>44</v>
      </c>
      <c r="X1160">
        <v>44</v>
      </c>
      <c r="Y1160">
        <v>154</v>
      </c>
      <c r="Z1160">
        <v>44</v>
      </c>
      <c r="AA1160" t="s">
        <v>879</v>
      </c>
      <c r="AB1160" t="s">
        <v>810</v>
      </c>
      <c r="AC1160" t="s">
        <v>856</v>
      </c>
      <c r="AD1160" t="s">
        <v>857</v>
      </c>
    </row>
    <row r="1161" spans="1:30" x14ac:dyDescent="0.25">
      <c r="A1161" t="s">
        <v>1446</v>
      </c>
      <c r="B1161">
        <v>44986</v>
      </c>
      <c r="C1161">
        <v>44987</v>
      </c>
      <c r="D1161" t="s">
        <v>823</v>
      </c>
      <c r="E1161">
        <v>5202</v>
      </c>
      <c r="F1161">
        <v>209</v>
      </c>
      <c r="G1161">
        <v>2</v>
      </c>
      <c r="H1161">
        <v>140</v>
      </c>
      <c r="I1161">
        <v>0</v>
      </c>
      <c r="J1161">
        <v>23</v>
      </c>
      <c r="K1161">
        <v>8</v>
      </c>
      <c r="L1161">
        <v>0</v>
      </c>
      <c r="M1161">
        <v>0</v>
      </c>
      <c r="N1161">
        <v>17</v>
      </c>
      <c r="O1161">
        <v>85</v>
      </c>
      <c r="P1161">
        <v>152</v>
      </c>
      <c r="Q1161">
        <v>111</v>
      </c>
      <c r="R1161">
        <v>78</v>
      </c>
      <c r="S1161">
        <v>150</v>
      </c>
      <c r="T1161">
        <v>17</v>
      </c>
      <c r="U1161">
        <v>18</v>
      </c>
      <c r="V1161">
        <v>22</v>
      </c>
      <c r="W1161">
        <v>16</v>
      </c>
      <c r="X1161">
        <v>21</v>
      </c>
      <c r="Y1161">
        <v>153</v>
      </c>
      <c r="Z1161">
        <v>22</v>
      </c>
      <c r="AA1161" t="s">
        <v>824</v>
      </c>
      <c r="AB1161" t="s">
        <v>810</v>
      </c>
      <c r="AC1161" t="s">
        <v>812</v>
      </c>
      <c r="AD1161" t="s">
        <v>813</v>
      </c>
    </row>
    <row r="1162" spans="1:30" x14ac:dyDescent="0.25">
      <c r="A1162" t="s">
        <v>1446</v>
      </c>
      <c r="B1162">
        <v>44986</v>
      </c>
      <c r="C1162">
        <v>44987</v>
      </c>
      <c r="D1162" t="s">
        <v>849</v>
      </c>
      <c r="E1162">
        <v>3860</v>
      </c>
      <c r="F1162">
        <v>186</v>
      </c>
      <c r="G1162">
        <v>8</v>
      </c>
      <c r="H1162">
        <v>58</v>
      </c>
      <c r="I1162">
        <v>3</v>
      </c>
      <c r="J1162">
        <v>18</v>
      </c>
      <c r="K1162">
        <v>0</v>
      </c>
      <c r="L1162">
        <v>0</v>
      </c>
      <c r="M1162">
        <v>1</v>
      </c>
      <c r="N1162">
        <v>0</v>
      </c>
      <c r="O1162">
        <v>19</v>
      </c>
      <c r="P1162">
        <v>58</v>
      </c>
      <c r="Q1162">
        <v>42</v>
      </c>
      <c r="R1162">
        <v>31</v>
      </c>
      <c r="S1162">
        <v>63</v>
      </c>
      <c r="T1162">
        <v>0</v>
      </c>
      <c r="U1162">
        <v>3</v>
      </c>
      <c r="V1162">
        <v>4</v>
      </c>
      <c r="W1162">
        <v>2</v>
      </c>
      <c r="X1162">
        <v>3</v>
      </c>
      <c r="Y1162">
        <v>64</v>
      </c>
      <c r="Z1162">
        <v>4</v>
      </c>
      <c r="AA1162" t="s">
        <v>850</v>
      </c>
      <c r="AB1162" t="s">
        <v>810</v>
      </c>
      <c r="AC1162" t="s">
        <v>812</v>
      </c>
      <c r="AD1162" t="s">
        <v>813</v>
      </c>
    </row>
    <row r="1163" spans="1:30" x14ac:dyDescent="0.25">
      <c r="A1163" t="s">
        <v>1446</v>
      </c>
      <c r="B1163">
        <v>44986</v>
      </c>
      <c r="C1163">
        <v>44987</v>
      </c>
      <c r="D1163" t="s">
        <v>475</v>
      </c>
      <c r="E1163">
        <v>4854</v>
      </c>
      <c r="F1163">
        <v>203</v>
      </c>
      <c r="G1163">
        <v>0</v>
      </c>
      <c r="H1163">
        <v>115</v>
      </c>
      <c r="I1163">
        <v>0</v>
      </c>
      <c r="J1163">
        <v>61</v>
      </c>
      <c r="K1163">
        <v>3</v>
      </c>
      <c r="L1163">
        <v>8</v>
      </c>
      <c r="M1163">
        <v>0</v>
      </c>
      <c r="N1163">
        <v>19</v>
      </c>
      <c r="O1163">
        <v>94</v>
      </c>
      <c r="P1163">
        <v>111</v>
      </c>
      <c r="Q1163">
        <v>66</v>
      </c>
      <c r="R1163">
        <v>51</v>
      </c>
      <c r="S1163">
        <v>114</v>
      </c>
      <c r="T1163">
        <v>35</v>
      </c>
      <c r="U1163">
        <v>28</v>
      </c>
      <c r="V1163">
        <v>40</v>
      </c>
      <c r="W1163">
        <v>40</v>
      </c>
      <c r="X1163">
        <v>39</v>
      </c>
      <c r="Y1163">
        <v>115</v>
      </c>
      <c r="Z1163">
        <v>46</v>
      </c>
      <c r="AA1163" t="s">
        <v>476</v>
      </c>
      <c r="AB1163" t="s">
        <v>389</v>
      </c>
      <c r="AC1163" t="s">
        <v>450</v>
      </c>
      <c r="AD1163" t="s">
        <v>451</v>
      </c>
    </row>
    <row r="1164" spans="1:30" x14ac:dyDescent="0.25">
      <c r="A1164" t="s">
        <v>1446</v>
      </c>
      <c r="B1164">
        <v>44986</v>
      </c>
      <c r="C1164">
        <v>44987</v>
      </c>
      <c r="D1164" t="s">
        <v>163</v>
      </c>
      <c r="E1164">
        <v>4534</v>
      </c>
      <c r="F1164">
        <v>170</v>
      </c>
      <c r="G1164">
        <v>4</v>
      </c>
      <c r="H1164">
        <v>127</v>
      </c>
      <c r="I1164">
        <v>0</v>
      </c>
      <c r="J1164">
        <v>45</v>
      </c>
      <c r="K1164">
        <v>10</v>
      </c>
      <c r="L1164">
        <v>0</v>
      </c>
      <c r="M1164">
        <v>0</v>
      </c>
      <c r="N1164">
        <v>22</v>
      </c>
      <c r="O1164">
        <v>29</v>
      </c>
      <c r="P1164">
        <v>127</v>
      </c>
      <c r="Q1164">
        <v>120</v>
      </c>
      <c r="R1164">
        <v>73</v>
      </c>
      <c r="S1164">
        <v>126</v>
      </c>
      <c r="T1164">
        <v>25</v>
      </c>
      <c r="U1164">
        <v>35</v>
      </c>
      <c r="V1164">
        <v>35</v>
      </c>
      <c r="W1164">
        <v>35</v>
      </c>
      <c r="X1164">
        <v>33</v>
      </c>
      <c r="Y1164">
        <v>127</v>
      </c>
      <c r="Z1164">
        <v>35</v>
      </c>
      <c r="AA1164" t="s">
        <v>1710</v>
      </c>
      <c r="AB1164" t="s">
        <v>16</v>
      </c>
      <c r="AC1164" t="s">
        <v>128</v>
      </c>
      <c r="AD1164" t="s">
        <v>129</v>
      </c>
    </row>
    <row r="1165" spans="1:30" x14ac:dyDescent="0.25">
      <c r="A1165" t="s">
        <v>1446</v>
      </c>
      <c r="B1165">
        <v>44986</v>
      </c>
      <c r="C1165">
        <v>44987</v>
      </c>
      <c r="D1165" t="s">
        <v>34</v>
      </c>
      <c r="E1165">
        <v>21079</v>
      </c>
      <c r="F1165">
        <v>420</v>
      </c>
      <c r="G1165">
        <v>16</v>
      </c>
      <c r="H1165">
        <v>286</v>
      </c>
      <c r="I1165">
        <v>2</v>
      </c>
      <c r="J1165">
        <v>90</v>
      </c>
      <c r="K1165">
        <v>3</v>
      </c>
      <c r="L1165">
        <v>6</v>
      </c>
      <c r="M1165">
        <v>4</v>
      </c>
      <c r="N1165">
        <v>35</v>
      </c>
      <c r="O1165">
        <v>197</v>
      </c>
      <c r="P1165">
        <v>295</v>
      </c>
      <c r="Q1165">
        <v>239</v>
      </c>
      <c r="R1165">
        <v>139</v>
      </c>
      <c r="S1165">
        <v>299</v>
      </c>
      <c r="T1165">
        <v>67</v>
      </c>
      <c r="U1165">
        <v>75</v>
      </c>
      <c r="V1165">
        <v>86</v>
      </c>
      <c r="W1165">
        <v>81</v>
      </c>
      <c r="X1165">
        <v>81</v>
      </c>
      <c r="Y1165">
        <v>301</v>
      </c>
      <c r="Z1165">
        <v>86</v>
      </c>
      <c r="AA1165" t="s">
        <v>35</v>
      </c>
      <c r="AB1165" t="s">
        <v>16</v>
      </c>
      <c r="AC1165" t="s">
        <v>18</v>
      </c>
      <c r="AD1165" t="s">
        <v>19</v>
      </c>
    </row>
    <row r="1166" spans="1:30" x14ac:dyDescent="0.25">
      <c r="A1166" t="s">
        <v>1446</v>
      </c>
      <c r="B1166">
        <v>44986</v>
      </c>
      <c r="C1166">
        <v>44987</v>
      </c>
      <c r="D1166" t="s">
        <v>29</v>
      </c>
      <c r="E1166">
        <v>7484</v>
      </c>
      <c r="F1166">
        <v>233</v>
      </c>
      <c r="G1166">
        <v>11</v>
      </c>
      <c r="H1166">
        <v>176</v>
      </c>
      <c r="I1166">
        <v>2</v>
      </c>
      <c r="J1166">
        <v>71</v>
      </c>
      <c r="K1166">
        <v>6</v>
      </c>
      <c r="L1166">
        <v>8</v>
      </c>
      <c r="M1166">
        <v>6</v>
      </c>
      <c r="N1166">
        <v>35</v>
      </c>
      <c r="O1166">
        <v>52</v>
      </c>
      <c r="P1166">
        <v>176</v>
      </c>
      <c r="Q1166">
        <v>144</v>
      </c>
      <c r="R1166">
        <v>65</v>
      </c>
      <c r="S1166">
        <v>179</v>
      </c>
      <c r="T1166">
        <v>44</v>
      </c>
      <c r="U1166">
        <v>60</v>
      </c>
      <c r="V1166">
        <v>63</v>
      </c>
      <c r="W1166">
        <v>49</v>
      </c>
      <c r="X1166">
        <v>63</v>
      </c>
      <c r="Y1166">
        <v>179</v>
      </c>
      <c r="Z1166">
        <v>64</v>
      </c>
      <c r="AA1166" t="s">
        <v>30</v>
      </c>
      <c r="AB1166" t="s">
        <v>16</v>
      </c>
      <c r="AC1166" t="s">
        <v>18</v>
      </c>
      <c r="AD1166" t="s">
        <v>19</v>
      </c>
    </row>
    <row r="1167" spans="1:30" x14ac:dyDescent="0.25">
      <c r="A1167" t="s">
        <v>1446</v>
      </c>
      <c r="B1167">
        <v>44986</v>
      </c>
      <c r="C1167">
        <v>44987</v>
      </c>
      <c r="D1167" t="s">
        <v>828</v>
      </c>
      <c r="E1167">
        <v>6653</v>
      </c>
      <c r="F1167">
        <v>341</v>
      </c>
      <c r="G1167">
        <v>32</v>
      </c>
      <c r="H1167">
        <v>253</v>
      </c>
      <c r="I1167">
        <v>1</v>
      </c>
      <c r="J1167">
        <v>23</v>
      </c>
      <c r="K1167">
        <v>2</v>
      </c>
      <c r="L1167">
        <v>0</v>
      </c>
      <c r="M1167">
        <v>0</v>
      </c>
      <c r="N1167">
        <v>22</v>
      </c>
      <c r="O1167">
        <v>110</v>
      </c>
      <c r="P1167">
        <v>253</v>
      </c>
      <c r="Q1167">
        <v>199</v>
      </c>
      <c r="R1167">
        <v>139</v>
      </c>
      <c r="S1167">
        <v>252</v>
      </c>
      <c r="T1167">
        <v>22</v>
      </c>
      <c r="U1167">
        <v>20</v>
      </c>
      <c r="V1167">
        <v>22</v>
      </c>
      <c r="W1167">
        <v>21</v>
      </c>
      <c r="X1167">
        <v>21</v>
      </c>
      <c r="Y1167">
        <v>253</v>
      </c>
      <c r="Z1167">
        <v>22</v>
      </c>
      <c r="AA1167" t="s">
        <v>829</v>
      </c>
      <c r="AB1167" t="s">
        <v>810</v>
      </c>
      <c r="AC1167" t="s">
        <v>812</v>
      </c>
      <c r="AD1167" t="s">
        <v>813</v>
      </c>
    </row>
    <row r="1168" spans="1:30" x14ac:dyDescent="0.25">
      <c r="A1168" t="s">
        <v>1446</v>
      </c>
      <c r="B1168">
        <v>44986</v>
      </c>
      <c r="C1168">
        <v>44987</v>
      </c>
      <c r="D1168" t="s">
        <v>84</v>
      </c>
      <c r="E1168">
        <v>2360</v>
      </c>
      <c r="F1168">
        <v>45</v>
      </c>
      <c r="G1168">
        <v>1</v>
      </c>
      <c r="H1168">
        <v>44</v>
      </c>
      <c r="I1168">
        <v>0</v>
      </c>
      <c r="J1168">
        <v>7</v>
      </c>
      <c r="K1168">
        <v>0</v>
      </c>
      <c r="L1168">
        <v>0</v>
      </c>
      <c r="M1168">
        <v>0</v>
      </c>
      <c r="N1168">
        <v>4</v>
      </c>
      <c r="O1168">
        <v>1</v>
      </c>
      <c r="P1168">
        <v>44</v>
      </c>
      <c r="Q1168">
        <v>29</v>
      </c>
      <c r="R1168">
        <v>10</v>
      </c>
      <c r="S1168">
        <v>43</v>
      </c>
      <c r="T1168">
        <v>6</v>
      </c>
      <c r="U1168">
        <v>4</v>
      </c>
      <c r="V1168">
        <v>7</v>
      </c>
      <c r="W1168">
        <v>2</v>
      </c>
      <c r="X1168">
        <v>6</v>
      </c>
      <c r="Y1168">
        <v>44</v>
      </c>
      <c r="Z1168">
        <v>7</v>
      </c>
      <c r="AA1168" t="s">
        <v>85</v>
      </c>
      <c r="AB1168" t="s">
        <v>16</v>
      </c>
      <c r="AC1168" t="s">
        <v>70</v>
      </c>
      <c r="AD1168" t="s">
        <v>1709</v>
      </c>
    </row>
    <row r="1169" spans="1:30" x14ac:dyDescent="0.25">
      <c r="A1169" t="s">
        <v>1446</v>
      </c>
      <c r="B1169">
        <v>44986</v>
      </c>
      <c r="C1169">
        <v>44987</v>
      </c>
      <c r="D1169" t="s">
        <v>838</v>
      </c>
      <c r="E1169">
        <v>5417</v>
      </c>
      <c r="F1169">
        <v>270</v>
      </c>
      <c r="G1169">
        <v>33</v>
      </c>
      <c r="H1169">
        <v>191</v>
      </c>
      <c r="I1169">
        <v>0</v>
      </c>
      <c r="J1169">
        <v>33</v>
      </c>
      <c r="K1169">
        <v>8</v>
      </c>
      <c r="L1169">
        <v>12</v>
      </c>
      <c r="M1169">
        <v>19</v>
      </c>
      <c r="N1169">
        <v>23</v>
      </c>
      <c r="O1169">
        <v>112</v>
      </c>
      <c r="P1169">
        <v>192</v>
      </c>
      <c r="Q1169">
        <v>169</v>
      </c>
      <c r="R1169">
        <v>110</v>
      </c>
      <c r="S1169">
        <v>192</v>
      </c>
      <c r="T1169">
        <v>26</v>
      </c>
      <c r="U1169">
        <v>27</v>
      </c>
      <c r="V1169">
        <v>27</v>
      </c>
      <c r="W1169">
        <v>25</v>
      </c>
      <c r="X1169">
        <v>27</v>
      </c>
      <c r="Y1169">
        <v>192</v>
      </c>
      <c r="Z1169">
        <v>27</v>
      </c>
      <c r="AA1169" t="s">
        <v>839</v>
      </c>
      <c r="AB1169" t="s">
        <v>810</v>
      </c>
      <c r="AC1169" t="s">
        <v>812</v>
      </c>
      <c r="AD1169" t="s">
        <v>813</v>
      </c>
    </row>
    <row r="1170" spans="1:30" x14ac:dyDescent="0.25">
      <c r="A1170" t="s">
        <v>1446</v>
      </c>
      <c r="B1170">
        <v>44986</v>
      </c>
      <c r="C1170">
        <v>44987</v>
      </c>
      <c r="D1170" t="s">
        <v>872</v>
      </c>
      <c r="E1170">
        <v>3137</v>
      </c>
      <c r="F1170">
        <v>124</v>
      </c>
      <c r="G1170">
        <v>4</v>
      </c>
      <c r="H1170">
        <v>114</v>
      </c>
      <c r="I1170">
        <v>1</v>
      </c>
      <c r="J1170">
        <v>17</v>
      </c>
      <c r="K1170">
        <v>1</v>
      </c>
      <c r="L1170">
        <v>0</v>
      </c>
      <c r="M1170">
        <v>0</v>
      </c>
      <c r="N1170">
        <v>11</v>
      </c>
      <c r="O1170">
        <v>57</v>
      </c>
      <c r="P1170">
        <v>116</v>
      </c>
      <c r="Q1170">
        <v>97</v>
      </c>
      <c r="R1170">
        <v>56</v>
      </c>
      <c r="S1170">
        <v>118</v>
      </c>
      <c r="T1170">
        <v>11</v>
      </c>
      <c r="U1170">
        <v>11</v>
      </c>
      <c r="V1170">
        <v>12</v>
      </c>
      <c r="W1170">
        <v>10</v>
      </c>
      <c r="X1170">
        <v>11</v>
      </c>
      <c r="Y1170">
        <v>118</v>
      </c>
      <c r="Z1170">
        <v>12</v>
      </c>
      <c r="AA1170" t="s">
        <v>873</v>
      </c>
      <c r="AB1170" t="s">
        <v>810</v>
      </c>
      <c r="AC1170" t="s">
        <v>856</v>
      </c>
      <c r="AD1170" t="s">
        <v>857</v>
      </c>
    </row>
    <row r="1171" spans="1:30" x14ac:dyDescent="0.25">
      <c r="A1171" t="s">
        <v>1446</v>
      </c>
      <c r="B1171">
        <v>44986</v>
      </c>
      <c r="C1171">
        <v>44987</v>
      </c>
      <c r="D1171" t="s">
        <v>921</v>
      </c>
      <c r="E1171">
        <v>4974</v>
      </c>
      <c r="F1171">
        <v>251</v>
      </c>
      <c r="G1171">
        <v>7</v>
      </c>
      <c r="H1171">
        <v>186</v>
      </c>
      <c r="I1171">
        <v>1</v>
      </c>
      <c r="J1171">
        <v>29</v>
      </c>
      <c r="K1171">
        <v>7</v>
      </c>
      <c r="L1171">
        <v>0</v>
      </c>
      <c r="M1171">
        <v>1</v>
      </c>
      <c r="N1171">
        <v>8</v>
      </c>
      <c r="O1171">
        <v>152</v>
      </c>
      <c r="P1171">
        <v>188</v>
      </c>
      <c r="Q1171">
        <v>143</v>
      </c>
      <c r="R1171">
        <v>88</v>
      </c>
      <c r="S1171">
        <v>188</v>
      </c>
      <c r="T1171">
        <v>21</v>
      </c>
      <c r="U1171">
        <v>22</v>
      </c>
      <c r="V1171">
        <v>28</v>
      </c>
      <c r="W1171">
        <v>27</v>
      </c>
      <c r="X1171">
        <v>27</v>
      </c>
      <c r="Y1171">
        <v>191</v>
      </c>
      <c r="Z1171">
        <v>28</v>
      </c>
      <c r="AA1171" t="s">
        <v>922</v>
      </c>
      <c r="AB1171" t="s">
        <v>810</v>
      </c>
      <c r="AC1171" t="s">
        <v>904</v>
      </c>
      <c r="AD1171" t="s">
        <v>905</v>
      </c>
    </row>
    <row r="1172" spans="1:30" x14ac:dyDescent="0.25">
      <c r="A1172" t="s">
        <v>1446</v>
      </c>
      <c r="B1172">
        <v>44986</v>
      </c>
      <c r="C1172">
        <v>44987</v>
      </c>
      <c r="D1172" t="s">
        <v>866</v>
      </c>
      <c r="E1172">
        <v>3333</v>
      </c>
      <c r="F1172">
        <v>148</v>
      </c>
      <c r="G1172">
        <v>2</v>
      </c>
      <c r="H1172">
        <v>67</v>
      </c>
      <c r="I1172">
        <v>0</v>
      </c>
      <c r="J1172">
        <v>22</v>
      </c>
      <c r="K1172">
        <v>1</v>
      </c>
      <c r="L1172">
        <v>0</v>
      </c>
      <c r="M1172">
        <v>0</v>
      </c>
      <c r="N1172">
        <v>8</v>
      </c>
      <c r="O1172">
        <v>58</v>
      </c>
      <c r="P1172">
        <v>79</v>
      </c>
      <c r="Q1172">
        <v>65</v>
      </c>
      <c r="R1172">
        <v>33</v>
      </c>
      <c r="S1172">
        <v>78</v>
      </c>
      <c r="T1172">
        <v>14</v>
      </c>
      <c r="U1172">
        <v>14</v>
      </c>
      <c r="V1172">
        <v>15</v>
      </c>
      <c r="W1172">
        <v>15</v>
      </c>
      <c r="X1172">
        <v>13</v>
      </c>
      <c r="Y1172">
        <v>79</v>
      </c>
      <c r="Z1172">
        <v>15</v>
      </c>
      <c r="AA1172" t="s">
        <v>867</v>
      </c>
      <c r="AB1172" t="s">
        <v>810</v>
      </c>
      <c r="AC1172" t="s">
        <v>856</v>
      </c>
      <c r="AD1172" t="s">
        <v>857</v>
      </c>
    </row>
    <row r="1173" spans="1:30" x14ac:dyDescent="0.25">
      <c r="A1173" t="s">
        <v>1446</v>
      </c>
      <c r="B1173">
        <v>44986</v>
      </c>
      <c r="C1173">
        <v>44987</v>
      </c>
      <c r="D1173" t="s">
        <v>888</v>
      </c>
      <c r="E1173">
        <v>3575</v>
      </c>
      <c r="F1173">
        <v>111</v>
      </c>
      <c r="G1173">
        <v>1</v>
      </c>
      <c r="H1173">
        <v>62</v>
      </c>
      <c r="I1173">
        <v>0</v>
      </c>
      <c r="J1173">
        <v>25</v>
      </c>
      <c r="K1173">
        <v>0</v>
      </c>
      <c r="L1173">
        <v>4</v>
      </c>
      <c r="M1173">
        <v>0</v>
      </c>
      <c r="N1173">
        <v>8</v>
      </c>
      <c r="O1173">
        <v>23</v>
      </c>
      <c r="P1173">
        <v>62</v>
      </c>
      <c r="Q1173">
        <v>51</v>
      </c>
      <c r="R1173">
        <v>32</v>
      </c>
      <c r="S1173">
        <v>62</v>
      </c>
      <c r="T1173">
        <v>13</v>
      </c>
      <c r="U1173">
        <v>16</v>
      </c>
      <c r="V1173">
        <v>17</v>
      </c>
      <c r="W1173">
        <v>15</v>
      </c>
      <c r="X1173">
        <v>16</v>
      </c>
      <c r="Y1173">
        <v>62</v>
      </c>
      <c r="Z1173">
        <v>17</v>
      </c>
      <c r="AA1173" t="s">
        <v>889</v>
      </c>
      <c r="AB1173" t="s">
        <v>810</v>
      </c>
      <c r="AC1173" t="s">
        <v>1447</v>
      </c>
      <c r="AD1173" t="s">
        <v>1448</v>
      </c>
    </row>
    <row r="1174" spans="1:30" x14ac:dyDescent="0.25">
      <c r="A1174" t="s">
        <v>1446</v>
      </c>
      <c r="B1174">
        <v>44986</v>
      </c>
      <c r="C1174">
        <v>44987</v>
      </c>
      <c r="D1174" t="s">
        <v>915</v>
      </c>
      <c r="E1174">
        <v>7663</v>
      </c>
      <c r="F1174">
        <v>211</v>
      </c>
      <c r="G1174">
        <v>14</v>
      </c>
      <c r="H1174">
        <v>144</v>
      </c>
      <c r="I1174">
        <v>2</v>
      </c>
      <c r="J1174">
        <v>38</v>
      </c>
      <c r="K1174">
        <v>2</v>
      </c>
      <c r="L1174">
        <v>9</v>
      </c>
      <c r="M1174">
        <v>1</v>
      </c>
      <c r="N1174">
        <v>34</v>
      </c>
      <c r="O1174">
        <v>116</v>
      </c>
      <c r="P1174">
        <v>144</v>
      </c>
      <c r="Q1174">
        <v>112</v>
      </c>
      <c r="R1174">
        <v>83</v>
      </c>
      <c r="S1174">
        <v>145</v>
      </c>
      <c r="T1174">
        <v>33</v>
      </c>
      <c r="U1174">
        <v>31</v>
      </c>
      <c r="V1174">
        <v>34</v>
      </c>
      <c r="W1174">
        <v>33</v>
      </c>
      <c r="X1174">
        <v>33</v>
      </c>
      <c r="Y1174">
        <v>146</v>
      </c>
      <c r="Z1174">
        <v>34</v>
      </c>
      <c r="AA1174" t="s">
        <v>916</v>
      </c>
      <c r="AB1174" t="s">
        <v>810</v>
      </c>
      <c r="AC1174" t="s">
        <v>904</v>
      </c>
      <c r="AD1174" t="s">
        <v>905</v>
      </c>
    </row>
    <row r="1175" spans="1:30" x14ac:dyDescent="0.25">
      <c r="A1175" t="s">
        <v>1446</v>
      </c>
      <c r="B1175">
        <v>44986</v>
      </c>
      <c r="C1175">
        <v>44987</v>
      </c>
      <c r="D1175" t="s">
        <v>976</v>
      </c>
      <c r="E1175">
        <v>7932</v>
      </c>
      <c r="F1175">
        <v>351</v>
      </c>
      <c r="G1175">
        <v>2</v>
      </c>
      <c r="H1175">
        <v>256</v>
      </c>
      <c r="I1175">
        <v>0</v>
      </c>
      <c r="J1175">
        <v>64</v>
      </c>
      <c r="K1175">
        <v>8</v>
      </c>
      <c r="L1175">
        <v>23</v>
      </c>
      <c r="M1175">
        <v>4</v>
      </c>
      <c r="N1175">
        <v>55</v>
      </c>
      <c r="O1175">
        <v>59</v>
      </c>
      <c r="P1175">
        <v>256</v>
      </c>
      <c r="Q1175">
        <v>184</v>
      </c>
      <c r="R1175">
        <v>109</v>
      </c>
      <c r="S1175">
        <v>254</v>
      </c>
      <c r="T1175">
        <v>54</v>
      </c>
      <c r="U1175">
        <v>48</v>
      </c>
      <c r="V1175">
        <v>57</v>
      </c>
      <c r="W1175">
        <v>52</v>
      </c>
      <c r="X1175">
        <v>55</v>
      </c>
      <c r="Y1175">
        <v>256</v>
      </c>
      <c r="Z1175">
        <v>57</v>
      </c>
      <c r="AA1175" t="s">
        <v>977</v>
      </c>
      <c r="AB1175" t="s">
        <v>810</v>
      </c>
      <c r="AC1175" t="s">
        <v>953</v>
      </c>
      <c r="AD1175" t="s">
        <v>954</v>
      </c>
    </row>
    <row r="1176" spans="1:30" x14ac:dyDescent="0.25">
      <c r="A1176" t="s">
        <v>1446</v>
      </c>
      <c r="B1176">
        <v>44986</v>
      </c>
      <c r="C1176">
        <v>44987</v>
      </c>
      <c r="D1176" t="s">
        <v>991</v>
      </c>
      <c r="E1176">
        <v>10980</v>
      </c>
      <c r="F1176">
        <v>667</v>
      </c>
      <c r="G1176">
        <v>3</v>
      </c>
      <c r="H1176">
        <v>564</v>
      </c>
      <c r="I1176">
        <v>3</v>
      </c>
      <c r="J1176">
        <v>98</v>
      </c>
      <c r="K1176">
        <v>4</v>
      </c>
      <c r="L1176">
        <v>10</v>
      </c>
      <c r="M1176">
        <v>4</v>
      </c>
      <c r="N1176">
        <v>86</v>
      </c>
      <c r="O1176">
        <v>372</v>
      </c>
      <c r="P1176">
        <v>564</v>
      </c>
      <c r="Q1176">
        <v>261</v>
      </c>
      <c r="R1176">
        <v>252</v>
      </c>
      <c r="S1176">
        <v>560</v>
      </c>
      <c r="T1176">
        <v>86</v>
      </c>
      <c r="U1176">
        <v>71</v>
      </c>
      <c r="V1176">
        <v>88</v>
      </c>
      <c r="W1176">
        <v>82</v>
      </c>
      <c r="X1176">
        <v>82</v>
      </c>
      <c r="Y1176">
        <v>566</v>
      </c>
      <c r="Z1176">
        <v>88</v>
      </c>
      <c r="AA1176" t="s">
        <v>992</v>
      </c>
      <c r="AB1176" t="s">
        <v>810</v>
      </c>
      <c r="AC1176" t="s">
        <v>953</v>
      </c>
      <c r="AD1176" t="s">
        <v>954</v>
      </c>
    </row>
    <row r="1177" spans="1:30" x14ac:dyDescent="0.25">
      <c r="A1177" t="s">
        <v>1446</v>
      </c>
      <c r="B1177">
        <v>44986</v>
      </c>
      <c r="C1177">
        <v>44987</v>
      </c>
      <c r="D1177" t="s">
        <v>1021</v>
      </c>
      <c r="E1177">
        <v>10908</v>
      </c>
      <c r="F1177">
        <v>421</v>
      </c>
      <c r="G1177">
        <v>136</v>
      </c>
      <c r="H1177">
        <v>263</v>
      </c>
      <c r="I1177">
        <v>0</v>
      </c>
      <c r="J1177">
        <v>45</v>
      </c>
      <c r="K1177">
        <v>0</v>
      </c>
      <c r="L1177">
        <v>1</v>
      </c>
      <c r="M1177">
        <v>29</v>
      </c>
      <c r="N1177">
        <v>23</v>
      </c>
      <c r="O1177">
        <v>138</v>
      </c>
      <c r="P1177">
        <v>269</v>
      </c>
      <c r="Q1177">
        <v>219</v>
      </c>
      <c r="R1177">
        <v>137</v>
      </c>
      <c r="S1177">
        <v>270</v>
      </c>
      <c r="T1177">
        <v>40</v>
      </c>
      <c r="U1177">
        <v>38</v>
      </c>
      <c r="V1177">
        <v>41</v>
      </c>
      <c r="W1177">
        <v>40</v>
      </c>
      <c r="X1177">
        <v>41</v>
      </c>
      <c r="Y1177">
        <v>270</v>
      </c>
      <c r="Z1177">
        <v>41</v>
      </c>
      <c r="AA1177" t="s">
        <v>1022</v>
      </c>
      <c r="AB1177" t="s">
        <v>810</v>
      </c>
      <c r="AC1177" t="s">
        <v>1009</v>
      </c>
      <c r="AD1177" t="s">
        <v>1010</v>
      </c>
    </row>
    <row r="1178" spans="1:30" x14ac:dyDescent="0.25">
      <c r="A1178" t="s">
        <v>1446</v>
      </c>
      <c r="B1178">
        <v>44986</v>
      </c>
      <c r="C1178">
        <v>44987</v>
      </c>
      <c r="D1178" t="s">
        <v>989</v>
      </c>
      <c r="E1178">
        <v>5516</v>
      </c>
      <c r="F1178">
        <v>221</v>
      </c>
      <c r="G1178">
        <v>0</v>
      </c>
      <c r="H1178">
        <v>154</v>
      </c>
      <c r="I1178">
        <v>1</v>
      </c>
      <c r="J1178">
        <v>22</v>
      </c>
      <c r="K1178">
        <v>1</v>
      </c>
      <c r="L1178">
        <v>1</v>
      </c>
      <c r="M1178">
        <v>1</v>
      </c>
      <c r="N1178">
        <v>21</v>
      </c>
      <c r="O1178">
        <v>26</v>
      </c>
      <c r="P1178">
        <v>166</v>
      </c>
      <c r="Q1178">
        <v>118</v>
      </c>
      <c r="R1178">
        <v>90</v>
      </c>
      <c r="S1178">
        <v>186</v>
      </c>
      <c r="T1178">
        <v>20</v>
      </c>
      <c r="U1178">
        <v>20</v>
      </c>
      <c r="V1178">
        <v>21</v>
      </c>
      <c r="W1178">
        <v>21</v>
      </c>
      <c r="X1178">
        <v>19</v>
      </c>
      <c r="Y1178">
        <v>189</v>
      </c>
      <c r="Z1178">
        <v>21</v>
      </c>
      <c r="AA1178" t="s">
        <v>990</v>
      </c>
      <c r="AB1178" t="s">
        <v>810</v>
      </c>
      <c r="AC1178" t="s">
        <v>953</v>
      </c>
      <c r="AD1178" t="s">
        <v>954</v>
      </c>
    </row>
    <row r="1179" spans="1:30" x14ac:dyDescent="0.25">
      <c r="A1179" t="s">
        <v>1446</v>
      </c>
      <c r="B1179">
        <v>44986</v>
      </c>
      <c r="C1179">
        <v>44987</v>
      </c>
      <c r="D1179" t="s">
        <v>936</v>
      </c>
      <c r="E1179">
        <v>5036</v>
      </c>
      <c r="F1179">
        <v>194</v>
      </c>
      <c r="G1179">
        <v>0</v>
      </c>
      <c r="H1179">
        <v>158</v>
      </c>
      <c r="I1179">
        <v>0</v>
      </c>
      <c r="J1179">
        <v>20</v>
      </c>
      <c r="K1179">
        <v>1</v>
      </c>
      <c r="L1179">
        <v>1</v>
      </c>
      <c r="M1179">
        <v>0</v>
      </c>
      <c r="N1179">
        <v>6</v>
      </c>
      <c r="O1179">
        <v>64</v>
      </c>
      <c r="P1179">
        <v>159</v>
      </c>
      <c r="Q1179">
        <v>78</v>
      </c>
      <c r="R1179">
        <v>70</v>
      </c>
      <c r="S1179">
        <v>156</v>
      </c>
      <c r="T1179">
        <v>9</v>
      </c>
      <c r="U1179">
        <v>12</v>
      </c>
      <c r="V1179">
        <v>14</v>
      </c>
      <c r="W1179">
        <v>10</v>
      </c>
      <c r="X1179">
        <v>13</v>
      </c>
      <c r="Y1179">
        <v>159</v>
      </c>
      <c r="Z1179">
        <v>14</v>
      </c>
      <c r="AA1179" t="s">
        <v>937</v>
      </c>
      <c r="AB1179" t="s">
        <v>810</v>
      </c>
      <c r="AC1179" t="s">
        <v>904</v>
      </c>
      <c r="AD1179" t="s">
        <v>905</v>
      </c>
    </row>
    <row r="1180" spans="1:30" x14ac:dyDescent="0.25">
      <c r="A1180" t="s">
        <v>1446</v>
      </c>
      <c r="B1180">
        <v>44986</v>
      </c>
      <c r="C1180">
        <v>44987</v>
      </c>
      <c r="D1180" t="s">
        <v>808</v>
      </c>
      <c r="E1180">
        <v>7220</v>
      </c>
      <c r="F1180">
        <v>356</v>
      </c>
      <c r="G1180">
        <v>14</v>
      </c>
      <c r="H1180">
        <v>158</v>
      </c>
      <c r="I1180">
        <v>0</v>
      </c>
      <c r="J1180">
        <v>40</v>
      </c>
      <c r="K1180">
        <v>27</v>
      </c>
      <c r="L1180">
        <v>0</v>
      </c>
      <c r="M1180">
        <v>23</v>
      </c>
      <c r="N1180">
        <v>40</v>
      </c>
      <c r="O1180">
        <v>102</v>
      </c>
      <c r="P1180">
        <v>189</v>
      </c>
      <c r="Q1180">
        <v>177</v>
      </c>
      <c r="R1180">
        <v>103</v>
      </c>
      <c r="S1180">
        <v>191</v>
      </c>
      <c r="T1180">
        <v>40</v>
      </c>
      <c r="U1180">
        <v>39</v>
      </c>
      <c r="V1180">
        <v>40</v>
      </c>
      <c r="W1180">
        <v>38</v>
      </c>
      <c r="X1180">
        <v>39</v>
      </c>
      <c r="Y1180">
        <v>191</v>
      </c>
      <c r="Z1180">
        <v>40</v>
      </c>
      <c r="AA1180" t="s">
        <v>809</v>
      </c>
      <c r="AB1180" t="s">
        <v>810</v>
      </c>
      <c r="AC1180" t="s">
        <v>812</v>
      </c>
      <c r="AD1180" t="s">
        <v>813</v>
      </c>
    </row>
    <row r="1181" spans="1:30" x14ac:dyDescent="0.25">
      <c r="A1181" t="s">
        <v>1446</v>
      </c>
      <c r="B1181">
        <v>44986</v>
      </c>
      <c r="C1181">
        <v>44987</v>
      </c>
      <c r="D1181" t="s">
        <v>522</v>
      </c>
      <c r="E1181">
        <v>6636</v>
      </c>
      <c r="F1181">
        <v>314</v>
      </c>
      <c r="G1181">
        <v>101</v>
      </c>
      <c r="H1181">
        <v>228</v>
      </c>
      <c r="I1181">
        <v>3</v>
      </c>
      <c r="J1181">
        <v>74</v>
      </c>
      <c r="K1181">
        <v>13</v>
      </c>
      <c r="L1181">
        <v>26</v>
      </c>
      <c r="M1181">
        <v>33</v>
      </c>
      <c r="N1181">
        <v>57</v>
      </c>
      <c r="O1181">
        <v>167</v>
      </c>
      <c r="P1181">
        <v>229</v>
      </c>
      <c r="Q1181">
        <v>189</v>
      </c>
      <c r="R1181">
        <v>134</v>
      </c>
      <c r="S1181">
        <v>229</v>
      </c>
      <c r="T1181">
        <v>59</v>
      </c>
      <c r="U1181">
        <v>55</v>
      </c>
      <c r="V1181">
        <v>60</v>
      </c>
      <c r="W1181">
        <v>58</v>
      </c>
      <c r="X1181">
        <v>57</v>
      </c>
      <c r="Y1181">
        <v>230</v>
      </c>
      <c r="Z1181">
        <v>60</v>
      </c>
      <c r="AA1181" t="s">
        <v>523</v>
      </c>
      <c r="AB1181" t="s">
        <v>389</v>
      </c>
      <c r="AC1181" t="s">
        <v>510</v>
      </c>
      <c r="AD1181" t="s">
        <v>511</v>
      </c>
    </row>
    <row r="1182" spans="1:30" x14ac:dyDescent="0.25">
      <c r="A1182" t="s">
        <v>1446</v>
      </c>
      <c r="B1182">
        <v>44986</v>
      </c>
      <c r="C1182">
        <v>44987</v>
      </c>
      <c r="D1182" t="s">
        <v>444</v>
      </c>
      <c r="E1182">
        <v>20462</v>
      </c>
      <c r="F1182">
        <v>848</v>
      </c>
      <c r="G1182">
        <v>53</v>
      </c>
      <c r="H1182">
        <v>521</v>
      </c>
      <c r="I1182">
        <v>5</v>
      </c>
      <c r="J1182">
        <v>270</v>
      </c>
      <c r="K1182">
        <v>42</v>
      </c>
      <c r="L1182">
        <v>62</v>
      </c>
      <c r="M1182">
        <v>22</v>
      </c>
      <c r="N1182">
        <v>191</v>
      </c>
      <c r="O1182">
        <v>402</v>
      </c>
      <c r="P1182">
        <v>517</v>
      </c>
      <c r="Q1182">
        <v>510</v>
      </c>
      <c r="R1182">
        <v>284</v>
      </c>
      <c r="S1182">
        <v>525</v>
      </c>
      <c r="T1182">
        <v>193</v>
      </c>
      <c r="U1182">
        <v>189</v>
      </c>
      <c r="V1182">
        <v>200</v>
      </c>
      <c r="W1182">
        <v>193</v>
      </c>
      <c r="X1182">
        <v>194</v>
      </c>
      <c r="Y1182">
        <v>528</v>
      </c>
      <c r="Z1182">
        <v>202</v>
      </c>
      <c r="AA1182" t="s">
        <v>445</v>
      </c>
      <c r="AB1182" t="s">
        <v>389</v>
      </c>
      <c r="AC1182" t="s">
        <v>434</v>
      </c>
      <c r="AD1182" t="s">
        <v>435</v>
      </c>
    </row>
    <row r="1183" spans="1:30" x14ac:dyDescent="0.25">
      <c r="A1183" t="s">
        <v>1446</v>
      </c>
      <c r="B1183">
        <v>44986</v>
      </c>
      <c r="C1183">
        <v>44987</v>
      </c>
      <c r="D1183" t="s">
        <v>56</v>
      </c>
      <c r="E1183">
        <v>4625</v>
      </c>
      <c r="F1183">
        <v>167</v>
      </c>
      <c r="G1183">
        <v>31</v>
      </c>
      <c r="H1183">
        <v>107</v>
      </c>
      <c r="I1183">
        <v>2</v>
      </c>
      <c r="J1183">
        <v>78</v>
      </c>
      <c r="K1183">
        <v>9</v>
      </c>
      <c r="L1183">
        <v>20</v>
      </c>
      <c r="M1183">
        <v>45</v>
      </c>
      <c r="N1183">
        <v>54</v>
      </c>
      <c r="O1183">
        <v>54</v>
      </c>
      <c r="P1183">
        <v>106</v>
      </c>
      <c r="Q1183">
        <v>103</v>
      </c>
      <c r="R1183">
        <v>91</v>
      </c>
      <c r="S1183">
        <v>151</v>
      </c>
      <c r="T1183">
        <v>58</v>
      </c>
      <c r="U1183">
        <v>65</v>
      </c>
      <c r="V1183">
        <v>72</v>
      </c>
      <c r="W1183">
        <v>71</v>
      </c>
      <c r="X1183">
        <v>68</v>
      </c>
      <c r="Y1183">
        <v>158</v>
      </c>
      <c r="Z1183">
        <v>72</v>
      </c>
      <c r="AA1183" t="s">
        <v>1717</v>
      </c>
      <c r="AB1183" t="s">
        <v>16</v>
      </c>
      <c r="AC1183" t="s">
        <v>41</v>
      </c>
      <c r="AD1183" t="s">
        <v>42</v>
      </c>
    </row>
    <row r="1184" spans="1:30" x14ac:dyDescent="0.25">
      <c r="A1184" t="s">
        <v>1446</v>
      </c>
      <c r="B1184">
        <v>44986</v>
      </c>
      <c r="C1184">
        <v>44987</v>
      </c>
      <c r="D1184" t="s">
        <v>24</v>
      </c>
      <c r="E1184">
        <v>6587</v>
      </c>
      <c r="F1184">
        <v>216</v>
      </c>
      <c r="G1184">
        <v>87</v>
      </c>
      <c r="H1184">
        <v>177</v>
      </c>
      <c r="I1184">
        <v>57</v>
      </c>
      <c r="J1184">
        <v>120</v>
      </c>
      <c r="K1184">
        <v>11</v>
      </c>
      <c r="L1184">
        <v>38</v>
      </c>
      <c r="M1184">
        <v>64</v>
      </c>
      <c r="N1184">
        <v>72</v>
      </c>
      <c r="O1184">
        <v>121</v>
      </c>
      <c r="P1184">
        <v>183</v>
      </c>
      <c r="Q1184">
        <v>161</v>
      </c>
      <c r="R1184">
        <v>109</v>
      </c>
      <c r="S1184">
        <v>184</v>
      </c>
      <c r="T1184">
        <v>85</v>
      </c>
      <c r="U1184">
        <v>95</v>
      </c>
      <c r="V1184">
        <v>102</v>
      </c>
      <c r="W1184">
        <v>102</v>
      </c>
      <c r="X1184">
        <v>101</v>
      </c>
      <c r="Y1184">
        <v>184</v>
      </c>
      <c r="Z1184">
        <v>102</v>
      </c>
      <c r="AA1184" t="s">
        <v>25</v>
      </c>
      <c r="AB1184" t="s">
        <v>16</v>
      </c>
      <c r="AC1184" t="s">
        <v>18</v>
      </c>
      <c r="AD1184" t="s">
        <v>19</v>
      </c>
    </row>
    <row r="1185" spans="1:30" x14ac:dyDescent="0.25">
      <c r="A1185" t="s">
        <v>1446</v>
      </c>
      <c r="B1185">
        <v>44986</v>
      </c>
      <c r="C1185">
        <v>44987</v>
      </c>
      <c r="D1185" t="s">
        <v>111</v>
      </c>
      <c r="E1185">
        <v>4961</v>
      </c>
      <c r="F1185">
        <v>149</v>
      </c>
      <c r="G1185">
        <v>60</v>
      </c>
      <c r="H1185">
        <v>124</v>
      </c>
      <c r="I1185">
        <v>1</v>
      </c>
      <c r="J1185">
        <v>31</v>
      </c>
      <c r="K1185">
        <v>2</v>
      </c>
      <c r="L1185">
        <v>7</v>
      </c>
      <c r="M1185">
        <v>16</v>
      </c>
      <c r="N1185">
        <v>20</v>
      </c>
      <c r="O1185">
        <v>62</v>
      </c>
      <c r="P1185">
        <v>122</v>
      </c>
      <c r="Q1185">
        <v>101</v>
      </c>
      <c r="R1185">
        <v>89</v>
      </c>
      <c r="S1185">
        <v>143</v>
      </c>
      <c r="T1185">
        <v>21</v>
      </c>
      <c r="U1185">
        <v>21</v>
      </c>
      <c r="V1185">
        <v>25</v>
      </c>
      <c r="W1185">
        <v>25</v>
      </c>
      <c r="X1185">
        <v>25</v>
      </c>
      <c r="Y1185">
        <v>143</v>
      </c>
      <c r="Z1185">
        <v>25</v>
      </c>
      <c r="AA1185" t="s">
        <v>112</v>
      </c>
      <c r="AB1185" t="s">
        <v>16</v>
      </c>
      <c r="AC1185" t="s">
        <v>91</v>
      </c>
      <c r="AD1185" t="s">
        <v>92</v>
      </c>
    </row>
    <row r="1186" spans="1:30" x14ac:dyDescent="0.25">
      <c r="A1186" t="s">
        <v>1446</v>
      </c>
      <c r="B1186">
        <v>44986</v>
      </c>
      <c r="C1186">
        <v>44987</v>
      </c>
      <c r="D1186" t="s">
        <v>14</v>
      </c>
      <c r="E1186">
        <v>5980</v>
      </c>
      <c r="F1186">
        <v>184</v>
      </c>
      <c r="G1186">
        <v>122</v>
      </c>
      <c r="H1186">
        <v>150</v>
      </c>
      <c r="I1186">
        <v>0</v>
      </c>
      <c r="J1186">
        <v>67</v>
      </c>
      <c r="K1186">
        <v>34</v>
      </c>
      <c r="L1186">
        <v>16</v>
      </c>
      <c r="M1186">
        <v>60</v>
      </c>
      <c r="N1186">
        <v>61</v>
      </c>
      <c r="O1186">
        <v>133</v>
      </c>
      <c r="P1186">
        <v>149</v>
      </c>
      <c r="Q1186">
        <v>125</v>
      </c>
      <c r="R1186">
        <v>55</v>
      </c>
      <c r="S1186">
        <v>150</v>
      </c>
      <c r="T1186">
        <v>61</v>
      </c>
      <c r="U1186">
        <v>59</v>
      </c>
      <c r="V1186">
        <v>61</v>
      </c>
      <c r="W1186">
        <v>55</v>
      </c>
      <c r="X1186">
        <v>45</v>
      </c>
      <c r="Y1186">
        <v>150</v>
      </c>
      <c r="Z1186">
        <v>61</v>
      </c>
      <c r="AA1186" t="s">
        <v>15</v>
      </c>
      <c r="AB1186" t="s">
        <v>16</v>
      </c>
      <c r="AC1186" t="s">
        <v>91</v>
      </c>
      <c r="AD1186" t="s">
        <v>92</v>
      </c>
    </row>
    <row r="1187" spans="1:30" x14ac:dyDescent="0.25">
      <c r="A1187" t="s">
        <v>1446</v>
      </c>
      <c r="B1187">
        <v>44986</v>
      </c>
      <c r="C1187">
        <v>44987</v>
      </c>
      <c r="D1187" t="s">
        <v>58</v>
      </c>
      <c r="E1187">
        <v>5990</v>
      </c>
      <c r="F1187">
        <v>132</v>
      </c>
      <c r="G1187">
        <v>0</v>
      </c>
      <c r="H1187">
        <v>77</v>
      </c>
      <c r="I1187">
        <v>0</v>
      </c>
      <c r="J1187">
        <v>68</v>
      </c>
      <c r="K1187">
        <v>0</v>
      </c>
      <c r="L1187">
        <v>0</v>
      </c>
      <c r="M1187">
        <v>0</v>
      </c>
      <c r="N1187">
        <v>1</v>
      </c>
      <c r="O1187">
        <v>12</v>
      </c>
      <c r="P1187">
        <v>73</v>
      </c>
      <c r="Q1187">
        <v>93</v>
      </c>
      <c r="R1187">
        <v>42</v>
      </c>
      <c r="S1187">
        <v>92</v>
      </c>
      <c r="T1187">
        <v>35</v>
      </c>
      <c r="U1187">
        <v>48</v>
      </c>
      <c r="V1187">
        <v>48</v>
      </c>
      <c r="W1187">
        <v>41</v>
      </c>
      <c r="X1187">
        <v>48</v>
      </c>
      <c r="Y1187">
        <v>96</v>
      </c>
      <c r="Z1187">
        <v>48</v>
      </c>
      <c r="AA1187" t="s">
        <v>59</v>
      </c>
      <c r="AB1187" t="s">
        <v>16</v>
      </c>
      <c r="AC1187" t="s">
        <v>41</v>
      </c>
      <c r="AD1187" t="s">
        <v>42</v>
      </c>
    </row>
    <row r="1188" spans="1:30" x14ac:dyDescent="0.25">
      <c r="A1188" t="s">
        <v>1446</v>
      </c>
      <c r="B1188">
        <v>44986</v>
      </c>
      <c r="C1188">
        <v>44987</v>
      </c>
      <c r="D1188" t="s">
        <v>528</v>
      </c>
      <c r="E1188">
        <v>13598</v>
      </c>
      <c r="F1188">
        <v>629</v>
      </c>
      <c r="G1188">
        <v>12</v>
      </c>
      <c r="H1188">
        <v>364</v>
      </c>
      <c r="I1188">
        <v>0</v>
      </c>
      <c r="J1188">
        <v>263</v>
      </c>
      <c r="K1188">
        <v>17</v>
      </c>
      <c r="L1188">
        <v>15</v>
      </c>
      <c r="M1188">
        <v>55</v>
      </c>
      <c r="N1188">
        <v>208</v>
      </c>
      <c r="O1188">
        <v>299</v>
      </c>
      <c r="P1188">
        <v>363</v>
      </c>
      <c r="Q1188">
        <v>289</v>
      </c>
      <c r="R1188">
        <v>255</v>
      </c>
      <c r="S1188">
        <v>363</v>
      </c>
      <c r="T1188">
        <v>209</v>
      </c>
      <c r="U1188">
        <v>184</v>
      </c>
      <c r="V1188">
        <v>211</v>
      </c>
      <c r="W1188">
        <v>207</v>
      </c>
      <c r="X1188">
        <v>203</v>
      </c>
      <c r="Y1188">
        <v>364</v>
      </c>
      <c r="Z1188">
        <v>211</v>
      </c>
      <c r="AA1188" t="s">
        <v>529</v>
      </c>
      <c r="AB1188" t="s">
        <v>389</v>
      </c>
      <c r="AC1188" t="s">
        <v>510</v>
      </c>
      <c r="AD1188" t="s">
        <v>511</v>
      </c>
    </row>
    <row r="1189" spans="1:30" x14ac:dyDescent="0.25">
      <c r="A1189" t="s">
        <v>1446</v>
      </c>
      <c r="B1189">
        <v>44986</v>
      </c>
      <c r="C1189">
        <v>44987</v>
      </c>
      <c r="D1189" t="s">
        <v>51</v>
      </c>
      <c r="E1189">
        <v>8726</v>
      </c>
      <c r="F1189">
        <v>383</v>
      </c>
      <c r="G1189">
        <v>5</v>
      </c>
      <c r="H1189">
        <v>205</v>
      </c>
      <c r="I1189">
        <v>3</v>
      </c>
      <c r="J1189">
        <v>201</v>
      </c>
      <c r="K1189">
        <v>40</v>
      </c>
      <c r="L1189">
        <v>29</v>
      </c>
      <c r="M1189">
        <v>11</v>
      </c>
      <c r="N1189">
        <v>43</v>
      </c>
      <c r="O1189">
        <v>159</v>
      </c>
      <c r="P1189">
        <v>205</v>
      </c>
      <c r="Q1189">
        <v>155</v>
      </c>
      <c r="R1189">
        <v>147</v>
      </c>
      <c r="S1189">
        <v>206</v>
      </c>
      <c r="T1189">
        <v>123</v>
      </c>
      <c r="U1189">
        <v>118</v>
      </c>
      <c r="V1189">
        <v>127</v>
      </c>
      <c r="W1189">
        <v>126</v>
      </c>
      <c r="X1189">
        <v>115</v>
      </c>
      <c r="Y1189">
        <v>208</v>
      </c>
      <c r="Z1189">
        <v>127</v>
      </c>
      <c r="AA1189" t="s">
        <v>52</v>
      </c>
      <c r="AB1189" t="s">
        <v>16</v>
      </c>
      <c r="AC1189" t="s">
        <v>41</v>
      </c>
      <c r="AD1189" t="s">
        <v>42</v>
      </c>
    </row>
    <row r="1190" spans="1:30" x14ac:dyDescent="0.25">
      <c r="A1190" t="s">
        <v>1446</v>
      </c>
      <c r="B1190">
        <v>44986</v>
      </c>
      <c r="C1190">
        <v>44987</v>
      </c>
      <c r="D1190" t="s">
        <v>477</v>
      </c>
      <c r="E1190">
        <v>11049</v>
      </c>
      <c r="F1190">
        <v>489</v>
      </c>
      <c r="G1190">
        <v>23</v>
      </c>
      <c r="H1190">
        <v>189</v>
      </c>
      <c r="I1190">
        <v>0</v>
      </c>
      <c r="J1190">
        <v>171</v>
      </c>
      <c r="K1190">
        <v>5</v>
      </c>
      <c r="L1190">
        <v>2</v>
      </c>
      <c r="M1190">
        <v>4</v>
      </c>
      <c r="N1190">
        <v>21</v>
      </c>
      <c r="O1190">
        <v>173</v>
      </c>
      <c r="P1190">
        <v>199</v>
      </c>
      <c r="Q1190">
        <v>172</v>
      </c>
      <c r="R1190">
        <v>129</v>
      </c>
      <c r="S1190">
        <v>199</v>
      </c>
      <c r="T1190">
        <v>88</v>
      </c>
      <c r="U1190">
        <v>82</v>
      </c>
      <c r="V1190">
        <v>89</v>
      </c>
      <c r="W1190">
        <v>90</v>
      </c>
      <c r="X1190">
        <v>87</v>
      </c>
      <c r="Y1190">
        <v>199</v>
      </c>
      <c r="Z1190">
        <v>91</v>
      </c>
      <c r="AA1190" t="s">
        <v>478</v>
      </c>
      <c r="AB1190" t="s">
        <v>389</v>
      </c>
      <c r="AC1190" t="s">
        <v>450</v>
      </c>
      <c r="AD1190" t="s">
        <v>451</v>
      </c>
    </row>
    <row r="1191" spans="1:30" x14ac:dyDescent="0.25">
      <c r="A1191" t="s">
        <v>1446</v>
      </c>
      <c r="B1191">
        <v>44986</v>
      </c>
      <c r="C1191">
        <v>44987</v>
      </c>
      <c r="D1191" t="s">
        <v>46</v>
      </c>
      <c r="E1191">
        <v>5130</v>
      </c>
      <c r="F1191">
        <v>201</v>
      </c>
      <c r="G1191">
        <v>1</v>
      </c>
      <c r="H1191">
        <v>183</v>
      </c>
      <c r="I1191">
        <v>1</v>
      </c>
      <c r="J1191">
        <v>99</v>
      </c>
      <c r="K1191">
        <v>40</v>
      </c>
      <c r="L1191">
        <v>5</v>
      </c>
      <c r="M1191">
        <v>0</v>
      </c>
      <c r="N1191">
        <v>15</v>
      </c>
      <c r="O1191">
        <v>161</v>
      </c>
      <c r="P1191">
        <v>187</v>
      </c>
      <c r="Q1191">
        <v>161</v>
      </c>
      <c r="R1191">
        <v>111</v>
      </c>
      <c r="S1191">
        <v>187</v>
      </c>
      <c r="T1191">
        <v>87</v>
      </c>
      <c r="U1191">
        <v>88</v>
      </c>
      <c r="V1191">
        <v>90</v>
      </c>
      <c r="W1191">
        <v>89</v>
      </c>
      <c r="X1191">
        <v>88</v>
      </c>
      <c r="Y1191">
        <v>187</v>
      </c>
      <c r="Z1191">
        <v>90</v>
      </c>
      <c r="AA1191" t="s">
        <v>47</v>
      </c>
      <c r="AB1191" t="s">
        <v>16</v>
      </c>
      <c r="AC1191" t="s">
        <v>41</v>
      </c>
      <c r="AD1191" t="s">
        <v>42</v>
      </c>
    </row>
    <row r="1192" spans="1:30" x14ac:dyDescent="0.25">
      <c r="A1192" t="s">
        <v>1446</v>
      </c>
      <c r="B1192">
        <v>44986</v>
      </c>
      <c r="C1192">
        <v>44987</v>
      </c>
      <c r="D1192" t="s">
        <v>1019</v>
      </c>
      <c r="E1192">
        <v>29381</v>
      </c>
      <c r="F1192">
        <v>636</v>
      </c>
      <c r="G1192">
        <v>3</v>
      </c>
      <c r="H1192">
        <v>356</v>
      </c>
      <c r="I1192">
        <v>1</v>
      </c>
      <c r="J1192">
        <v>97</v>
      </c>
      <c r="K1192">
        <v>9</v>
      </c>
      <c r="L1192">
        <v>42</v>
      </c>
      <c r="M1192">
        <v>0</v>
      </c>
      <c r="N1192">
        <v>37</v>
      </c>
      <c r="O1192">
        <v>298</v>
      </c>
      <c r="P1192">
        <v>371</v>
      </c>
      <c r="Q1192">
        <v>303</v>
      </c>
      <c r="R1192">
        <v>121</v>
      </c>
      <c r="S1192">
        <v>373</v>
      </c>
      <c r="T1192">
        <v>62</v>
      </c>
      <c r="U1192">
        <v>60</v>
      </c>
      <c r="V1192">
        <v>64</v>
      </c>
      <c r="W1192">
        <v>52</v>
      </c>
      <c r="X1192">
        <v>64</v>
      </c>
      <c r="Y1192">
        <v>373</v>
      </c>
      <c r="Z1192">
        <v>67</v>
      </c>
      <c r="AA1192" t="s">
        <v>1020</v>
      </c>
      <c r="AB1192" t="s">
        <v>810</v>
      </c>
      <c r="AC1192" t="s">
        <v>1009</v>
      </c>
      <c r="AD1192" t="s">
        <v>1010</v>
      </c>
    </row>
    <row r="1193" spans="1:30" x14ac:dyDescent="0.25">
      <c r="A1193" t="s">
        <v>1446</v>
      </c>
      <c r="B1193">
        <v>44986</v>
      </c>
      <c r="C1193">
        <v>44987</v>
      </c>
      <c r="D1193" t="s">
        <v>39</v>
      </c>
      <c r="E1193">
        <v>5923</v>
      </c>
      <c r="F1193">
        <v>257</v>
      </c>
      <c r="G1193">
        <v>149</v>
      </c>
      <c r="H1193">
        <v>167</v>
      </c>
      <c r="I1193">
        <v>6</v>
      </c>
      <c r="J1193">
        <v>69</v>
      </c>
      <c r="K1193">
        <v>40</v>
      </c>
      <c r="L1193">
        <v>12</v>
      </c>
      <c r="M1193">
        <v>55</v>
      </c>
      <c r="N1193">
        <v>56</v>
      </c>
      <c r="O1193">
        <v>165</v>
      </c>
      <c r="P1193">
        <v>169</v>
      </c>
      <c r="Q1193">
        <v>141</v>
      </c>
      <c r="R1193">
        <v>85</v>
      </c>
      <c r="S1193">
        <v>169</v>
      </c>
      <c r="T1193">
        <v>56</v>
      </c>
      <c r="U1193">
        <v>52</v>
      </c>
      <c r="V1193">
        <v>56</v>
      </c>
      <c r="W1193">
        <v>54</v>
      </c>
      <c r="X1193">
        <v>56</v>
      </c>
      <c r="Y1193">
        <v>169</v>
      </c>
      <c r="Z1193">
        <v>56</v>
      </c>
      <c r="AA1193" t="s">
        <v>40</v>
      </c>
      <c r="AB1193" t="s">
        <v>16</v>
      </c>
      <c r="AC1193" t="s">
        <v>41</v>
      </c>
      <c r="AD1193" t="s">
        <v>42</v>
      </c>
    </row>
    <row r="1194" spans="1:30" x14ac:dyDescent="0.25">
      <c r="A1194" t="s">
        <v>1446</v>
      </c>
      <c r="B1194">
        <v>44986</v>
      </c>
      <c r="C1194">
        <v>44987</v>
      </c>
      <c r="D1194" t="s">
        <v>573</v>
      </c>
      <c r="E1194">
        <v>12509</v>
      </c>
      <c r="F1194">
        <v>597</v>
      </c>
      <c r="G1194">
        <v>35</v>
      </c>
      <c r="H1194">
        <v>390</v>
      </c>
      <c r="I1194">
        <v>2</v>
      </c>
      <c r="J1194">
        <v>173</v>
      </c>
      <c r="K1194">
        <v>18</v>
      </c>
      <c r="L1194">
        <v>80</v>
      </c>
      <c r="M1194">
        <v>36</v>
      </c>
      <c r="N1194">
        <v>9</v>
      </c>
      <c r="O1194">
        <v>304</v>
      </c>
      <c r="P1194">
        <v>383</v>
      </c>
      <c r="Q1194">
        <v>333</v>
      </c>
      <c r="R1194">
        <v>208</v>
      </c>
      <c r="S1194">
        <v>387</v>
      </c>
      <c r="T1194">
        <v>82</v>
      </c>
      <c r="U1194">
        <v>149</v>
      </c>
      <c r="V1194">
        <v>107</v>
      </c>
      <c r="W1194">
        <v>165</v>
      </c>
      <c r="X1194">
        <v>125</v>
      </c>
      <c r="Y1194">
        <v>392</v>
      </c>
      <c r="Z1194">
        <v>166</v>
      </c>
      <c r="AA1194" t="s">
        <v>574</v>
      </c>
      <c r="AB1194" t="s">
        <v>389</v>
      </c>
      <c r="AC1194" t="s">
        <v>510</v>
      </c>
      <c r="AD1194" t="s">
        <v>511</v>
      </c>
    </row>
    <row r="1195" spans="1:30" x14ac:dyDescent="0.25">
      <c r="A1195" t="s">
        <v>1446</v>
      </c>
      <c r="B1195">
        <v>44986</v>
      </c>
      <c r="C1195">
        <v>44987</v>
      </c>
      <c r="D1195" t="s">
        <v>397</v>
      </c>
      <c r="E1195">
        <v>4021</v>
      </c>
      <c r="F1195">
        <v>106</v>
      </c>
      <c r="G1195">
        <v>19</v>
      </c>
      <c r="H1195">
        <v>25</v>
      </c>
      <c r="I1195">
        <v>0</v>
      </c>
      <c r="J1195">
        <v>45</v>
      </c>
      <c r="K1195">
        <v>1</v>
      </c>
      <c r="L1195">
        <v>8</v>
      </c>
      <c r="M1195">
        <v>9</v>
      </c>
      <c r="N1195">
        <v>8</v>
      </c>
      <c r="O1195">
        <v>19</v>
      </c>
      <c r="P1195">
        <v>25</v>
      </c>
      <c r="Q1195">
        <v>21</v>
      </c>
      <c r="R1195">
        <v>7</v>
      </c>
      <c r="S1195">
        <v>26</v>
      </c>
      <c r="T1195">
        <v>9</v>
      </c>
      <c r="U1195">
        <v>9</v>
      </c>
      <c r="V1195">
        <v>9</v>
      </c>
      <c r="W1195">
        <v>9</v>
      </c>
      <c r="X1195">
        <v>9</v>
      </c>
      <c r="Y1195">
        <v>26</v>
      </c>
      <c r="Z1195">
        <v>9</v>
      </c>
      <c r="AA1195" t="s">
        <v>398</v>
      </c>
      <c r="AB1195" t="s">
        <v>389</v>
      </c>
      <c r="AC1195" t="s">
        <v>391</v>
      </c>
      <c r="AD1195" t="s">
        <v>392</v>
      </c>
    </row>
    <row r="1196" spans="1:30" x14ac:dyDescent="0.25">
      <c r="A1196" t="s">
        <v>1446</v>
      </c>
      <c r="B1196">
        <v>44986</v>
      </c>
      <c r="C1196">
        <v>44987</v>
      </c>
      <c r="D1196" t="s">
        <v>567</v>
      </c>
      <c r="E1196">
        <v>5380</v>
      </c>
      <c r="F1196">
        <v>241</v>
      </c>
      <c r="G1196">
        <v>17</v>
      </c>
      <c r="H1196">
        <v>215</v>
      </c>
      <c r="I1196">
        <v>5</v>
      </c>
      <c r="J1196">
        <v>83</v>
      </c>
      <c r="K1196">
        <v>28</v>
      </c>
      <c r="L1196">
        <v>18</v>
      </c>
      <c r="M1196">
        <v>31</v>
      </c>
      <c r="N1196">
        <v>77</v>
      </c>
      <c r="O1196">
        <v>52</v>
      </c>
      <c r="P1196">
        <v>215</v>
      </c>
      <c r="Q1196">
        <v>167</v>
      </c>
      <c r="R1196">
        <v>90</v>
      </c>
      <c r="S1196">
        <v>215</v>
      </c>
      <c r="T1196">
        <v>77</v>
      </c>
      <c r="U1196">
        <v>78</v>
      </c>
      <c r="V1196">
        <v>78</v>
      </c>
      <c r="W1196">
        <v>78</v>
      </c>
      <c r="X1196">
        <v>74</v>
      </c>
      <c r="Y1196">
        <v>215</v>
      </c>
      <c r="Z1196">
        <v>78</v>
      </c>
      <c r="AA1196" t="s">
        <v>568</v>
      </c>
      <c r="AB1196" t="s">
        <v>389</v>
      </c>
      <c r="AC1196" t="s">
        <v>510</v>
      </c>
      <c r="AD1196" t="s">
        <v>511</v>
      </c>
    </row>
    <row r="1197" spans="1:30" x14ac:dyDescent="0.25">
      <c r="A1197" t="s">
        <v>1446</v>
      </c>
      <c r="B1197">
        <v>44986</v>
      </c>
      <c r="C1197">
        <v>44987</v>
      </c>
      <c r="D1197" t="s">
        <v>174</v>
      </c>
      <c r="E1197">
        <v>20657</v>
      </c>
      <c r="F1197">
        <v>881</v>
      </c>
      <c r="G1197">
        <v>37</v>
      </c>
      <c r="H1197">
        <v>468</v>
      </c>
      <c r="I1197">
        <v>4</v>
      </c>
      <c r="J1197">
        <v>434</v>
      </c>
      <c r="K1197">
        <v>76</v>
      </c>
      <c r="L1197">
        <v>29</v>
      </c>
      <c r="M1197">
        <v>15</v>
      </c>
      <c r="N1197">
        <v>80</v>
      </c>
      <c r="O1197">
        <v>342</v>
      </c>
      <c r="P1197">
        <v>517</v>
      </c>
      <c r="Q1197">
        <v>437</v>
      </c>
      <c r="R1197">
        <v>304</v>
      </c>
      <c r="S1197">
        <v>524</v>
      </c>
      <c r="T1197">
        <v>273</v>
      </c>
      <c r="U1197">
        <v>252</v>
      </c>
      <c r="V1197">
        <v>292</v>
      </c>
      <c r="W1197">
        <v>278</v>
      </c>
      <c r="X1197">
        <v>277</v>
      </c>
      <c r="Y1197">
        <v>528</v>
      </c>
      <c r="Z1197">
        <v>293</v>
      </c>
      <c r="AA1197" t="s">
        <v>175</v>
      </c>
      <c r="AB1197" t="s">
        <v>16</v>
      </c>
      <c r="AC1197" t="s">
        <v>169</v>
      </c>
      <c r="AD1197" t="s">
        <v>1540</v>
      </c>
    </row>
    <row r="1198" spans="1:30" x14ac:dyDescent="0.25">
      <c r="A1198" t="s">
        <v>1446</v>
      </c>
      <c r="B1198">
        <v>44986</v>
      </c>
      <c r="C1198">
        <v>44987</v>
      </c>
      <c r="D1198" t="s">
        <v>538</v>
      </c>
      <c r="E1198">
        <v>5235</v>
      </c>
      <c r="F1198">
        <v>235</v>
      </c>
      <c r="G1198">
        <v>1</v>
      </c>
      <c r="H1198">
        <v>158</v>
      </c>
      <c r="I1198">
        <v>1</v>
      </c>
      <c r="J1198">
        <v>57</v>
      </c>
      <c r="K1198">
        <v>1</v>
      </c>
      <c r="L1198">
        <v>1</v>
      </c>
      <c r="M1198">
        <v>0</v>
      </c>
      <c r="N1198">
        <v>43</v>
      </c>
      <c r="O1198">
        <v>10</v>
      </c>
      <c r="P1198">
        <v>162</v>
      </c>
      <c r="Q1198">
        <v>134</v>
      </c>
      <c r="R1198">
        <v>76</v>
      </c>
      <c r="S1198">
        <v>158</v>
      </c>
      <c r="T1198">
        <v>43</v>
      </c>
      <c r="U1198">
        <v>53</v>
      </c>
      <c r="V1198">
        <v>54</v>
      </c>
      <c r="W1198">
        <v>52</v>
      </c>
      <c r="X1198">
        <v>46</v>
      </c>
      <c r="Y1198">
        <v>162</v>
      </c>
      <c r="Z1198">
        <v>54</v>
      </c>
      <c r="AA1198" t="s">
        <v>539</v>
      </c>
      <c r="AB1198" t="s">
        <v>389</v>
      </c>
      <c r="AC1198" t="s">
        <v>510</v>
      </c>
      <c r="AD1198" t="s">
        <v>511</v>
      </c>
    </row>
    <row r="1199" spans="1:30" x14ac:dyDescent="0.25">
      <c r="A1199" t="s">
        <v>1446</v>
      </c>
      <c r="B1199">
        <v>44986</v>
      </c>
      <c r="C1199">
        <v>44987</v>
      </c>
      <c r="D1199" t="s">
        <v>464</v>
      </c>
      <c r="E1199">
        <v>3286</v>
      </c>
      <c r="F1199">
        <v>110</v>
      </c>
      <c r="G1199">
        <v>0</v>
      </c>
      <c r="H1199">
        <v>72</v>
      </c>
      <c r="I1199">
        <v>0</v>
      </c>
      <c r="J1199">
        <v>78</v>
      </c>
      <c r="K1199">
        <v>2</v>
      </c>
      <c r="L1199">
        <v>0</v>
      </c>
      <c r="M1199">
        <v>0</v>
      </c>
      <c r="N1199">
        <v>59</v>
      </c>
      <c r="O1199">
        <v>1</v>
      </c>
      <c r="P1199">
        <v>73</v>
      </c>
      <c r="Q1199">
        <v>59</v>
      </c>
      <c r="R1199">
        <v>29</v>
      </c>
      <c r="S1199">
        <v>74</v>
      </c>
      <c r="T1199">
        <v>61</v>
      </c>
      <c r="U1199">
        <v>54</v>
      </c>
      <c r="V1199">
        <v>67</v>
      </c>
      <c r="W1199">
        <v>61</v>
      </c>
      <c r="X1199">
        <v>63</v>
      </c>
      <c r="Y1199">
        <v>74</v>
      </c>
      <c r="Z1199">
        <v>67</v>
      </c>
      <c r="AA1199" t="s">
        <v>465</v>
      </c>
      <c r="AB1199" t="s">
        <v>389</v>
      </c>
      <c r="AC1199" t="s">
        <v>450</v>
      </c>
      <c r="AD1199" t="s">
        <v>451</v>
      </c>
    </row>
    <row r="1200" spans="1:30" x14ac:dyDescent="0.25">
      <c r="A1200" t="s">
        <v>1446</v>
      </c>
      <c r="B1200">
        <v>44986</v>
      </c>
      <c r="C1200">
        <v>44987</v>
      </c>
      <c r="D1200" t="s">
        <v>467</v>
      </c>
      <c r="E1200">
        <v>3701</v>
      </c>
      <c r="F1200">
        <v>170</v>
      </c>
      <c r="G1200">
        <v>2</v>
      </c>
      <c r="H1200">
        <v>139</v>
      </c>
      <c r="I1200">
        <v>0</v>
      </c>
      <c r="J1200">
        <v>52</v>
      </c>
      <c r="K1200">
        <v>0</v>
      </c>
      <c r="L1200">
        <v>0</v>
      </c>
      <c r="M1200">
        <v>0</v>
      </c>
      <c r="N1200">
        <v>24</v>
      </c>
      <c r="O1200">
        <v>101</v>
      </c>
      <c r="P1200">
        <v>140</v>
      </c>
      <c r="Q1200">
        <v>108</v>
      </c>
      <c r="R1200">
        <v>62</v>
      </c>
      <c r="S1200">
        <v>139</v>
      </c>
      <c r="T1200">
        <v>48</v>
      </c>
      <c r="U1200">
        <v>44</v>
      </c>
      <c r="V1200">
        <v>48</v>
      </c>
      <c r="W1200">
        <v>47</v>
      </c>
      <c r="X1200">
        <v>46</v>
      </c>
      <c r="Y1200">
        <v>140</v>
      </c>
      <c r="Z1200">
        <v>48</v>
      </c>
      <c r="AA1200" t="s">
        <v>1541</v>
      </c>
      <c r="AB1200" t="s">
        <v>389</v>
      </c>
      <c r="AC1200" t="s">
        <v>450</v>
      </c>
      <c r="AD1200" t="s">
        <v>451</v>
      </c>
    </row>
    <row r="1201" spans="1:30" x14ac:dyDescent="0.25">
      <c r="A1201" t="s">
        <v>1446</v>
      </c>
      <c r="B1201">
        <v>44986</v>
      </c>
      <c r="C1201">
        <v>44987</v>
      </c>
      <c r="D1201" t="s">
        <v>63</v>
      </c>
      <c r="E1201">
        <v>5522</v>
      </c>
      <c r="F1201">
        <v>156</v>
      </c>
      <c r="G1201">
        <v>6</v>
      </c>
      <c r="H1201">
        <v>89</v>
      </c>
      <c r="I1201">
        <v>0</v>
      </c>
      <c r="J1201">
        <v>67</v>
      </c>
      <c r="K1201">
        <v>3</v>
      </c>
      <c r="L1201">
        <v>3</v>
      </c>
      <c r="M1201">
        <v>1</v>
      </c>
      <c r="N1201">
        <v>30</v>
      </c>
      <c r="O1201">
        <v>21</v>
      </c>
      <c r="P1201">
        <v>90</v>
      </c>
      <c r="Q1201">
        <v>77</v>
      </c>
      <c r="R1201">
        <v>43</v>
      </c>
      <c r="S1201">
        <v>89</v>
      </c>
      <c r="T1201">
        <v>53</v>
      </c>
      <c r="U1201">
        <v>51</v>
      </c>
      <c r="V1201">
        <v>57</v>
      </c>
      <c r="W1201">
        <v>62</v>
      </c>
      <c r="X1201">
        <v>51</v>
      </c>
      <c r="Y1201">
        <v>90</v>
      </c>
      <c r="Z1201">
        <v>63</v>
      </c>
      <c r="AA1201" t="s">
        <v>64</v>
      </c>
      <c r="AB1201" t="s">
        <v>16</v>
      </c>
      <c r="AC1201" t="s">
        <v>41</v>
      </c>
      <c r="AD1201" t="s">
        <v>42</v>
      </c>
    </row>
    <row r="1202" spans="1:30" x14ac:dyDescent="0.25">
      <c r="A1202" t="s">
        <v>1446</v>
      </c>
      <c r="B1202">
        <v>44986</v>
      </c>
      <c r="C1202">
        <v>44987</v>
      </c>
      <c r="D1202" t="s">
        <v>116</v>
      </c>
      <c r="E1202">
        <v>9593</v>
      </c>
      <c r="F1202">
        <v>305</v>
      </c>
      <c r="G1202">
        <v>31</v>
      </c>
      <c r="H1202">
        <v>237</v>
      </c>
      <c r="I1202">
        <v>9</v>
      </c>
      <c r="J1202">
        <v>82</v>
      </c>
      <c r="K1202">
        <v>15</v>
      </c>
      <c r="L1202">
        <v>16</v>
      </c>
      <c r="M1202">
        <v>2</v>
      </c>
      <c r="N1202">
        <v>63</v>
      </c>
      <c r="O1202">
        <v>179</v>
      </c>
      <c r="P1202">
        <v>238</v>
      </c>
      <c r="Q1202">
        <v>173</v>
      </c>
      <c r="R1202">
        <v>109</v>
      </c>
      <c r="S1202">
        <v>239</v>
      </c>
      <c r="T1202">
        <v>66</v>
      </c>
      <c r="U1202">
        <v>61</v>
      </c>
      <c r="V1202">
        <v>68</v>
      </c>
      <c r="W1202">
        <v>68</v>
      </c>
      <c r="X1202">
        <v>65</v>
      </c>
      <c r="Y1202">
        <v>239</v>
      </c>
      <c r="Z1202">
        <v>68</v>
      </c>
      <c r="AA1202" t="s">
        <v>117</v>
      </c>
      <c r="AB1202" t="s">
        <v>16</v>
      </c>
      <c r="AC1202" t="s">
        <v>91</v>
      </c>
      <c r="AD1202" t="s">
        <v>92</v>
      </c>
    </row>
    <row r="1203" spans="1:30" x14ac:dyDescent="0.25">
      <c r="A1203" t="s">
        <v>1446</v>
      </c>
      <c r="B1203">
        <v>44986</v>
      </c>
      <c r="C1203">
        <v>44987</v>
      </c>
      <c r="D1203" t="s">
        <v>459</v>
      </c>
      <c r="E1203">
        <v>3613</v>
      </c>
      <c r="F1203">
        <v>131</v>
      </c>
      <c r="G1203">
        <v>15</v>
      </c>
      <c r="H1203">
        <v>89</v>
      </c>
      <c r="I1203">
        <v>1</v>
      </c>
      <c r="J1203">
        <v>65</v>
      </c>
      <c r="K1203">
        <v>3</v>
      </c>
      <c r="L1203">
        <v>9</v>
      </c>
      <c r="M1203">
        <v>17</v>
      </c>
      <c r="N1203">
        <v>28</v>
      </c>
      <c r="O1203">
        <v>59</v>
      </c>
      <c r="P1203">
        <v>94</v>
      </c>
      <c r="Q1203">
        <v>73</v>
      </c>
      <c r="R1203">
        <v>57</v>
      </c>
      <c r="S1203">
        <v>93</v>
      </c>
      <c r="T1203">
        <v>50</v>
      </c>
      <c r="U1203">
        <v>52</v>
      </c>
      <c r="V1203">
        <v>61</v>
      </c>
      <c r="W1203">
        <v>57</v>
      </c>
      <c r="X1203">
        <v>61</v>
      </c>
      <c r="Y1203">
        <v>94</v>
      </c>
      <c r="Z1203">
        <v>62</v>
      </c>
      <c r="AA1203" t="s">
        <v>460</v>
      </c>
      <c r="AB1203" t="s">
        <v>389</v>
      </c>
      <c r="AC1203" t="s">
        <v>450</v>
      </c>
      <c r="AD1203" t="s">
        <v>451</v>
      </c>
    </row>
    <row r="1204" spans="1:30" x14ac:dyDescent="0.25">
      <c r="A1204" t="s">
        <v>1446</v>
      </c>
      <c r="B1204">
        <v>44986</v>
      </c>
      <c r="C1204">
        <v>44987</v>
      </c>
      <c r="D1204" t="s">
        <v>453</v>
      </c>
      <c r="E1204">
        <v>8227</v>
      </c>
      <c r="F1204">
        <v>377</v>
      </c>
      <c r="G1204">
        <v>0</v>
      </c>
      <c r="H1204">
        <v>166</v>
      </c>
      <c r="I1204">
        <v>0</v>
      </c>
      <c r="J1204">
        <v>264</v>
      </c>
      <c r="K1204">
        <v>1</v>
      </c>
      <c r="L1204">
        <v>3</v>
      </c>
      <c r="M1204">
        <v>0</v>
      </c>
      <c r="N1204">
        <v>5</v>
      </c>
      <c r="O1204">
        <v>12</v>
      </c>
      <c r="P1204">
        <v>241</v>
      </c>
      <c r="Q1204">
        <v>94</v>
      </c>
      <c r="R1204">
        <v>96</v>
      </c>
      <c r="S1204">
        <v>240</v>
      </c>
      <c r="T1204">
        <v>156</v>
      </c>
      <c r="U1204">
        <v>127</v>
      </c>
      <c r="V1204">
        <v>188</v>
      </c>
      <c r="W1204">
        <v>172</v>
      </c>
      <c r="X1204">
        <v>184</v>
      </c>
      <c r="Y1204">
        <v>244</v>
      </c>
      <c r="Z1204">
        <v>188</v>
      </c>
      <c r="AA1204" t="s">
        <v>454</v>
      </c>
      <c r="AB1204" t="s">
        <v>389</v>
      </c>
      <c r="AC1204" t="s">
        <v>450</v>
      </c>
      <c r="AD1204" t="s">
        <v>451</v>
      </c>
    </row>
    <row r="1205" spans="1:30" x14ac:dyDescent="0.25">
      <c r="A1205" t="s">
        <v>1446</v>
      </c>
      <c r="B1205">
        <v>44986</v>
      </c>
      <c r="C1205">
        <v>44987</v>
      </c>
      <c r="D1205" t="s">
        <v>153</v>
      </c>
      <c r="E1205">
        <v>4054</v>
      </c>
      <c r="F1205">
        <v>93</v>
      </c>
      <c r="G1205">
        <v>1</v>
      </c>
      <c r="H1205">
        <v>74</v>
      </c>
      <c r="I1205">
        <v>0</v>
      </c>
      <c r="J1205">
        <v>25</v>
      </c>
      <c r="K1205">
        <v>6</v>
      </c>
      <c r="L1205">
        <v>2</v>
      </c>
      <c r="M1205">
        <v>1</v>
      </c>
      <c r="N1205">
        <v>23</v>
      </c>
      <c r="O1205">
        <v>7</v>
      </c>
      <c r="P1205">
        <v>74</v>
      </c>
      <c r="Q1205">
        <v>52</v>
      </c>
      <c r="R1205">
        <v>46</v>
      </c>
      <c r="S1205">
        <v>74</v>
      </c>
      <c r="T1205">
        <v>22</v>
      </c>
      <c r="U1205">
        <v>21</v>
      </c>
      <c r="V1205">
        <v>23</v>
      </c>
      <c r="W1205">
        <v>19</v>
      </c>
      <c r="X1205">
        <v>21</v>
      </c>
      <c r="Y1205">
        <v>74</v>
      </c>
      <c r="Z1205">
        <v>23</v>
      </c>
      <c r="AA1205" t="s">
        <v>154</v>
      </c>
      <c r="AB1205" t="s">
        <v>16</v>
      </c>
      <c r="AC1205" t="s">
        <v>128</v>
      </c>
      <c r="AD1205" t="s">
        <v>129</v>
      </c>
    </row>
    <row r="1206" spans="1:30" x14ac:dyDescent="0.25">
      <c r="A1206" t="s">
        <v>1446</v>
      </c>
      <c r="B1206">
        <v>44986</v>
      </c>
      <c r="C1206">
        <v>44987</v>
      </c>
      <c r="D1206" t="s">
        <v>557</v>
      </c>
      <c r="E1206">
        <v>4478</v>
      </c>
      <c r="F1206">
        <v>226</v>
      </c>
      <c r="G1206">
        <v>8</v>
      </c>
      <c r="H1206">
        <v>190</v>
      </c>
      <c r="I1206">
        <v>0</v>
      </c>
      <c r="J1206">
        <v>98</v>
      </c>
      <c r="K1206">
        <v>7</v>
      </c>
      <c r="L1206">
        <v>3</v>
      </c>
      <c r="M1206">
        <v>1</v>
      </c>
      <c r="N1206">
        <v>65</v>
      </c>
      <c r="O1206">
        <v>113</v>
      </c>
      <c r="P1206">
        <v>189</v>
      </c>
      <c r="Q1206">
        <v>163</v>
      </c>
      <c r="R1206">
        <v>104</v>
      </c>
      <c r="S1206">
        <v>189</v>
      </c>
      <c r="T1206">
        <v>75</v>
      </c>
      <c r="U1206">
        <v>76</v>
      </c>
      <c r="V1206">
        <v>80</v>
      </c>
      <c r="W1206">
        <v>80</v>
      </c>
      <c r="X1206">
        <v>80</v>
      </c>
      <c r="Y1206">
        <v>190</v>
      </c>
      <c r="Z1206">
        <v>81</v>
      </c>
      <c r="AA1206" t="s">
        <v>558</v>
      </c>
      <c r="AB1206" t="s">
        <v>389</v>
      </c>
      <c r="AC1206" t="s">
        <v>510</v>
      </c>
      <c r="AD1206" t="s">
        <v>511</v>
      </c>
    </row>
    <row r="1207" spans="1:30" x14ac:dyDescent="0.25">
      <c r="A1207" t="s">
        <v>1446</v>
      </c>
      <c r="B1207">
        <v>45017</v>
      </c>
      <c r="C1207">
        <v>45019</v>
      </c>
      <c r="D1207" t="s">
        <v>991</v>
      </c>
      <c r="E1207">
        <v>10968</v>
      </c>
      <c r="F1207">
        <v>670</v>
      </c>
      <c r="G1207">
        <v>3</v>
      </c>
      <c r="H1207">
        <v>571</v>
      </c>
      <c r="I1207">
        <v>3</v>
      </c>
      <c r="J1207">
        <v>98</v>
      </c>
      <c r="K1207">
        <v>3</v>
      </c>
      <c r="L1207">
        <v>10</v>
      </c>
      <c r="M1207">
        <v>4</v>
      </c>
      <c r="N1207">
        <v>86</v>
      </c>
      <c r="O1207">
        <v>372</v>
      </c>
      <c r="P1207">
        <v>571</v>
      </c>
      <c r="Q1207">
        <v>266</v>
      </c>
      <c r="R1207">
        <v>258</v>
      </c>
      <c r="S1207">
        <v>568</v>
      </c>
      <c r="T1207">
        <v>86</v>
      </c>
      <c r="U1207">
        <v>70</v>
      </c>
      <c r="V1207">
        <v>87</v>
      </c>
      <c r="W1207">
        <v>81</v>
      </c>
      <c r="X1207">
        <v>82</v>
      </c>
      <c r="Y1207">
        <v>574</v>
      </c>
      <c r="Z1207">
        <v>87</v>
      </c>
      <c r="AA1207" t="s">
        <v>992</v>
      </c>
      <c r="AB1207" t="s">
        <v>810</v>
      </c>
      <c r="AC1207" t="s">
        <v>953</v>
      </c>
      <c r="AD1207" t="s">
        <v>954</v>
      </c>
    </row>
    <row r="1208" spans="1:30" x14ac:dyDescent="0.25">
      <c r="A1208" t="s">
        <v>1446</v>
      </c>
      <c r="B1208">
        <v>45017</v>
      </c>
      <c r="C1208">
        <v>45019</v>
      </c>
      <c r="D1208" t="s">
        <v>1021</v>
      </c>
      <c r="E1208">
        <v>10879</v>
      </c>
      <c r="F1208">
        <v>418</v>
      </c>
      <c r="G1208">
        <v>155</v>
      </c>
      <c r="H1208">
        <v>289</v>
      </c>
      <c r="I1208">
        <v>0</v>
      </c>
      <c r="J1208">
        <v>45</v>
      </c>
      <c r="K1208">
        <v>0</v>
      </c>
      <c r="L1208">
        <v>1</v>
      </c>
      <c r="M1208">
        <v>31</v>
      </c>
      <c r="N1208">
        <v>24</v>
      </c>
      <c r="O1208">
        <v>157</v>
      </c>
      <c r="P1208">
        <v>294</v>
      </c>
      <c r="Q1208">
        <v>243</v>
      </c>
      <c r="R1208">
        <v>154</v>
      </c>
      <c r="S1208">
        <v>295</v>
      </c>
      <c r="T1208">
        <v>42</v>
      </c>
      <c r="U1208">
        <v>42</v>
      </c>
      <c r="V1208">
        <v>43</v>
      </c>
      <c r="W1208">
        <v>42</v>
      </c>
      <c r="X1208">
        <v>43</v>
      </c>
      <c r="Y1208">
        <v>295</v>
      </c>
      <c r="Z1208">
        <v>43</v>
      </c>
      <c r="AA1208" t="s">
        <v>1022</v>
      </c>
      <c r="AB1208" t="s">
        <v>810</v>
      </c>
      <c r="AC1208" t="s">
        <v>1009</v>
      </c>
      <c r="AD1208" t="s">
        <v>1010</v>
      </c>
    </row>
    <row r="1209" spans="1:30" x14ac:dyDescent="0.25">
      <c r="A1209" t="s">
        <v>1446</v>
      </c>
      <c r="B1209">
        <v>45017</v>
      </c>
      <c r="C1209">
        <v>45019</v>
      </c>
      <c r="D1209" t="s">
        <v>878</v>
      </c>
      <c r="E1209">
        <v>6752</v>
      </c>
      <c r="F1209">
        <v>214</v>
      </c>
      <c r="G1209">
        <v>4</v>
      </c>
      <c r="H1209">
        <v>174</v>
      </c>
      <c r="I1209">
        <v>1</v>
      </c>
      <c r="J1209">
        <v>53</v>
      </c>
      <c r="K1209">
        <v>2</v>
      </c>
      <c r="L1209">
        <v>1</v>
      </c>
      <c r="M1209">
        <v>1</v>
      </c>
      <c r="N1209">
        <v>49</v>
      </c>
      <c r="O1209">
        <v>144</v>
      </c>
      <c r="P1209">
        <v>173</v>
      </c>
      <c r="Q1209">
        <v>160</v>
      </c>
      <c r="R1209">
        <v>105</v>
      </c>
      <c r="S1209">
        <v>174</v>
      </c>
      <c r="T1209">
        <v>49</v>
      </c>
      <c r="U1209">
        <v>44</v>
      </c>
      <c r="V1209">
        <v>49</v>
      </c>
      <c r="W1209">
        <v>49</v>
      </c>
      <c r="X1209">
        <v>48</v>
      </c>
      <c r="Y1209">
        <v>174</v>
      </c>
      <c r="Z1209">
        <v>49</v>
      </c>
      <c r="AA1209" t="s">
        <v>879</v>
      </c>
      <c r="AB1209" t="s">
        <v>810</v>
      </c>
      <c r="AC1209" t="s">
        <v>856</v>
      </c>
      <c r="AD1209" t="s">
        <v>857</v>
      </c>
    </row>
    <row r="1210" spans="1:30" x14ac:dyDescent="0.25">
      <c r="A1210" t="s">
        <v>1446</v>
      </c>
      <c r="B1210">
        <v>45017</v>
      </c>
      <c r="C1210">
        <v>45019</v>
      </c>
      <c r="D1210" t="s">
        <v>984</v>
      </c>
      <c r="E1210">
        <v>4777</v>
      </c>
      <c r="F1210">
        <v>240</v>
      </c>
      <c r="G1210">
        <v>0</v>
      </c>
      <c r="H1210">
        <v>184</v>
      </c>
      <c r="I1210">
        <v>0</v>
      </c>
      <c r="J1210">
        <v>40</v>
      </c>
      <c r="K1210">
        <v>8</v>
      </c>
      <c r="L1210">
        <v>5</v>
      </c>
      <c r="M1210">
        <v>0</v>
      </c>
      <c r="N1210">
        <v>38</v>
      </c>
      <c r="O1210">
        <v>85</v>
      </c>
      <c r="P1210">
        <v>184</v>
      </c>
      <c r="Q1210">
        <v>164</v>
      </c>
      <c r="R1210">
        <v>121</v>
      </c>
      <c r="S1210">
        <v>184</v>
      </c>
      <c r="T1210">
        <v>38</v>
      </c>
      <c r="U1210">
        <v>36</v>
      </c>
      <c r="V1210">
        <v>39</v>
      </c>
      <c r="W1210">
        <v>39</v>
      </c>
      <c r="X1210">
        <v>37</v>
      </c>
      <c r="Y1210">
        <v>184</v>
      </c>
      <c r="Z1210">
        <v>39</v>
      </c>
      <c r="AA1210" t="s">
        <v>985</v>
      </c>
      <c r="AB1210" t="s">
        <v>810</v>
      </c>
      <c r="AC1210" t="s">
        <v>953</v>
      </c>
      <c r="AD1210" t="s">
        <v>954</v>
      </c>
    </row>
    <row r="1211" spans="1:30" x14ac:dyDescent="0.25">
      <c r="A1211" t="s">
        <v>1446</v>
      </c>
      <c r="B1211">
        <v>45017</v>
      </c>
      <c r="C1211">
        <v>45019</v>
      </c>
      <c r="D1211" t="s">
        <v>808</v>
      </c>
      <c r="E1211">
        <v>7307</v>
      </c>
      <c r="F1211">
        <v>355</v>
      </c>
      <c r="G1211">
        <v>35</v>
      </c>
      <c r="H1211">
        <v>279</v>
      </c>
      <c r="I1211">
        <v>0</v>
      </c>
      <c r="J1211">
        <v>40</v>
      </c>
      <c r="K1211">
        <v>26</v>
      </c>
      <c r="L1211">
        <v>0</v>
      </c>
      <c r="M1211">
        <v>25</v>
      </c>
      <c r="N1211">
        <v>39</v>
      </c>
      <c r="O1211">
        <v>203</v>
      </c>
      <c r="P1211">
        <v>279</v>
      </c>
      <c r="Q1211">
        <v>255</v>
      </c>
      <c r="R1211">
        <v>138</v>
      </c>
      <c r="S1211">
        <v>279</v>
      </c>
      <c r="T1211">
        <v>39</v>
      </c>
      <c r="U1211">
        <v>38</v>
      </c>
      <c r="V1211">
        <v>39</v>
      </c>
      <c r="W1211">
        <v>38</v>
      </c>
      <c r="X1211">
        <v>39</v>
      </c>
      <c r="Y1211">
        <v>279</v>
      </c>
      <c r="Z1211">
        <v>39</v>
      </c>
      <c r="AA1211" t="s">
        <v>809</v>
      </c>
      <c r="AB1211" t="s">
        <v>810</v>
      </c>
      <c r="AC1211" t="s">
        <v>812</v>
      </c>
      <c r="AD1211" t="s">
        <v>813</v>
      </c>
    </row>
    <row r="1212" spans="1:30" x14ac:dyDescent="0.25">
      <c r="A1212" t="s">
        <v>1446</v>
      </c>
      <c r="B1212">
        <v>45017</v>
      </c>
      <c r="C1212">
        <v>45019</v>
      </c>
      <c r="D1212" t="s">
        <v>823</v>
      </c>
      <c r="E1212">
        <v>5187</v>
      </c>
      <c r="F1212">
        <v>211</v>
      </c>
      <c r="G1212">
        <v>2</v>
      </c>
      <c r="H1212">
        <v>140</v>
      </c>
      <c r="I1212">
        <v>0</v>
      </c>
      <c r="J1212">
        <v>22</v>
      </c>
      <c r="K1212">
        <v>8</v>
      </c>
      <c r="L1212">
        <v>0</v>
      </c>
      <c r="M1212">
        <v>0</v>
      </c>
      <c r="N1212">
        <v>16</v>
      </c>
      <c r="O1212">
        <v>86</v>
      </c>
      <c r="P1212">
        <v>152</v>
      </c>
      <c r="Q1212">
        <v>113</v>
      </c>
      <c r="R1212">
        <v>77</v>
      </c>
      <c r="S1212">
        <v>151</v>
      </c>
      <c r="T1212">
        <v>16</v>
      </c>
      <c r="U1212">
        <v>17</v>
      </c>
      <c r="V1212">
        <v>21</v>
      </c>
      <c r="W1212">
        <v>15</v>
      </c>
      <c r="X1212">
        <v>20</v>
      </c>
      <c r="Y1212">
        <v>153</v>
      </c>
      <c r="Z1212">
        <v>21</v>
      </c>
      <c r="AA1212" t="s">
        <v>824</v>
      </c>
      <c r="AB1212" t="s">
        <v>810</v>
      </c>
      <c r="AC1212" t="s">
        <v>812</v>
      </c>
      <c r="AD1212" t="s">
        <v>813</v>
      </c>
    </row>
    <row r="1213" spans="1:30" x14ac:dyDescent="0.25">
      <c r="A1213" t="s">
        <v>1446</v>
      </c>
      <c r="B1213">
        <v>45017</v>
      </c>
      <c r="C1213">
        <v>45019</v>
      </c>
      <c r="D1213" t="s">
        <v>838</v>
      </c>
      <c r="E1213">
        <v>5433</v>
      </c>
      <c r="F1213">
        <v>268</v>
      </c>
      <c r="G1213">
        <v>60</v>
      </c>
      <c r="H1213">
        <v>214</v>
      </c>
      <c r="I1213">
        <v>1</v>
      </c>
      <c r="J1213">
        <v>33</v>
      </c>
      <c r="K1213">
        <v>9</v>
      </c>
      <c r="L1213">
        <v>16</v>
      </c>
      <c r="M1213">
        <v>25</v>
      </c>
      <c r="N1213">
        <v>29</v>
      </c>
      <c r="O1213">
        <v>135</v>
      </c>
      <c r="P1213">
        <v>214</v>
      </c>
      <c r="Q1213">
        <v>192</v>
      </c>
      <c r="R1213">
        <v>121</v>
      </c>
      <c r="S1213">
        <v>214</v>
      </c>
      <c r="T1213">
        <v>29</v>
      </c>
      <c r="U1213">
        <v>29</v>
      </c>
      <c r="V1213">
        <v>29</v>
      </c>
      <c r="W1213">
        <v>27</v>
      </c>
      <c r="X1213">
        <v>29</v>
      </c>
      <c r="Y1213">
        <v>214</v>
      </c>
      <c r="Z1213">
        <v>29</v>
      </c>
      <c r="AA1213" t="s">
        <v>839</v>
      </c>
      <c r="AB1213" t="s">
        <v>810</v>
      </c>
      <c r="AC1213" t="s">
        <v>812</v>
      </c>
      <c r="AD1213" t="s">
        <v>813</v>
      </c>
    </row>
    <row r="1214" spans="1:30" x14ac:dyDescent="0.25">
      <c r="A1214" t="s">
        <v>1446</v>
      </c>
      <c r="B1214">
        <v>45017</v>
      </c>
      <c r="C1214">
        <v>45019</v>
      </c>
      <c r="D1214" t="s">
        <v>989</v>
      </c>
      <c r="E1214">
        <v>5508</v>
      </c>
      <c r="F1214">
        <v>223</v>
      </c>
      <c r="G1214">
        <v>0</v>
      </c>
      <c r="H1214">
        <v>186</v>
      </c>
      <c r="I1214">
        <v>1</v>
      </c>
      <c r="J1214">
        <v>22</v>
      </c>
      <c r="K1214">
        <v>1</v>
      </c>
      <c r="L1214">
        <v>1</v>
      </c>
      <c r="M1214">
        <v>1</v>
      </c>
      <c r="N1214">
        <v>21</v>
      </c>
      <c r="O1214">
        <v>27</v>
      </c>
      <c r="P1214">
        <v>186</v>
      </c>
      <c r="Q1214">
        <v>122</v>
      </c>
      <c r="R1214">
        <v>88</v>
      </c>
      <c r="S1214">
        <v>188</v>
      </c>
      <c r="T1214">
        <v>21</v>
      </c>
      <c r="U1214">
        <v>20</v>
      </c>
      <c r="V1214">
        <v>21</v>
      </c>
      <c r="W1214">
        <v>21</v>
      </c>
      <c r="X1214">
        <v>19</v>
      </c>
      <c r="Y1214">
        <v>190</v>
      </c>
      <c r="Z1214">
        <v>21</v>
      </c>
      <c r="AA1214" t="s">
        <v>990</v>
      </c>
      <c r="AB1214" t="s">
        <v>810</v>
      </c>
      <c r="AC1214" t="s">
        <v>953</v>
      </c>
      <c r="AD1214" t="s">
        <v>954</v>
      </c>
    </row>
    <row r="1215" spans="1:30" x14ac:dyDescent="0.25">
      <c r="A1215" t="s">
        <v>1446</v>
      </c>
      <c r="B1215">
        <v>45017</v>
      </c>
      <c r="C1215">
        <v>45019</v>
      </c>
      <c r="D1215" t="s">
        <v>849</v>
      </c>
      <c r="E1215">
        <v>3846</v>
      </c>
      <c r="F1215">
        <v>184</v>
      </c>
      <c r="G1215">
        <v>13</v>
      </c>
      <c r="H1215">
        <v>147</v>
      </c>
      <c r="I1215">
        <v>8</v>
      </c>
      <c r="J1215">
        <v>17</v>
      </c>
      <c r="K1215">
        <v>3</v>
      </c>
      <c r="L1215">
        <v>1</v>
      </c>
      <c r="M1215">
        <v>6</v>
      </c>
      <c r="N1215">
        <v>4</v>
      </c>
      <c r="O1215">
        <v>65</v>
      </c>
      <c r="P1215">
        <v>149</v>
      </c>
      <c r="Q1215">
        <v>89</v>
      </c>
      <c r="R1215">
        <v>65</v>
      </c>
      <c r="S1215">
        <v>152</v>
      </c>
      <c r="T1215">
        <v>5</v>
      </c>
      <c r="U1215">
        <v>14</v>
      </c>
      <c r="V1215">
        <v>16</v>
      </c>
      <c r="W1215">
        <v>14</v>
      </c>
      <c r="X1215">
        <v>15</v>
      </c>
      <c r="Y1215">
        <v>153</v>
      </c>
      <c r="Z1215">
        <v>16</v>
      </c>
      <c r="AA1215" t="s">
        <v>850</v>
      </c>
      <c r="AB1215" t="s">
        <v>810</v>
      </c>
      <c r="AC1215" t="s">
        <v>812</v>
      </c>
      <c r="AD1215" t="s">
        <v>813</v>
      </c>
    </row>
    <row r="1216" spans="1:30" x14ac:dyDescent="0.25">
      <c r="A1216" t="s">
        <v>1446</v>
      </c>
      <c r="B1216">
        <v>45017</v>
      </c>
      <c r="C1216">
        <v>45019</v>
      </c>
      <c r="D1216" t="s">
        <v>970</v>
      </c>
      <c r="E1216">
        <v>7923</v>
      </c>
      <c r="F1216">
        <v>320</v>
      </c>
      <c r="G1216">
        <v>3</v>
      </c>
      <c r="H1216">
        <v>226</v>
      </c>
      <c r="I1216">
        <v>1</v>
      </c>
      <c r="J1216">
        <v>67</v>
      </c>
      <c r="K1216">
        <v>11</v>
      </c>
      <c r="L1216">
        <v>3</v>
      </c>
      <c r="M1216">
        <v>3</v>
      </c>
      <c r="N1216">
        <v>53</v>
      </c>
      <c r="O1216">
        <v>57</v>
      </c>
      <c r="P1216">
        <v>240</v>
      </c>
      <c r="Q1216">
        <v>231</v>
      </c>
      <c r="R1216">
        <v>97</v>
      </c>
      <c r="S1216">
        <v>239</v>
      </c>
      <c r="T1216">
        <v>51</v>
      </c>
      <c r="U1216">
        <v>53</v>
      </c>
      <c r="V1216">
        <v>54</v>
      </c>
      <c r="W1216">
        <v>51</v>
      </c>
      <c r="X1216">
        <v>49</v>
      </c>
      <c r="Y1216">
        <v>242</v>
      </c>
      <c r="Z1216">
        <v>54</v>
      </c>
      <c r="AA1216" t="s">
        <v>971</v>
      </c>
      <c r="AB1216" t="s">
        <v>810</v>
      </c>
      <c r="AC1216" t="s">
        <v>953</v>
      </c>
      <c r="AD1216" t="s">
        <v>954</v>
      </c>
    </row>
    <row r="1217" spans="1:30" x14ac:dyDescent="0.25">
      <c r="A1217" t="s">
        <v>1446</v>
      </c>
      <c r="B1217">
        <v>45017</v>
      </c>
      <c r="C1217">
        <v>45019</v>
      </c>
      <c r="D1217" t="s">
        <v>964</v>
      </c>
      <c r="E1217">
        <v>4630</v>
      </c>
      <c r="F1217">
        <v>222</v>
      </c>
      <c r="G1217">
        <v>2</v>
      </c>
      <c r="H1217">
        <v>187</v>
      </c>
      <c r="I1217">
        <v>0</v>
      </c>
      <c r="J1217">
        <v>49</v>
      </c>
      <c r="K1217">
        <v>2</v>
      </c>
      <c r="L1217">
        <v>3</v>
      </c>
      <c r="M1217">
        <v>3</v>
      </c>
      <c r="N1217">
        <v>46</v>
      </c>
      <c r="O1217">
        <v>98</v>
      </c>
      <c r="P1217">
        <v>188</v>
      </c>
      <c r="Q1217">
        <v>163</v>
      </c>
      <c r="R1217">
        <v>76</v>
      </c>
      <c r="S1217">
        <v>188</v>
      </c>
      <c r="T1217">
        <v>46</v>
      </c>
      <c r="U1217">
        <v>44</v>
      </c>
      <c r="V1217">
        <v>46</v>
      </c>
      <c r="W1217">
        <v>45</v>
      </c>
      <c r="X1217">
        <v>45</v>
      </c>
      <c r="Y1217">
        <v>188</v>
      </c>
      <c r="Z1217">
        <v>46</v>
      </c>
      <c r="AA1217" t="s">
        <v>965</v>
      </c>
      <c r="AB1217" t="s">
        <v>810</v>
      </c>
      <c r="AC1217" t="s">
        <v>953</v>
      </c>
      <c r="AD1217" t="s">
        <v>954</v>
      </c>
    </row>
    <row r="1218" spans="1:30" x14ac:dyDescent="0.25">
      <c r="A1218" t="s">
        <v>1446</v>
      </c>
      <c r="B1218">
        <v>45017</v>
      </c>
      <c r="C1218">
        <v>45019</v>
      </c>
      <c r="D1218" t="s">
        <v>888</v>
      </c>
      <c r="E1218">
        <v>3501</v>
      </c>
      <c r="F1218">
        <v>109</v>
      </c>
      <c r="G1218">
        <v>1</v>
      </c>
      <c r="H1218">
        <v>65</v>
      </c>
      <c r="I1218">
        <v>0</v>
      </c>
      <c r="J1218">
        <v>27</v>
      </c>
      <c r="K1218">
        <v>0</v>
      </c>
      <c r="L1218">
        <v>4</v>
      </c>
      <c r="M1218">
        <v>0</v>
      </c>
      <c r="N1218">
        <v>8</v>
      </c>
      <c r="O1218">
        <v>23</v>
      </c>
      <c r="P1218">
        <v>65</v>
      </c>
      <c r="Q1218">
        <v>64</v>
      </c>
      <c r="R1218">
        <v>32</v>
      </c>
      <c r="S1218">
        <v>65</v>
      </c>
      <c r="T1218">
        <v>14</v>
      </c>
      <c r="U1218">
        <v>19</v>
      </c>
      <c r="V1218">
        <v>19</v>
      </c>
      <c r="W1218">
        <v>17</v>
      </c>
      <c r="X1218">
        <v>18</v>
      </c>
      <c r="Y1218">
        <v>65</v>
      </c>
      <c r="Z1218">
        <v>19</v>
      </c>
      <c r="AA1218" t="s">
        <v>889</v>
      </c>
      <c r="AB1218" t="s">
        <v>810</v>
      </c>
      <c r="AC1218" t="s">
        <v>1447</v>
      </c>
      <c r="AD1218" t="s">
        <v>1448</v>
      </c>
    </row>
    <row r="1219" spans="1:30" x14ac:dyDescent="0.25">
      <c r="A1219" t="s">
        <v>1446</v>
      </c>
      <c r="B1219">
        <v>45017</v>
      </c>
      <c r="C1219">
        <v>45019</v>
      </c>
      <c r="D1219" t="s">
        <v>488</v>
      </c>
      <c r="E1219">
        <v>8670</v>
      </c>
      <c r="F1219">
        <v>313</v>
      </c>
      <c r="G1219">
        <v>0</v>
      </c>
      <c r="H1219">
        <v>182</v>
      </c>
      <c r="I1219">
        <v>41</v>
      </c>
      <c r="J1219">
        <v>65</v>
      </c>
      <c r="K1219">
        <v>3</v>
      </c>
      <c r="L1219">
        <v>2</v>
      </c>
      <c r="M1219">
        <v>0</v>
      </c>
      <c r="N1219">
        <v>42</v>
      </c>
      <c r="O1219">
        <v>98</v>
      </c>
      <c r="P1219">
        <v>180</v>
      </c>
      <c r="Q1219">
        <v>89</v>
      </c>
      <c r="R1219">
        <v>69</v>
      </c>
      <c r="S1219">
        <v>182</v>
      </c>
      <c r="T1219">
        <v>47</v>
      </c>
      <c r="U1219">
        <v>43</v>
      </c>
      <c r="V1219">
        <v>54</v>
      </c>
      <c r="W1219">
        <v>49</v>
      </c>
      <c r="X1219">
        <v>49</v>
      </c>
      <c r="Y1219">
        <v>182</v>
      </c>
      <c r="Z1219">
        <v>54</v>
      </c>
      <c r="AA1219" t="s">
        <v>1542</v>
      </c>
      <c r="AB1219" t="s">
        <v>389</v>
      </c>
      <c r="AC1219" t="s">
        <v>450</v>
      </c>
      <c r="AD1219" t="s">
        <v>451</v>
      </c>
    </row>
    <row r="1220" spans="1:30" x14ac:dyDescent="0.25">
      <c r="A1220" t="s">
        <v>1446</v>
      </c>
      <c r="B1220">
        <v>45017</v>
      </c>
      <c r="C1220">
        <v>45019</v>
      </c>
      <c r="D1220" t="s">
        <v>163</v>
      </c>
      <c r="E1220">
        <v>4647</v>
      </c>
      <c r="F1220">
        <v>173</v>
      </c>
      <c r="G1220">
        <v>5</v>
      </c>
      <c r="H1220">
        <v>137</v>
      </c>
      <c r="I1220">
        <v>0</v>
      </c>
      <c r="J1220">
        <v>47</v>
      </c>
      <c r="K1220">
        <v>10</v>
      </c>
      <c r="L1220">
        <v>3</v>
      </c>
      <c r="M1220">
        <v>1</v>
      </c>
      <c r="N1220">
        <v>35</v>
      </c>
      <c r="O1220">
        <v>41</v>
      </c>
      <c r="P1220">
        <v>138</v>
      </c>
      <c r="Q1220">
        <v>130</v>
      </c>
      <c r="R1220">
        <v>75</v>
      </c>
      <c r="S1220">
        <v>138</v>
      </c>
      <c r="T1220">
        <v>35</v>
      </c>
      <c r="U1220">
        <v>42</v>
      </c>
      <c r="V1220">
        <v>42</v>
      </c>
      <c r="W1220">
        <v>42</v>
      </c>
      <c r="X1220">
        <v>40</v>
      </c>
      <c r="Y1220">
        <v>139</v>
      </c>
      <c r="Z1220">
        <v>42</v>
      </c>
      <c r="AA1220" t="s">
        <v>1710</v>
      </c>
      <c r="AB1220" t="s">
        <v>16</v>
      </c>
      <c r="AC1220" t="s">
        <v>128</v>
      </c>
      <c r="AD1220" t="s">
        <v>129</v>
      </c>
    </row>
    <row r="1221" spans="1:30" x14ac:dyDescent="0.25">
      <c r="A1221" t="s">
        <v>1446</v>
      </c>
      <c r="B1221">
        <v>45017</v>
      </c>
      <c r="C1221">
        <v>45019</v>
      </c>
      <c r="D1221" t="s">
        <v>34</v>
      </c>
      <c r="E1221">
        <v>21145</v>
      </c>
      <c r="F1221">
        <v>421</v>
      </c>
      <c r="G1221">
        <v>21</v>
      </c>
      <c r="H1221">
        <v>298</v>
      </c>
      <c r="I1221">
        <v>3</v>
      </c>
      <c r="J1221">
        <v>87</v>
      </c>
      <c r="K1221">
        <v>2</v>
      </c>
      <c r="L1221">
        <v>6</v>
      </c>
      <c r="M1221">
        <v>6</v>
      </c>
      <c r="N1221">
        <v>36</v>
      </c>
      <c r="O1221">
        <v>206</v>
      </c>
      <c r="P1221">
        <v>306</v>
      </c>
      <c r="Q1221">
        <v>264</v>
      </c>
      <c r="R1221">
        <v>139</v>
      </c>
      <c r="S1221">
        <v>310</v>
      </c>
      <c r="T1221">
        <v>65</v>
      </c>
      <c r="U1221">
        <v>75</v>
      </c>
      <c r="V1221">
        <v>83</v>
      </c>
      <c r="W1221">
        <v>78</v>
      </c>
      <c r="X1221">
        <v>80</v>
      </c>
      <c r="Y1221">
        <v>312</v>
      </c>
      <c r="Z1221">
        <v>83</v>
      </c>
      <c r="AA1221" t="s">
        <v>35</v>
      </c>
      <c r="AB1221" t="s">
        <v>16</v>
      </c>
      <c r="AC1221" t="s">
        <v>18</v>
      </c>
      <c r="AD1221" t="s">
        <v>19</v>
      </c>
    </row>
    <row r="1222" spans="1:30" x14ac:dyDescent="0.25">
      <c r="A1222" t="s">
        <v>1446</v>
      </c>
      <c r="B1222">
        <v>45017</v>
      </c>
      <c r="C1222">
        <v>45019</v>
      </c>
      <c r="D1222" t="s">
        <v>1019</v>
      </c>
      <c r="E1222">
        <v>29566</v>
      </c>
      <c r="F1222">
        <v>628</v>
      </c>
      <c r="G1222">
        <v>3</v>
      </c>
      <c r="H1222">
        <v>398</v>
      </c>
      <c r="I1222">
        <v>1</v>
      </c>
      <c r="J1222">
        <v>95</v>
      </c>
      <c r="K1222">
        <v>9</v>
      </c>
      <c r="L1222">
        <v>59</v>
      </c>
      <c r="M1222">
        <v>0</v>
      </c>
      <c r="N1222">
        <v>51</v>
      </c>
      <c r="O1222">
        <v>329</v>
      </c>
      <c r="P1222">
        <v>415</v>
      </c>
      <c r="Q1222">
        <v>343</v>
      </c>
      <c r="R1222">
        <v>128</v>
      </c>
      <c r="S1222">
        <v>415</v>
      </c>
      <c r="T1222">
        <v>77</v>
      </c>
      <c r="U1222">
        <v>72</v>
      </c>
      <c r="V1222">
        <v>80</v>
      </c>
      <c r="W1222">
        <v>59</v>
      </c>
      <c r="X1222">
        <v>78</v>
      </c>
      <c r="Y1222">
        <v>415</v>
      </c>
      <c r="Z1222">
        <v>81</v>
      </c>
      <c r="AA1222" t="s">
        <v>1020</v>
      </c>
      <c r="AB1222" t="s">
        <v>810</v>
      </c>
      <c r="AC1222" t="s">
        <v>1009</v>
      </c>
      <c r="AD1222" t="s">
        <v>1010</v>
      </c>
    </row>
    <row r="1223" spans="1:30" x14ac:dyDescent="0.25">
      <c r="A1223" t="s">
        <v>1446</v>
      </c>
      <c r="B1223">
        <v>45017</v>
      </c>
      <c r="C1223">
        <v>45019</v>
      </c>
      <c r="D1223" t="s">
        <v>866</v>
      </c>
      <c r="E1223">
        <v>3321</v>
      </c>
      <c r="F1223">
        <v>141</v>
      </c>
      <c r="G1223">
        <v>3</v>
      </c>
      <c r="H1223">
        <v>70</v>
      </c>
      <c r="I1223">
        <v>0</v>
      </c>
      <c r="J1223">
        <v>22</v>
      </c>
      <c r="K1223">
        <v>1</v>
      </c>
      <c r="L1223">
        <v>0</v>
      </c>
      <c r="M1223">
        <v>1</v>
      </c>
      <c r="N1223">
        <v>12</v>
      </c>
      <c r="O1223">
        <v>60</v>
      </c>
      <c r="P1223">
        <v>84</v>
      </c>
      <c r="Q1223">
        <v>71</v>
      </c>
      <c r="R1223">
        <v>35</v>
      </c>
      <c r="S1223">
        <v>84</v>
      </c>
      <c r="T1223">
        <v>19</v>
      </c>
      <c r="U1223">
        <v>18</v>
      </c>
      <c r="V1223">
        <v>19</v>
      </c>
      <c r="W1223">
        <v>19</v>
      </c>
      <c r="X1223">
        <v>18</v>
      </c>
      <c r="Y1223">
        <v>84</v>
      </c>
      <c r="Z1223">
        <v>19</v>
      </c>
      <c r="AA1223" t="s">
        <v>867</v>
      </c>
      <c r="AB1223" t="s">
        <v>810</v>
      </c>
      <c r="AC1223" t="s">
        <v>856</v>
      </c>
      <c r="AD1223" t="s">
        <v>857</v>
      </c>
    </row>
    <row r="1224" spans="1:30" x14ac:dyDescent="0.25">
      <c r="A1224" t="s">
        <v>1446</v>
      </c>
      <c r="B1224">
        <v>45017</v>
      </c>
      <c r="C1224">
        <v>45019</v>
      </c>
      <c r="D1224" t="s">
        <v>872</v>
      </c>
      <c r="E1224">
        <v>3123</v>
      </c>
      <c r="F1224">
        <v>125</v>
      </c>
      <c r="G1224">
        <v>4</v>
      </c>
      <c r="H1224">
        <v>117</v>
      </c>
      <c r="I1224">
        <v>1</v>
      </c>
      <c r="J1224">
        <v>17</v>
      </c>
      <c r="K1224">
        <v>1</v>
      </c>
      <c r="L1224">
        <v>0</v>
      </c>
      <c r="M1224">
        <v>0</v>
      </c>
      <c r="N1224">
        <v>13</v>
      </c>
      <c r="O1224">
        <v>56</v>
      </c>
      <c r="P1224">
        <v>116</v>
      </c>
      <c r="Q1224">
        <v>101</v>
      </c>
      <c r="R1224">
        <v>56</v>
      </c>
      <c r="S1224">
        <v>118</v>
      </c>
      <c r="T1224">
        <v>11</v>
      </c>
      <c r="U1224">
        <v>14</v>
      </c>
      <c r="V1224">
        <v>15</v>
      </c>
      <c r="W1224">
        <v>13</v>
      </c>
      <c r="X1224">
        <v>13</v>
      </c>
      <c r="Y1224">
        <v>118</v>
      </c>
      <c r="Z1224">
        <v>15</v>
      </c>
      <c r="AA1224" t="s">
        <v>873</v>
      </c>
      <c r="AB1224" t="s">
        <v>810</v>
      </c>
      <c r="AC1224" t="s">
        <v>856</v>
      </c>
      <c r="AD1224" t="s">
        <v>857</v>
      </c>
    </row>
    <row r="1225" spans="1:30" x14ac:dyDescent="0.25">
      <c r="A1225" t="s">
        <v>1446</v>
      </c>
      <c r="B1225">
        <v>45017</v>
      </c>
      <c r="C1225">
        <v>45019</v>
      </c>
      <c r="D1225" t="s">
        <v>921</v>
      </c>
      <c r="E1225">
        <v>4919</v>
      </c>
      <c r="F1225">
        <v>250</v>
      </c>
      <c r="G1225">
        <v>8</v>
      </c>
      <c r="H1225">
        <v>186</v>
      </c>
      <c r="I1225">
        <v>1</v>
      </c>
      <c r="J1225">
        <v>29</v>
      </c>
      <c r="K1225">
        <v>7</v>
      </c>
      <c r="L1225">
        <v>0</v>
      </c>
      <c r="M1225">
        <v>1</v>
      </c>
      <c r="N1225">
        <v>8</v>
      </c>
      <c r="O1225">
        <v>152</v>
      </c>
      <c r="P1225">
        <v>189</v>
      </c>
      <c r="Q1225">
        <v>146</v>
      </c>
      <c r="R1225">
        <v>89</v>
      </c>
      <c r="S1225">
        <v>188</v>
      </c>
      <c r="T1225">
        <v>21</v>
      </c>
      <c r="U1225">
        <v>23</v>
      </c>
      <c r="V1225">
        <v>28</v>
      </c>
      <c r="W1225">
        <v>27</v>
      </c>
      <c r="X1225">
        <v>27</v>
      </c>
      <c r="Y1225">
        <v>191</v>
      </c>
      <c r="Z1225">
        <v>28</v>
      </c>
      <c r="AA1225" t="s">
        <v>922</v>
      </c>
      <c r="AB1225" t="s">
        <v>810</v>
      </c>
      <c r="AC1225" t="s">
        <v>904</v>
      </c>
      <c r="AD1225" t="s">
        <v>905</v>
      </c>
    </row>
    <row r="1226" spans="1:30" x14ac:dyDescent="0.25">
      <c r="A1226" t="s">
        <v>1446</v>
      </c>
      <c r="B1226">
        <v>45017</v>
      </c>
      <c r="C1226">
        <v>45019</v>
      </c>
      <c r="D1226" t="s">
        <v>915</v>
      </c>
      <c r="E1226">
        <v>7655</v>
      </c>
      <c r="F1226">
        <v>209</v>
      </c>
      <c r="G1226">
        <v>14</v>
      </c>
      <c r="H1226">
        <v>156</v>
      </c>
      <c r="I1226">
        <v>3</v>
      </c>
      <c r="J1226">
        <v>37</v>
      </c>
      <c r="K1226">
        <v>2</v>
      </c>
      <c r="L1226">
        <v>9</v>
      </c>
      <c r="M1226">
        <v>1</v>
      </c>
      <c r="N1226">
        <v>35</v>
      </c>
      <c r="O1226">
        <v>121</v>
      </c>
      <c r="P1226">
        <v>155</v>
      </c>
      <c r="Q1226">
        <v>120</v>
      </c>
      <c r="R1226">
        <v>89</v>
      </c>
      <c r="S1226">
        <v>155</v>
      </c>
      <c r="T1226">
        <v>34</v>
      </c>
      <c r="U1226">
        <v>33</v>
      </c>
      <c r="V1226">
        <v>35</v>
      </c>
      <c r="W1226">
        <v>35</v>
      </c>
      <c r="X1226">
        <v>35</v>
      </c>
      <c r="Y1226">
        <v>156</v>
      </c>
      <c r="Z1226">
        <v>36</v>
      </c>
      <c r="AA1226" t="s">
        <v>916</v>
      </c>
      <c r="AB1226" t="s">
        <v>810</v>
      </c>
      <c r="AC1226" t="s">
        <v>904</v>
      </c>
      <c r="AD1226" t="s">
        <v>905</v>
      </c>
    </row>
    <row r="1227" spans="1:30" x14ac:dyDescent="0.25">
      <c r="A1227" t="s">
        <v>1446</v>
      </c>
      <c r="B1227">
        <v>45017</v>
      </c>
      <c r="C1227">
        <v>45019</v>
      </c>
      <c r="D1227" t="s">
        <v>926</v>
      </c>
      <c r="E1227">
        <v>8284</v>
      </c>
      <c r="F1227">
        <v>374</v>
      </c>
      <c r="G1227">
        <v>11</v>
      </c>
      <c r="H1227">
        <v>346</v>
      </c>
      <c r="I1227">
        <v>6</v>
      </c>
      <c r="J1227">
        <v>61</v>
      </c>
      <c r="K1227">
        <v>11</v>
      </c>
      <c r="L1227">
        <v>12</v>
      </c>
      <c r="M1227">
        <v>7</v>
      </c>
      <c r="N1227">
        <v>53</v>
      </c>
      <c r="O1227">
        <v>97</v>
      </c>
      <c r="P1227">
        <v>351</v>
      </c>
      <c r="Q1227">
        <v>243</v>
      </c>
      <c r="R1227">
        <v>171</v>
      </c>
      <c r="S1227">
        <v>350</v>
      </c>
      <c r="T1227">
        <v>55</v>
      </c>
      <c r="U1227">
        <v>46</v>
      </c>
      <c r="V1227">
        <v>55</v>
      </c>
      <c r="W1227">
        <v>53</v>
      </c>
      <c r="X1227">
        <v>55</v>
      </c>
      <c r="Y1227">
        <v>352</v>
      </c>
      <c r="Z1227">
        <v>57</v>
      </c>
      <c r="AA1227" t="s">
        <v>927</v>
      </c>
      <c r="AB1227" t="s">
        <v>810</v>
      </c>
      <c r="AC1227" t="s">
        <v>904</v>
      </c>
      <c r="AD1227" t="s">
        <v>905</v>
      </c>
    </row>
    <row r="1228" spans="1:30" x14ac:dyDescent="0.25">
      <c r="A1228" t="s">
        <v>1446</v>
      </c>
      <c r="B1228">
        <v>45017</v>
      </c>
      <c r="C1228">
        <v>45019</v>
      </c>
      <c r="D1228" t="s">
        <v>475</v>
      </c>
      <c r="E1228">
        <v>4845</v>
      </c>
      <c r="F1228">
        <v>204</v>
      </c>
      <c r="G1228">
        <v>1</v>
      </c>
      <c r="H1228">
        <v>119</v>
      </c>
      <c r="I1228">
        <v>0</v>
      </c>
      <c r="J1228">
        <v>60</v>
      </c>
      <c r="K1228">
        <v>4</v>
      </c>
      <c r="L1228">
        <v>8</v>
      </c>
      <c r="M1228">
        <v>0</v>
      </c>
      <c r="N1228">
        <v>21</v>
      </c>
      <c r="O1228">
        <v>100</v>
      </c>
      <c r="P1228">
        <v>116</v>
      </c>
      <c r="Q1228">
        <v>107</v>
      </c>
      <c r="R1228">
        <v>55</v>
      </c>
      <c r="S1228">
        <v>118</v>
      </c>
      <c r="T1228">
        <v>39</v>
      </c>
      <c r="U1228">
        <v>47</v>
      </c>
      <c r="V1228">
        <v>44</v>
      </c>
      <c r="W1228">
        <v>41</v>
      </c>
      <c r="X1228">
        <v>43</v>
      </c>
      <c r="Y1228">
        <v>119</v>
      </c>
      <c r="Z1228">
        <v>48</v>
      </c>
      <c r="AA1228" t="s">
        <v>476</v>
      </c>
      <c r="AB1228" t="s">
        <v>389</v>
      </c>
      <c r="AC1228" t="s">
        <v>450</v>
      </c>
      <c r="AD1228" t="s">
        <v>451</v>
      </c>
    </row>
    <row r="1229" spans="1:30" x14ac:dyDescent="0.25">
      <c r="A1229" t="s">
        <v>1446</v>
      </c>
      <c r="B1229">
        <v>45017</v>
      </c>
      <c r="C1229">
        <v>45019</v>
      </c>
      <c r="D1229" t="s">
        <v>854</v>
      </c>
      <c r="E1229">
        <v>6456</v>
      </c>
      <c r="F1229">
        <v>258</v>
      </c>
      <c r="G1229">
        <v>48</v>
      </c>
      <c r="H1229">
        <v>250</v>
      </c>
      <c r="I1229">
        <v>0</v>
      </c>
      <c r="J1229">
        <v>32</v>
      </c>
      <c r="K1229">
        <v>2</v>
      </c>
      <c r="L1229">
        <v>2</v>
      </c>
      <c r="M1229">
        <v>10</v>
      </c>
      <c r="N1229">
        <v>31</v>
      </c>
      <c r="O1229">
        <v>189</v>
      </c>
      <c r="P1229">
        <v>250</v>
      </c>
      <c r="Q1229">
        <v>221</v>
      </c>
      <c r="R1229">
        <v>118</v>
      </c>
      <c r="S1229">
        <v>249</v>
      </c>
      <c r="T1229">
        <v>31</v>
      </c>
      <c r="U1229">
        <v>31</v>
      </c>
      <c r="V1229">
        <v>31</v>
      </c>
      <c r="W1229">
        <v>30</v>
      </c>
      <c r="X1229">
        <v>31</v>
      </c>
      <c r="Y1229">
        <v>250</v>
      </c>
      <c r="Z1229">
        <v>31</v>
      </c>
      <c r="AA1229" t="s">
        <v>855</v>
      </c>
      <c r="AB1229" t="s">
        <v>810</v>
      </c>
      <c r="AC1229" t="s">
        <v>856</v>
      </c>
      <c r="AD1229" t="s">
        <v>857</v>
      </c>
    </row>
    <row r="1230" spans="1:30" x14ac:dyDescent="0.25">
      <c r="A1230" t="s">
        <v>1446</v>
      </c>
      <c r="B1230">
        <v>45017</v>
      </c>
      <c r="C1230">
        <v>45019</v>
      </c>
      <c r="D1230" t="s">
        <v>936</v>
      </c>
      <c r="E1230">
        <v>5102</v>
      </c>
      <c r="F1230">
        <v>198</v>
      </c>
      <c r="G1230">
        <v>0</v>
      </c>
      <c r="H1230">
        <v>157</v>
      </c>
      <c r="I1230">
        <v>0</v>
      </c>
      <c r="J1230">
        <v>20</v>
      </c>
      <c r="K1230">
        <v>1</v>
      </c>
      <c r="L1230">
        <v>1</v>
      </c>
      <c r="M1230">
        <v>0</v>
      </c>
      <c r="N1230">
        <v>6</v>
      </c>
      <c r="O1230">
        <v>65</v>
      </c>
      <c r="P1230">
        <v>158</v>
      </c>
      <c r="Q1230">
        <v>79</v>
      </c>
      <c r="R1230">
        <v>70</v>
      </c>
      <c r="S1230">
        <v>156</v>
      </c>
      <c r="T1230">
        <v>9</v>
      </c>
      <c r="U1230">
        <v>12</v>
      </c>
      <c r="V1230">
        <v>14</v>
      </c>
      <c r="W1230">
        <v>10</v>
      </c>
      <c r="X1230">
        <v>13</v>
      </c>
      <c r="Y1230">
        <v>158</v>
      </c>
      <c r="Z1230">
        <v>14</v>
      </c>
      <c r="AA1230" t="s">
        <v>937</v>
      </c>
      <c r="AB1230" t="s">
        <v>810</v>
      </c>
      <c r="AC1230" t="s">
        <v>904</v>
      </c>
      <c r="AD1230" t="s">
        <v>905</v>
      </c>
    </row>
    <row r="1231" spans="1:30" x14ac:dyDescent="0.25">
      <c r="A1231" t="s">
        <v>1446</v>
      </c>
      <c r="B1231">
        <v>45017</v>
      </c>
      <c r="C1231">
        <v>45019</v>
      </c>
      <c r="D1231" t="s">
        <v>828</v>
      </c>
      <c r="E1231">
        <v>6594</v>
      </c>
      <c r="F1231">
        <v>339</v>
      </c>
      <c r="G1231">
        <v>45</v>
      </c>
      <c r="H1231">
        <v>279</v>
      </c>
      <c r="I1231">
        <v>1</v>
      </c>
      <c r="J1231">
        <v>23</v>
      </c>
      <c r="K1231">
        <v>3</v>
      </c>
      <c r="L1231">
        <v>0</v>
      </c>
      <c r="M1231">
        <v>0</v>
      </c>
      <c r="N1231">
        <v>23</v>
      </c>
      <c r="O1231">
        <v>122</v>
      </c>
      <c r="P1231">
        <v>279</v>
      </c>
      <c r="Q1231">
        <v>217</v>
      </c>
      <c r="R1231">
        <v>150</v>
      </c>
      <c r="S1231">
        <v>278</v>
      </c>
      <c r="T1231">
        <v>23</v>
      </c>
      <c r="U1231">
        <v>20</v>
      </c>
      <c r="V1231">
        <v>23</v>
      </c>
      <c r="W1231">
        <v>22</v>
      </c>
      <c r="X1231">
        <v>22</v>
      </c>
      <c r="Y1231">
        <v>279</v>
      </c>
      <c r="Z1231">
        <v>23</v>
      </c>
      <c r="AA1231" t="s">
        <v>829</v>
      </c>
      <c r="AB1231" t="s">
        <v>810</v>
      </c>
      <c r="AC1231" t="s">
        <v>812</v>
      </c>
      <c r="AD1231" t="s">
        <v>813</v>
      </c>
    </row>
    <row r="1232" spans="1:30" x14ac:dyDescent="0.25">
      <c r="A1232" t="s">
        <v>1446</v>
      </c>
      <c r="B1232">
        <v>45017</v>
      </c>
      <c r="C1232">
        <v>45019</v>
      </c>
      <c r="D1232" t="s">
        <v>29</v>
      </c>
      <c r="E1232">
        <v>7597</v>
      </c>
      <c r="F1232">
        <v>239</v>
      </c>
      <c r="G1232">
        <v>11</v>
      </c>
      <c r="H1232">
        <v>182</v>
      </c>
      <c r="I1232">
        <v>2</v>
      </c>
      <c r="J1232">
        <v>72</v>
      </c>
      <c r="K1232">
        <v>6</v>
      </c>
      <c r="L1232">
        <v>9</v>
      </c>
      <c r="M1232">
        <v>7</v>
      </c>
      <c r="N1232">
        <v>37</v>
      </c>
      <c r="O1232">
        <v>57</v>
      </c>
      <c r="P1232">
        <v>184</v>
      </c>
      <c r="Q1232">
        <v>154</v>
      </c>
      <c r="R1232">
        <v>66</v>
      </c>
      <c r="S1232">
        <v>185</v>
      </c>
      <c r="T1232">
        <v>47</v>
      </c>
      <c r="U1232">
        <v>62</v>
      </c>
      <c r="V1232">
        <v>64</v>
      </c>
      <c r="W1232">
        <v>50</v>
      </c>
      <c r="X1232">
        <v>64</v>
      </c>
      <c r="Y1232">
        <v>185</v>
      </c>
      <c r="Z1232">
        <v>65</v>
      </c>
      <c r="AA1232" t="s">
        <v>30</v>
      </c>
      <c r="AB1232" t="s">
        <v>16</v>
      </c>
      <c r="AC1232" t="s">
        <v>18</v>
      </c>
      <c r="AD1232" t="s">
        <v>19</v>
      </c>
    </row>
    <row r="1233" spans="1:30" x14ac:dyDescent="0.25">
      <c r="A1233" t="s">
        <v>1446</v>
      </c>
      <c r="B1233">
        <v>45017</v>
      </c>
      <c r="C1233">
        <v>45019</v>
      </c>
      <c r="D1233" t="s">
        <v>976</v>
      </c>
      <c r="E1233">
        <v>7939</v>
      </c>
      <c r="F1233">
        <v>349</v>
      </c>
      <c r="G1233">
        <v>2</v>
      </c>
      <c r="H1233">
        <v>269</v>
      </c>
      <c r="I1233">
        <v>0</v>
      </c>
      <c r="J1233">
        <v>63</v>
      </c>
      <c r="K1233">
        <v>8</v>
      </c>
      <c r="L1233">
        <v>23</v>
      </c>
      <c r="M1233">
        <v>4</v>
      </c>
      <c r="N1233">
        <v>57</v>
      </c>
      <c r="O1233">
        <v>66</v>
      </c>
      <c r="P1233">
        <v>269</v>
      </c>
      <c r="Q1233">
        <v>192</v>
      </c>
      <c r="R1233">
        <v>114</v>
      </c>
      <c r="S1233">
        <v>268</v>
      </c>
      <c r="T1233">
        <v>57</v>
      </c>
      <c r="U1233">
        <v>48</v>
      </c>
      <c r="V1233">
        <v>58</v>
      </c>
      <c r="W1233">
        <v>52</v>
      </c>
      <c r="X1233">
        <v>56</v>
      </c>
      <c r="Y1233">
        <v>269</v>
      </c>
      <c r="Z1233">
        <v>58</v>
      </c>
      <c r="AA1233" t="s">
        <v>977</v>
      </c>
      <c r="AB1233" t="s">
        <v>810</v>
      </c>
      <c r="AC1233" t="s">
        <v>953</v>
      </c>
      <c r="AD1233" t="s">
        <v>954</v>
      </c>
    </row>
    <row r="1234" spans="1:30" x14ac:dyDescent="0.25">
      <c r="A1234" t="s">
        <v>1446</v>
      </c>
      <c r="B1234">
        <v>45017</v>
      </c>
      <c r="C1234">
        <v>45019</v>
      </c>
      <c r="D1234" t="s">
        <v>84</v>
      </c>
      <c r="E1234">
        <v>2385</v>
      </c>
      <c r="F1234">
        <v>45</v>
      </c>
      <c r="G1234">
        <v>1</v>
      </c>
      <c r="H1234">
        <v>44</v>
      </c>
      <c r="I1234">
        <v>0</v>
      </c>
      <c r="J1234">
        <v>8</v>
      </c>
      <c r="K1234">
        <v>0</v>
      </c>
      <c r="L1234">
        <v>0</v>
      </c>
      <c r="M1234">
        <v>0</v>
      </c>
      <c r="N1234">
        <v>8</v>
      </c>
      <c r="O1234">
        <v>4</v>
      </c>
      <c r="P1234">
        <v>44</v>
      </c>
      <c r="Q1234">
        <v>32</v>
      </c>
      <c r="R1234">
        <v>10</v>
      </c>
      <c r="S1234">
        <v>43</v>
      </c>
      <c r="T1234">
        <v>8</v>
      </c>
      <c r="U1234">
        <v>6</v>
      </c>
      <c r="V1234">
        <v>8</v>
      </c>
      <c r="W1234">
        <v>2</v>
      </c>
      <c r="X1234">
        <v>6</v>
      </c>
      <c r="Y1234">
        <v>44</v>
      </c>
      <c r="Z1234">
        <v>8</v>
      </c>
      <c r="AA1234" t="s">
        <v>85</v>
      </c>
      <c r="AB1234" t="s">
        <v>16</v>
      </c>
      <c r="AC1234" t="s">
        <v>70</v>
      </c>
      <c r="AD1234" t="s">
        <v>1709</v>
      </c>
    </row>
    <row r="1235" spans="1:30" x14ac:dyDescent="0.25">
      <c r="A1235" t="s">
        <v>1446</v>
      </c>
      <c r="B1235">
        <v>45017</v>
      </c>
      <c r="C1235">
        <v>45019</v>
      </c>
      <c r="D1235" t="s">
        <v>861</v>
      </c>
      <c r="E1235">
        <v>6785</v>
      </c>
      <c r="F1235">
        <v>289</v>
      </c>
      <c r="G1235">
        <v>17</v>
      </c>
      <c r="H1235">
        <v>184</v>
      </c>
      <c r="I1235">
        <v>2</v>
      </c>
      <c r="J1235">
        <v>33</v>
      </c>
      <c r="K1235">
        <v>2</v>
      </c>
      <c r="L1235">
        <v>0</v>
      </c>
      <c r="M1235">
        <v>3</v>
      </c>
      <c r="N1235">
        <v>26</v>
      </c>
      <c r="O1235">
        <v>145</v>
      </c>
      <c r="P1235">
        <v>187</v>
      </c>
      <c r="Q1235">
        <v>187</v>
      </c>
      <c r="R1235">
        <v>113</v>
      </c>
      <c r="S1235">
        <v>190</v>
      </c>
      <c r="T1235">
        <v>27</v>
      </c>
      <c r="U1235">
        <v>27</v>
      </c>
      <c r="V1235">
        <v>27</v>
      </c>
      <c r="W1235">
        <v>26</v>
      </c>
      <c r="X1235">
        <v>26</v>
      </c>
      <c r="Y1235">
        <v>190</v>
      </c>
      <c r="Z1235">
        <v>27</v>
      </c>
      <c r="AA1235" t="s">
        <v>862</v>
      </c>
      <c r="AB1235" t="s">
        <v>810</v>
      </c>
      <c r="AC1235" t="s">
        <v>856</v>
      </c>
      <c r="AD1235" t="s">
        <v>857</v>
      </c>
    </row>
    <row r="1236" spans="1:30" x14ac:dyDescent="0.25">
      <c r="A1236" t="s">
        <v>1446</v>
      </c>
      <c r="B1236">
        <v>45017</v>
      </c>
      <c r="C1236">
        <v>45019</v>
      </c>
      <c r="D1236" t="s">
        <v>508</v>
      </c>
      <c r="E1236">
        <v>3488</v>
      </c>
      <c r="F1236">
        <v>159</v>
      </c>
      <c r="G1236">
        <v>5</v>
      </c>
      <c r="H1236">
        <v>149</v>
      </c>
      <c r="I1236">
        <v>0</v>
      </c>
      <c r="J1236">
        <v>49</v>
      </c>
      <c r="K1236">
        <v>0</v>
      </c>
      <c r="L1236">
        <v>2</v>
      </c>
      <c r="M1236">
        <v>0</v>
      </c>
      <c r="N1236">
        <v>48</v>
      </c>
      <c r="O1236">
        <v>100</v>
      </c>
      <c r="P1236">
        <v>149</v>
      </c>
      <c r="Q1236">
        <v>113</v>
      </c>
      <c r="R1236">
        <v>81</v>
      </c>
      <c r="S1236">
        <v>149</v>
      </c>
      <c r="T1236">
        <v>48</v>
      </c>
      <c r="U1236">
        <v>44</v>
      </c>
      <c r="V1236">
        <v>48</v>
      </c>
      <c r="W1236">
        <v>46</v>
      </c>
      <c r="X1236">
        <v>38</v>
      </c>
      <c r="Y1236">
        <v>149</v>
      </c>
      <c r="Z1236">
        <v>48</v>
      </c>
      <c r="AA1236" t="s">
        <v>1546</v>
      </c>
      <c r="AB1236" t="s">
        <v>389</v>
      </c>
      <c r="AC1236" t="s">
        <v>510</v>
      </c>
      <c r="AD1236" t="s">
        <v>511</v>
      </c>
    </row>
    <row r="1237" spans="1:30" x14ac:dyDescent="0.25">
      <c r="A1237" t="s">
        <v>1446</v>
      </c>
      <c r="B1237">
        <v>45017</v>
      </c>
      <c r="C1237">
        <v>45019</v>
      </c>
      <c r="D1237" t="s">
        <v>419</v>
      </c>
      <c r="E1237">
        <v>4314</v>
      </c>
      <c r="F1237">
        <v>195</v>
      </c>
      <c r="G1237">
        <v>133</v>
      </c>
      <c r="H1237">
        <v>164</v>
      </c>
      <c r="I1237">
        <v>0</v>
      </c>
      <c r="J1237">
        <v>71</v>
      </c>
      <c r="K1237">
        <v>18</v>
      </c>
      <c r="L1237">
        <v>42</v>
      </c>
      <c r="M1237">
        <v>65</v>
      </c>
      <c r="N1237">
        <v>69</v>
      </c>
      <c r="O1237">
        <v>152</v>
      </c>
      <c r="P1237">
        <v>164</v>
      </c>
      <c r="Q1237">
        <v>139</v>
      </c>
      <c r="R1237">
        <v>113</v>
      </c>
      <c r="S1237">
        <v>164</v>
      </c>
      <c r="T1237">
        <v>69</v>
      </c>
      <c r="U1237">
        <v>68</v>
      </c>
      <c r="V1237">
        <v>70</v>
      </c>
      <c r="W1237">
        <v>70</v>
      </c>
      <c r="X1237">
        <v>68</v>
      </c>
      <c r="Y1237">
        <v>164</v>
      </c>
      <c r="Z1237">
        <v>70</v>
      </c>
      <c r="AA1237" t="s">
        <v>420</v>
      </c>
      <c r="AB1237" t="s">
        <v>389</v>
      </c>
      <c r="AC1237" t="s">
        <v>391</v>
      </c>
      <c r="AD1237" t="s">
        <v>392</v>
      </c>
    </row>
    <row r="1238" spans="1:30" x14ac:dyDescent="0.25">
      <c r="A1238" t="s">
        <v>1446</v>
      </c>
      <c r="B1238">
        <v>45017</v>
      </c>
      <c r="C1238">
        <v>45019</v>
      </c>
      <c r="D1238" t="s">
        <v>68</v>
      </c>
      <c r="E1238">
        <v>5613</v>
      </c>
      <c r="F1238">
        <v>137</v>
      </c>
      <c r="G1238">
        <v>53</v>
      </c>
      <c r="H1238">
        <v>97</v>
      </c>
      <c r="I1238">
        <v>10</v>
      </c>
      <c r="J1238">
        <v>36</v>
      </c>
      <c r="K1238">
        <v>3</v>
      </c>
      <c r="L1238">
        <v>14</v>
      </c>
      <c r="M1238">
        <v>6</v>
      </c>
      <c r="N1238">
        <v>15</v>
      </c>
      <c r="O1238">
        <v>94</v>
      </c>
      <c r="P1238">
        <v>112</v>
      </c>
      <c r="Q1238">
        <v>105</v>
      </c>
      <c r="R1238">
        <v>35</v>
      </c>
      <c r="S1238">
        <v>124</v>
      </c>
      <c r="T1238">
        <v>25</v>
      </c>
      <c r="U1238">
        <v>27</v>
      </c>
      <c r="V1238">
        <v>27</v>
      </c>
      <c r="W1238">
        <v>23</v>
      </c>
      <c r="X1238">
        <v>27</v>
      </c>
      <c r="Y1238">
        <v>127</v>
      </c>
      <c r="Z1238">
        <v>27</v>
      </c>
      <c r="AA1238" t="s">
        <v>69</v>
      </c>
      <c r="AB1238" t="s">
        <v>16</v>
      </c>
      <c r="AC1238" t="s">
        <v>70</v>
      </c>
      <c r="AD1238" t="s">
        <v>1709</v>
      </c>
    </row>
    <row r="1239" spans="1:30" x14ac:dyDescent="0.25">
      <c r="A1239" t="s">
        <v>1446</v>
      </c>
      <c r="B1239">
        <v>45017</v>
      </c>
      <c r="C1239">
        <v>45019</v>
      </c>
      <c r="D1239" t="s">
        <v>414</v>
      </c>
      <c r="E1239">
        <v>4106</v>
      </c>
      <c r="F1239">
        <v>115</v>
      </c>
      <c r="G1239">
        <v>3</v>
      </c>
      <c r="H1239">
        <v>78</v>
      </c>
      <c r="I1239">
        <v>0</v>
      </c>
      <c r="J1239">
        <v>45</v>
      </c>
      <c r="K1239">
        <v>2</v>
      </c>
      <c r="L1239">
        <v>1</v>
      </c>
      <c r="M1239">
        <v>1</v>
      </c>
      <c r="N1239">
        <v>18</v>
      </c>
      <c r="O1239">
        <v>65</v>
      </c>
      <c r="P1239">
        <v>80</v>
      </c>
      <c r="Q1239">
        <v>67</v>
      </c>
      <c r="R1239">
        <v>37</v>
      </c>
      <c r="S1239">
        <v>84</v>
      </c>
      <c r="T1239">
        <v>35</v>
      </c>
      <c r="U1239">
        <v>32</v>
      </c>
      <c r="V1239">
        <v>38</v>
      </c>
      <c r="W1239">
        <v>35</v>
      </c>
      <c r="X1239">
        <v>38</v>
      </c>
      <c r="Y1239">
        <v>84</v>
      </c>
      <c r="Z1239">
        <v>38</v>
      </c>
      <c r="AA1239" t="s">
        <v>415</v>
      </c>
      <c r="AB1239" t="s">
        <v>389</v>
      </c>
      <c r="AC1239" t="s">
        <v>391</v>
      </c>
      <c r="AD1239" t="s">
        <v>392</v>
      </c>
    </row>
    <row r="1240" spans="1:30" x14ac:dyDescent="0.25">
      <c r="A1240" t="s">
        <v>1446</v>
      </c>
      <c r="B1240">
        <v>45017</v>
      </c>
      <c r="C1240">
        <v>45019</v>
      </c>
      <c r="D1240" t="s">
        <v>138</v>
      </c>
      <c r="E1240">
        <v>5295</v>
      </c>
      <c r="F1240">
        <v>208</v>
      </c>
      <c r="G1240">
        <v>21</v>
      </c>
      <c r="H1240">
        <v>153</v>
      </c>
      <c r="I1240">
        <v>0</v>
      </c>
      <c r="J1240">
        <v>82</v>
      </c>
      <c r="K1240">
        <v>2</v>
      </c>
      <c r="L1240">
        <v>2</v>
      </c>
      <c r="M1240">
        <v>10</v>
      </c>
      <c r="N1240">
        <v>7</v>
      </c>
      <c r="O1240">
        <v>29</v>
      </c>
      <c r="P1240">
        <v>153</v>
      </c>
      <c r="Q1240">
        <v>140</v>
      </c>
      <c r="R1240">
        <v>93</v>
      </c>
      <c r="S1240">
        <v>183</v>
      </c>
      <c r="T1240">
        <v>16</v>
      </c>
      <c r="U1240">
        <v>52</v>
      </c>
      <c r="V1240">
        <v>58</v>
      </c>
      <c r="W1240">
        <v>54</v>
      </c>
      <c r="X1240">
        <v>55</v>
      </c>
      <c r="Y1240">
        <v>186</v>
      </c>
      <c r="Z1240">
        <v>58</v>
      </c>
      <c r="AA1240" t="s">
        <v>139</v>
      </c>
      <c r="AB1240" t="s">
        <v>16</v>
      </c>
      <c r="AC1240" t="s">
        <v>128</v>
      </c>
      <c r="AD1240" t="s">
        <v>129</v>
      </c>
    </row>
    <row r="1241" spans="1:30" x14ac:dyDescent="0.25">
      <c r="A1241" t="s">
        <v>1446</v>
      </c>
      <c r="B1241">
        <v>45017</v>
      </c>
      <c r="C1241">
        <v>45019</v>
      </c>
      <c r="D1241" t="s">
        <v>133</v>
      </c>
      <c r="E1241">
        <v>5750</v>
      </c>
      <c r="F1241">
        <v>193</v>
      </c>
      <c r="G1241">
        <v>97</v>
      </c>
      <c r="H1241">
        <v>166</v>
      </c>
      <c r="I1241">
        <v>0</v>
      </c>
      <c r="J1241">
        <v>95</v>
      </c>
      <c r="K1241">
        <v>2</v>
      </c>
      <c r="L1241">
        <v>2</v>
      </c>
      <c r="M1241">
        <v>60</v>
      </c>
      <c r="N1241">
        <v>77</v>
      </c>
      <c r="O1241">
        <v>141</v>
      </c>
      <c r="P1241">
        <v>168</v>
      </c>
      <c r="Q1241">
        <v>163</v>
      </c>
      <c r="R1241">
        <v>125</v>
      </c>
      <c r="S1241">
        <v>168</v>
      </c>
      <c r="T1241">
        <v>85</v>
      </c>
      <c r="U1241">
        <v>88</v>
      </c>
      <c r="V1241">
        <v>89</v>
      </c>
      <c r="W1241">
        <v>86</v>
      </c>
      <c r="X1241">
        <v>89</v>
      </c>
      <c r="Y1241">
        <v>168</v>
      </c>
      <c r="Z1241">
        <v>89</v>
      </c>
      <c r="AA1241" t="s">
        <v>134</v>
      </c>
      <c r="AB1241" t="s">
        <v>16</v>
      </c>
      <c r="AC1241" t="s">
        <v>128</v>
      </c>
      <c r="AD1241" t="s">
        <v>129</v>
      </c>
    </row>
    <row r="1242" spans="1:30" x14ac:dyDescent="0.25">
      <c r="A1242" t="s">
        <v>1446</v>
      </c>
      <c r="B1242">
        <v>45017</v>
      </c>
      <c r="C1242">
        <v>45019</v>
      </c>
      <c r="D1242" t="s">
        <v>421</v>
      </c>
      <c r="E1242">
        <v>3306</v>
      </c>
      <c r="F1242">
        <v>105</v>
      </c>
      <c r="G1242">
        <v>7</v>
      </c>
      <c r="H1242">
        <v>101</v>
      </c>
      <c r="I1242">
        <v>0</v>
      </c>
      <c r="J1242">
        <v>52</v>
      </c>
      <c r="K1242">
        <v>18</v>
      </c>
      <c r="L1242">
        <v>4</v>
      </c>
      <c r="M1242">
        <v>6</v>
      </c>
      <c r="N1242">
        <v>52</v>
      </c>
      <c r="O1242">
        <v>42</v>
      </c>
      <c r="P1242">
        <v>101</v>
      </c>
      <c r="Q1242">
        <v>75</v>
      </c>
      <c r="R1242">
        <v>44</v>
      </c>
      <c r="S1242">
        <v>101</v>
      </c>
      <c r="T1242">
        <v>52</v>
      </c>
      <c r="U1242">
        <v>50</v>
      </c>
      <c r="V1242">
        <v>52</v>
      </c>
      <c r="W1242">
        <v>52</v>
      </c>
      <c r="X1242">
        <v>52</v>
      </c>
      <c r="Y1242">
        <v>101</v>
      </c>
      <c r="Z1242">
        <v>52</v>
      </c>
      <c r="AA1242" t="s">
        <v>422</v>
      </c>
      <c r="AB1242" t="s">
        <v>389</v>
      </c>
      <c r="AC1242" t="s">
        <v>391</v>
      </c>
      <c r="AD1242" t="s">
        <v>392</v>
      </c>
    </row>
    <row r="1243" spans="1:30" x14ac:dyDescent="0.25">
      <c r="A1243" t="s">
        <v>1446</v>
      </c>
      <c r="B1243">
        <v>45017</v>
      </c>
      <c r="C1243">
        <v>45019</v>
      </c>
      <c r="D1243" t="s">
        <v>96</v>
      </c>
      <c r="E1243">
        <v>2103</v>
      </c>
      <c r="F1243">
        <v>75</v>
      </c>
      <c r="G1243">
        <v>36</v>
      </c>
      <c r="H1243">
        <v>47</v>
      </c>
      <c r="I1243">
        <v>0</v>
      </c>
      <c r="J1243">
        <v>25</v>
      </c>
      <c r="K1243">
        <v>3</v>
      </c>
      <c r="L1243">
        <v>9</v>
      </c>
      <c r="M1243">
        <v>17</v>
      </c>
      <c r="N1243">
        <v>18</v>
      </c>
      <c r="O1243">
        <v>45</v>
      </c>
      <c r="P1243">
        <v>47</v>
      </c>
      <c r="Q1243">
        <v>44</v>
      </c>
      <c r="R1243">
        <v>36</v>
      </c>
      <c r="S1243">
        <v>48</v>
      </c>
      <c r="T1243">
        <v>20</v>
      </c>
      <c r="U1243">
        <v>20</v>
      </c>
      <c r="V1243">
        <v>20</v>
      </c>
      <c r="W1243">
        <v>18</v>
      </c>
      <c r="X1243">
        <v>19</v>
      </c>
      <c r="Y1243">
        <v>49</v>
      </c>
      <c r="Z1243">
        <v>20</v>
      </c>
      <c r="AA1243" t="s">
        <v>97</v>
      </c>
      <c r="AB1243" t="s">
        <v>16</v>
      </c>
      <c r="AC1243" t="s">
        <v>128</v>
      </c>
      <c r="AD1243" t="s">
        <v>129</v>
      </c>
    </row>
    <row r="1244" spans="1:30" x14ac:dyDescent="0.25">
      <c r="A1244" t="s">
        <v>1446</v>
      </c>
      <c r="B1244">
        <v>45017</v>
      </c>
      <c r="C1244">
        <v>45019</v>
      </c>
      <c r="D1244" t="s">
        <v>492</v>
      </c>
      <c r="E1244">
        <v>14308</v>
      </c>
      <c r="F1244">
        <v>629</v>
      </c>
      <c r="G1244">
        <v>47</v>
      </c>
      <c r="H1244">
        <v>430</v>
      </c>
      <c r="I1244">
        <v>1</v>
      </c>
      <c r="J1244">
        <v>271</v>
      </c>
      <c r="K1244">
        <v>4</v>
      </c>
      <c r="L1244">
        <v>44</v>
      </c>
      <c r="M1244">
        <v>57</v>
      </c>
      <c r="N1244">
        <v>198</v>
      </c>
      <c r="O1244">
        <v>391</v>
      </c>
      <c r="P1244">
        <v>431</v>
      </c>
      <c r="Q1244">
        <v>284</v>
      </c>
      <c r="R1244">
        <v>301</v>
      </c>
      <c r="S1244">
        <v>431</v>
      </c>
      <c r="T1244">
        <v>198</v>
      </c>
      <c r="U1244">
        <v>175</v>
      </c>
      <c r="V1244">
        <v>208</v>
      </c>
      <c r="W1244">
        <v>191</v>
      </c>
      <c r="X1244">
        <v>202</v>
      </c>
      <c r="Y1244">
        <v>431</v>
      </c>
      <c r="Z1244">
        <v>208</v>
      </c>
      <c r="AA1244" t="s">
        <v>493</v>
      </c>
      <c r="AB1244" t="s">
        <v>389</v>
      </c>
      <c r="AC1244" t="s">
        <v>450</v>
      </c>
      <c r="AD1244" t="s">
        <v>451</v>
      </c>
    </row>
    <row r="1245" spans="1:30" x14ac:dyDescent="0.25">
      <c r="A1245" t="s">
        <v>1446</v>
      </c>
      <c r="B1245">
        <v>45017</v>
      </c>
      <c r="C1245">
        <v>45019</v>
      </c>
      <c r="D1245" t="s">
        <v>534</v>
      </c>
      <c r="E1245">
        <v>9651</v>
      </c>
      <c r="F1245">
        <v>375</v>
      </c>
      <c r="G1245">
        <v>45</v>
      </c>
      <c r="H1245">
        <v>260</v>
      </c>
      <c r="I1245">
        <v>3</v>
      </c>
      <c r="J1245">
        <v>141</v>
      </c>
      <c r="K1245">
        <v>28</v>
      </c>
      <c r="L1245">
        <v>38</v>
      </c>
      <c r="M1245">
        <v>35</v>
      </c>
      <c r="N1245">
        <v>116</v>
      </c>
      <c r="O1245">
        <v>173</v>
      </c>
      <c r="P1245">
        <v>265</v>
      </c>
      <c r="Q1245">
        <v>259</v>
      </c>
      <c r="R1245">
        <v>90</v>
      </c>
      <c r="S1245">
        <v>265</v>
      </c>
      <c r="T1245">
        <v>117</v>
      </c>
      <c r="U1245">
        <v>120</v>
      </c>
      <c r="V1245">
        <v>121</v>
      </c>
      <c r="W1245">
        <v>111</v>
      </c>
      <c r="X1245">
        <v>118</v>
      </c>
      <c r="Y1245">
        <v>267</v>
      </c>
      <c r="Z1245">
        <v>121</v>
      </c>
      <c r="AA1245" t="s">
        <v>1543</v>
      </c>
      <c r="AB1245" t="s">
        <v>389</v>
      </c>
      <c r="AC1245" t="s">
        <v>510</v>
      </c>
      <c r="AD1245" t="s">
        <v>511</v>
      </c>
    </row>
    <row r="1246" spans="1:30" x14ac:dyDescent="0.25">
      <c r="A1246" t="s">
        <v>1446</v>
      </c>
      <c r="B1246">
        <v>45017</v>
      </c>
      <c r="C1246">
        <v>45019</v>
      </c>
      <c r="D1246" t="s">
        <v>167</v>
      </c>
      <c r="E1246">
        <v>5544</v>
      </c>
      <c r="F1246">
        <v>163</v>
      </c>
      <c r="G1246">
        <v>5</v>
      </c>
      <c r="H1246">
        <v>104</v>
      </c>
      <c r="I1246">
        <v>1</v>
      </c>
      <c r="J1246">
        <v>77</v>
      </c>
      <c r="K1246">
        <v>8</v>
      </c>
      <c r="L1246">
        <v>9</v>
      </c>
      <c r="M1246">
        <v>4</v>
      </c>
      <c r="N1246">
        <v>49</v>
      </c>
      <c r="O1246">
        <v>31</v>
      </c>
      <c r="P1246">
        <v>105</v>
      </c>
      <c r="Q1246">
        <v>83</v>
      </c>
      <c r="R1246">
        <v>56</v>
      </c>
      <c r="S1246">
        <v>105</v>
      </c>
      <c r="T1246">
        <v>47</v>
      </c>
      <c r="U1246">
        <v>46</v>
      </c>
      <c r="V1246">
        <v>54</v>
      </c>
      <c r="W1246">
        <v>54</v>
      </c>
      <c r="X1246">
        <v>52</v>
      </c>
      <c r="Y1246">
        <v>106</v>
      </c>
      <c r="Z1246">
        <v>54</v>
      </c>
      <c r="AA1246" t="s">
        <v>168</v>
      </c>
      <c r="AB1246" t="s">
        <v>16</v>
      </c>
      <c r="AC1246" t="s">
        <v>169</v>
      </c>
      <c r="AD1246" t="s">
        <v>1540</v>
      </c>
    </row>
    <row r="1247" spans="1:30" x14ac:dyDescent="0.25">
      <c r="A1247" t="s">
        <v>1446</v>
      </c>
      <c r="B1247">
        <v>45017</v>
      </c>
      <c r="C1247">
        <v>45019</v>
      </c>
      <c r="D1247" t="s">
        <v>515</v>
      </c>
      <c r="E1247">
        <v>9981</v>
      </c>
      <c r="F1247">
        <v>437</v>
      </c>
      <c r="G1247">
        <v>0</v>
      </c>
      <c r="H1247">
        <v>331</v>
      </c>
      <c r="I1247">
        <v>0</v>
      </c>
      <c r="J1247">
        <v>116</v>
      </c>
      <c r="K1247">
        <v>28</v>
      </c>
      <c r="L1247">
        <v>43</v>
      </c>
      <c r="M1247">
        <v>0</v>
      </c>
      <c r="N1247">
        <v>92</v>
      </c>
      <c r="O1247">
        <v>122</v>
      </c>
      <c r="P1247">
        <v>329</v>
      </c>
      <c r="Q1247">
        <v>278</v>
      </c>
      <c r="R1247">
        <v>177</v>
      </c>
      <c r="S1247">
        <v>330</v>
      </c>
      <c r="T1247">
        <v>92</v>
      </c>
      <c r="U1247">
        <v>92</v>
      </c>
      <c r="V1247">
        <v>101</v>
      </c>
      <c r="W1247">
        <v>101</v>
      </c>
      <c r="X1247">
        <v>94</v>
      </c>
      <c r="Y1247">
        <v>331</v>
      </c>
      <c r="Z1247">
        <v>101</v>
      </c>
      <c r="AA1247" t="s">
        <v>516</v>
      </c>
      <c r="AB1247" t="s">
        <v>389</v>
      </c>
      <c r="AC1247" t="s">
        <v>510</v>
      </c>
      <c r="AD1247" t="s">
        <v>511</v>
      </c>
    </row>
    <row r="1248" spans="1:30" x14ac:dyDescent="0.25">
      <c r="A1248" t="s">
        <v>1446</v>
      </c>
      <c r="B1248">
        <v>45017</v>
      </c>
      <c r="C1248">
        <v>45019</v>
      </c>
      <c r="D1248" t="s">
        <v>562</v>
      </c>
      <c r="E1248">
        <v>5300</v>
      </c>
      <c r="F1248">
        <v>228</v>
      </c>
      <c r="G1248">
        <v>12</v>
      </c>
      <c r="H1248">
        <v>105</v>
      </c>
      <c r="I1248">
        <v>0</v>
      </c>
      <c r="J1248">
        <v>74</v>
      </c>
      <c r="K1248">
        <v>23</v>
      </c>
      <c r="L1248">
        <v>2</v>
      </c>
      <c r="M1248">
        <v>13</v>
      </c>
      <c r="N1248">
        <v>51</v>
      </c>
      <c r="O1248">
        <v>15</v>
      </c>
      <c r="P1248">
        <v>175</v>
      </c>
      <c r="Q1248">
        <v>136</v>
      </c>
      <c r="R1248">
        <v>96</v>
      </c>
      <c r="S1248">
        <v>176</v>
      </c>
      <c r="T1248">
        <v>65</v>
      </c>
      <c r="U1248">
        <v>62</v>
      </c>
      <c r="V1248">
        <v>68</v>
      </c>
      <c r="W1248">
        <v>68</v>
      </c>
      <c r="X1248">
        <v>65</v>
      </c>
      <c r="Y1248">
        <v>176</v>
      </c>
      <c r="Z1248">
        <v>68</v>
      </c>
      <c r="AA1248" t="s">
        <v>1516</v>
      </c>
      <c r="AB1248" t="s">
        <v>389</v>
      </c>
      <c r="AC1248" t="s">
        <v>510</v>
      </c>
      <c r="AD1248" t="s">
        <v>511</v>
      </c>
    </row>
    <row r="1249" spans="1:30" x14ac:dyDescent="0.25">
      <c r="A1249" t="s">
        <v>1446</v>
      </c>
      <c r="B1249">
        <v>45017</v>
      </c>
      <c r="C1249">
        <v>45019</v>
      </c>
      <c r="D1249" t="s">
        <v>503</v>
      </c>
      <c r="E1249">
        <v>2899</v>
      </c>
      <c r="F1249">
        <v>125</v>
      </c>
      <c r="G1249">
        <v>63</v>
      </c>
      <c r="H1249">
        <v>83</v>
      </c>
      <c r="I1249">
        <v>1</v>
      </c>
      <c r="J1249">
        <v>45</v>
      </c>
      <c r="K1249">
        <v>7</v>
      </c>
      <c r="L1249">
        <v>3</v>
      </c>
      <c r="M1249">
        <v>31</v>
      </c>
      <c r="N1249">
        <v>37</v>
      </c>
      <c r="O1249">
        <v>61</v>
      </c>
      <c r="P1249">
        <v>85</v>
      </c>
      <c r="Q1249">
        <v>64</v>
      </c>
      <c r="R1249">
        <v>50</v>
      </c>
      <c r="S1249">
        <v>84</v>
      </c>
      <c r="T1249">
        <v>35</v>
      </c>
      <c r="U1249">
        <v>34</v>
      </c>
      <c r="V1249">
        <v>39</v>
      </c>
      <c r="W1249">
        <v>35</v>
      </c>
      <c r="X1249">
        <v>38</v>
      </c>
      <c r="Y1249">
        <v>86</v>
      </c>
      <c r="Z1249">
        <v>39</v>
      </c>
      <c r="AA1249" t="s">
        <v>504</v>
      </c>
      <c r="AB1249" t="s">
        <v>389</v>
      </c>
      <c r="AC1249" t="s">
        <v>450</v>
      </c>
      <c r="AD1249" t="s">
        <v>451</v>
      </c>
    </row>
    <row r="1250" spans="1:30" x14ac:dyDescent="0.25">
      <c r="A1250" t="s">
        <v>1446</v>
      </c>
      <c r="B1250">
        <v>45017</v>
      </c>
      <c r="C1250">
        <v>45019</v>
      </c>
      <c r="D1250" t="s">
        <v>517</v>
      </c>
      <c r="E1250">
        <v>4562</v>
      </c>
      <c r="F1250">
        <v>206</v>
      </c>
      <c r="G1250">
        <v>109</v>
      </c>
      <c r="H1250">
        <v>114</v>
      </c>
      <c r="I1250">
        <v>0</v>
      </c>
      <c r="J1250">
        <v>102</v>
      </c>
      <c r="K1250">
        <v>4</v>
      </c>
      <c r="L1250">
        <v>2</v>
      </c>
      <c r="M1250">
        <v>51</v>
      </c>
      <c r="N1250">
        <v>72</v>
      </c>
      <c r="O1250">
        <v>12</v>
      </c>
      <c r="P1250">
        <v>115</v>
      </c>
      <c r="Q1250">
        <v>95</v>
      </c>
      <c r="R1250">
        <v>71</v>
      </c>
      <c r="S1250">
        <v>115</v>
      </c>
      <c r="T1250">
        <v>74</v>
      </c>
      <c r="U1250">
        <v>74</v>
      </c>
      <c r="V1250">
        <v>74</v>
      </c>
      <c r="W1250">
        <v>74</v>
      </c>
      <c r="X1250">
        <v>63</v>
      </c>
      <c r="Y1250">
        <v>116</v>
      </c>
      <c r="Z1250">
        <v>74</v>
      </c>
      <c r="AA1250" t="s">
        <v>518</v>
      </c>
      <c r="AB1250" t="s">
        <v>389</v>
      </c>
      <c r="AC1250" t="s">
        <v>510</v>
      </c>
      <c r="AD1250" t="s">
        <v>511</v>
      </c>
    </row>
    <row r="1251" spans="1:30" x14ac:dyDescent="0.25">
      <c r="A1251" t="s">
        <v>1446</v>
      </c>
      <c r="B1251">
        <v>45017</v>
      </c>
      <c r="C1251">
        <v>45019</v>
      </c>
      <c r="D1251" t="s">
        <v>75</v>
      </c>
      <c r="E1251">
        <v>19647</v>
      </c>
      <c r="F1251">
        <v>660</v>
      </c>
      <c r="G1251">
        <v>42</v>
      </c>
      <c r="H1251">
        <v>450</v>
      </c>
      <c r="I1251">
        <v>17</v>
      </c>
      <c r="J1251">
        <v>187</v>
      </c>
      <c r="K1251">
        <v>83</v>
      </c>
      <c r="L1251">
        <v>54</v>
      </c>
      <c r="M1251">
        <v>3</v>
      </c>
      <c r="N1251">
        <v>163</v>
      </c>
      <c r="O1251">
        <v>125</v>
      </c>
      <c r="P1251">
        <v>461</v>
      </c>
      <c r="Q1251">
        <v>375</v>
      </c>
      <c r="R1251">
        <v>231</v>
      </c>
      <c r="S1251">
        <v>461</v>
      </c>
      <c r="T1251">
        <v>164</v>
      </c>
      <c r="U1251">
        <v>161</v>
      </c>
      <c r="V1251">
        <v>170</v>
      </c>
      <c r="W1251">
        <v>168</v>
      </c>
      <c r="X1251">
        <v>165</v>
      </c>
      <c r="Y1251">
        <v>461</v>
      </c>
      <c r="Z1251">
        <v>173</v>
      </c>
      <c r="AA1251" t="s">
        <v>1429</v>
      </c>
      <c r="AB1251" t="s">
        <v>16</v>
      </c>
      <c r="AC1251" t="s">
        <v>70</v>
      </c>
      <c r="AD1251" t="s">
        <v>1709</v>
      </c>
    </row>
    <row r="1252" spans="1:30" x14ac:dyDescent="0.25">
      <c r="A1252" t="s">
        <v>1446</v>
      </c>
      <c r="B1252">
        <v>45017</v>
      </c>
      <c r="C1252">
        <v>45019</v>
      </c>
      <c r="D1252" t="s">
        <v>101</v>
      </c>
      <c r="E1252">
        <v>3312</v>
      </c>
      <c r="F1252">
        <v>95</v>
      </c>
      <c r="G1252">
        <v>12</v>
      </c>
      <c r="H1252">
        <v>56</v>
      </c>
      <c r="I1252">
        <v>1</v>
      </c>
      <c r="J1252">
        <v>37</v>
      </c>
      <c r="K1252">
        <v>6</v>
      </c>
      <c r="L1252">
        <v>5</v>
      </c>
      <c r="M1252">
        <v>8</v>
      </c>
      <c r="N1252">
        <v>17</v>
      </c>
      <c r="O1252">
        <v>27</v>
      </c>
      <c r="P1252">
        <v>57</v>
      </c>
      <c r="Q1252">
        <v>57</v>
      </c>
      <c r="R1252">
        <v>30</v>
      </c>
      <c r="S1252">
        <v>59</v>
      </c>
      <c r="T1252">
        <v>23</v>
      </c>
      <c r="U1252">
        <v>24</v>
      </c>
      <c r="V1252">
        <v>24</v>
      </c>
      <c r="W1252">
        <v>24</v>
      </c>
      <c r="X1252">
        <v>24</v>
      </c>
      <c r="Y1252">
        <v>59</v>
      </c>
      <c r="Z1252">
        <v>24</v>
      </c>
      <c r="AA1252" t="s">
        <v>102</v>
      </c>
      <c r="AB1252" t="s">
        <v>16</v>
      </c>
      <c r="AC1252" t="s">
        <v>91</v>
      </c>
      <c r="AD1252" t="s">
        <v>92</v>
      </c>
    </row>
    <row r="1253" spans="1:30" x14ac:dyDescent="0.25">
      <c r="A1253" t="s">
        <v>1446</v>
      </c>
      <c r="B1253">
        <v>45017</v>
      </c>
      <c r="C1253">
        <v>45019</v>
      </c>
      <c r="D1253" t="s">
        <v>483</v>
      </c>
      <c r="E1253">
        <v>3503</v>
      </c>
      <c r="F1253">
        <v>136</v>
      </c>
      <c r="G1253">
        <v>0</v>
      </c>
      <c r="H1253">
        <v>82</v>
      </c>
      <c r="I1253">
        <v>0</v>
      </c>
      <c r="J1253">
        <v>53</v>
      </c>
      <c r="K1253">
        <v>2</v>
      </c>
      <c r="L1253">
        <v>0</v>
      </c>
      <c r="M1253">
        <v>0</v>
      </c>
      <c r="N1253">
        <v>1</v>
      </c>
      <c r="O1253">
        <v>1</v>
      </c>
      <c r="P1253">
        <v>85</v>
      </c>
      <c r="Q1253">
        <v>44</v>
      </c>
      <c r="R1253">
        <v>28</v>
      </c>
      <c r="S1253">
        <v>87</v>
      </c>
      <c r="T1253">
        <v>2</v>
      </c>
      <c r="U1253">
        <v>41</v>
      </c>
      <c r="V1253">
        <v>49</v>
      </c>
      <c r="W1253">
        <v>39</v>
      </c>
      <c r="X1253">
        <v>42</v>
      </c>
      <c r="Y1253">
        <v>88</v>
      </c>
      <c r="Z1253">
        <v>49</v>
      </c>
      <c r="AA1253" t="s">
        <v>484</v>
      </c>
      <c r="AB1253" t="s">
        <v>389</v>
      </c>
      <c r="AC1253" t="s">
        <v>450</v>
      </c>
      <c r="AD1253" t="s">
        <v>451</v>
      </c>
    </row>
    <row r="1254" spans="1:30" x14ac:dyDescent="0.25">
      <c r="A1254" t="s">
        <v>1446</v>
      </c>
      <c r="B1254">
        <v>45017</v>
      </c>
      <c r="C1254">
        <v>45019</v>
      </c>
      <c r="D1254" t="s">
        <v>578</v>
      </c>
      <c r="E1254">
        <v>3245</v>
      </c>
      <c r="F1254">
        <v>153</v>
      </c>
      <c r="G1254">
        <v>0</v>
      </c>
      <c r="H1254">
        <v>92</v>
      </c>
      <c r="I1254">
        <v>1</v>
      </c>
      <c r="J1254">
        <v>44</v>
      </c>
      <c r="K1254">
        <v>1</v>
      </c>
      <c r="L1254">
        <v>0</v>
      </c>
      <c r="M1254">
        <v>0</v>
      </c>
      <c r="N1254">
        <v>28</v>
      </c>
      <c r="O1254">
        <v>27</v>
      </c>
      <c r="P1254">
        <v>92</v>
      </c>
      <c r="Q1254">
        <v>68</v>
      </c>
      <c r="R1254">
        <v>41</v>
      </c>
      <c r="S1254">
        <v>92</v>
      </c>
      <c r="T1254">
        <v>36</v>
      </c>
      <c r="U1254">
        <v>37</v>
      </c>
      <c r="V1254">
        <v>38</v>
      </c>
      <c r="W1254">
        <v>38</v>
      </c>
      <c r="X1254">
        <v>35</v>
      </c>
      <c r="Y1254">
        <v>92</v>
      </c>
      <c r="Z1254">
        <v>38</v>
      </c>
      <c r="AA1254" t="s">
        <v>579</v>
      </c>
      <c r="AB1254" t="s">
        <v>389</v>
      </c>
      <c r="AC1254" t="s">
        <v>510</v>
      </c>
      <c r="AD1254" t="s">
        <v>511</v>
      </c>
    </row>
    <row r="1255" spans="1:30" x14ac:dyDescent="0.25">
      <c r="A1255" t="s">
        <v>1446</v>
      </c>
      <c r="B1255">
        <v>45017</v>
      </c>
      <c r="C1255">
        <v>45019</v>
      </c>
      <c r="D1255" t="s">
        <v>143</v>
      </c>
      <c r="E1255">
        <v>9671</v>
      </c>
      <c r="F1255">
        <v>369</v>
      </c>
      <c r="G1255">
        <v>26</v>
      </c>
      <c r="H1255">
        <v>235</v>
      </c>
      <c r="I1255">
        <v>5</v>
      </c>
      <c r="J1255">
        <v>147</v>
      </c>
      <c r="K1255">
        <v>16</v>
      </c>
      <c r="L1255">
        <v>14</v>
      </c>
      <c r="M1255">
        <v>23</v>
      </c>
      <c r="N1255">
        <v>49</v>
      </c>
      <c r="O1255">
        <v>86</v>
      </c>
      <c r="P1255">
        <v>242</v>
      </c>
      <c r="Q1255">
        <v>152</v>
      </c>
      <c r="R1255">
        <v>135</v>
      </c>
      <c r="S1255">
        <v>246</v>
      </c>
      <c r="T1255">
        <v>65</v>
      </c>
      <c r="U1255">
        <v>103</v>
      </c>
      <c r="V1255">
        <v>116</v>
      </c>
      <c r="W1255">
        <v>109</v>
      </c>
      <c r="X1255">
        <v>102</v>
      </c>
      <c r="Y1255">
        <v>249</v>
      </c>
      <c r="Z1255">
        <v>121</v>
      </c>
      <c r="AA1255" t="s">
        <v>144</v>
      </c>
      <c r="AB1255" t="s">
        <v>16</v>
      </c>
      <c r="AC1255" t="s">
        <v>128</v>
      </c>
      <c r="AD1255" t="s">
        <v>129</v>
      </c>
    </row>
    <row r="1256" spans="1:30" x14ac:dyDescent="0.25">
      <c r="A1256" t="s">
        <v>1446</v>
      </c>
      <c r="B1256">
        <v>45017</v>
      </c>
      <c r="C1256">
        <v>45019</v>
      </c>
      <c r="D1256" t="s">
        <v>528</v>
      </c>
      <c r="E1256">
        <v>13582</v>
      </c>
      <c r="F1256">
        <v>631</v>
      </c>
      <c r="G1256">
        <v>12</v>
      </c>
      <c r="H1256">
        <v>393</v>
      </c>
      <c r="I1256">
        <v>0</v>
      </c>
      <c r="J1256">
        <v>261</v>
      </c>
      <c r="K1256">
        <v>18</v>
      </c>
      <c r="L1256">
        <v>14</v>
      </c>
      <c r="M1256">
        <v>56</v>
      </c>
      <c r="N1256">
        <v>212</v>
      </c>
      <c r="O1256">
        <v>322</v>
      </c>
      <c r="P1256">
        <v>393</v>
      </c>
      <c r="Q1256">
        <v>313</v>
      </c>
      <c r="R1256">
        <v>274</v>
      </c>
      <c r="S1256">
        <v>393</v>
      </c>
      <c r="T1256">
        <v>211</v>
      </c>
      <c r="U1256">
        <v>190</v>
      </c>
      <c r="V1256">
        <v>213</v>
      </c>
      <c r="W1256">
        <v>209</v>
      </c>
      <c r="X1256">
        <v>203</v>
      </c>
      <c r="Y1256">
        <v>393</v>
      </c>
      <c r="Z1256">
        <v>213</v>
      </c>
      <c r="AA1256" t="s">
        <v>529</v>
      </c>
      <c r="AB1256" t="s">
        <v>389</v>
      </c>
      <c r="AC1256" t="s">
        <v>510</v>
      </c>
      <c r="AD1256" t="s">
        <v>511</v>
      </c>
    </row>
    <row r="1257" spans="1:30" x14ac:dyDescent="0.25">
      <c r="A1257" t="s">
        <v>1446</v>
      </c>
      <c r="B1257">
        <v>45017</v>
      </c>
      <c r="C1257">
        <v>45019</v>
      </c>
      <c r="D1257" t="s">
        <v>477</v>
      </c>
      <c r="E1257">
        <v>10998</v>
      </c>
      <c r="F1257">
        <v>484</v>
      </c>
      <c r="G1257">
        <v>40</v>
      </c>
      <c r="H1257">
        <v>230</v>
      </c>
      <c r="I1257">
        <v>0</v>
      </c>
      <c r="J1257">
        <v>173</v>
      </c>
      <c r="K1257">
        <v>8</v>
      </c>
      <c r="L1257">
        <v>6</v>
      </c>
      <c r="M1257">
        <v>7</v>
      </c>
      <c r="N1257">
        <v>128</v>
      </c>
      <c r="O1257">
        <v>194</v>
      </c>
      <c r="P1257">
        <v>230</v>
      </c>
      <c r="Q1257">
        <v>205</v>
      </c>
      <c r="R1257">
        <v>150</v>
      </c>
      <c r="S1257">
        <v>230</v>
      </c>
      <c r="T1257">
        <v>130</v>
      </c>
      <c r="U1257">
        <v>127</v>
      </c>
      <c r="V1257">
        <v>133</v>
      </c>
      <c r="W1257">
        <v>133</v>
      </c>
      <c r="X1257">
        <v>129</v>
      </c>
      <c r="Y1257">
        <v>230</v>
      </c>
      <c r="Z1257">
        <v>134</v>
      </c>
      <c r="AA1257" t="s">
        <v>478</v>
      </c>
      <c r="AB1257" t="s">
        <v>389</v>
      </c>
      <c r="AC1257" t="s">
        <v>450</v>
      </c>
      <c r="AD1257" t="s">
        <v>451</v>
      </c>
    </row>
    <row r="1258" spans="1:30" x14ac:dyDescent="0.25">
      <c r="A1258" t="s">
        <v>1446</v>
      </c>
      <c r="B1258">
        <v>45017</v>
      </c>
      <c r="C1258">
        <v>45019</v>
      </c>
      <c r="D1258" t="s">
        <v>444</v>
      </c>
      <c r="E1258">
        <v>20589</v>
      </c>
      <c r="F1258">
        <v>852</v>
      </c>
      <c r="G1258">
        <v>53</v>
      </c>
      <c r="H1258">
        <v>538</v>
      </c>
      <c r="I1258">
        <v>5</v>
      </c>
      <c r="J1258">
        <v>271</v>
      </c>
      <c r="K1258">
        <v>44</v>
      </c>
      <c r="L1258">
        <v>64</v>
      </c>
      <c r="M1258">
        <v>24</v>
      </c>
      <c r="N1258">
        <v>194</v>
      </c>
      <c r="O1258">
        <v>413</v>
      </c>
      <c r="P1258">
        <v>538</v>
      </c>
      <c r="Q1258">
        <v>522</v>
      </c>
      <c r="R1258">
        <v>292</v>
      </c>
      <c r="S1258">
        <v>543</v>
      </c>
      <c r="T1258">
        <v>197</v>
      </c>
      <c r="U1258">
        <v>195</v>
      </c>
      <c r="V1258">
        <v>205</v>
      </c>
      <c r="W1258">
        <v>197</v>
      </c>
      <c r="X1258">
        <v>196</v>
      </c>
      <c r="Y1258">
        <v>546</v>
      </c>
      <c r="Z1258">
        <v>206</v>
      </c>
      <c r="AA1258" t="s">
        <v>445</v>
      </c>
      <c r="AB1258" t="s">
        <v>389</v>
      </c>
      <c r="AC1258" t="s">
        <v>434</v>
      </c>
      <c r="AD1258" t="s">
        <v>435</v>
      </c>
    </row>
    <row r="1259" spans="1:30" x14ac:dyDescent="0.25">
      <c r="A1259" t="s">
        <v>1446</v>
      </c>
      <c r="B1259">
        <v>45017</v>
      </c>
      <c r="C1259">
        <v>45019</v>
      </c>
      <c r="D1259" t="s">
        <v>387</v>
      </c>
      <c r="E1259">
        <v>9964</v>
      </c>
      <c r="F1259">
        <v>459</v>
      </c>
      <c r="G1259">
        <v>17</v>
      </c>
      <c r="H1259">
        <v>302</v>
      </c>
      <c r="I1259">
        <v>4</v>
      </c>
      <c r="J1259">
        <v>180</v>
      </c>
      <c r="K1259">
        <v>4</v>
      </c>
      <c r="L1259">
        <v>1</v>
      </c>
      <c r="M1259">
        <v>7</v>
      </c>
      <c r="N1259">
        <v>115</v>
      </c>
      <c r="O1259">
        <v>186</v>
      </c>
      <c r="P1259">
        <v>304</v>
      </c>
      <c r="Q1259">
        <v>260</v>
      </c>
      <c r="R1259">
        <v>144</v>
      </c>
      <c r="S1259">
        <v>307</v>
      </c>
      <c r="T1259">
        <v>111</v>
      </c>
      <c r="U1259">
        <v>111</v>
      </c>
      <c r="V1259">
        <v>127</v>
      </c>
      <c r="W1259">
        <v>119</v>
      </c>
      <c r="X1259">
        <v>122</v>
      </c>
      <c r="Y1259">
        <v>307</v>
      </c>
      <c r="Z1259">
        <v>129</v>
      </c>
      <c r="AA1259" t="s">
        <v>388</v>
      </c>
      <c r="AB1259" t="s">
        <v>389</v>
      </c>
      <c r="AC1259" t="s">
        <v>391</v>
      </c>
      <c r="AD1259" t="s">
        <v>392</v>
      </c>
    </row>
    <row r="1260" spans="1:30" x14ac:dyDescent="0.25">
      <c r="A1260" t="s">
        <v>1446</v>
      </c>
      <c r="B1260">
        <v>45017</v>
      </c>
      <c r="C1260">
        <v>45019</v>
      </c>
      <c r="D1260" t="s">
        <v>453</v>
      </c>
      <c r="E1260">
        <v>8246</v>
      </c>
      <c r="F1260">
        <v>375</v>
      </c>
      <c r="G1260">
        <v>0</v>
      </c>
      <c r="H1260">
        <v>252</v>
      </c>
      <c r="I1260">
        <v>0</v>
      </c>
      <c r="J1260">
        <v>264</v>
      </c>
      <c r="K1260">
        <v>1</v>
      </c>
      <c r="L1260">
        <v>3</v>
      </c>
      <c r="M1260">
        <v>0</v>
      </c>
      <c r="N1260">
        <v>197</v>
      </c>
      <c r="O1260">
        <v>11</v>
      </c>
      <c r="P1260">
        <v>252</v>
      </c>
      <c r="Q1260">
        <v>105</v>
      </c>
      <c r="R1260">
        <v>102</v>
      </c>
      <c r="S1260">
        <v>250</v>
      </c>
      <c r="T1260">
        <v>198</v>
      </c>
      <c r="U1260">
        <v>139</v>
      </c>
      <c r="V1260">
        <v>199</v>
      </c>
      <c r="W1260">
        <v>185</v>
      </c>
      <c r="X1260">
        <v>194</v>
      </c>
      <c r="Y1260">
        <v>253</v>
      </c>
      <c r="Z1260">
        <v>201</v>
      </c>
      <c r="AA1260" t="s">
        <v>454</v>
      </c>
      <c r="AB1260" t="s">
        <v>389</v>
      </c>
      <c r="AC1260" t="s">
        <v>450</v>
      </c>
      <c r="AD1260" t="s">
        <v>451</v>
      </c>
    </row>
    <row r="1261" spans="1:30" x14ac:dyDescent="0.25">
      <c r="A1261" t="s">
        <v>1446</v>
      </c>
      <c r="B1261">
        <v>45017</v>
      </c>
      <c r="C1261">
        <v>45019</v>
      </c>
      <c r="D1261" t="s">
        <v>522</v>
      </c>
      <c r="E1261">
        <v>6646</v>
      </c>
      <c r="F1261">
        <v>309</v>
      </c>
      <c r="G1261">
        <v>111</v>
      </c>
      <c r="H1261">
        <v>256</v>
      </c>
      <c r="I1261">
        <v>4</v>
      </c>
      <c r="J1261">
        <v>73</v>
      </c>
      <c r="K1261">
        <v>13</v>
      </c>
      <c r="L1261">
        <v>31</v>
      </c>
      <c r="M1261">
        <v>37</v>
      </c>
      <c r="N1261">
        <v>62</v>
      </c>
      <c r="O1261">
        <v>190</v>
      </c>
      <c r="P1261">
        <v>257</v>
      </c>
      <c r="Q1261">
        <v>212</v>
      </c>
      <c r="R1261">
        <v>146</v>
      </c>
      <c r="S1261">
        <v>256</v>
      </c>
      <c r="T1261">
        <v>63</v>
      </c>
      <c r="U1261">
        <v>56</v>
      </c>
      <c r="V1261">
        <v>64</v>
      </c>
      <c r="W1261">
        <v>63</v>
      </c>
      <c r="X1261">
        <v>61</v>
      </c>
      <c r="Y1261">
        <v>258</v>
      </c>
      <c r="Z1261">
        <v>64</v>
      </c>
      <c r="AA1261" t="s">
        <v>523</v>
      </c>
      <c r="AB1261" t="s">
        <v>389</v>
      </c>
      <c r="AC1261" t="s">
        <v>510</v>
      </c>
      <c r="AD1261" t="s">
        <v>511</v>
      </c>
    </row>
    <row r="1262" spans="1:30" x14ac:dyDescent="0.25">
      <c r="A1262" t="s">
        <v>1446</v>
      </c>
      <c r="B1262">
        <v>45017</v>
      </c>
      <c r="C1262">
        <v>45019</v>
      </c>
      <c r="D1262" t="s">
        <v>14</v>
      </c>
      <c r="E1262">
        <v>5959</v>
      </c>
      <c r="F1262">
        <v>188</v>
      </c>
      <c r="G1262">
        <v>126</v>
      </c>
      <c r="H1262">
        <v>156</v>
      </c>
      <c r="I1262">
        <v>0</v>
      </c>
      <c r="J1262">
        <v>70</v>
      </c>
      <c r="K1262">
        <v>34</v>
      </c>
      <c r="L1262">
        <v>16</v>
      </c>
      <c r="M1262">
        <v>60</v>
      </c>
      <c r="N1262">
        <v>61</v>
      </c>
      <c r="O1262">
        <v>139</v>
      </c>
      <c r="P1262">
        <v>156</v>
      </c>
      <c r="Q1262">
        <v>140</v>
      </c>
      <c r="R1262">
        <v>58</v>
      </c>
      <c r="S1262">
        <v>156</v>
      </c>
      <c r="T1262">
        <v>61</v>
      </c>
      <c r="U1262">
        <v>61</v>
      </c>
      <c r="V1262">
        <v>61</v>
      </c>
      <c r="W1262">
        <v>55</v>
      </c>
      <c r="X1262">
        <v>45</v>
      </c>
      <c r="Y1262">
        <v>156</v>
      </c>
      <c r="Z1262">
        <v>61</v>
      </c>
      <c r="AA1262" t="s">
        <v>15</v>
      </c>
      <c r="AB1262" t="s">
        <v>16</v>
      </c>
      <c r="AC1262" t="s">
        <v>91</v>
      </c>
      <c r="AD1262" t="s">
        <v>92</v>
      </c>
    </row>
    <row r="1263" spans="1:30" x14ac:dyDescent="0.25">
      <c r="A1263" t="s">
        <v>1446</v>
      </c>
      <c r="B1263">
        <v>45017</v>
      </c>
      <c r="C1263">
        <v>45019</v>
      </c>
      <c r="D1263" t="s">
        <v>39</v>
      </c>
      <c r="E1263">
        <v>5922</v>
      </c>
      <c r="F1263">
        <v>254</v>
      </c>
      <c r="G1263">
        <v>158</v>
      </c>
      <c r="H1263">
        <v>176</v>
      </c>
      <c r="I1263">
        <v>5</v>
      </c>
      <c r="J1263">
        <v>69</v>
      </c>
      <c r="K1263">
        <v>43</v>
      </c>
      <c r="L1263">
        <v>18</v>
      </c>
      <c r="M1263">
        <v>64</v>
      </c>
      <c r="N1263">
        <v>65</v>
      </c>
      <c r="O1263">
        <v>174</v>
      </c>
      <c r="P1263">
        <v>178</v>
      </c>
      <c r="Q1263">
        <v>152</v>
      </c>
      <c r="R1263">
        <v>92</v>
      </c>
      <c r="S1263">
        <v>178</v>
      </c>
      <c r="T1263">
        <v>65</v>
      </c>
      <c r="U1263">
        <v>61</v>
      </c>
      <c r="V1263">
        <v>65</v>
      </c>
      <c r="W1263">
        <v>62</v>
      </c>
      <c r="X1263">
        <v>65</v>
      </c>
      <c r="Y1263">
        <v>178</v>
      </c>
      <c r="Z1263">
        <v>65</v>
      </c>
      <c r="AA1263" t="s">
        <v>40</v>
      </c>
      <c r="AB1263" t="s">
        <v>16</v>
      </c>
      <c r="AC1263" t="s">
        <v>41</v>
      </c>
      <c r="AD1263" t="s">
        <v>42</v>
      </c>
    </row>
    <row r="1264" spans="1:30" x14ac:dyDescent="0.25">
      <c r="A1264" t="s">
        <v>1446</v>
      </c>
      <c r="B1264">
        <v>45017</v>
      </c>
      <c r="C1264">
        <v>45019</v>
      </c>
      <c r="D1264" t="s">
        <v>573</v>
      </c>
      <c r="E1264">
        <v>12540</v>
      </c>
      <c r="F1264">
        <v>595</v>
      </c>
      <c r="G1264">
        <v>36</v>
      </c>
      <c r="H1264">
        <v>437</v>
      </c>
      <c r="I1264">
        <v>2</v>
      </c>
      <c r="J1264">
        <v>174</v>
      </c>
      <c r="K1264">
        <v>38</v>
      </c>
      <c r="L1264">
        <v>116</v>
      </c>
      <c r="M1264">
        <v>37</v>
      </c>
      <c r="N1264">
        <v>11</v>
      </c>
      <c r="O1264">
        <v>338</v>
      </c>
      <c r="P1264">
        <v>431</v>
      </c>
      <c r="Q1264">
        <v>368</v>
      </c>
      <c r="R1264">
        <v>231</v>
      </c>
      <c r="S1264">
        <v>435</v>
      </c>
      <c r="T1264">
        <v>98</v>
      </c>
      <c r="U1264">
        <v>151</v>
      </c>
      <c r="V1264">
        <v>157</v>
      </c>
      <c r="W1264">
        <v>167</v>
      </c>
      <c r="X1264">
        <v>155</v>
      </c>
      <c r="Y1264">
        <v>440</v>
      </c>
      <c r="Z1264">
        <v>168</v>
      </c>
      <c r="AA1264" t="s">
        <v>574</v>
      </c>
      <c r="AB1264" t="s">
        <v>389</v>
      </c>
      <c r="AC1264" t="s">
        <v>510</v>
      </c>
      <c r="AD1264" t="s">
        <v>511</v>
      </c>
    </row>
    <row r="1265" spans="1:30" x14ac:dyDescent="0.25">
      <c r="A1265" t="s">
        <v>1446</v>
      </c>
      <c r="B1265">
        <v>45017</v>
      </c>
      <c r="C1265">
        <v>45019</v>
      </c>
      <c r="D1265" t="s">
        <v>24</v>
      </c>
      <c r="E1265">
        <v>6608</v>
      </c>
      <c r="F1265">
        <v>220</v>
      </c>
      <c r="G1265">
        <v>89</v>
      </c>
      <c r="H1265">
        <v>184</v>
      </c>
      <c r="I1265">
        <v>59</v>
      </c>
      <c r="J1265">
        <v>121</v>
      </c>
      <c r="K1265">
        <v>11</v>
      </c>
      <c r="L1265">
        <v>38</v>
      </c>
      <c r="M1265">
        <v>65</v>
      </c>
      <c r="N1265">
        <v>72</v>
      </c>
      <c r="O1265">
        <v>124</v>
      </c>
      <c r="P1265">
        <v>190</v>
      </c>
      <c r="Q1265">
        <v>166</v>
      </c>
      <c r="R1265">
        <v>114</v>
      </c>
      <c r="S1265">
        <v>190</v>
      </c>
      <c r="T1265">
        <v>87</v>
      </c>
      <c r="U1265">
        <v>97</v>
      </c>
      <c r="V1265">
        <v>103</v>
      </c>
      <c r="W1265">
        <v>103</v>
      </c>
      <c r="X1265">
        <v>102</v>
      </c>
      <c r="Y1265">
        <v>190</v>
      </c>
      <c r="Z1265">
        <v>103</v>
      </c>
      <c r="AA1265" t="s">
        <v>25</v>
      </c>
      <c r="AB1265" t="s">
        <v>16</v>
      </c>
      <c r="AC1265" t="s">
        <v>18</v>
      </c>
      <c r="AD1265" t="s">
        <v>19</v>
      </c>
    </row>
    <row r="1266" spans="1:30" x14ac:dyDescent="0.25">
      <c r="A1266" t="s">
        <v>1446</v>
      </c>
      <c r="B1266">
        <v>45017</v>
      </c>
      <c r="C1266">
        <v>45019</v>
      </c>
      <c r="D1266" t="s">
        <v>89</v>
      </c>
      <c r="E1266">
        <v>11397</v>
      </c>
      <c r="F1266">
        <v>510</v>
      </c>
      <c r="G1266">
        <v>70</v>
      </c>
      <c r="H1266">
        <v>452</v>
      </c>
      <c r="I1266">
        <v>6</v>
      </c>
      <c r="J1266">
        <v>79</v>
      </c>
      <c r="K1266">
        <v>2</v>
      </c>
      <c r="L1266">
        <v>2</v>
      </c>
      <c r="M1266">
        <v>4</v>
      </c>
      <c r="N1266">
        <v>70</v>
      </c>
      <c r="O1266">
        <v>120</v>
      </c>
      <c r="P1266">
        <v>452</v>
      </c>
      <c r="Q1266">
        <v>444</v>
      </c>
      <c r="R1266">
        <v>232</v>
      </c>
      <c r="S1266">
        <v>472</v>
      </c>
      <c r="T1266">
        <v>70</v>
      </c>
      <c r="U1266">
        <v>69</v>
      </c>
      <c r="V1266">
        <v>70</v>
      </c>
      <c r="W1266">
        <v>69</v>
      </c>
      <c r="X1266">
        <v>67</v>
      </c>
      <c r="Y1266">
        <v>477</v>
      </c>
      <c r="Z1266">
        <v>70</v>
      </c>
      <c r="AA1266" t="s">
        <v>90</v>
      </c>
      <c r="AB1266" t="s">
        <v>16</v>
      </c>
      <c r="AC1266" t="s">
        <v>91</v>
      </c>
      <c r="AD1266" t="s">
        <v>92</v>
      </c>
    </row>
    <row r="1267" spans="1:30" x14ac:dyDescent="0.25">
      <c r="A1267" t="s">
        <v>1446</v>
      </c>
      <c r="B1267">
        <v>45017</v>
      </c>
      <c r="C1267">
        <v>45019</v>
      </c>
      <c r="D1267" t="s">
        <v>51</v>
      </c>
      <c r="E1267">
        <v>8722</v>
      </c>
      <c r="F1267">
        <v>375</v>
      </c>
      <c r="G1267">
        <v>7</v>
      </c>
      <c r="H1267">
        <v>273</v>
      </c>
      <c r="I1267">
        <v>3</v>
      </c>
      <c r="J1267">
        <v>203</v>
      </c>
      <c r="K1267">
        <v>43</v>
      </c>
      <c r="L1267">
        <v>32</v>
      </c>
      <c r="M1267">
        <v>11</v>
      </c>
      <c r="N1267">
        <v>184</v>
      </c>
      <c r="O1267">
        <v>210</v>
      </c>
      <c r="P1267">
        <v>273</v>
      </c>
      <c r="Q1267">
        <v>199</v>
      </c>
      <c r="R1267">
        <v>193</v>
      </c>
      <c r="S1267">
        <v>272</v>
      </c>
      <c r="T1267">
        <v>184</v>
      </c>
      <c r="U1267">
        <v>165</v>
      </c>
      <c r="V1267">
        <v>184</v>
      </c>
      <c r="W1267">
        <v>180</v>
      </c>
      <c r="X1267">
        <v>173</v>
      </c>
      <c r="Y1267">
        <v>274</v>
      </c>
      <c r="Z1267">
        <v>184</v>
      </c>
      <c r="AA1267" t="s">
        <v>52</v>
      </c>
      <c r="AB1267" t="s">
        <v>16</v>
      </c>
      <c r="AC1267" t="s">
        <v>41</v>
      </c>
      <c r="AD1267" t="s">
        <v>42</v>
      </c>
    </row>
    <row r="1268" spans="1:30" x14ac:dyDescent="0.25">
      <c r="A1268" t="s">
        <v>1446</v>
      </c>
      <c r="B1268">
        <v>45017</v>
      </c>
      <c r="C1268">
        <v>45019</v>
      </c>
      <c r="D1268" t="s">
        <v>402</v>
      </c>
      <c r="E1268">
        <v>6613</v>
      </c>
      <c r="F1268">
        <v>316</v>
      </c>
      <c r="G1268">
        <v>35</v>
      </c>
      <c r="H1268">
        <v>189</v>
      </c>
      <c r="I1268">
        <v>0</v>
      </c>
      <c r="J1268">
        <v>94</v>
      </c>
      <c r="K1268">
        <v>6</v>
      </c>
      <c r="L1268">
        <v>3</v>
      </c>
      <c r="M1268">
        <v>12</v>
      </c>
      <c r="N1268">
        <v>23</v>
      </c>
      <c r="O1268">
        <v>174</v>
      </c>
      <c r="P1268">
        <v>203</v>
      </c>
      <c r="Q1268">
        <v>166</v>
      </c>
      <c r="R1268">
        <v>123</v>
      </c>
      <c r="S1268">
        <v>206</v>
      </c>
      <c r="T1268">
        <v>61</v>
      </c>
      <c r="U1268">
        <v>66</v>
      </c>
      <c r="V1268">
        <v>75</v>
      </c>
      <c r="W1268">
        <v>73</v>
      </c>
      <c r="X1268">
        <v>73</v>
      </c>
      <c r="Y1268">
        <v>206</v>
      </c>
      <c r="Z1268">
        <v>75</v>
      </c>
      <c r="AA1268" t="s">
        <v>403</v>
      </c>
      <c r="AB1268" t="s">
        <v>389</v>
      </c>
      <c r="AC1268" t="s">
        <v>391</v>
      </c>
      <c r="AD1268" t="s">
        <v>392</v>
      </c>
    </row>
    <row r="1269" spans="1:30" x14ac:dyDescent="0.25">
      <c r="A1269" t="s">
        <v>1446</v>
      </c>
      <c r="B1269">
        <v>45017</v>
      </c>
      <c r="C1269">
        <v>45019</v>
      </c>
      <c r="D1269" t="s">
        <v>543</v>
      </c>
      <c r="E1269">
        <v>12431</v>
      </c>
      <c r="F1269">
        <v>581</v>
      </c>
      <c r="G1269">
        <v>0</v>
      </c>
      <c r="H1269">
        <v>388</v>
      </c>
      <c r="I1269">
        <v>1</v>
      </c>
      <c r="J1269">
        <v>223</v>
      </c>
      <c r="K1269">
        <v>5</v>
      </c>
      <c r="L1269">
        <v>4</v>
      </c>
      <c r="M1269">
        <v>4</v>
      </c>
      <c r="N1269">
        <v>170</v>
      </c>
      <c r="O1269">
        <v>149</v>
      </c>
      <c r="P1269">
        <v>387</v>
      </c>
      <c r="Q1269">
        <v>326</v>
      </c>
      <c r="R1269">
        <v>213</v>
      </c>
      <c r="S1269">
        <v>395</v>
      </c>
      <c r="T1269">
        <v>170</v>
      </c>
      <c r="U1269">
        <v>162</v>
      </c>
      <c r="V1269">
        <v>170</v>
      </c>
      <c r="W1269">
        <v>164</v>
      </c>
      <c r="X1269">
        <v>163</v>
      </c>
      <c r="Y1269">
        <v>395</v>
      </c>
      <c r="Z1269">
        <v>170</v>
      </c>
      <c r="AA1269" t="s">
        <v>544</v>
      </c>
      <c r="AB1269" t="s">
        <v>389</v>
      </c>
      <c r="AC1269" t="s">
        <v>510</v>
      </c>
      <c r="AD1269" t="s">
        <v>511</v>
      </c>
    </row>
    <row r="1270" spans="1:30" x14ac:dyDescent="0.25">
      <c r="A1270" t="s">
        <v>1446</v>
      </c>
      <c r="B1270">
        <v>45017</v>
      </c>
      <c r="C1270">
        <v>45019</v>
      </c>
      <c r="D1270" t="s">
        <v>439</v>
      </c>
      <c r="E1270">
        <v>9984</v>
      </c>
      <c r="F1270">
        <v>453</v>
      </c>
      <c r="G1270">
        <v>1</v>
      </c>
      <c r="H1270">
        <v>265</v>
      </c>
      <c r="I1270">
        <v>1</v>
      </c>
      <c r="J1270">
        <v>124</v>
      </c>
      <c r="K1270">
        <v>2</v>
      </c>
      <c r="L1270">
        <v>3</v>
      </c>
      <c r="M1270">
        <v>2</v>
      </c>
      <c r="N1270">
        <v>95</v>
      </c>
      <c r="O1270">
        <v>22</v>
      </c>
      <c r="P1270">
        <v>324</v>
      </c>
      <c r="Q1270">
        <v>241</v>
      </c>
      <c r="R1270">
        <v>208</v>
      </c>
      <c r="S1270">
        <v>325</v>
      </c>
      <c r="T1270">
        <v>94</v>
      </c>
      <c r="U1270">
        <v>93</v>
      </c>
      <c r="V1270">
        <v>107</v>
      </c>
      <c r="W1270">
        <v>104</v>
      </c>
      <c r="X1270">
        <v>103</v>
      </c>
      <c r="Y1270">
        <v>325</v>
      </c>
      <c r="Z1270">
        <v>107</v>
      </c>
      <c r="AA1270" t="s">
        <v>440</v>
      </c>
      <c r="AB1270" t="s">
        <v>389</v>
      </c>
      <c r="AC1270" t="s">
        <v>434</v>
      </c>
      <c r="AD1270" t="s">
        <v>435</v>
      </c>
    </row>
    <row r="1271" spans="1:30" x14ac:dyDescent="0.25">
      <c r="A1271" t="s">
        <v>1446</v>
      </c>
      <c r="B1271">
        <v>45017</v>
      </c>
      <c r="C1271">
        <v>45019</v>
      </c>
      <c r="D1271" t="s">
        <v>432</v>
      </c>
      <c r="E1271">
        <v>17478</v>
      </c>
      <c r="F1271">
        <v>669</v>
      </c>
      <c r="G1271">
        <v>9</v>
      </c>
      <c r="H1271">
        <v>433</v>
      </c>
      <c r="I1271">
        <v>3</v>
      </c>
      <c r="J1271">
        <v>198</v>
      </c>
      <c r="K1271">
        <v>25</v>
      </c>
      <c r="L1271">
        <v>67</v>
      </c>
      <c r="M1271">
        <v>53</v>
      </c>
      <c r="N1271">
        <v>129</v>
      </c>
      <c r="O1271">
        <v>165</v>
      </c>
      <c r="P1271">
        <v>451</v>
      </c>
      <c r="Q1271">
        <v>275</v>
      </c>
      <c r="R1271">
        <v>185</v>
      </c>
      <c r="S1271">
        <v>453</v>
      </c>
      <c r="T1271">
        <v>156</v>
      </c>
      <c r="U1271">
        <v>141</v>
      </c>
      <c r="V1271">
        <v>157</v>
      </c>
      <c r="W1271">
        <v>130</v>
      </c>
      <c r="X1271">
        <v>153</v>
      </c>
      <c r="Y1271">
        <v>453</v>
      </c>
      <c r="Z1271">
        <v>157</v>
      </c>
      <c r="AA1271" t="s">
        <v>433</v>
      </c>
      <c r="AB1271" t="s">
        <v>389</v>
      </c>
      <c r="AC1271" t="s">
        <v>434</v>
      </c>
      <c r="AD1271" t="s">
        <v>435</v>
      </c>
    </row>
    <row r="1272" spans="1:30" x14ac:dyDescent="0.25">
      <c r="A1272" t="s">
        <v>1446</v>
      </c>
      <c r="B1272">
        <v>45017</v>
      </c>
      <c r="C1272">
        <v>45019</v>
      </c>
      <c r="D1272" t="s">
        <v>126</v>
      </c>
      <c r="E1272">
        <v>3957</v>
      </c>
      <c r="F1272">
        <v>131</v>
      </c>
      <c r="G1272">
        <v>96</v>
      </c>
      <c r="H1272">
        <v>105</v>
      </c>
      <c r="I1272">
        <v>1</v>
      </c>
      <c r="J1272">
        <v>102</v>
      </c>
      <c r="K1272">
        <v>3</v>
      </c>
      <c r="L1272">
        <v>0</v>
      </c>
      <c r="M1272">
        <v>86</v>
      </c>
      <c r="N1272">
        <v>79</v>
      </c>
      <c r="O1272">
        <v>68</v>
      </c>
      <c r="P1272">
        <v>105</v>
      </c>
      <c r="Q1272">
        <v>100</v>
      </c>
      <c r="R1272">
        <v>66</v>
      </c>
      <c r="S1272">
        <v>105</v>
      </c>
      <c r="T1272">
        <v>88</v>
      </c>
      <c r="U1272">
        <v>84</v>
      </c>
      <c r="V1272">
        <v>86</v>
      </c>
      <c r="W1272">
        <v>79</v>
      </c>
      <c r="X1272">
        <v>72</v>
      </c>
      <c r="Y1272">
        <v>107</v>
      </c>
      <c r="Z1272">
        <v>88</v>
      </c>
      <c r="AA1272" t="s">
        <v>127</v>
      </c>
      <c r="AB1272" t="s">
        <v>16</v>
      </c>
      <c r="AC1272" t="s">
        <v>128</v>
      </c>
      <c r="AD1272" t="s">
        <v>129</v>
      </c>
    </row>
    <row r="1273" spans="1:30" x14ac:dyDescent="0.25">
      <c r="A1273" t="s">
        <v>1446</v>
      </c>
      <c r="B1273">
        <v>45017</v>
      </c>
      <c r="C1273">
        <v>45019</v>
      </c>
      <c r="D1273" t="s">
        <v>471</v>
      </c>
      <c r="E1273">
        <v>7381</v>
      </c>
      <c r="F1273">
        <v>355</v>
      </c>
      <c r="G1273">
        <v>170</v>
      </c>
      <c r="H1273">
        <v>327</v>
      </c>
      <c r="I1273">
        <v>0</v>
      </c>
      <c r="J1273">
        <v>171</v>
      </c>
      <c r="K1273">
        <v>0</v>
      </c>
      <c r="L1273">
        <v>96</v>
      </c>
      <c r="M1273">
        <v>95</v>
      </c>
      <c r="N1273">
        <v>106</v>
      </c>
      <c r="O1273">
        <v>125</v>
      </c>
      <c r="P1273">
        <v>327</v>
      </c>
      <c r="Q1273">
        <v>222</v>
      </c>
      <c r="R1273">
        <v>173</v>
      </c>
      <c r="S1273">
        <v>324</v>
      </c>
      <c r="T1273">
        <v>156</v>
      </c>
      <c r="U1273">
        <v>129</v>
      </c>
      <c r="V1273">
        <v>162</v>
      </c>
      <c r="W1273">
        <v>159</v>
      </c>
      <c r="X1273">
        <v>160</v>
      </c>
      <c r="Y1273">
        <v>327</v>
      </c>
      <c r="Z1273">
        <v>162</v>
      </c>
      <c r="AA1273" t="s">
        <v>472</v>
      </c>
      <c r="AB1273" t="s">
        <v>389</v>
      </c>
      <c r="AC1273" t="s">
        <v>450</v>
      </c>
      <c r="AD1273" t="s">
        <v>451</v>
      </c>
    </row>
    <row r="1274" spans="1:30" x14ac:dyDescent="0.25">
      <c r="A1274" t="s">
        <v>1446</v>
      </c>
      <c r="B1274">
        <v>45017</v>
      </c>
      <c r="C1274">
        <v>45019</v>
      </c>
      <c r="D1274" t="s">
        <v>473</v>
      </c>
      <c r="E1274">
        <v>6810</v>
      </c>
      <c r="F1274">
        <v>282</v>
      </c>
      <c r="G1274">
        <v>34</v>
      </c>
      <c r="H1274">
        <v>234</v>
      </c>
      <c r="I1274">
        <v>3</v>
      </c>
      <c r="J1274">
        <v>125</v>
      </c>
      <c r="K1274">
        <v>17</v>
      </c>
      <c r="L1274">
        <v>28</v>
      </c>
      <c r="M1274">
        <v>26</v>
      </c>
      <c r="N1274">
        <v>114</v>
      </c>
      <c r="O1274">
        <v>22</v>
      </c>
      <c r="P1274">
        <v>235</v>
      </c>
      <c r="Q1274">
        <v>141</v>
      </c>
      <c r="R1274">
        <v>93</v>
      </c>
      <c r="S1274">
        <v>235</v>
      </c>
      <c r="T1274">
        <v>114</v>
      </c>
      <c r="U1274">
        <v>93</v>
      </c>
      <c r="V1274">
        <v>114</v>
      </c>
      <c r="W1274">
        <v>107</v>
      </c>
      <c r="X1274">
        <v>101</v>
      </c>
      <c r="Y1274">
        <v>235</v>
      </c>
      <c r="Z1274">
        <v>114</v>
      </c>
      <c r="AA1274" t="s">
        <v>474</v>
      </c>
      <c r="AB1274" t="s">
        <v>389</v>
      </c>
      <c r="AC1274" t="s">
        <v>450</v>
      </c>
      <c r="AD1274" t="s">
        <v>451</v>
      </c>
    </row>
    <row r="1275" spans="1:30" x14ac:dyDescent="0.25">
      <c r="A1275" t="s">
        <v>1446</v>
      </c>
      <c r="B1275">
        <v>45017</v>
      </c>
      <c r="C1275">
        <v>45019</v>
      </c>
      <c r="D1275" t="s">
        <v>46</v>
      </c>
      <c r="E1275">
        <v>5089</v>
      </c>
      <c r="F1275">
        <v>200</v>
      </c>
      <c r="G1275">
        <v>2</v>
      </c>
      <c r="H1275">
        <v>184</v>
      </c>
      <c r="I1275">
        <v>1</v>
      </c>
      <c r="J1275">
        <v>100</v>
      </c>
      <c r="K1275">
        <v>42</v>
      </c>
      <c r="L1275">
        <v>5</v>
      </c>
      <c r="M1275">
        <v>5</v>
      </c>
      <c r="N1275">
        <v>22</v>
      </c>
      <c r="O1275">
        <v>160</v>
      </c>
      <c r="P1275">
        <v>188</v>
      </c>
      <c r="Q1275">
        <v>171</v>
      </c>
      <c r="R1275">
        <v>111</v>
      </c>
      <c r="S1275">
        <v>188</v>
      </c>
      <c r="T1275">
        <v>88</v>
      </c>
      <c r="U1275">
        <v>89</v>
      </c>
      <c r="V1275">
        <v>91</v>
      </c>
      <c r="W1275">
        <v>90</v>
      </c>
      <c r="X1275">
        <v>89</v>
      </c>
      <c r="Y1275">
        <v>188</v>
      </c>
      <c r="Z1275">
        <v>91</v>
      </c>
      <c r="AA1275" t="s">
        <v>47</v>
      </c>
      <c r="AB1275" t="s">
        <v>16</v>
      </c>
      <c r="AC1275" t="s">
        <v>41</v>
      </c>
      <c r="AD1275" t="s">
        <v>42</v>
      </c>
    </row>
    <row r="1276" spans="1:30" x14ac:dyDescent="0.25">
      <c r="A1276" t="s">
        <v>1446</v>
      </c>
      <c r="B1276">
        <v>45017</v>
      </c>
      <c r="C1276">
        <v>45019</v>
      </c>
      <c r="D1276" t="s">
        <v>106</v>
      </c>
      <c r="E1276">
        <v>6172</v>
      </c>
      <c r="F1276">
        <v>242</v>
      </c>
      <c r="G1276">
        <v>28</v>
      </c>
      <c r="H1276">
        <v>156</v>
      </c>
      <c r="I1276">
        <v>1</v>
      </c>
      <c r="J1276">
        <v>93</v>
      </c>
      <c r="K1276">
        <v>5</v>
      </c>
      <c r="L1276">
        <v>7</v>
      </c>
      <c r="M1276">
        <v>12</v>
      </c>
      <c r="N1276">
        <v>22</v>
      </c>
      <c r="O1276">
        <v>21</v>
      </c>
      <c r="P1276">
        <v>155</v>
      </c>
      <c r="Q1276">
        <v>101</v>
      </c>
      <c r="R1276">
        <v>57</v>
      </c>
      <c r="S1276">
        <v>158</v>
      </c>
      <c r="T1276">
        <v>66</v>
      </c>
      <c r="U1276">
        <v>59</v>
      </c>
      <c r="V1276">
        <v>70</v>
      </c>
      <c r="W1276">
        <v>50</v>
      </c>
      <c r="X1276">
        <v>69</v>
      </c>
      <c r="Y1276">
        <v>158</v>
      </c>
      <c r="Z1276">
        <v>70</v>
      </c>
      <c r="AA1276" t="s">
        <v>107</v>
      </c>
      <c r="AB1276" t="s">
        <v>16</v>
      </c>
      <c r="AC1276" t="s">
        <v>91</v>
      </c>
      <c r="AD1276" t="s">
        <v>92</v>
      </c>
    </row>
    <row r="1277" spans="1:30" x14ac:dyDescent="0.25">
      <c r="A1277" t="s">
        <v>1446</v>
      </c>
      <c r="B1277">
        <v>45017</v>
      </c>
      <c r="C1277">
        <v>45019</v>
      </c>
      <c r="D1277" t="s">
        <v>843</v>
      </c>
      <c r="E1277">
        <v>11595</v>
      </c>
      <c r="F1277">
        <v>361</v>
      </c>
      <c r="G1277">
        <v>0</v>
      </c>
      <c r="H1277">
        <v>237</v>
      </c>
      <c r="I1277">
        <v>0</v>
      </c>
      <c r="J1277">
        <v>39</v>
      </c>
      <c r="K1277">
        <v>1</v>
      </c>
      <c r="L1277">
        <v>0</v>
      </c>
      <c r="M1277">
        <v>0</v>
      </c>
      <c r="N1277">
        <v>6</v>
      </c>
      <c r="O1277">
        <v>197</v>
      </c>
      <c r="P1277">
        <v>239</v>
      </c>
      <c r="Q1277">
        <v>207</v>
      </c>
      <c r="R1277">
        <v>126</v>
      </c>
      <c r="S1277">
        <v>266</v>
      </c>
      <c r="T1277">
        <v>30</v>
      </c>
      <c r="U1277">
        <v>27</v>
      </c>
      <c r="V1277">
        <v>31</v>
      </c>
      <c r="W1277">
        <v>29</v>
      </c>
      <c r="X1277">
        <v>29</v>
      </c>
      <c r="Y1277">
        <v>268</v>
      </c>
      <c r="Z1277">
        <v>31</v>
      </c>
      <c r="AA1277" t="s">
        <v>844</v>
      </c>
      <c r="AB1277" t="s">
        <v>810</v>
      </c>
      <c r="AC1277" t="s">
        <v>812</v>
      </c>
      <c r="AD1277" t="s">
        <v>813</v>
      </c>
    </row>
    <row r="1278" spans="1:30" x14ac:dyDescent="0.25">
      <c r="A1278" t="s">
        <v>1446</v>
      </c>
      <c r="B1278">
        <v>45017</v>
      </c>
      <c r="C1278">
        <v>45019</v>
      </c>
      <c r="D1278" t="s">
        <v>900</v>
      </c>
      <c r="E1278">
        <v>13645</v>
      </c>
      <c r="F1278">
        <v>625</v>
      </c>
      <c r="G1278">
        <v>3</v>
      </c>
      <c r="H1278">
        <v>398</v>
      </c>
      <c r="I1278">
        <v>0</v>
      </c>
      <c r="J1278">
        <v>141</v>
      </c>
      <c r="K1278">
        <v>9</v>
      </c>
      <c r="L1278">
        <v>0</v>
      </c>
      <c r="M1278">
        <v>0</v>
      </c>
      <c r="N1278">
        <v>75</v>
      </c>
      <c r="O1278">
        <v>277</v>
      </c>
      <c r="P1278">
        <v>407</v>
      </c>
      <c r="Q1278">
        <v>329</v>
      </c>
      <c r="R1278">
        <v>213</v>
      </c>
      <c r="S1278">
        <v>411</v>
      </c>
      <c r="T1278">
        <v>77</v>
      </c>
      <c r="U1278">
        <v>75</v>
      </c>
      <c r="V1278">
        <v>79</v>
      </c>
      <c r="W1278">
        <v>77</v>
      </c>
      <c r="X1278">
        <v>74</v>
      </c>
      <c r="Y1278">
        <v>412</v>
      </c>
      <c r="Z1278">
        <v>79</v>
      </c>
      <c r="AA1278" t="s">
        <v>901</v>
      </c>
      <c r="AB1278" t="s">
        <v>810</v>
      </c>
      <c r="AC1278" t="s">
        <v>856</v>
      </c>
      <c r="AD1278" t="s">
        <v>857</v>
      </c>
    </row>
    <row r="1279" spans="1:30" x14ac:dyDescent="0.25">
      <c r="A1279" t="s">
        <v>1446</v>
      </c>
      <c r="B1279">
        <v>45017</v>
      </c>
      <c r="C1279">
        <v>45019</v>
      </c>
      <c r="D1279" t="s">
        <v>902</v>
      </c>
      <c r="E1279">
        <v>7579</v>
      </c>
      <c r="F1279">
        <v>337</v>
      </c>
      <c r="G1279">
        <v>1</v>
      </c>
      <c r="H1279">
        <v>133</v>
      </c>
      <c r="I1279">
        <v>1</v>
      </c>
      <c r="J1279">
        <v>44</v>
      </c>
      <c r="K1279">
        <v>0</v>
      </c>
      <c r="L1279">
        <v>0</v>
      </c>
      <c r="M1279">
        <v>0</v>
      </c>
      <c r="N1279">
        <v>0</v>
      </c>
      <c r="O1279">
        <v>102</v>
      </c>
      <c r="P1279">
        <v>213</v>
      </c>
      <c r="Q1279">
        <v>145</v>
      </c>
      <c r="R1279">
        <v>126</v>
      </c>
      <c r="S1279">
        <v>211</v>
      </c>
      <c r="T1279">
        <v>13</v>
      </c>
      <c r="U1279">
        <v>14</v>
      </c>
      <c r="V1279">
        <v>18</v>
      </c>
      <c r="W1279">
        <v>16</v>
      </c>
      <c r="X1279">
        <v>16</v>
      </c>
      <c r="Y1279">
        <v>215</v>
      </c>
      <c r="Z1279">
        <v>18</v>
      </c>
      <c r="AA1279" t="s">
        <v>903</v>
      </c>
      <c r="AB1279" t="s">
        <v>810</v>
      </c>
      <c r="AC1279" t="s">
        <v>904</v>
      </c>
      <c r="AD1279" t="s">
        <v>905</v>
      </c>
    </row>
    <row r="1280" spans="1:30" x14ac:dyDescent="0.25">
      <c r="A1280" t="s">
        <v>1446</v>
      </c>
      <c r="B1280">
        <v>45017</v>
      </c>
      <c r="C1280">
        <v>45019</v>
      </c>
      <c r="D1280" t="s">
        <v>1002</v>
      </c>
      <c r="E1280">
        <v>9531</v>
      </c>
      <c r="F1280">
        <v>468</v>
      </c>
      <c r="G1280">
        <v>2</v>
      </c>
      <c r="H1280">
        <v>393</v>
      </c>
      <c r="I1280">
        <v>3</v>
      </c>
      <c r="J1280">
        <v>108</v>
      </c>
      <c r="K1280">
        <v>6</v>
      </c>
      <c r="L1280">
        <v>22</v>
      </c>
      <c r="M1280">
        <v>0</v>
      </c>
      <c r="N1280">
        <v>96</v>
      </c>
      <c r="O1280">
        <v>253</v>
      </c>
      <c r="P1280">
        <v>396</v>
      </c>
      <c r="Q1280">
        <v>310</v>
      </c>
      <c r="R1280">
        <v>209</v>
      </c>
      <c r="S1280">
        <v>395</v>
      </c>
      <c r="T1280">
        <v>101</v>
      </c>
      <c r="U1280">
        <v>91</v>
      </c>
      <c r="V1280">
        <v>103</v>
      </c>
      <c r="W1280">
        <v>103</v>
      </c>
      <c r="X1280">
        <v>96</v>
      </c>
      <c r="Y1280">
        <v>398</v>
      </c>
      <c r="Z1280">
        <v>103</v>
      </c>
      <c r="AA1280" t="s">
        <v>1003</v>
      </c>
      <c r="AB1280" t="s">
        <v>810</v>
      </c>
      <c r="AC1280" t="s">
        <v>953</v>
      </c>
      <c r="AD1280" t="s">
        <v>954</v>
      </c>
    </row>
    <row r="1281" spans="1:30" x14ac:dyDescent="0.25">
      <c r="A1281" t="s">
        <v>1446</v>
      </c>
      <c r="B1281">
        <v>45017</v>
      </c>
      <c r="C1281">
        <v>45019</v>
      </c>
      <c r="D1281" t="s">
        <v>883</v>
      </c>
      <c r="E1281">
        <v>15648</v>
      </c>
      <c r="F1281">
        <v>556</v>
      </c>
      <c r="G1281">
        <v>66</v>
      </c>
      <c r="H1281">
        <v>360</v>
      </c>
      <c r="I1281">
        <v>1</v>
      </c>
      <c r="J1281">
        <v>124</v>
      </c>
      <c r="K1281">
        <v>5</v>
      </c>
      <c r="L1281">
        <v>5</v>
      </c>
      <c r="M1281">
        <v>41</v>
      </c>
      <c r="N1281">
        <v>49</v>
      </c>
      <c r="O1281">
        <v>196</v>
      </c>
      <c r="P1281">
        <v>373</v>
      </c>
      <c r="Q1281">
        <v>378</v>
      </c>
      <c r="R1281">
        <v>161</v>
      </c>
      <c r="S1281">
        <v>381</v>
      </c>
      <c r="T1281">
        <v>84</v>
      </c>
      <c r="U1281">
        <v>89</v>
      </c>
      <c r="V1281">
        <v>88</v>
      </c>
      <c r="W1281">
        <v>86</v>
      </c>
      <c r="X1281">
        <v>89</v>
      </c>
      <c r="Y1281">
        <v>381</v>
      </c>
      <c r="Z1281">
        <v>90</v>
      </c>
      <c r="AA1281" t="s">
        <v>884</v>
      </c>
      <c r="AB1281" t="s">
        <v>810</v>
      </c>
      <c r="AC1281" t="s">
        <v>1447</v>
      </c>
      <c r="AD1281" t="s">
        <v>1448</v>
      </c>
    </row>
    <row r="1282" spans="1:30" x14ac:dyDescent="0.25">
      <c r="A1282" t="s">
        <v>1446</v>
      </c>
      <c r="B1282">
        <v>45017</v>
      </c>
      <c r="C1282">
        <v>45019</v>
      </c>
      <c r="D1282" t="s">
        <v>179</v>
      </c>
      <c r="E1282">
        <v>7317</v>
      </c>
      <c r="F1282">
        <v>322</v>
      </c>
      <c r="G1282">
        <v>84</v>
      </c>
      <c r="H1282">
        <v>169</v>
      </c>
      <c r="I1282">
        <v>1</v>
      </c>
      <c r="J1282">
        <v>106</v>
      </c>
      <c r="K1282">
        <v>14</v>
      </c>
      <c r="L1282">
        <v>14</v>
      </c>
      <c r="M1282">
        <v>30</v>
      </c>
      <c r="N1282">
        <v>33</v>
      </c>
      <c r="O1282">
        <v>113</v>
      </c>
      <c r="P1282">
        <v>176</v>
      </c>
      <c r="Q1282">
        <v>157</v>
      </c>
      <c r="R1282">
        <v>161</v>
      </c>
      <c r="S1282">
        <v>189</v>
      </c>
      <c r="T1282">
        <v>79</v>
      </c>
      <c r="U1282">
        <v>80</v>
      </c>
      <c r="V1282">
        <v>82</v>
      </c>
      <c r="W1282">
        <v>82</v>
      </c>
      <c r="X1282">
        <v>83</v>
      </c>
      <c r="Y1282">
        <v>189</v>
      </c>
      <c r="Z1282">
        <v>83</v>
      </c>
      <c r="AA1282" t="s">
        <v>180</v>
      </c>
      <c r="AB1282" t="s">
        <v>16</v>
      </c>
      <c r="AC1282" t="s">
        <v>169</v>
      </c>
      <c r="AD1282" t="s">
        <v>1540</v>
      </c>
    </row>
    <row r="1283" spans="1:30" x14ac:dyDescent="0.25">
      <c r="A1283" t="s">
        <v>1446</v>
      </c>
      <c r="B1283">
        <v>45017</v>
      </c>
      <c r="C1283">
        <v>45019</v>
      </c>
      <c r="D1283" t="s">
        <v>427</v>
      </c>
      <c r="E1283">
        <v>3531</v>
      </c>
      <c r="F1283">
        <v>140</v>
      </c>
      <c r="G1283">
        <v>5</v>
      </c>
      <c r="H1283">
        <v>120</v>
      </c>
      <c r="I1283">
        <v>0</v>
      </c>
      <c r="J1283">
        <v>55</v>
      </c>
      <c r="K1283">
        <v>2</v>
      </c>
      <c r="L1283">
        <v>4</v>
      </c>
      <c r="M1283">
        <v>0</v>
      </c>
      <c r="N1283">
        <v>21</v>
      </c>
      <c r="O1283">
        <v>66</v>
      </c>
      <c r="P1283">
        <v>120</v>
      </c>
      <c r="Q1283">
        <v>100</v>
      </c>
      <c r="R1283">
        <v>60</v>
      </c>
      <c r="S1283">
        <v>120</v>
      </c>
      <c r="T1283">
        <v>31</v>
      </c>
      <c r="U1283">
        <v>41</v>
      </c>
      <c r="V1283">
        <v>46</v>
      </c>
      <c r="W1283">
        <v>45</v>
      </c>
      <c r="X1283">
        <v>46</v>
      </c>
      <c r="Y1283">
        <v>120</v>
      </c>
      <c r="Z1283">
        <v>46</v>
      </c>
      <c r="AA1283" t="s">
        <v>428</v>
      </c>
      <c r="AB1283" t="s">
        <v>389</v>
      </c>
      <c r="AC1283" t="s">
        <v>391</v>
      </c>
      <c r="AD1283" t="s">
        <v>392</v>
      </c>
    </row>
    <row r="1284" spans="1:30" x14ac:dyDescent="0.25">
      <c r="A1284" t="s">
        <v>1446</v>
      </c>
      <c r="B1284">
        <v>45017</v>
      </c>
      <c r="C1284">
        <v>45019</v>
      </c>
      <c r="D1284" t="s">
        <v>61</v>
      </c>
      <c r="E1284">
        <v>4906</v>
      </c>
      <c r="F1284">
        <v>214</v>
      </c>
      <c r="G1284">
        <v>2</v>
      </c>
      <c r="H1284">
        <v>160</v>
      </c>
      <c r="I1284">
        <v>3</v>
      </c>
      <c r="J1284">
        <v>121</v>
      </c>
      <c r="K1284">
        <v>8</v>
      </c>
      <c r="L1284">
        <v>2</v>
      </c>
      <c r="M1284">
        <v>8</v>
      </c>
      <c r="N1284">
        <v>20</v>
      </c>
      <c r="O1284">
        <v>134</v>
      </c>
      <c r="P1284">
        <v>162</v>
      </c>
      <c r="Q1284">
        <v>140</v>
      </c>
      <c r="R1284">
        <v>119</v>
      </c>
      <c r="S1284">
        <v>164</v>
      </c>
      <c r="T1284">
        <v>71</v>
      </c>
      <c r="U1284">
        <v>82</v>
      </c>
      <c r="V1284">
        <v>84</v>
      </c>
      <c r="W1284">
        <v>81</v>
      </c>
      <c r="X1284">
        <v>83</v>
      </c>
      <c r="Y1284">
        <v>164</v>
      </c>
      <c r="Z1284">
        <v>84</v>
      </c>
      <c r="AA1284" t="s">
        <v>62</v>
      </c>
      <c r="AB1284" t="s">
        <v>16</v>
      </c>
      <c r="AC1284" t="s">
        <v>41</v>
      </c>
      <c r="AD1284" t="s">
        <v>42</v>
      </c>
    </row>
    <row r="1285" spans="1:30" x14ac:dyDescent="0.25">
      <c r="A1285" t="s">
        <v>1446</v>
      </c>
      <c r="B1285">
        <v>45017</v>
      </c>
      <c r="C1285">
        <v>45019</v>
      </c>
      <c r="D1285" t="s">
        <v>449</v>
      </c>
      <c r="E1285">
        <v>4021</v>
      </c>
      <c r="F1285">
        <v>120</v>
      </c>
      <c r="G1285">
        <v>8</v>
      </c>
      <c r="H1285">
        <v>77</v>
      </c>
      <c r="I1285">
        <v>0</v>
      </c>
      <c r="J1285">
        <v>17</v>
      </c>
      <c r="K1285">
        <v>2</v>
      </c>
      <c r="L1285">
        <v>1</v>
      </c>
      <c r="M1285">
        <v>0</v>
      </c>
      <c r="N1285">
        <v>6</v>
      </c>
      <c r="O1285">
        <v>71</v>
      </c>
      <c r="P1285">
        <v>83</v>
      </c>
      <c r="Q1285">
        <v>73</v>
      </c>
      <c r="R1285">
        <v>41</v>
      </c>
      <c r="S1285">
        <v>109</v>
      </c>
      <c r="T1285">
        <v>11</v>
      </c>
      <c r="U1285">
        <v>11</v>
      </c>
      <c r="V1285">
        <v>14</v>
      </c>
      <c r="W1285">
        <v>14</v>
      </c>
      <c r="X1285">
        <v>14</v>
      </c>
      <c r="Y1285">
        <v>111</v>
      </c>
      <c r="Z1285">
        <v>14</v>
      </c>
      <c r="AA1285" t="s">
        <v>1631</v>
      </c>
      <c r="AB1285" t="s">
        <v>389</v>
      </c>
      <c r="AC1285" t="s">
        <v>450</v>
      </c>
      <c r="AD1285" t="s">
        <v>451</v>
      </c>
    </row>
    <row r="1286" spans="1:30" x14ac:dyDescent="0.25">
      <c r="A1286" t="s">
        <v>1446</v>
      </c>
      <c r="B1286">
        <v>45017</v>
      </c>
      <c r="C1286">
        <v>45019</v>
      </c>
      <c r="D1286" t="s">
        <v>63</v>
      </c>
      <c r="E1286">
        <v>5549</v>
      </c>
      <c r="F1286">
        <v>156</v>
      </c>
      <c r="G1286">
        <v>8</v>
      </c>
      <c r="H1286">
        <v>124</v>
      </c>
      <c r="I1286">
        <v>1</v>
      </c>
      <c r="J1286">
        <v>67</v>
      </c>
      <c r="K1286">
        <v>7</v>
      </c>
      <c r="L1286">
        <v>6</v>
      </c>
      <c r="M1286">
        <v>3</v>
      </c>
      <c r="N1286">
        <v>49</v>
      </c>
      <c r="O1286">
        <v>29</v>
      </c>
      <c r="P1286">
        <v>122</v>
      </c>
      <c r="Q1286">
        <v>103</v>
      </c>
      <c r="R1286">
        <v>59</v>
      </c>
      <c r="S1286">
        <v>124</v>
      </c>
      <c r="T1286">
        <v>62</v>
      </c>
      <c r="U1286">
        <v>54</v>
      </c>
      <c r="V1286">
        <v>65</v>
      </c>
      <c r="W1286">
        <v>64</v>
      </c>
      <c r="X1286">
        <v>56</v>
      </c>
      <c r="Y1286">
        <v>124</v>
      </c>
      <c r="Z1286">
        <v>66</v>
      </c>
      <c r="AA1286" t="s">
        <v>64</v>
      </c>
      <c r="AB1286" t="s">
        <v>16</v>
      </c>
      <c r="AC1286" t="s">
        <v>41</v>
      </c>
      <c r="AD1286" t="s">
        <v>42</v>
      </c>
    </row>
    <row r="1287" spans="1:30" x14ac:dyDescent="0.25">
      <c r="A1287" t="s">
        <v>1446</v>
      </c>
      <c r="B1287">
        <v>45017</v>
      </c>
      <c r="C1287">
        <v>45019</v>
      </c>
      <c r="D1287" t="s">
        <v>158</v>
      </c>
      <c r="E1287">
        <v>5659</v>
      </c>
      <c r="F1287">
        <v>142</v>
      </c>
      <c r="G1287">
        <v>0</v>
      </c>
      <c r="H1287">
        <v>96</v>
      </c>
      <c r="I1287">
        <v>0</v>
      </c>
      <c r="J1287">
        <v>57</v>
      </c>
      <c r="K1287">
        <v>10</v>
      </c>
      <c r="L1287">
        <v>0</v>
      </c>
      <c r="M1287">
        <v>2</v>
      </c>
      <c r="N1287">
        <v>57</v>
      </c>
      <c r="O1287">
        <v>14</v>
      </c>
      <c r="P1287">
        <v>96</v>
      </c>
      <c r="Q1287">
        <v>95</v>
      </c>
      <c r="R1287">
        <v>33</v>
      </c>
      <c r="S1287">
        <v>96</v>
      </c>
      <c r="T1287">
        <v>56</v>
      </c>
      <c r="U1287">
        <v>57</v>
      </c>
      <c r="V1287">
        <v>57</v>
      </c>
      <c r="W1287">
        <v>53</v>
      </c>
      <c r="X1287">
        <v>56</v>
      </c>
      <c r="Y1287">
        <v>96</v>
      </c>
      <c r="Z1287">
        <v>57</v>
      </c>
      <c r="AA1287" t="s">
        <v>159</v>
      </c>
      <c r="AB1287" t="s">
        <v>16</v>
      </c>
      <c r="AC1287" t="s">
        <v>128</v>
      </c>
      <c r="AD1287" t="s">
        <v>129</v>
      </c>
    </row>
    <row r="1288" spans="1:30" x14ac:dyDescent="0.25">
      <c r="A1288" t="s">
        <v>1446</v>
      </c>
      <c r="B1288">
        <v>45017</v>
      </c>
      <c r="C1288">
        <v>45019</v>
      </c>
      <c r="D1288" t="s">
        <v>931</v>
      </c>
      <c r="E1288">
        <v>6160</v>
      </c>
      <c r="F1288">
        <v>224</v>
      </c>
      <c r="G1288">
        <v>39</v>
      </c>
      <c r="H1288">
        <v>154</v>
      </c>
      <c r="I1288">
        <v>1</v>
      </c>
      <c r="J1288">
        <v>46</v>
      </c>
      <c r="K1288">
        <v>10</v>
      </c>
      <c r="L1288">
        <v>4</v>
      </c>
      <c r="M1288">
        <v>3</v>
      </c>
      <c r="N1288">
        <v>18</v>
      </c>
      <c r="O1288">
        <v>106</v>
      </c>
      <c r="P1288">
        <v>154</v>
      </c>
      <c r="Q1288">
        <v>82</v>
      </c>
      <c r="R1288">
        <v>89</v>
      </c>
      <c r="S1288">
        <v>155</v>
      </c>
      <c r="T1288">
        <v>29</v>
      </c>
      <c r="U1288">
        <v>33</v>
      </c>
      <c r="V1288">
        <v>37</v>
      </c>
      <c r="W1288">
        <v>37</v>
      </c>
      <c r="X1288">
        <v>35</v>
      </c>
      <c r="Y1288">
        <v>155</v>
      </c>
      <c r="Z1288">
        <v>38</v>
      </c>
      <c r="AA1288" t="s">
        <v>932</v>
      </c>
      <c r="AB1288" t="s">
        <v>810</v>
      </c>
      <c r="AC1288" t="s">
        <v>904</v>
      </c>
      <c r="AD1288" t="s">
        <v>905</v>
      </c>
    </row>
    <row r="1289" spans="1:30" x14ac:dyDescent="0.25">
      <c r="A1289" t="s">
        <v>1446</v>
      </c>
      <c r="B1289">
        <v>45017</v>
      </c>
      <c r="C1289">
        <v>45019</v>
      </c>
      <c r="D1289" t="s">
        <v>833</v>
      </c>
      <c r="E1289">
        <v>6272</v>
      </c>
      <c r="F1289">
        <v>203</v>
      </c>
      <c r="G1289">
        <v>170</v>
      </c>
      <c r="H1289">
        <v>201</v>
      </c>
      <c r="I1289">
        <v>0</v>
      </c>
      <c r="J1289">
        <v>18</v>
      </c>
      <c r="K1289">
        <v>13</v>
      </c>
      <c r="L1289">
        <v>0</v>
      </c>
      <c r="M1289">
        <v>6</v>
      </c>
      <c r="N1289">
        <v>17</v>
      </c>
      <c r="O1289">
        <v>166</v>
      </c>
      <c r="P1289">
        <v>201</v>
      </c>
      <c r="Q1289">
        <v>179</v>
      </c>
      <c r="R1289">
        <v>106</v>
      </c>
      <c r="S1289">
        <v>201</v>
      </c>
      <c r="T1289">
        <v>17</v>
      </c>
      <c r="U1289">
        <v>17</v>
      </c>
      <c r="V1289">
        <v>17</v>
      </c>
      <c r="W1289">
        <v>17</v>
      </c>
      <c r="X1289">
        <v>17</v>
      </c>
      <c r="Y1289">
        <v>201</v>
      </c>
      <c r="Z1289">
        <v>17</v>
      </c>
      <c r="AA1289" t="s">
        <v>834</v>
      </c>
      <c r="AB1289" t="s">
        <v>810</v>
      </c>
      <c r="AC1289" t="s">
        <v>812</v>
      </c>
      <c r="AD1289" t="s">
        <v>813</v>
      </c>
    </row>
    <row r="1290" spans="1:30" x14ac:dyDescent="0.25">
      <c r="A1290" t="s">
        <v>1446</v>
      </c>
      <c r="B1290">
        <v>45017</v>
      </c>
      <c r="C1290">
        <v>45019</v>
      </c>
      <c r="D1290" t="s">
        <v>910</v>
      </c>
      <c r="E1290">
        <v>15728</v>
      </c>
      <c r="F1290">
        <v>571</v>
      </c>
      <c r="G1290">
        <v>22</v>
      </c>
      <c r="H1290">
        <v>409</v>
      </c>
      <c r="I1290">
        <v>2</v>
      </c>
      <c r="J1290">
        <v>74</v>
      </c>
      <c r="K1290">
        <v>11</v>
      </c>
      <c r="L1290">
        <v>0</v>
      </c>
      <c r="M1290">
        <v>6</v>
      </c>
      <c r="N1290">
        <v>63</v>
      </c>
      <c r="O1290">
        <v>66</v>
      </c>
      <c r="P1290">
        <v>409</v>
      </c>
      <c r="Q1290">
        <v>399</v>
      </c>
      <c r="R1290">
        <v>214</v>
      </c>
      <c r="S1290">
        <v>414</v>
      </c>
      <c r="T1290">
        <v>65</v>
      </c>
      <c r="U1290">
        <v>66</v>
      </c>
      <c r="V1290">
        <v>65</v>
      </c>
      <c r="W1290">
        <v>61</v>
      </c>
      <c r="X1290">
        <v>64</v>
      </c>
      <c r="Y1290">
        <v>415</v>
      </c>
      <c r="Z1290">
        <v>66</v>
      </c>
      <c r="AA1290" t="s">
        <v>911</v>
      </c>
      <c r="AB1290" t="s">
        <v>810</v>
      </c>
      <c r="AC1290" t="s">
        <v>1447</v>
      </c>
      <c r="AD1290" t="s">
        <v>1448</v>
      </c>
    </row>
    <row r="1291" spans="1:30" x14ac:dyDescent="0.25">
      <c r="A1291" t="s">
        <v>1446</v>
      </c>
      <c r="B1291">
        <v>45017</v>
      </c>
      <c r="C1291">
        <v>45019</v>
      </c>
      <c r="D1291" t="s">
        <v>894</v>
      </c>
      <c r="E1291">
        <v>6539</v>
      </c>
      <c r="F1291">
        <v>289</v>
      </c>
      <c r="G1291">
        <v>35</v>
      </c>
      <c r="H1291">
        <v>180</v>
      </c>
      <c r="I1291">
        <v>6</v>
      </c>
      <c r="J1291">
        <v>85</v>
      </c>
      <c r="K1291">
        <v>44</v>
      </c>
      <c r="L1291">
        <v>7</v>
      </c>
      <c r="M1291">
        <v>28</v>
      </c>
      <c r="N1291">
        <v>60</v>
      </c>
      <c r="O1291">
        <v>168</v>
      </c>
      <c r="P1291">
        <v>190</v>
      </c>
      <c r="Q1291">
        <v>119</v>
      </c>
      <c r="R1291">
        <v>81</v>
      </c>
      <c r="S1291">
        <v>192</v>
      </c>
      <c r="T1291">
        <v>65</v>
      </c>
      <c r="U1291">
        <v>55</v>
      </c>
      <c r="V1291">
        <v>65</v>
      </c>
      <c r="W1291">
        <v>50</v>
      </c>
      <c r="X1291">
        <v>65</v>
      </c>
      <c r="Y1291">
        <v>192</v>
      </c>
      <c r="Z1291">
        <v>65</v>
      </c>
      <c r="AA1291" t="s">
        <v>895</v>
      </c>
      <c r="AB1291" t="s">
        <v>810</v>
      </c>
      <c r="AC1291" t="s">
        <v>856</v>
      </c>
      <c r="AD1291" t="s">
        <v>857</v>
      </c>
    </row>
    <row r="1292" spans="1:30" x14ac:dyDescent="0.25">
      <c r="A1292" t="s">
        <v>1446</v>
      </c>
      <c r="B1292">
        <v>45017</v>
      </c>
      <c r="C1292">
        <v>45019</v>
      </c>
      <c r="D1292" t="s">
        <v>1007</v>
      </c>
      <c r="E1292">
        <v>14570</v>
      </c>
      <c r="F1292">
        <v>549</v>
      </c>
      <c r="G1292">
        <v>0</v>
      </c>
      <c r="H1292">
        <v>480</v>
      </c>
      <c r="I1292">
        <v>20</v>
      </c>
      <c r="J1292">
        <v>146</v>
      </c>
      <c r="K1292">
        <v>14</v>
      </c>
      <c r="L1292">
        <v>34</v>
      </c>
      <c r="M1292">
        <v>2</v>
      </c>
      <c r="N1292">
        <v>127</v>
      </c>
      <c r="O1292">
        <v>281</v>
      </c>
      <c r="P1292">
        <v>479</v>
      </c>
      <c r="Q1292">
        <v>284</v>
      </c>
      <c r="R1292">
        <v>205</v>
      </c>
      <c r="S1292">
        <v>478</v>
      </c>
      <c r="T1292">
        <v>127</v>
      </c>
      <c r="U1292">
        <v>115</v>
      </c>
      <c r="V1292">
        <v>127</v>
      </c>
      <c r="W1292">
        <v>111</v>
      </c>
      <c r="X1292">
        <v>126</v>
      </c>
      <c r="Y1292">
        <v>481</v>
      </c>
      <c r="Z1292">
        <v>127</v>
      </c>
      <c r="AA1292" t="s">
        <v>1008</v>
      </c>
      <c r="AB1292" t="s">
        <v>810</v>
      </c>
      <c r="AC1292" t="s">
        <v>1009</v>
      </c>
      <c r="AD1292" t="s">
        <v>1010</v>
      </c>
    </row>
    <row r="1293" spans="1:30" x14ac:dyDescent="0.25">
      <c r="A1293" t="s">
        <v>1446</v>
      </c>
      <c r="B1293">
        <v>45017</v>
      </c>
      <c r="C1293">
        <v>45019</v>
      </c>
      <c r="D1293" t="s">
        <v>979</v>
      </c>
      <c r="E1293">
        <v>5830</v>
      </c>
      <c r="F1293">
        <v>295</v>
      </c>
      <c r="G1293">
        <v>93</v>
      </c>
      <c r="H1293">
        <v>271</v>
      </c>
      <c r="I1293">
        <v>1</v>
      </c>
      <c r="J1293">
        <v>44</v>
      </c>
      <c r="K1293">
        <v>8</v>
      </c>
      <c r="L1293">
        <v>18</v>
      </c>
      <c r="M1293">
        <v>8</v>
      </c>
      <c r="N1293">
        <v>41</v>
      </c>
      <c r="O1293">
        <v>138</v>
      </c>
      <c r="P1293">
        <v>271</v>
      </c>
      <c r="Q1293">
        <v>219</v>
      </c>
      <c r="R1293">
        <v>133</v>
      </c>
      <c r="S1293">
        <v>271</v>
      </c>
      <c r="T1293">
        <v>41</v>
      </c>
      <c r="U1293">
        <v>41</v>
      </c>
      <c r="V1293">
        <v>42</v>
      </c>
      <c r="W1293">
        <v>41</v>
      </c>
      <c r="X1293">
        <v>37</v>
      </c>
      <c r="Y1293">
        <v>271</v>
      </c>
      <c r="Z1293">
        <v>42</v>
      </c>
      <c r="AA1293" t="s">
        <v>980</v>
      </c>
      <c r="AB1293" t="s">
        <v>810</v>
      </c>
      <c r="AC1293" t="s">
        <v>953</v>
      </c>
      <c r="AD1293" t="s">
        <v>954</v>
      </c>
    </row>
    <row r="1294" spans="1:30" x14ac:dyDescent="0.25">
      <c r="A1294" t="s">
        <v>1446</v>
      </c>
      <c r="B1294">
        <v>45017</v>
      </c>
      <c r="C1294">
        <v>45019</v>
      </c>
      <c r="D1294" t="s">
        <v>951</v>
      </c>
      <c r="E1294">
        <v>9914</v>
      </c>
      <c r="F1294">
        <v>442</v>
      </c>
      <c r="G1294">
        <v>1</v>
      </c>
      <c r="H1294">
        <v>254</v>
      </c>
      <c r="I1294">
        <v>3</v>
      </c>
      <c r="J1294">
        <v>89</v>
      </c>
      <c r="K1294">
        <v>13</v>
      </c>
      <c r="L1294">
        <v>0</v>
      </c>
      <c r="M1294">
        <v>1</v>
      </c>
      <c r="N1294">
        <v>75</v>
      </c>
      <c r="O1294">
        <v>50</v>
      </c>
      <c r="P1294">
        <v>273</v>
      </c>
      <c r="Q1294">
        <v>250</v>
      </c>
      <c r="R1294">
        <v>116</v>
      </c>
      <c r="S1294">
        <v>297</v>
      </c>
      <c r="T1294">
        <v>75</v>
      </c>
      <c r="U1294">
        <v>79</v>
      </c>
      <c r="V1294">
        <v>82</v>
      </c>
      <c r="W1294">
        <v>81</v>
      </c>
      <c r="X1294">
        <v>77</v>
      </c>
      <c r="Y1294">
        <v>302</v>
      </c>
      <c r="Z1294">
        <v>82</v>
      </c>
      <c r="AA1294" t="s">
        <v>952</v>
      </c>
      <c r="AB1294" t="s">
        <v>810</v>
      </c>
      <c r="AC1294" t="s">
        <v>953</v>
      </c>
      <c r="AD1294" t="s">
        <v>954</v>
      </c>
    </row>
    <row r="1295" spans="1:30" x14ac:dyDescent="0.25">
      <c r="A1295" t="s">
        <v>1446</v>
      </c>
      <c r="B1295">
        <v>45017</v>
      </c>
      <c r="C1295">
        <v>45019</v>
      </c>
      <c r="D1295" t="s">
        <v>959</v>
      </c>
      <c r="E1295">
        <v>9341</v>
      </c>
      <c r="F1295">
        <v>421</v>
      </c>
      <c r="G1295">
        <v>1</v>
      </c>
      <c r="H1295">
        <v>280</v>
      </c>
      <c r="I1295">
        <v>1</v>
      </c>
      <c r="J1295">
        <v>101</v>
      </c>
      <c r="K1295">
        <v>9</v>
      </c>
      <c r="L1295">
        <v>8</v>
      </c>
      <c r="M1295">
        <v>1</v>
      </c>
      <c r="N1295">
        <v>87</v>
      </c>
      <c r="O1295">
        <v>73</v>
      </c>
      <c r="P1295">
        <v>277</v>
      </c>
      <c r="Q1295">
        <v>260</v>
      </c>
      <c r="R1295">
        <v>99</v>
      </c>
      <c r="S1295">
        <v>277</v>
      </c>
      <c r="T1295">
        <v>89</v>
      </c>
      <c r="U1295">
        <v>86</v>
      </c>
      <c r="V1295">
        <v>88</v>
      </c>
      <c r="W1295">
        <v>67</v>
      </c>
      <c r="X1295">
        <v>82</v>
      </c>
      <c r="Y1295">
        <v>283</v>
      </c>
      <c r="Z1295">
        <v>89</v>
      </c>
      <c r="AA1295" t="s">
        <v>960</v>
      </c>
      <c r="AB1295" t="s">
        <v>810</v>
      </c>
      <c r="AC1295" t="s">
        <v>953</v>
      </c>
      <c r="AD1295" t="s">
        <v>954</v>
      </c>
    </row>
    <row r="1296" spans="1:30" x14ac:dyDescent="0.25">
      <c r="A1296" t="s">
        <v>1446</v>
      </c>
      <c r="B1296">
        <v>45017</v>
      </c>
      <c r="C1296">
        <v>45019</v>
      </c>
      <c r="D1296" t="s">
        <v>941</v>
      </c>
      <c r="E1296">
        <v>10693</v>
      </c>
      <c r="F1296">
        <v>389</v>
      </c>
      <c r="G1296">
        <v>37</v>
      </c>
      <c r="H1296">
        <v>232</v>
      </c>
      <c r="I1296">
        <v>20</v>
      </c>
      <c r="J1296">
        <v>50</v>
      </c>
      <c r="K1296">
        <v>4</v>
      </c>
      <c r="L1296">
        <v>9</v>
      </c>
      <c r="M1296">
        <v>5</v>
      </c>
      <c r="N1296">
        <v>26</v>
      </c>
      <c r="O1296">
        <v>174</v>
      </c>
      <c r="P1296">
        <v>243</v>
      </c>
      <c r="Q1296">
        <v>226</v>
      </c>
      <c r="R1296">
        <v>109</v>
      </c>
      <c r="S1296">
        <v>243</v>
      </c>
      <c r="T1296">
        <v>27</v>
      </c>
      <c r="U1296">
        <v>29</v>
      </c>
      <c r="V1296">
        <v>29</v>
      </c>
      <c r="W1296">
        <v>28</v>
      </c>
      <c r="X1296">
        <v>29</v>
      </c>
      <c r="Y1296">
        <v>243</v>
      </c>
      <c r="Z1296">
        <v>29</v>
      </c>
      <c r="AA1296" t="s">
        <v>942</v>
      </c>
      <c r="AB1296" t="s">
        <v>810</v>
      </c>
      <c r="AC1296" t="s">
        <v>904</v>
      </c>
      <c r="AD1296" t="s">
        <v>905</v>
      </c>
    </row>
    <row r="1297" spans="1:30" x14ac:dyDescent="0.25">
      <c r="A1297" t="s">
        <v>1446</v>
      </c>
      <c r="B1297">
        <v>45017</v>
      </c>
      <c r="C1297">
        <v>45019</v>
      </c>
      <c r="D1297" t="s">
        <v>58</v>
      </c>
      <c r="E1297">
        <v>5995</v>
      </c>
      <c r="F1297">
        <v>132</v>
      </c>
      <c r="G1297">
        <v>0</v>
      </c>
      <c r="H1297">
        <v>81</v>
      </c>
      <c r="I1297">
        <v>0</v>
      </c>
      <c r="J1297">
        <v>68</v>
      </c>
      <c r="K1297">
        <v>0</v>
      </c>
      <c r="L1297">
        <v>1</v>
      </c>
      <c r="M1297">
        <v>1</v>
      </c>
      <c r="N1297">
        <v>49</v>
      </c>
      <c r="O1297">
        <v>14</v>
      </c>
      <c r="P1297">
        <v>77</v>
      </c>
      <c r="Q1297">
        <v>95</v>
      </c>
      <c r="R1297">
        <v>42</v>
      </c>
      <c r="S1297">
        <v>95</v>
      </c>
      <c r="T1297">
        <v>49</v>
      </c>
      <c r="U1297">
        <v>50</v>
      </c>
      <c r="V1297">
        <v>50</v>
      </c>
      <c r="W1297">
        <v>43</v>
      </c>
      <c r="X1297">
        <v>50</v>
      </c>
      <c r="Y1297">
        <v>99</v>
      </c>
      <c r="Z1297">
        <v>50</v>
      </c>
      <c r="AA1297" t="s">
        <v>59</v>
      </c>
      <c r="AB1297" t="s">
        <v>16</v>
      </c>
      <c r="AC1297" t="s">
        <v>41</v>
      </c>
      <c r="AD1297" t="s">
        <v>42</v>
      </c>
    </row>
    <row r="1298" spans="1:30" x14ac:dyDescent="0.25">
      <c r="A1298" t="s">
        <v>1446</v>
      </c>
      <c r="B1298">
        <v>45017</v>
      </c>
      <c r="C1298">
        <v>45019</v>
      </c>
      <c r="D1298" t="s">
        <v>498</v>
      </c>
      <c r="E1298">
        <v>7215</v>
      </c>
      <c r="F1298">
        <v>341</v>
      </c>
      <c r="G1298">
        <v>28</v>
      </c>
      <c r="H1298">
        <v>238</v>
      </c>
      <c r="I1298">
        <v>22</v>
      </c>
      <c r="J1298">
        <v>155</v>
      </c>
      <c r="K1298">
        <v>11</v>
      </c>
      <c r="L1298">
        <v>5</v>
      </c>
      <c r="M1298">
        <v>18</v>
      </c>
      <c r="N1298">
        <v>114</v>
      </c>
      <c r="O1298">
        <v>30</v>
      </c>
      <c r="P1298">
        <v>235</v>
      </c>
      <c r="Q1298">
        <v>163</v>
      </c>
      <c r="R1298">
        <v>106</v>
      </c>
      <c r="S1298">
        <v>239</v>
      </c>
      <c r="T1298">
        <v>120</v>
      </c>
      <c r="U1298">
        <v>116</v>
      </c>
      <c r="V1298">
        <v>128</v>
      </c>
      <c r="W1298">
        <v>122</v>
      </c>
      <c r="X1298">
        <v>123</v>
      </c>
      <c r="Y1298">
        <v>240</v>
      </c>
      <c r="Z1298">
        <v>128</v>
      </c>
      <c r="AA1298" t="s">
        <v>499</v>
      </c>
      <c r="AB1298" t="s">
        <v>389</v>
      </c>
      <c r="AC1298" t="s">
        <v>450</v>
      </c>
      <c r="AD1298" t="s">
        <v>451</v>
      </c>
    </row>
    <row r="1299" spans="1:30" x14ac:dyDescent="0.25">
      <c r="A1299" t="s">
        <v>1446</v>
      </c>
      <c r="B1299">
        <v>45017</v>
      </c>
      <c r="C1299">
        <v>45019</v>
      </c>
      <c r="D1299" t="s">
        <v>408</v>
      </c>
      <c r="E1299">
        <v>7051</v>
      </c>
      <c r="F1299">
        <v>245</v>
      </c>
      <c r="G1299">
        <v>43</v>
      </c>
      <c r="H1299">
        <v>195</v>
      </c>
      <c r="I1299">
        <v>0</v>
      </c>
      <c r="J1299">
        <v>80</v>
      </c>
      <c r="K1299">
        <v>9</v>
      </c>
      <c r="L1299">
        <v>9</v>
      </c>
      <c r="M1299">
        <v>20</v>
      </c>
      <c r="N1299">
        <v>73</v>
      </c>
      <c r="O1299">
        <v>98</v>
      </c>
      <c r="P1299">
        <v>195</v>
      </c>
      <c r="Q1299">
        <v>151</v>
      </c>
      <c r="R1299">
        <v>107</v>
      </c>
      <c r="S1299">
        <v>194</v>
      </c>
      <c r="T1299">
        <v>73</v>
      </c>
      <c r="U1299">
        <v>67</v>
      </c>
      <c r="V1299">
        <v>73</v>
      </c>
      <c r="W1299">
        <v>69</v>
      </c>
      <c r="X1299">
        <v>64</v>
      </c>
      <c r="Y1299">
        <v>195</v>
      </c>
      <c r="Z1299">
        <v>73</v>
      </c>
      <c r="AA1299" t="s">
        <v>409</v>
      </c>
      <c r="AB1299" t="s">
        <v>389</v>
      </c>
      <c r="AC1299" t="s">
        <v>391</v>
      </c>
      <c r="AD1299" t="s">
        <v>392</v>
      </c>
    </row>
    <row r="1300" spans="1:30" x14ac:dyDescent="0.25">
      <c r="A1300" t="s">
        <v>1446</v>
      </c>
      <c r="B1300">
        <v>45017</v>
      </c>
      <c r="C1300">
        <v>45019</v>
      </c>
      <c r="D1300" t="s">
        <v>111</v>
      </c>
      <c r="E1300">
        <v>4986</v>
      </c>
      <c r="F1300">
        <v>154</v>
      </c>
      <c r="G1300">
        <v>62</v>
      </c>
      <c r="H1300">
        <v>130</v>
      </c>
      <c r="I1300">
        <v>1</v>
      </c>
      <c r="J1300">
        <v>31</v>
      </c>
      <c r="K1300">
        <v>2</v>
      </c>
      <c r="L1300">
        <v>7</v>
      </c>
      <c r="M1300">
        <v>15</v>
      </c>
      <c r="N1300">
        <v>20</v>
      </c>
      <c r="O1300">
        <v>69</v>
      </c>
      <c r="P1300">
        <v>128</v>
      </c>
      <c r="Q1300">
        <v>128</v>
      </c>
      <c r="R1300">
        <v>89</v>
      </c>
      <c r="S1300">
        <v>143</v>
      </c>
      <c r="T1300">
        <v>21</v>
      </c>
      <c r="U1300">
        <v>23</v>
      </c>
      <c r="V1300">
        <v>26</v>
      </c>
      <c r="W1300">
        <v>26</v>
      </c>
      <c r="X1300">
        <v>26</v>
      </c>
      <c r="Y1300">
        <v>143</v>
      </c>
      <c r="Z1300">
        <v>26</v>
      </c>
      <c r="AA1300" t="s">
        <v>112</v>
      </c>
      <c r="AB1300" t="s">
        <v>16</v>
      </c>
      <c r="AC1300" t="s">
        <v>91</v>
      </c>
      <c r="AD1300" t="s">
        <v>92</v>
      </c>
    </row>
    <row r="1301" spans="1:30" x14ac:dyDescent="0.25">
      <c r="A1301" t="s">
        <v>1446</v>
      </c>
      <c r="B1301">
        <v>45017</v>
      </c>
      <c r="C1301">
        <v>45019</v>
      </c>
      <c r="D1301" t="s">
        <v>148</v>
      </c>
      <c r="E1301">
        <v>7144</v>
      </c>
      <c r="F1301">
        <v>298</v>
      </c>
      <c r="G1301">
        <v>6</v>
      </c>
      <c r="H1301">
        <v>123</v>
      </c>
      <c r="I1301">
        <v>8</v>
      </c>
      <c r="J1301">
        <v>149</v>
      </c>
      <c r="K1301">
        <v>6</v>
      </c>
      <c r="L1301">
        <v>0</v>
      </c>
      <c r="M1301">
        <v>5</v>
      </c>
      <c r="N1301">
        <v>51</v>
      </c>
      <c r="O1301">
        <v>81</v>
      </c>
      <c r="P1301">
        <v>127</v>
      </c>
      <c r="Q1301">
        <v>103</v>
      </c>
      <c r="R1301">
        <v>83</v>
      </c>
      <c r="S1301">
        <v>138</v>
      </c>
      <c r="T1301">
        <v>56</v>
      </c>
      <c r="U1301">
        <v>58</v>
      </c>
      <c r="V1301">
        <v>68</v>
      </c>
      <c r="W1301">
        <v>60</v>
      </c>
      <c r="X1301">
        <v>68</v>
      </c>
      <c r="Y1301">
        <v>138</v>
      </c>
      <c r="Z1301">
        <v>71</v>
      </c>
      <c r="AA1301" t="s">
        <v>149</v>
      </c>
      <c r="AB1301" t="s">
        <v>16</v>
      </c>
      <c r="AC1301" t="s">
        <v>128</v>
      </c>
      <c r="AD1301" t="s">
        <v>129</v>
      </c>
    </row>
    <row r="1302" spans="1:30" x14ac:dyDescent="0.25">
      <c r="A1302" t="s">
        <v>1446</v>
      </c>
      <c r="B1302">
        <v>45017</v>
      </c>
      <c r="C1302">
        <v>45019</v>
      </c>
      <c r="D1302" t="s">
        <v>56</v>
      </c>
      <c r="E1302">
        <v>4500</v>
      </c>
      <c r="F1302">
        <v>162</v>
      </c>
      <c r="G1302">
        <v>32</v>
      </c>
      <c r="H1302">
        <v>106</v>
      </c>
      <c r="I1302">
        <v>3</v>
      </c>
      <c r="J1302">
        <v>74</v>
      </c>
      <c r="K1302">
        <v>10</v>
      </c>
      <c r="L1302">
        <v>20</v>
      </c>
      <c r="M1302">
        <v>45</v>
      </c>
      <c r="N1302">
        <v>53</v>
      </c>
      <c r="O1302">
        <v>56</v>
      </c>
      <c r="P1302">
        <v>105</v>
      </c>
      <c r="Q1302">
        <v>105</v>
      </c>
      <c r="R1302">
        <v>87</v>
      </c>
      <c r="S1302">
        <v>146</v>
      </c>
      <c r="T1302">
        <v>58</v>
      </c>
      <c r="U1302">
        <v>61</v>
      </c>
      <c r="V1302">
        <v>68</v>
      </c>
      <c r="W1302">
        <v>67</v>
      </c>
      <c r="X1302">
        <v>66</v>
      </c>
      <c r="Y1302">
        <v>152</v>
      </c>
      <c r="Z1302">
        <v>68</v>
      </c>
      <c r="AA1302" t="s">
        <v>1717</v>
      </c>
      <c r="AB1302" t="s">
        <v>16</v>
      </c>
      <c r="AC1302" t="s">
        <v>41</v>
      </c>
      <c r="AD1302" t="s">
        <v>42</v>
      </c>
    </row>
    <row r="1303" spans="1:30" x14ac:dyDescent="0.25">
      <c r="A1303" t="s">
        <v>1446</v>
      </c>
      <c r="B1303">
        <v>45017</v>
      </c>
      <c r="C1303">
        <v>45019</v>
      </c>
      <c r="D1303" t="s">
        <v>549</v>
      </c>
      <c r="E1303">
        <v>3858</v>
      </c>
      <c r="F1303">
        <v>114</v>
      </c>
      <c r="G1303">
        <v>3</v>
      </c>
      <c r="H1303">
        <v>96</v>
      </c>
      <c r="I1303">
        <v>0</v>
      </c>
      <c r="J1303">
        <v>77</v>
      </c>
      <c r="K1303">
        <v>16</v>
      </c>
      <c r="L1303">
        <v>25</v>
      </c>
      <c r="M1303">
        <v>1</v>
      </c>
      <c r="N1303">
        <v>71</v>
      </c>
      <c r="O1303">
        <v>53</v>
      </c>
      <c r="P1303">
        <v>96</v>
      </c>
      <c r="Q1303">
        <v>70</v>
      </c>
      <c r="R1303">
        <v>48</v>
      </c>
      <c r="S1303">
        <v>94</v>
      </c>
      <c r="T1303">
        <v>71</v>
      </c>
      <c r="U1303">
        <v>64</v>
      </c>
      <c r="V1303">
        <v>71</v>
      </c>
      <c r="W1303">
        <v>64</v>
      </c>
      <c r="X1303">
        <v>67</v>
      </c>
      <c r="Y1303">
        <v>96</v>
      </c>
      <c r="Z1303">
        <v>71</v>
      </c>
      <c r="AA1303" t="s">
        <v>1544</v>
      </c>
      <c r="AB1303" t="s">
        <v>389</v>
      </c>
      <c r="AC1303" t="s">
        <v>510</v>
      </c>
      <c r="AD1303" t="s">
        <v>511</v>
      </c>
    </row>
    <row r="1304" spans="1:30" x14ac:dyDescent="0.25">
      <c r="A1304" t="s">
        <v>1446</v>
      </c>
      <c r="B1304">
        <v>45017</v>
      </c>
      <c r="C1304">
        <v>45019</v>
      </c>
      <c r="D1304" t="s">
        <v>583</v>
      </c>
      <c r="E1304">
        <v>3972</v>
      </c>
      <c r="F1304">
        <v>209</v>
      </c>
      <c r="G1304">
        <v>3</v>
      </c>
      <c r="H1304">
        <v>202</v>
      </c>
      <c r="I1304">
        <v>0</v>
      </c>
      <c r="J1304">
        <v>63</v>
      </c>
      <c r="K1304">
        <v>19</v>
      </c>
      <c r="L1304">
        <v>11</v>
      </c>
      <c r="M1304">
        <v>28</v>
      </c>
      <c r="N1304">
        <v>61</v>
      </c>
      <c r="O1304">
        <v>4</v>
      </c>
      <c r="P1304">
        <v>203</v>
      </c>
      <c r="Q1304">
        <v>178</v>
      </c>
      <c r="R1304">
        <v>91</v>
      </c>
      <c r="S1304">
        <v>203</v>
      </c>
      <c r="T1304">
        <v>61</v>
      </c>
      <c r="U1304">
        <v>61</v>
      </c>
      <c r="V1304">
        <v>61</v>
      </c>
      <c r="W1304">
        <v>59</v>
      </c>
      <c r="X1304">
        <v>60</v>
      </c>
      <c r="Y1304">
        <v>203</v>
      </c>
      <c r="Z1304">
        <v>61</v>
      </c>
      <c r="AA1304" t="s">
        <v>584</v>
      </c>
      <c r="AB1304" t="s">
        <v>389</v>
      </c>
      <c r="AC1304" t="s">
        <v>510</v>
      </c>
      <c r="AD1304" t="s">
        <v>511</v>
      </c>
    </row>
    <row r="1305" spans="1:30" x14ac:dyDescent="0.25">
      <c r="A1305" t="s">
        <v>1446</v>
      </c>
      <c r="B1305">
        <v>45017</v>
      </c>
      <c r="C1305">
        <v>45019</v>
      </c>
      <c r="D1305" t="s">
        <v>553</v>
      </c>
      <c r="E1305">
        <v>5800</v>
      </c>
      <c r="F1305">
        <v>194</v>
      </c>
      <c r="G1305">
        <v>1</v>
      </c>
      <c r="H1305">
        <v>115</v>
      </c>
      <c r="I1305">
        <v>0</v>
      </c>
      <c r="J1305">
        <v>86</v>
      </c>
      <c r="K1305">
        <v>8</v>
      </c>
      <c r="L1305">
        <v>0</v>
      </c>
      <c r="M1305">
        <v>1</v>
      </c>
      <c r="N1305">
        <v>32</v>
      </c>
      <c r="O1305">
        <v>89</v>
      </c>
      <c r="P1305">
        <v>126</v>
      </c>
      <c r="Q1305">
        <v>119</v>
      </c>
      <c r="R1305">
        <v>90</v>
      </c>
      <c r="S1305">
        <v>158</v>
      </c>
      <c r="T1305">
        <v>59</v>
      </c>
      <c r="U1305">
        <v>62</v>
      </c>
      <c r="V1305">
        <v>69</v>
      </c>
      <c r="W1305">
        <v>62</v>
      </c>
      <c r="X1305">
        <v>66</v>
      </c>
      <c r="Y1305">
        <v>160</v>
      </c>
      <c r="Z1305">
        <v>69</v>
      </c>
      <c r="AA1305" t="s">
        <v>1545</v>
      </c>
      <c r="AB1305" t="s">
        <v>389</v>
      </c>
      <c r="AC1305" t="s">
        <v>510</v>
      </c>
      <c r="AD1305" t="s">
        <v>511</v>
      </c>
    </row>
    <row r="1306" spans="1:30" x14ac:dyDescent="0.25">
      <c r="A1306" t="s">
        <v>1446</v>
      </c>
      <c r="B1306">
        <v>45017</v>
      </c>
      <c r="C1306">
        <v>45019</v>
      </c>
      <c r="D1306" t="s">
        <v>79</v>
      </c>
      <c r="E1306">
        <v>7360</v>
      </c>
      <c r="F1306">
        <v>294</v>
      </c>
      <c r="G1306">
        <v>0</v>
      </c>
      <c r="H1306">
        <v>241</v>
      </c>
      <c r="I1306">
        <v>1</v>
      </c>
      <c r="J1306">
        <v>44</v>
      </c>
      <c r="K1306">
        <v>3</v>
      </c>
      <c r="L1306">
        <v>2</v>
      </c>
      <c r="M1306">
        <v>0</v>
      </c>
      <c r="N1306">
        <v>38</v>
      </c>
      <c r="O1306">
        <v>85</v>
      </c>
      <c r="P1306">
        <v>241</v>
      </c>
      <c r="Q1306">
        <v>212</v>
      </c>
      <c r="R1306">
        <v>109</v>
      </c>
      <c r="S1306">
        <v>244</v>
      </c>
      <c r="T1306">
        <v>39</v>
      </c>
      <c r="U1306">
        <v>38</v>
      </c>
      <c r="V1306">
        <v>39</v>
      </c>
      <c r="W1306">
        <v>38</v>
      </c>
      <c r="X1306">
        <v>38</v>
      </c>
      <c r="Y1306">
        <v>244</v>
      </c>
      <c r="Z1306">
        <v>39</v>
      </c>
      <c r="AA1306" t="s">
        <v>80</v>
      </c>
      <c r="AB1306" t="s">
        <v>16</v>
      </c>
      <c r="AC1306" t="s">
        <v>70</v>
      </c>
      <c r="AD1306" t="s">
        <v>1709</v>
      </c>
    </row>
    <row r="1307" spans="1:30" x14ac:dyDescent="0.25">
      <c r="A1307" t="s">
        <v>1446</v>
      </c>
      <c r="B1307">
        <v>45017</v>
      </c>
      <c r="C1307">
        <v>45019</v>
      </c>
      <c r="D1307" t="s">
        <v>538</v>
      </c>
      <c r="E1307">
        <v>5157</v>
      </c>
      <c r="F1307">
        <v>230</v>
      </c>
      <c r="G1307">
        <v>1</v>
      </c>
      <c r="H1307">
        <v>170</v>
      </c>
      <c r="I1307">
        <v>1</v>
      </c>
      <c r="J1307">
        <v>57</v>
      </c>
      <c r="K1307">
        <v>0</v>
      </c>
      <c r="L1307">
        <v>1</v>
      </c>
      <c r="M1307">
        <v>0</v>
      </c>
      <c r="N1307">
        <v>51</v>
      </c>
      <c r="O1307">
        <v>11</v>
      </c>
      <c r="P1307">
        <v>171</v>
      </c>
      <c r="Q1307">
        <v>142</v>
      </c>
      <c r="R1307">
        <v>84</v>
      </c>
      <c r="S1307">
        <v>167</v>
      </c>
      <c r="T1307">
        <v>50</v>
      </c>
      <c r="U1307">
        <v>52</v>
      </c>
      <c r="V1307">
        <v>53</v>
      </c>
      <c r="W1307">
        <v>52</v>
      </c>
      <c r="X1307">
        <v>46</v>
      </c>
      <c r="Y1307">
        <v>171</v>
      </c>
      <c r="Z1307">
        <v>53</v>
      </c>
      <c r="AA1307" t="s">
        <v>539</v>
      </c>
      <c r="AB1307" t="s">
        <v>389</v>
      </c>
      <c r="AC1307" t="s">
        <v>510</v>
      </c>
      <c r="AD1307" t="s">
        <v>511</v>
      </c>
    </row>
    <row r="1308" spans="1:30" x14ac:dyDescent="0.25">
      <c r="A1308" t="s">
        <v>1446</v>
      </c>
      <c r="B1308">
        <v>45017</v>
      </c>
      <c r="C1308">
        <v>45019</v>
      </c>
      <c r="D1308" t="s">
        <v>397</v>
      </c>
      <c r="E1308">
        <v>4031</v>
      </c>
      <c r="F1308">
        <v>105</v>
      </c>
      <c r="G1308">
        <v>22</v>
      </c>
      <c r="H1308">
        <v>27</v>
      </c>
      <c r="I1308">
        <v>0</v>
      </c>
      <c r="J1308">
        <v>45</v>
      </c>
      <c r="K1308">
        <v>2</v>
      </c>
      <c r="L1308">
        <v>10</v>
      </c>
      <c r="M1308">
        <v>12</v>
      </c>
      <c r="N1308">
        <v>11</v>
      </c>
      <c r="O1308">
        <v>22</v>
      </c>
      <c r="P1308">
        <v>28</v>
      </c>
      <c r="Q1308">
        <v>23</v>
      </c>
      <c r="R1308">
        <v>8</v>
      </c>
      <c r="S1308">
        <v>29</v>
      </c>
      <c r="T1308">
        <v>12</v>
      </c>
      <c r="U1308">
        <v>12</v>
      </c>
      <c r="V1308">
        <v>12</v>
      </c>
      <c r="W1308">
        <v>12</v>
      </c>
      <c r="X1308">
        <v>12</v>
      </c>
      <c r="Y1308">
        <v>29</v>
      </c>
      <c r="Z1308">
        <v>12</v>
      </c>
      <c r="AA1308" t="s">
        <v>398</v>
      </c>
      <c r="AB1308" t="s">
        <v>389</v>
      </c>
      <c r="AC1308" t="s">
        <v>391</v>
      </c>
      <c r="AD1308" t="s">
        <v>392</v>
      </c>
    </row>
    <row r="1309" spans="1:30" x14ac:dyDescent="0.25">
      <c r="A1309" t="s">
        <v>1446</v>
      </c>
      <c r="B1309">
        <v>45017</v>
      </c>
      <c r="C1309">
        <v>45019</v>
      </c>
      <c r="D1309" t="s">
        <v>467</v>
      </c>
      <c r="E1309">
        <v>3766</v>
      </c>
      <c r="F1309">
        <v>173</v>
      </c>
      <c r="G1309">
        <v>2</v>
      </c>
      <c r="H1309">
        <v>142</v>
      </c>
      <c r="I1309">
        <v>0</v>
      </c>
      <c r="J1309">
        <v>52</v>
      </c>
      <c r="K1309">
        <v>0</v>
      </c>
      <c r="L1309">
        <v>0</v>
      </c>
      <c r="M1309">
        <v>0</v>
      </c>
      <c r="N1309">
        <v>47</v>
      </c>
      <c r="O1309">
        <v>102</v>
      </c>
      <c r="P1309">
        <v>142</v>
      </c>
      <c r="Q1309">
        <v>112</v>
      </c>
      <c r="R1309">
        <v>62</v>
      </c>
      <c r="S1309">
        <v>141</v>
      </c>
      <c r="T1309">
        <v>49</v>
      </c>
      <c r="U1309">
        <v>46</v>
      </c>
      <c r="V1309">
        <v>49</v>
      </c>
      <c r="W1309">
        <v>48</v>
      </c>
      <c r="X1309">
        <v>46</v>
      </c>
      <c r="Y1309">
        <v>142</v>
      </c>
      <c r="Z1309">
        <v>49</v>
      </c>
      <c r="AA1309" t="s">
        <v>1541</v>
      </c>
      <c r="AB1309" t="s">
        <v>389</v>
      </c>
      <c r="AC1309" t="s">
        <v>450</v>
      </c>
      <c r="AD1309" t="s">
        <v>451</v>
      </c>
    </row>
    <row r="1310" spans="1:30" x14ac:dyDescent="0.25">
      <c r="A1310" t="s">
        <v>1446</v>
      </c>
      <c r="B1310">
        <v>45017</v>
      </c>
      <c r="C1310">
        <v>45019</v>
      </c>
      <c r="D1310" t="s">
        <v>567</v>
      </c>
      <c r="E1310">
        <v>5397</v>
      </c>
      <c r="F1310">
        <v>240</v>
      </c>
      <c r="G1310">
        <v>19</v>
      </c>
      <c r="H1310">
        <v>218</v>
      </c>
      <c r="I1310">
        <v>5</v>
      </c>
      <c r="J1310">
        <v>85</v>
      </c>
      <c r="K1310">
        <v>28</v>
      </c>
      <c r="L1310">
        <v>18</v>
      </c>
      <c r="M1310">
        <v>31</v>
      </c>
      <c r="N1310">
        <v>79</v>
      </c>
      <c r="O1310">
        <v>57</v>
      </c>
      <c r="P1310">
        <v>218</v>
      </c>
      <c r="Q1310">
        <v>170</v>
      </c>
      <c r="R1310">
        <v>89</v>
      </c>
      <c r="S1310">
        <v>218</v>
      </c>
      <c r="T1310">
        <v>79</v>
      </c>
      <c r="U1310">
        <v>79</v>
      </c>
      <c r="V1310">
        <v>80</v>
      </c>
      <c r="W1310">
        <v>80</v>
      </c>
      <c r="X1310">
        <v>76</v>
      </c>
      <c r="Y1310">
        <v>218</v>
      </c>
      <c r="Z1310">
        <v>80</v>
      </c>
      <c r="AA1310" t="s">
        <v>568</v>
      </c>
      <c r="AB1310" t="s">
        <v>389</v>
      </c>
      <c r="AC1310" t="s">
        <v>510</v>
      </c>
      <c r="AD1310" t="s">
        <v>511</v>
      </c>
    </row>
    <row r="1311" spans="1:30" x14ac:dyDescent="0.25">
      <c r="A1311" t="s">
        <v>1446</v>
      </c>
      <c r="B1311">
        <v>45017</v>
      </c>
      <c r="C1311">
        <v>45019</v>
      </c>
      <c r="D1311" t="s">
        <v>464</v>
      </c>
      <c r="E1311">
        <v>3293</v>
      </c>
      <c r="F1311">
        <v>110</v>
      </c>
      <c r="G1311">
        <v>0</v>
      </c>
      <c r="H1311">
        <v>76</v>
      </c>
      <c r="I1311">
        <v>1</v>
      </c>
      <c r="J1311">
        <v>78</v>
      </c>
      <c r="K1311">
        <v>2</v>
      </c>
      <c r="L1311">
        <v>0</v>
      </c>
      <c r="M1311">
        <v>0</v>
      </c>
      <c r="N1311">
        <v>65</v>
      </c>
      <c r="O1311">
        <v>4</v>
      </c>
      <c r="P1311">
        <v>76</v>
      </c>
      <c r="Q1311">
        <v>62</v>
      </c>
      <c r="R1311">
        <v>32</v>
      </c>
      <c r="S1311">
        <v>77</v>
      </c>
      <c r="T1311">
        <v>66</v>
      </c>
      <c r="U1311">
        <v>55</v>
      </c>
      <c r="V1311">
        <v>67</v>
      </c>
      <c r="W1311">
        <v>61</v>
      </c>
      <c r="X1311">
        <v>64</v>
      </c>
      <c r="Y1311">
        <v>77</v>
      </c>
      <c r="Z1311">
        <v>67</v>
      </c>
      <c r="AA1311" t="s">
        <v>465</v>
      </c>
      <c r="AB1311" t="s">
        <v>389</v>
      </c>
      <c r="AC1311" t="s">
        <v>450</v>
      </c>
      <c r="AD1311" t="s">
        <v>451</v>
      </c>
    </row>
    <row r="1312" spans="1:30" x14ac:dyDescent="0.25">
      <c r="A1312" t="s">
        <v>1446</v>
      </c>
      <c r="B1312">
        <v>45017</v>
      </c>
      <c r="C1312">
        <v>45019</v>
      </c>
      <c r="D1312" t="s">
        <v>557</v>
      </c>
      <c r="E1312">
        <v>4477</v>
      </c>
      <c r="F1312">
        <v>224</v>
      </c>
      <c r="G1312">
        <v>9</v>
      </c>
      <c r="H1312">
        <v>191</v>
      </c>
      <c r="I1312">
        <v>0</v>
      </c>
      <c r="J1312">
        <v>98</v>
      </c>
      <c r="K1312">
        <v>7</v>
      </c>
      <c r="L1312">
        <v>3</v>
      </c>
      <c r="M1312">
        <v>1</v>
      </c>
      <c r="N1312">
        <v>68</v>
      </c>
      <c r="O1312">
        <v>115</v>
      </c>
      <c r="P1312">
        <v>190</v>
      </c>
      <c r="Q1312">
        <v>171</v>
      </c>
      <c r="R1312">
        <v>106</v>
      </c>
      <c r="S1312">
        <v>190</v>
      </c>
      <c r="T1312">
        <v>79</v>
      </c>
      <c r="U1312">
        <v>80</v>
      </c>
      <c r="V1312">
        <v>84</v>
      </c>
      <c r="W1312">
        <v>84</v>
      </c>
      <c r="X1312">
        <v>84</v>
      </c>
      <c r="Y1312">
        <v>191</v>
      </c>
      <c r="Z1312">
        <v>85</v>
      </c>
      <c r="AA1312" t="s">
        <v>558</v>
      </c>
      <c r="AB1312" t="s">
        <v>389</v>
      </c>
      <c r="AC1312" t="s">
        <v>510</v>
      </c>
      <c r="AD1312" t="s">
        <v>511</v>
      </c>
    </row>
    <row r="1313" spans="1:30" x14ac:dyDescent="0.25">
      <c r="A1313" t="s">
        <v>1446</v>
      </c>
      <c r="B1313">
        <v>45017</v>
      </c>
      <c r="C1313">
        <v>45019</v>
      </c>
      <c r="D1313" t="s">
        <v>459</v>
      </c>
      <c r="E1313">
        <v>3612</v>
      </c>
      <c r="F1313">
        <v>132</v>
      </c>
      <c r="G1313">
        <v>15</v>
      </c>
      <c r="H1313">
        <v>93</v>
      </c>
      <c r="I1313">
        <v>1</v>
      </c>
      <c r="J1313">
        <v>63</v>
      </c>
      <c r="K1313">
        <v>3</v>
      </c>
      <c r="L1313">
        <v>9</v>
      </c>
      <c r="M1313">
        <v>17</v>
      </c>
      <c r="N1313">
        <v>28</v>
      </c>
      <c r="O1313">
        <v>61</v>
      </c>
      <c r="P1313">
        <v>96</v>
      </c>
      <c r="Q1313">
        <v>76</v>
      </c>
      <c r="R1313">
        <v>58</v>
      </c>
      <c r="S1313">
        <v>96</v>
      </c>
      <c r="T1313">
        <v>49</v>
      </c>
      <c r="U1313">
        <v>51</v>
      </c>
      <c r="V1313">
        <v>59</v>
      </c>
      <c r="W1313">
        <v>55</v>
      </c>
      <c r="X1313">
        <v>59</v>
      </c>
      <c r="Y1313">
        <v>97</v>
      </c>
      <c r="Z1313">
        <v>60</v>
      </c>
      <c r="AA1313" t="s">
        <v>460</v>
      </c>
      <c r="AB1313" t="s">
        <v>389</v>
      </c>
      <c r="AC1313" t="s">
        <v>450</v>
      </c>
      <c r="AD1313" t="s">
        <v>451</v>
      </c>
    </row>
    <row r="1314" spans="1:30" x14ac:dyDescent="0.25">
      <c r="A1314" t="s">
        <v>1446</v>
      </c>
      <c r="B1314">
        <v>45017</v>
      </c>
      <c r="C1314">
        <v>45019</v>
      </c>
      <c r="D1314" t="s">
        <v>116</v>
      </c>
      <c r="E1314">
        <v>9512</v>
      </c>
      <c r="F1314">
        <v>296</v>
      </c>
      <c r="G1314">
        <v>30</v>
      </c>
      <c r="H1314">
        <v>235</v>
      </c>
      <c r="I1314">
        <v>9</v>
      </c>
      <c r="J1314">
        <v>85</v>
      </c>
      <c r="K1314">
        <v>16</v>
      </c>
      <c r="L1314">
        <v>20</v>
      </c>
      <c r="M1314">
        <v>3</v>
      </c>
      <c r="N1314">
        <v>68</v>
      </c>
      <c r="O1314">
        <v>177</v>
      </c>
      <c r="P1314">
        <v>236</v>
      </c>
      <c r="Q1314">
        <v>177</v>
      </c>
      <c r="R1314">
        <v>105</v>
      </c>
      <c r="S1314">
        <v>237</v>
      </c>
      <c r="T1314">
        <v>69</v>
      </c>
      <c r="U1314">
        <v>64</v>
      </c>
      <c r="V1314">
        <v>72</v>
      </c>
      <c r="W1314">
        <v>70</v>
      </c>
      <c r="X1314">
        <v>69</v>
      </c>
      <c r="Y1314">
        <v>237</v>
      </c>
      <c r="Z1314">
        <v>72</v>
      </c>
      <c r="AA1314" t="s">
        <v>117</v>
      </c>
      <c r="AB1314" t="s">
        <v>16</v>
      </c>
      <c r="AC1314" t="s">
        <v>91</v>
      </c>
      <c r="AD1314" t="s">
        <v>92</v>
      </c>
    </row>
    <row r="1315" spans="1:30" x14ac:dyDescent="0.25">
      <c r="A1315" t="s">
        <v>1446</v>
      </c>
      <c r="B1315">
        <v>45017</v>
      </c>
      <c r="C1315">
        <v>45019</v>
      </c>
      <c r="D1315" t="s">
        <v>153</v>
      </c>
      <c r="E1315">
        <v>4075</v>
      </c>
      <c r="F1315">
        <v>93</v>
      </c>
      <c r="G1315">
        <v>1</v>
      </c>
      <c r="H1315">
        <v>80</v>
      </c>
      <c r="I1315">
        <v>0</v>
      </c>
      <c r="J1315">
        <v>28</v>
      </c>
      <c r="K1315">
        <v>6</v>
      </c>
      <c r="L1315">
        <v>5</v>
      </c>
      <c r="M1315">
        <v>1</v>
      </c>
      <c r="N1315">
        <v>26</v>
      </c>
      <c r="O1315">
        <v>7</v>
      </c>
      <c r="P1315">
        <v>80</v>
      </c>
      <c r="Q1315">
        <v>75</v>
      </c>
      <c r="R1315">
        <v>47</v>
      </c>
      <c r="S1315">
        <v>80</v>
      </c>
      <c r="T1315">
        <v>26</v>
      </c>
      <c r="U1315">
        <v>25</v>
      </c>
      <c r="V1315">
        <v>26</v>
      </c>
      <c r="W1315">
        <v>21</v>
      </c>
      <c r="X1315">
        <v>24</v>
      </c>
      <c r="Y1315">
        <v>80</v>
      </c>
      <c r="Z1315">
        <v>26</v>
      </c>
      <c r="AA1315" t="s">
        <v>154</v>
      </c>
      <c r="AB1315" t="s">
        <v>16</v>
      </c>
      <c r="AC1315" t="s">
        <v>128</v>
      </c>
      <c r="AD1315" t="s">
        <v>129</v>
      </c>
    </row>
    <row r="1316" spans="1:30" x14ac:dyDescent="0.25">
      <c r="A1316" t="s">
        <v>1446</v>
      </c>
      <c r="B1316">
        <v>45017</v>
      </c>
      <c r="C1316">
        <v>45019</v>
      </c>
      <c r="D1316" t="s">
        <v>174</v>
      </c>
      <c r="E1316">
        <v>20552</v>
      </c>
      <c r="F1316">
        <v>889</v>
      </c>
      <c r="G1316">
        <v>54</v>
      </c>
      <c r="H1316">
        <v>514</v>
      </c>
      <c r="I1316">
        <v>4</v>
      </c>
      <c r="J1316">
        <v>436</v>
      </c>
      <c r="K1316">
        <v>84</v>
      </c>
      <c r="L1316">
        <v>46</v>
      </c>
      <c r="M1316">
        <v>26</v>
      </c>
      <c r="N1316">
        <v>110</v>
      </c>
      <c r="O1316">
        <v>387</v>
      </c>
      <c r="P1316">
        <v>567</v>
      </c>
      <c r="Q1316">
        <v>478</v>
      </c>
      <c r="R1316">
        <v>323</v>
      </c>
      <c r="S1316">
        <v>575</v>
      </c>
      <c r="T1316">
        <v>310</v>
      </c>
      <c r="U1316">
        <v>289</v>
      </c>
      <c r="V1316">
        <v>327</v>
      </c>
      <c r="W1316">
        <v>312</v>
      </c>
      <c r="X1316">
        <v>307</v>
      </c>
      <c r="Y1316">
        <v>576</v>
      </c>
      <c r="Z1316">
        <v>328</v>
      </c>
      <c r="AA1316" t="s">
        <v>175</v>
      </c>
      <c r="AB1316" t="s">
        <v>16</v>
      </c>
      <c r="AC1316" t="s">
        <v>169</v>
      </c>
      <c r="AD1316" t="s">
        <v>1540</v>
      </c>
    </row>
    <row r="1317" spans="1:30" x14ac:dyDescent="0.25">
      <c r="B1317">
        <v>44743</v>
      </c>
      <c r="C1317">
        <v>44743</v>
      </c>
      <c r="D1317" t="s">
        <v>996</v>
      </c>
      <c r="E1317">
        <v>7165</v>
      </c>
      <c r="F1317">
        <v>543</v>
      </c>
      <c r="G1317">
        <v>0</v>
      </c>
      <c r="H1317">
        <v>0</v>
      </c>
      <c r="I1317">
        <v>0</v>
      </c>
      <c r="J1317">
        <v>59</v>
      </c>
      <c r="K1317">
        <v>1</v>
      </c>
      <c r="L1317">
        <v>0</v>
      </c>
      <c r="M1317">
        <v>0</v>
      </c>
      <c r="N1317">
        <v>0</v>
      </c>
      <c r="O1317">
        <v>0</v>
      </c>
      <c r="P1317">
        <v>44</v>
      </c>
      <c r="Q1317">
        <v>0</v>
      </c>
      <c r="R1317">
        <v>12</v>
      </c>
      <c r="S1317">
        <v>44</v>
      </c>
      <c r="T1317">
        <v>3</v>
      </c>
      <c r="U1317">
        <v>0</v>
      </c>
      <c r="V1317">
        <v>10</v>
      </c>
      <c r="W1317">
        <v>9</v>
      </c>
      <c r="X1317">
        <v>10</v>
      </c>
      <c r="Y1317">
        <v>44</v>
      </c>
      <c r="Z1317">
        <v>10</v>
      </c>
    </row>
    <row r="1318" spans="1:30" x14ac:dyDescent="0.25">
      <c r="B1318">
        <v>44743</v>
      </c>
      <c r="C1318">
        <v>44743</v>
      </c>
      <c r="D1318" t="s">
        <v>1026</v>
      </c>
      <c r="E1318">
        <v>17333</v>
      </c>
      <c r="F1318">
        <v>1125</v>
      </c>
      <c r="G1318">
        <v>10</v>
      </c>
      <c r="H1318">
        <v>145</v>
      </c>
      <c r="I1318">
        <v>0</v>
      </c>
      <c r="J1318">
        <v>138</v>
      </c>
      <c r="K1318">
        <v>0</v>
      </c>
      <c r="L1318">
        <v>1</v>
      </c>
      <c r="M1318">
        <v>1</v>
      </c>
      <c r="N1318">
        <v>1</v>
      </c>
      <c r="O1318">
        <v>26</v>
      </c>
      <c r="P1318">
        <v>147</v>
      </c>
      <c r="Q1318">
        <v>14</v>
      </c>
      <c r="R1318">
        <v>50</v>
      </c>
      <c r="S1318">
        <v>151</v>
      </c>
      <c r="T1318">
        <v>1</v>
      </c>
      <c r="U1318">
        <v>1</v>
      </c>
      <c r="V1318">
        <v>17</v>
      </c>
      <c r="W1318">
        <v>12</v>
      </c>
      <c r="X1318">
        <v>15</v>
      </c>
      <c r="Y1318">
        <v>153</v>
      </c>
      <c r="Z1318">
        <v>17</v>
      </c>
    </row>
    <row r="1319" spans="1:30" x14ac:dyDescent="0.25">
      <c r="B1319">
        <v>44743</v>
      </c>
      <c r="C1319">
        <v>44743</v>
      </c>
      <c r="D1319" t="s">
        <v>1014</v>
      </c>
      <c r="E1319">
        <v>6008</v>
      </c>
      <c r="F1319">
        <v>426</v>
      </c>
      <c r="G1319">
        <v>8</v>
      </c>
      <c r="H1319">
        <v>5</v>
      </c>
      <c r="I1319">
        <v>26</v>
      </c>
      <c r="J1319">
        <v>37</v>
      </c>
      <c r="K1319">
        <v>0</v>
      </c>
      <c r="L1319">
        <v>0</v>
      </c>
      <c r="M1319">
        <v>0</v>
      </c>
      <c r="N1319">
        <v>0</v>
      </c>
      <c r="O1319">
        <v>26</v>
      </c>
      <c r="P1319">
        <v>58</v>
      </c>
      <c r="Q1319">
        <v>1</v>
      </c>
      <c r="R1319">
        <v>25</v>
      </c>
      <c r="S1319">
        <v>59</v>
      </c>
      <c r="T1319">
        <v>0</v>
      </c>
      <c r="U1319">
        <v>0</v>
      </c>
      <c r="V1319">
        <v>0</v>
      </c>
      <c r="W1319">
        <v>0</v>
      </c>
      <c r="X1319">
        <v>0</v>
      </c>
      <c r="Y1319">
        <v>59</v>
      </c>
      <c r="Z1319">
        <v>0</v>
      </c>
    </row>
    <row r="1320" spans="1:30" x14ac:dyDescent="0.25">
      <c r="B1320">
        <v>44743</v>
      </c>
      <c r="C1320">
        <v>44743</v>
      </c>
      <c r="D1320" t="s">
        <v>946</v>
      </c>
      <c r="E1320">
        <v>9575</v>
      </c>
      <c r="F1320">
        <v>753</v>
      </c>
      <c r="G1320">
        <v>0</v>
      </c>
      <c r="H1320">
        <v>2</v>
      </c>
      <c r="I1320">
        <v>0</v>
      </c>
      <c r="J1320">
        <v>31</v>
      </c>
      <c r="K1320">
        <v>0</v>
      </c>
      <c r="L1320">
        <v>0</v>
      </c>
      <c r="M1320">
        <v>0</v>
      </c>
      <c r="N1320">
        <v>0</v>
      </c>
      <c r="O1320">
        <v>0</v>
      </c>
      <c r="P1320">
        <v>1</v>
      </c>
      <c r="Q1320">
        <v>0</v>
      </c>
      <c r="R1320">
        <v>18</v>
      </c>
      <c r="S1320">
        <v>36</v>
      </c>
      <c r="T1320">
        <v>0</v>
      </c>
      <c r="U1320">
        <v>0</v>
      </c>
      <c r="V1320">
        <v>1</v>
      </c>
      <c r="W1320">
        <v>1</v>
      </c>
      <c r="X1320">
        <v>1</v>
      </c>
      <c r="Y1320">
        <v>37</v>
      </c>
      <c r="Z1320">
        <v>1</v>
      </c>
    </row>
    <row r="1321" spans="1:30" x14ac:dyDescent="0.25">
      <c r="B1321">
        <v>44743</v>
      </c>
      <c r="C1321">
        <v>44743</v>
      </c>
      <c r="D1321" t="s">
        <v>818</v>
      </c>
      <c r="E1321">
        <v>8129</v>
      </c>
      <c r="F1321">
        <v>424</v>
      </c>
      <c r="G1321">
        <v>0</v>
      </c>
      <c r="H1321">
        <v>2</v>
      </c>
      <c r="I1321">
        <v>0</v>
      </c>
      <c r="J1321">
        <v>21</v>
      </c>
      <c r="K1321">
        <v>5</v>
      </c>
      <c r="L1321">
        <v>3</v>
      </c>
      <c r="M1321">
        <v>0</v>
      </c>
      <c r="N1321">
        <v>1</v>
      </c>
      <c r="O1321">
        <v>1</v>
      </c>
      <c r="P1321">
        <v>50</v>
      </c>
      <c r="Q1321">
        <v>0</v>
      </c>
      <c r="R1321">
        <v>18</v>
      </c>
      <c r="S1321">
        <v>57</v>
      </c>
      <c r="T1321">
        <v>0</v>
      </c>
      <c r="U1321">
        <v>0</v>
      </c>
      <c r="V1321">
        <v>12</v>
      </c>
      <c r="W1321">
        <v>11</v>
      </c>
      <c r="X1321">
        <v>11</v>
      </c>
      <c r="Y1321">
        <v>57</v>
      </c>
      <c r="Z1321">
        <v>12</v>
      </c>
    </row>
    <row r="1322" spans="1:30" x14ac:dyDescent="0.25">
      <c r="B1322">
        <v>44774</v>
      </c>
      <c r="C1322">
        <v>44774</v>
      </c>
      <c r="D1322" t="s">
        <v>996</v>
      </c>
      <c r="E1322">
        <v>7181</v>
      </c>
      <c r="F1322">
        <v>545</v>
      </c>
      <c r="G1322">
        <v>0</v>
      </c>
      <c r="H1322">
        <v>0</v>
      </c>
      <c r="I1322">
        <v>0</v>
      </c>
      <c r="J1322">
        <v>61</v>
      </c>
      <c r="K1322">
        <v>1</v>
      </c>
      <c r="L1322">
        <v>0</v>
      </c>
      <c r="M1322">
        <v>0</v>
      </c>
      <c r="N1322">
        <v>0</v>
      </c>
      <c r="O1322">
        <v>0</v>
      </c>
      <c r="P1322">
        <v>51</v>
      </c>
      <c r="Q1322">
        <v>0</v>
      </c>
      <c r="R1322">
        <v>15</v>
      </c>
      <c r="S1322">
        <v>51</v>
      </c>
      <c r="T1322">
        <v>5</v>
      </c>
      <c r="U1322">
        <v>0</v>
      </c>
      <c r="V1322">
        <v>11</v>
      </c>
      <c r="W1322">
        <v>10</v>
      </c>
      <c r="X1322">
        <v>11</v>
      </c>
      <c r="Y1322">
        <v>51</v>
      </c>
      <c r="Z1322">
        <v>11</v>
      </c>
    </row>
    <row r="1323" spans="1:30" x14ac:dyDescent="0.25">
      <c r="B1323">
        <v>44774</v>
      </c>
      <c r="C1323">
        <v>44774</v>
      </c>
      <c r="D1323" t="s">
        <v>1026</v>
      </c>
      <c r="E1323">
        <v>17286</v>
      </c>
      <c r="F1323">
        <v>1129</v>
      </c>
      <c r="G1323">
        <v>10</v>
      </c>
      <c r="H1323">
        <v>199</v>
      </c>
      <c r="I1323">
        <v>0</v>
      </c>
      <c r="J1323">
        <v>138</v>
      </c>
      <c r="K1323">
        <v>0</v>
      </c>
      <c r="L1323">
        <v>1</v>
      </c>
      <c r="M1323">
        <v>1</v>
      </c>
      <c r="N1323">
        <v>1</v>
      </c>
      <c r="O1323">
        <v>29</v>
      </c>
      <c r="P1323">
        <v>201</v>
      </c>
      <c r="Q1323">
        <v>14</v>
      </c>
      <c r="R1323">
        <v>59</v>
      </c>
      <c r="S1323">
        <v>206</v>
      </c>
      <c r="T1323">
        <v>1</v>
      </c>
      <c r="U1323">
        <v>1</v>
      </c>
      <c r="V1323">
        <v>18</v>
      </c>
      <c r="W1323">
        <v>13</v>
      </c>
      <c r="X1323">
        <v>16</v>
      </c>
      <c r="Y1323">
        <v>207</v>
      </c>
      <c r="Z1323">
        <v>18</v>
      </c>
    </row>
    <row r="1324" spans="1:30" x14ac:dyDescent="0.25">
      <c r="B1324">
        <v>44774</v>
      </c>
      <c r="C1324">
        <v>44774</v>
      </c>
      <c r="D1324" t="s">
        <v>1014</v>
      </c>
      <c r="E1324">
        <v>6032</v>
      </c>
      <c r="F1324">
        <v>429</v>
      </c>
      <c r="G1324">
        <v>8</v>
      </c>
      <c r="H1324">
        <v>11</v>
      </c>
      <c r="I1324">
        <v>34</v>
      </c>
      <c r="J1324">
        <v>37</v>
      </c>
      <c r="K1324">
        <v>0</v>
      </c>
      <c r="L1324">
        <v>0</v>
      </c>
      <c r="M1324">
        <v>0</v>
      </c>
      <c r="N1324">
        <v>1</v>
      </c>
      <c r="O1324">
        <v>57</v>
      </c>
      <c r="P1324">
        <v>98</v>
      </c>
      <c r="Q1324">
        <v>1</v>
      </c>
      <c r="R1324">
        <v>44</v>
      </c>
      <c r="S1324">
        <v>99</v>
      </c>
      <c r="T1324">
        <v>0</v>
      </c>
      <c r="U1324">
        <v>0</v>
      </c>
      <c r="V1324">
        <v>1</v>
      </c>
      <c r="W1324">
        <v>1</v>
      </c>
      <c r="X1324">
        <v>1</v>
      </c>
      <c r="Y1324">
        <v>99</v>
      </c>
      <c r="Z1324">
        <v>1</v>
      </c>
    </row>
    <row r="1325" spans="1:30" x14ac:dyDescent="0.25">
      <c r="B1325">
        <v>44774</v>
      </c>
      <c r="C1325">
        <v>44774</v>
      </c>
      <c r="D1325" t="s">
        <v>946</v>
      </c>
      <c r="E1325">
        <v>9619</v>
      </c>
      <c r="F1325">
        <v>747</v>
      </c>
      <c r="G1325">
        <v>0</v>
      </c>
      <c r="H1325">
        <v>17</v>
      </c>
      <c r="I1325">
        <v>0</v>
      </c>
      <c r="J1325">
        <v>28</v>
      </c>
      <c r="K1325">
        <v>1</v>
      </c>
      <c r="L1325">
        <v>0</v>
      </c>
      <c r="M1325">
        <v>0</v>
      </c>
      <c r="N1325">
        <v>2</v>
      </c>
      <c r="O1325">
        <v>10</v>
      </c>
      <c r="P1325">
        <v>22</v>
      </c>
      <c r="Q1325">
        <v>0</v>
      </c>
      <c r="R1325">
        <v>30</v>
      </c>
      <c r="S1325">
        <v>62</v>
      </c>
      <c r="T1325">
        <v>2</v>
      </c>
      <c r="U1325">
        <v>0</v>
      </c>
      <c r="V1325">
        <v>3</v>
      </c>
      <c r="W1325">
        <v>2</v>
      </c>
      <c r="X1325">
        <v>3</v>
      </c>
      <c r="Y1325">
        <v>64</v>
      </c>
      <c r="Z1325">
        <v>3</v>
      </c>
    </row>
    <row r="1326" spans="1:30" x14ac:dyDescent="0.25">
      <c r="B1326">
        <v>44774</v>
      </c>
      <c r="C1326">
        <v>44774</v>
      </c>
      <c r="D1326" t="s">
        <v>818</v>
      </c>
      <c r="E1326">
        <v>8142</v>
      </c>
      <c r="F1326">
        <v>425</v>
      </c>
      <c r="G1326">
        <v>0</v>
      </c>
      <c r="H1326">
        <v>2</v>
      </c>
      <c r="I1326">
        <v>0</v>
      </c>
      <c r="J1326">
        <v>21</v>
      </c>
      <c r="K1326">
        <v>5</v>
      </c>
      <c r="L1326">
        <v>3</v>
      </c>
      <c r="M1326">
        <v>0</v>
      </c>
      <c r="N1326">
        <v>1</v>
      </c>
      <c r="O1326">
        <v>1</v>
      </c>
      <c r="P1326">
        <v>71</v>
      </c>
      <c r="Q1326">
        <v>0</v>
      </c>
      <c r="R1326">
        <v>24</v>
      </c>
      <c r="S1326">
        <v>77</v>
      </c>
      <c r="T1326">
        <v>0</v>
      </c>
      <c r="U1326">
        <v>0</v>
      </c>
      <c r="V1326">
        <v>12</v>
      </c>
      <c r="W1326">
        <v>11</v>
      </c>
      <c r="X1326">
        <v>11</v>
      </c>
      <c r="Y1326">
        <v>77</v>
      </c>
      <c r="Z1326">
        <v>12</v>
      </c>
    </row>
    <row r="1327" spans="1:30" x14ac:dyDescent="0.25">
      <c r="B1327">
        <v>44805</v>
      </c>
      <c r="C1327">
        <v>44805</v>
      </c>
      <c r="D1327" t="s">
        <v>996</v>
      </c>
      <c r="E1327">
        <v>7169</v>
      </c>
      <c r="F1327">
        <v>543</v>
      </c>
      <c r="G1327">
        <v>0</v>
      </c>
      <c r="H1327">
        <v>0</v>
      </c>
      <c r="I1327">
        <v>0</v>
      </c>
      <c r="J1327">
        <v>60</v>
      </c>
      <c r="K1327">
        <v>1</v>
      </c>
      <c r="L1327">
        <v>0</v>
      </c>
      <c r="M1327">
        <v>0</v>
      </c>
      <c r="N1327">
        <v>0</v>
      </c>
      <c r="O1327">
        <v>0</v>
      </c>
      <c r="P1327">
        <v>67</v>
      </c>
      <c r="Q1327">
        <v>0</v>
      </c>
      <c r="R1327">
        <v>21</v>
      </c>
      <c r="S1327">
        <v>67</v>
      </c>
      <c r="T1327">
        <v>5</v>
      </c>
      <c r="U1327">
        <v>0</v>
      </c>
      <c r="V1327">
        <v>14</v>
      </c>
      <c r="W1327">
        <v>12</v>
      </c>
      <c r="X1327">
        <v>15</v>
      </c>
      <c r="Y1327">
        <v>67</v>
      </c>
      <c r="Z1327">
        <v>15</v>
      </c>
    </row>
    <row r="1328" spans="1:30" x14ac:dyDescent="0.25">
      <c r="B1328">
        <v>44805</v>
      </c>
      <c r="C1328">
        <v>44805</v>
      </c>
      <c r="D1328" t="s">
        <v>1026</v>
      </c>
      <c r="E1328">
        <v>17260</v>
      </c>
      <c r="F1328">
        <v>1132</v>
      </c>
      <c r="G1328">
        <v>10</v>
      </c>
      <c r="H1328">
        <v>209</v>
      </c>
      <c r="I1328">
        <v>0</v>
      </c>
      <c r="J1328">
        <v>133</v>
      </c>
      <c r="K1328">
        <v>0</v>
      </c>
      <c r="L1328">
        <v>1</v>
      </c>
      <c r="M1328">
        <v>1</v>
      </c>
      <c r="N1328">
        <v>1</v>
      </c>
      <c r="O1328">
        <v>32</v>
      </c>
      <c r="P1328">
        <v>239</v>
      </c>
      <c r="Q1328">
        <v>14</v>
      </c>
      <c r="R1328">
        <v>77</v>
      </c>
      <c r="S1328">
        <v>244</v>
      </c>
      <c r="T1328">
        <v>1</v>
      </c>
      <c r="U1328">
        <v>1</v>
      </c>
      <c r="V1328">
        <v>45</v>
      </c>
      <c r="W1328">
        <v>31</v>
      </c>
      <c r="X1328">
        <v>43</v>
      </c>
      <c r="Y1328">
        <v>245</v>
      </c>
      <c r="Z1328">
        <v>45</v>
      </c>
    </row>
    <row r="1329" spans="2:26" x14ac:dyDescent="0.25">
      <c r="B1329">
        <v>44805</v>
      </c>
      <c r="C1329">
        <v>44805</v>
      </c>
      <c r="D1329" t="s">
        <v>1014</v>
      </c>
      <c r="E1329">
        <v>6043</v>
      </c>
      <c r="F1329">
        <v>437</v>
      </c>
      <c r="G1329">
        <v>8</v>
      </c>
      <c r="H1329">
        <v>56</v>
      </c>
      <c r="I1329">
        <v>31</v>
      </c>
      <c r="J1329">
        <v>37</v>
      </c>
      <c r="K1329">
        <v>2</v>
      </c>
      <c r="L1329">
        <v>0</v>
      </c>
      <c r="M1329">
        <v>0</v>
      </c>
      <c r="N1329">
        <v>1</v>
      </c>
      <c r="O1329">
        <v>89</v>
      </c>
      <c r="P1329">
        <v>134</v>
      </c>
      <c r="Q1329">
        <v>1</v>
      </c>
      <c r="R1329">
        <v>56</v>
      </c>
      <c r="S1329">
        <v>134</v>
      </c>
      <c r="T1329">
        <v>1</v>
      </c>
      <c r="U1329">
        <v>0</v>
      </c>
      <c r="V1329">
        <v>13</v>
      </c>
      <c r="W1329">
        <v>12</v>
      </c>
      <c r="X1329">
        <v>14</v>
      </c>
      <c r="Y1329">
        <v>134</v>
      </c>
      <c r="Z1329">
        <v>14</v>
      </c>
    </row>
    <row r="1330" spans="2:26" x14ac:dyDescent="0.25">
      <c r="B1330">
        <v>44805</v>
      </c>
      <c r="C1330">
        <v>44805</v>
      </c>
      <c r="D1330" t="s">
        <v>946</v>
      </c>
      <c r="E1330">
        <v>9683</v>
      </c>
      <c r="F1330">
        <v>756</v>
      </c>
      <c r="G1330">
        <v>0</v>
      </c>
      <c r="H1330">
        <v>26</v>
      </c>
      <c r="I1330">
        <v>0</v>
      </c>
      <c r="J1330">
        <v>28</v>
      </c>
      <c r="K1330">
        <v>1</v>
      </c>
      <c r="L1330">
        <v>0</v>
      </c>
      <c r="M1330">
        <v>0</v>
      </c>
      <c r="N1330">
        <v>2</v>
      </c>
      <c r="O1330">
        <v>14</v>
      </c>
      <c r="P1330">
        <v>33</v>
      </c>
      <c r="Q1330">
        <v>0</v>
      </c>
      <c r="R1330">
        <v>36</v>
      </c>
      <c r="S1330">
        <v>79</v>
      </c>
      <c r="T1330">
        <v>2</v>
      </c>
      <c r="U1330">
        <v>0</v>
      </c>
      <c r="V1330">
        <v>4</v>
      </c>
      <c r="W1330">
        <v>2</v>
      </c>
      <c r="X1330">
        <v>4</v>
      </c>
      <c r="Y1330">
        <v>82</v>
      </c>
      <c r="Z1330">
        <v>4</v>
      </c>
    </row>
    <row r="1331" spans="2:26" x14ac:dyDescent="0.25">
      <c r="B1331">
        <v>44805</v>
      </c>
      <c r="C1331">
        <v>44805</v>
      </c>
      <c r="D1331" t="s">
        <v>818</v>
      </c>
      <c r="E1331">
        <v>8173</v>
      </c>
      <c r="F1331">
        <v>427</v>
      </c>
      <c r="G1331">
        <v>0</v>
      </c>
      <c r="H1331">
        <v>2</v>
      </c>
      <c r="I1331">
        <v>0</v>
      </c>
      <c r="J1331">
        <v>21</v>
      </c>
      <c r="K1331">
        <v>5</v>
      </c>
      <c r="L1331">
        <v>3</v>
      </c>
      <c r="M1331">
        <v>0</v>
      </c>
      <c r="N1331">
        <v>1</v>
      </c>
      <c r="O1331">
        <v>2</v>
      </c>
      <c r="P1331">
        <v>85</v>
      </c>
      <c r="Q1331">
        <v>0</v>
      </c>
      <c r="R1331">
        <v>25</v>
      </c>
      <c r="S1331">
        <v>91</v>
      </c>
      <c r="T1331">
        <v>0</v>
      </c>
      <c r="U1331">
        <v>0</v>
      </c>
      <c r="V1331">
        <v>12</v>
      </c>
      <c r="W1331">
        <v>11</v>
      </c>
      <c r="X1331">
        <v>11</v>
      </c>
      <c r="Y1331">
        <v>91</v>
      </c>
      <c r="Z1331">
        <v>12</v>
      </c>
    </row>
    <row r="1332" spans="2:26" x14ac:dyDescent="0.25">
      <c r="B1332">
        <v>44835</v>
      </c>
      <c r="C1332">
        <v>44835</v>
      </c>
      <c r="D1332" t="s">
        <v>996</v>
      </c>
      <c r="E1332">
        <v>7174</v>
      </c>
      <c r="F1332">
        <v>539</v>
      </c>
      <c r="G1332">
        <v>0</v>
      </c>
      <c r="H1332">
        <v>12</v>
      </c>
      <c r="I1332">
        <v>0</v>
      </c>
      <c r="J1332">
        <v>60</v>
      </c>
      <c r="K1332">
        <v>1</v>
      </c>
      <c r="L1332">
        <v>0</v>
      </c>
      <c r="M1332">
        <v>0</v>
      </c>
      <c r="N1332">
        <v>0</v>
      </c>
      <c r="O1332">
        <v>0</v>
      </c>
      <c r="P1332">
        <v>92</v>
      </c>
      <c r="Q1332">
        <v>25</v>
      </c>
      <c r="R1332">
        <v>28</v>
      </c>
      <c r="S1332">
        <v>92</v>
      </c>
      <c r="T1332">
        <v>6</v>
      </c>
      <c r="U1332">
        <v>9</v>
      </c>
      <c r="V1332">
        <v>17</v>
      </c>
      <c r="W1332">
        <v>14</v>
      </c>
      <c r="X1332">
        <v>18</v>
      </c>
      <c r="Y1332">
        <v>92</v>
      </c>
      <c r="Z1332">
        <v>18</v>
      </c>
    </row>
    <row r="1333" spans="2:26" x14ac:dyDescent="0.25">
      <c r="B1333">
        <v>44835</v>
      </c>
      <c r="C1333">
        <v>44835</v>
      </c>
      <c r="D1333" t="s">
        <v>1026</v>
      </c>
      <c r="E1333">
        <v>17355</v>
      </c>
      <c r="F1333">
        <v>1142</v>
      </c>
      <c r="G1333">
        <v>10</v>
      </c>
      <c r="H1333">
        <v>225</v>
      </c>
      <c r="I1333">
        <v>0</v>
      </c>
      <c r="J1333">
        <v>134</v>
      </c>
      <c r="K1333">
        <v>0</v>
      </c>
      <c r="L1333">
        <v>1</v>
      </c>
      <c r="M1333">
        <v>1</v>
      </c>
      <c r="N1333">
        <v>1</v>
      </c>
      <c r="O1333">
        <v>37</v>
      </c>
      <c r="P1333">
        <v>263</v>
      </c>
      <c r="Q1333">
        <v>26</v>
      </c>
      <c r="R1333">
        <v>83</v>
      </c>
      <c r="S1333">
        <v>268</v>
      </c>
      <c r="T1333">
        <v>1</v>
      </c>
      <c r="U1333">
        <v>3</v>
      </c>
      <c r="V1333">
        <v>48</v>
      </c>
      <c r="W1333">
        <v>34</v>
      </c>
      <c r="X1333">
        <v>46</v>
      </c>
      <c r="Y1333">
        <v>269</v>
      </c>
      <c r="Z1333">
        <v>48</v>
      </c>
    </row>
    <row r="1334" spans="2:26" x14ac:dyDescent="0.25">
      <c r="B1334">
        <v>44835</v>
      </c>
      <c r="C1334">
        <v>44835</v>
      </c>
      <c r="D1334" t="s">
        <v>1014</v>
      </c>
      <c r="E1334">
        <v>6030</v>
      </c>
      <c r="F1334">
        <v>435</v>
      </c>
      <c r="G1334">
        <v>8</v>
      </c>
      <c r="H1334">
        <v>97</v>
      </c>
      <c r="I1334">
        <v>28</v>
      </c>
      <c r="J1334">
        <v>37</v>
      </c>
      <c r="K1334">
        <v>2</v>
      </c>
      <c r="L1334">
        <v>1</v>
      </c>
      <c r="M1334">
        <v>1</v>
      </c>
      <c r="N1334">
        <v>24</v>
      </c>
      <c r="O1334">
        <v>117</v>
      </c>
      <c r="P1334">
        <v>163</v>
      </c>
      <c r="Q1334">
        <v>16</v>
      </c>
      <c r="R1334">
        <v>66</v>
      </c>
      <c r="S1334">
        <v>164</v>
      </c>
      <c r="T1334">
        <v>21</v>
      </c>
      <c r="U1334">
        <v>3</v>
      </c>
      <c r="V1334">
        <v>25</v>
      </c>
      <c r="W1334">
        <v>21</v>
      </c>
      <c r="X1334">
        <v>26</v>
      </c>
      <c r="Y1334">
        <v>164</v>
      </c>
      <c r="Z1334">
        <v>27</v>
      </c>
    </row>
    <row r="1335" spans="2:26" x14ac:dyDescent="0.25">
      <c r="B1335">
        <v>44835</v>
      </c>
      <c r="C1335">
        <v>44835</v>
      </c>
      <c r="D1335" t="s">
        <v>946</v>
      </c>
      <c r="E1335">
        <v>9716</v>
      </c>
      <c r="F1335">
        <v>763</v>
      </c>
      <c r="G1335">
        <v>0</v>
      </c>
      <c r="H1335">
        <v>27</v>
      </c>
      <c r="I1335">
        <v>0</v>
      </c>
      <c r="J1335">
        <v>28</v>
      </c>
      <c r="K1335">
        <v>1</v>
      </c>
      <c r="L1335">
        <v>0</v>
      </c>
      <c r="M1335">
        <v>0</v>
      </c>
      <c r="N1335">
        <v>3</v>
      </c>
      <c r="O1335">
        <v>17</v>
      </c>
      <c r="P1335">
        <v>47</v>
      </c>
      <c r="Q1335">
        <v>3</v>
      </c>
      <c r="R1335">
        <v>39</v>
      </c>
      <c r="S1335">
        <v>83</v>
      </c>
      <c r="T1335">
        <v>4</v>
      </c>
      <c r="U1335">
        <v>1</v>
      </c>
      <c r="V1335">
        <v>6</v>
      </c>
      <c r="W1335">
        <v>4</v>
      </c>
      <c r="X1335">
        <v>6</v>
      </c>
      <c r="Y1335">
        <v>86</v>
      </c>
      <c r="Z1335">
        <v>6</v>
      </c>
    </row>
    <row r="1336" spans="2:26" x14ac:dyDescent="0.25">
      <c r="B1336">
        <v>44835</v>
      </c>
      <c r="C1336">
        <v>44835</v>
      </c>
      <c r="D1336" t="s">
        <v>818</v>
      </c>
      <c r="E1336">
        <v>8197</v>
      </c>
      <c r="F1336">
        <v>426</v>
      </c>
      <c r="G1336">
        <v>0</v>
      </c>
      <c r="H1336">
        <v>3</v>
      </c>
      <c r="I1336">
        <v>0</v>
      </c>
      <c r="J1336">
        <v>21</v>
      </c>
      <c r="K1336">
        <v>5</v>
      </c>
      <c r="L1336">
        <v>3</v>
      </c>
      <c r="M1336">
        <v>0</v>
      </c>
      <c r="N1336">
        <v>1</v>
      </c>
      <c r="O1336">
        <v>2</v>
      </c>
      <c r="P1336">
        <v>91</v>
      </c>
      <c r="Q1336">
        <v>4</v>
      </c>
      <c r="R1336">
        <v>25</v>
      </c>
      <c r="S1336">
        <v>97</v>
      </c>
      <c r="T1336">
        <v>0</v>
      </c>
      <c r="U1336">
        <v>1</v>
      </c>
      <c r="V1336">
        <v>12</v>
      </c>
      <c r="W1336">
        <v>11</v>
      </c>
      <c r="X1336">
        <v>11</v>
      </c>
      <c r="Y1336">
        <v>97</v>
      </c>
      <c r="Z1336">
        <v>12</v>
      </c>
    </row>
    <row r="1337" spans="2:26" x14ac:dyDescent="0.25">
      <c r="B1337">
        <v>44866</v>
      </c>
      <c r="C1337">
        <v>44866</v>
      </c>
      <c r="D1337" t="s">
        <v>996</v>
      </c>
      <c r="E1337">
        <v>7196</v>
      </c>
      <c r="F1337">
        <v>542</v>
      </c>
      <c r="G1337">
        <v>0</v>
      </c>
      <c r="H1337">
        <v>27</v>
      </c>
      <c r="I1337">
        <v>0</v>
      </c>
      <c r="J1337">
        <v>60</v>
      </c>
      <c r="K1337">
        <v>2</v>
      </c>
      <c r="L1337">
        <v>0</v>
      </c>
      <c r="M1337">
        <v>0</v>
      </c>
      <c r="N1337">
        <v>0</v>
      </c>
      <c r="O1337">
        <v>0</v>
      </c>
      <c r="P1337">
        <v>104</v>
      </c>
      <c r="Q1337">
        <v>68</v>
      </c>
      <c r="R1337">
        <v>35</v>
      </c>
      <c r="S1337">
        <v>104</v>
      </c>
      <c r="T1337">
        <v>8</v>
      </c>
      <c r="U1337">
        <v>18</v>
      </c>
      <c r="V1337">
        <v>20</v>
      </c>
      <c r="W1337">
        <v>17</v>
      </c>
      <c r="X1337">
        <v>21</v>
      </c>
      <c r="Y1337">
        <v>104</v>
      </c>
      <c r="Z1337">
        <v>21</v>
      </c>
    </row>
    <row r="1338" spans="2:26" x14ac:dyDescent="0.25">
      <c r="B1338">
        <v>44866</v>
      </c>
      <c r="C1338">
        <v>44866</v>
      </c>
      <c r="D1338" t="s">
        <v>1026</v>
      </c>
      <c r="E1338">
        <v>17335</v>
      </c>
      <c r="F1338">
        <v>1135</v>
      </c>
      <c r="G1338">
        <v>10</v>
      </c>
      <c r="H1338">
        <v>228</v>
      </c>
      <c r="I1338">
        <v>0</v>
      </c>
      <c r="J1338">
        <v>128</v>
      </c>
      <c r="K1338">
        <v>0</v>
      </c>
      <c r="L1338">
        <v>1</v>
      </c>
      <c r="M1338">
        <v>1</v>
      </c>
      <c r="N1338">
        <v>1</v>
      </c>
      <c r="O1338">
        <v>40</v>
      </c>
      <c r="P1338">
        <v>279</v>
      </c>
      <c r="Q1338">
        <v>64</v>
      </c>
      <c r="R1338">
        <v>87</v>
      </c>
      <c r="S1338">
        <v>285</v>
      </c>
      <c r="T1338">
        <v>1</v>
      </c>
      <c r="U1338">
        <v>15</v>
      </c>
      <c r="V1338">
        <v>47</v>
      </c>
      <c r="W1338">
        <v>34</v>
      </c>
      <c r="X1338">
        <v>45</v>
      </c>
      <c r="Y1338">
        <v>286</v>
      </c>
      <c r="Z1338">
        <v>47</v>
      </c>
    </row>
    <row r="1339" spans="2:26" x14ac:dyDescent="0.25">
      <c r="B1339">
        <v>44866</v>
      </c>
      <c r="C1339">
        <v>44866</v>
      </c>
      <c r="D1339" t="s">
        <v>1014</v>
      </c>
      <c r="E1339">
        <v>6034</v>
      </c>
      <c r="F1339">
        <v>435</v>
      </c>
      <c r="G1339">
        <v>8</v>
      </c>
      <c r="H1339">
        <v>151</v>
      </c>
      <c r="I1339">
        <v>25</v>
      </c>
      <c r="J1339">
        <v>37</v>
      </c>
      <c r="K1339">
        <v>2</v>
      </c>
      <c r="L1339">
        <v>1</v>
      </c>
      <c r="M1339">
        <v>1</v>
      </c>
      <c r="N1339">
        <v>23</v>
      </c>
      <c r="O1339">
        <v>153</v>
      </c>
      <c r="P1339">
        <v>203</v>
      </c>
      <c r="Q1339">
        <v>105</v>
      </c>
      <c r="R1339">
        <v>75</v>
      </c>
      <c r="S1339">
        <v>205</v>
      </c>
      <c r="T1339">
        <v>26</v>
      </c>
      <c r="U1339">
        <v>19</v>
      </c>
      <c r="V1339">
        <v>27</v>
      </c>
      <c r="W1339">
        <v>21</v>
      </c>
      <c r="X1339">
        <v>26</v>
      </c>
      <c r="Y1339">
        <v>205</v>
      </c>
      <c r="Z1339">
        <v>27</v>
      </c>
    </row>
    <row r="1340" spans="2:26" x14ac:dyDescent="0.25">
      <c r="B1340">
        <v>44866</v>
      </c>
      <c r="C1340">
        <v>44866</v>
      </c>
      <c r="D1340" t="s">
        <v>946</v>
      </c>
      <c r="E1340">
        <v>9705</v>
      </c>
      <c r="F1340">
        <v>763</v>
      </c>
      <c r="G1340">
        <v>1</v>
      </c>
      <c r="H1340">
        <v>34</v>
      </c>
      <c r="I1340">
        <v>0</v>
      </c>
      <c r="J1340">
        <v>27</v>
      </c>
      <c r="K1340">
        <v>1</v>
      </c>
      <c r="L1340">
        <v>0</v>
      </c>
      <c r="M1340">
        <v>0</v>
      </c>
      <c r="N1340">
        <v>3</v>
      </c>
      <c r="O1340">
        <v>20</v>
      </c>
      <c r="P1340">
        <v>54</v>
      </c>
      <c r="Q1340">
        <v>17</v>
      </c>
      <c r="R1340">
        <v>42</v>
      </c>
      <c r="S1340">
        <v>90</v>
      </c>
      <c r="T1340">
        <v>4</v>
      </c>
      <c r="U1340">
        <v>3</v>
      </c>
      <c r="V1340">
        <v>6</v>
      </c>
      <c r="W1340">
        <v>4</v>
      </c>
      <c r="X1340">
        <v>6</v>
      </c>
      <c r="Y1340">
        <v>93</v>
      </c>
      <c r="Z1340">
        <v>6</v>
      </c>
    </row>
    <row r="1341" spans="2:26" x14ac:dyDescent="0.25">
      <c r="B1341">
        <v>44866</v>
      </c>
      <c r="C1341">
        <v>44866</v>
      </c>
      <c r="D1341" t="s">
        <v>818</v>
      </c>
      <c r="E1341">
        <v>8201</v>
      </c>
      <c r="F1341">
        <v>423</v>
      </c>
      <c r="G1341">
        <v>0</v>
      </c>
      <c r="H1341">
        <v>8</v>
      </c>
      <c r="I1341">
        <v>0</v>
      </c>
      <c r="J1341">
        <v>21</v>
      </c>
      <c r="K1341">
        <v>5</v>
      </c>
      <c r="L1341">
        <v>3</v>
      </c>
      <c r="M1341">
        <v>0</v>
      </c>
      <c r="N1341">
        <v>1</v>
      </c>
      <c r="O1341">
        <v>2</v>
      </c>
      <c r="P1341">
        <v>98</v>
      </c>
      <c r="Q1341">
        <v>6</v>
      </c>
      <c r="R1341">
        <v>29</v>
      </c>
      <c r="S1341">
        <v>105</v>
      </c>
      <c r="T1341">
        <v>0</v>
      </c>
      <c r="U1341">
        <v>1</v>
      </c>
      <c r="V1341">
        <v>12</v>
      </c>
      <c r="W1341">
        <v>11</v>
      </c>
      <c r="X1341">
        <v>11</v>
      </c>
      <c r="Y1341">
        <v>105</v>
      </c>
      <c r="Z1341">
        <v>12</v>
      </c>
    </row>
    <row r="1342" spans="2:26" x14ac:dyDescent="0.25">
      <c r="B1342">
        <v>44896</v>
      </c>
      <c r="C1342">
        <v>44896</v>
      </c>
      <c r="D1342" t="s">
        <v>996</v>
      </c>
      <c r="E1342">
        <v>7184</v>
      </c>
      <c r="F1342">
        <v>542</v>
      </c>
      <c r="G1342">
        <v>0</v>
      </c>
      <c r="H1342">
        <v>65</v>
      </c>
      <c r="I1342">
        <v>0</v>
      </c>
      <c r="J1342">
        <v>60</v>
      </c>
      <c r="K1342">
        <v>2</v>
      </c>
      <c r="L1342">
        <v>0</v>
      </c>
      <c r="M1342">
        <v>0</v>
      </c>
      <c r="N1342">
        <v>0</v>
      </c>
      <c r="O1342">
        <v>1</v>
      </c>
      <c r="P1342">
        <v>145</v>
      </c>
      <c r="Q1342">
        <v>104</v>
      </c>
      <c r="R1342">
        <v>46</v>
      </c>
      <c r="S1342">
        <v>40</v>
      </c>
      <c r="T1342">
        <v>10</v>
      </c>
      <c r="U1342">
        <v>27</v>
      </c>
      <c r="V1342">
        <v>29</v>
      </c>
      <c r="W1342">
        <v>25</v>
      </c>
      <c r="X1342">
        <v>25</v>
      </c>
      <c r="Y1342">
        <v>145</v>
      </c>
      <c r="Z1342">
        <v>30</v>
      </c>
    </row>
    <row r="1343" spans="2:26" x14ac:dyDescent="0.25">
      <c r="B1343">
        <v>44896</v>
      </c>
      <c r="C1343">
        <v>44896</v>
      </c>
      <c r="D1343" t="s">
        <v>1026</v>
      </c>
      <c r="E1343">
        <v>17405</v>
      </c>
      <c r="F1343">
        <v>1131</v>
      </c>
      <c r="G1343">
        <v>11</v>
      </c>
      <c r="H1343">
        <v>250</v>
      </c>
      <c r="I1343">
        <v>0</v>
      </c>
      <c r="J1343">
        <v>126</v>
      </c>
      <c r="K1343">
        <v>1</v>
      </c>
      <c r="L1343">
        <v>2</v>
      </c>
      <c r="M1343">
        <v>1</v>
      </c>
      <c r="N1343">
        <v>4</v>
      </c>
      <c r="O1343">
        <v>60</v>
      </c>
      <c r="P1343">
        <v>489</v>
      </c>
      <c r="Q1343">
        <v>299</v>
      </c>
      <c r="R1343">
        <v>146</v>
      </c>
      <c r="S1343">
        <v>133</v>
      </c>
      <c r="T1343">
        <v>4</v>
      </c>
      <c r="U1343">
        <v>71</v>
      </c>
      <c r="V1343">
        <v>105</v>
      </c>
      <c r="W1343">
        <v>71</v>
      </c>
      <c r="X1343">
        <v>65</v>
      </c>
      <c r="Y1343">
        <v>494</v>
      </c>
      <c r="Z1343">
        <v>105</v>
      </c>
    </row>
    <row r="1344" spans="2:26" x14ac:dyDescent="0.25">
      <c r="B1344">
        <v>44896</v>
      </c>
      <c r="C1344">
        <v>44896</v>
      </c>
      <c r="D1344" t="s">
        <v>1014</v>
      </c>
      <c r="E1344">
        <v>6020</v>
      </c>
      <c r="F1344">
        <v>433</v>
      </c>
      <c r="G1344">
        <v>8</v>
      </c>
      <c r="H1344">
        <v>161</v>
      </c>
      <c r="I1344">
        <v>24</v>
      </c>
      <c r="J1344">
        <v>38</v>
      </c>
      <c r="K1344">
        <v>2</v>
      </c>
      <c r="L1344">
        <v>2</v>
      </c>
      <c r="M1344">
        <v>1</v>
      </c>
      <c r="N1344">
        <v>23</v>
      </c>
      <c r="O1344">
        <v>162</v>
      </c>
      <c r="P1344">
        <v>212</v>
      </c>
      <c r="Q1344">
        <v>128</v>
      </c>
      <c r="R1344">
        <v>80</v>
      </c>
      <c r="S1344">
        <v>62</v>
      </c>
      <c r="T1344">
        <v>28</v>
      </c>
      <c r="U1344">
        <v>23</v>
      </c>
      <c r="V1344">
        <v>29</v>
      </c>
      <c r="W1344">
        <v>23</v>
      </c>
      <c r="X1344">
        <v>17</v>
      </c>
      <c r="Y1344">
        <v>214</v>
      </c>
      <c r="Z1344">
        <v>29</v>
      </c>
    </row>
    <row r="1345" spans="2:26" x14ac:dyDescent="0.25">
      <c r="B1345">
        <v>44896</v>
      </c>
      <c r="C1345">
        <v>44896</v>
      </c>
      <c r="D1345" t="s">
        <v>946</v>
      </c>
      <c r="E1345">
        <v>9791</v>
      </c>
      <c r="F1345">
        <v>765</v>
      </c>
      <c r="G1345">
        <v>1</v>
      </c>
      <c r="H1345">
        <v>55</v>
      </c>
      <c r="I1345">
        <v>0</v>
      </c>
      <c r="J1345">
        <v>25</v>
      </c>
      <c r="K1345">
        <v>1</v>
      </c>
      <c r="L1345">
        <v>0</v>
      </c>
      <c r="M1345">
        <v>1</v>
      </c>
      <c r="N1345">
        <v>3</v>
      </c>
      <c r="O1345">
        <v>37</v>
      </c>
      <c r="P1345">
        <v>78</v>
      </c>
      <c r="Q1345">
        <v>34</v>
      </c>
      <c r="R1345">
        <v>50</v>
      </c>
      <c r="S1345">
        <v>35</v>
      </c>
      <c r="T1345">
        <v>4</v>
      </c>
      <c r="U1345">
        <v>3</v>
      </c>
      <c r="V1345">
        <v>6</v>
      </c>
      <c r="W1345">
        <v>4</v>
      </c>
      <c r="X1345">
        <v>4</v>
      </c>
      <c r="Y1345">
        <v>116</v>
      </c>
      <c r="Z1345">
        <v>6</v>
      </c>
    </row>
    <row r="1346" spans="2:26" x14ac:dyDescent="0.25">
      <c r="B1346">
        <v>44896</v>
      </c>
      <c r="C1346">
        <v>44896</v>
      </c>
      <c r="D1346" t="s">
        <v>818</v>
      </c>
      <c r="E1346">
        <v>8307</v>
      </c>
      <c r="F1346">
        <v>425</v>
      </c>
      <c r="G1346">
        <v>0</v>
      </c>
      <c r="H1346">
        <v>19</v>
      </c>
      <c r="I1346">
        <v>0</v>
      </c>
      <c r="J1346">
        <v>20</v>
      </c>
      <c r="K1346">
        <v>4</v>
      </c>
      <c r="L1346">
        <v>3</v>
      </c>
      <c r="M1346">
        <v>0</v>
      </c>
      <c r="N1346">
        <v>1</v>
      </c>
      <c r="O1346">
        <v>11</v>
      </c>
      <c r="P1346">
        <v>111</v>
      </c>
      <c r="Q1346">
        <v>8</v>
      </c>
      <c r="R1346">
        <v>37</v>
      </c>
      <c r="S1346">
        <v>26</v>
      </c>
      <c r="T1346">
        <v>0</v>
      </c>
      <c r="U1346">
        <v>2</v>
      </c>
      <c r="V1346">
        <v>11</v>
      </c>
      <c r="W1346">
        <v>10</v>
      </c>
      <c r="X1346">
        <v>10</v>
      </c>
      <c r="Y1346">
        <v>116</v>
      </c>
      <c r="Z1346">
        <v>11</v>
      </c>
    </row>
    <row r="1347" spans="2:26" x14ac:dyDescent="0.25">
      <c r="B1347">
        <v>44927</v>
      </c>
      <c r="C1347">
        <v>44927</v>
      </c>
      <c r="D1347" t="s">
        <v>996</v>
      </c>
      <c r="E1347">
        <v>7161</v>
      </c>
      <c r="F1347">
        <v>543</v>
      </c>
      <c r="G1347">
        <v>0</v>
      </c>
      <c r="H1347">
        <v>86</v>
      </c>
      <c r="I1347">
        <v>0</v>
      </c>
      <c r="J1347">
        <v>60</v>
      </c>
      <c r="K1347">
        <v>2</v>
      </c>
      <c r="L1347">
        <v>0</v>
      </c>
      <c r="M1347">
        <v>0</v>
      </c>
      <c r="N1347">
        <v>0</v>
      </c>
      <c r="O1347">
        <v>1</v>
      </c>
      <c r="P1347">
        <v>166</v>
      </c>
      <c r="Q1347">
        <v>118</v>
      </c>
      <c r="R1347">
        <v>50</v>
      </c>
      <c r="S1347">
        <v>46</v>
      </c>
      <c r="T1347">
        <v>10</v>
      </c>
      <c r="U1347">
        <v>27</v>
      </c>
      <c r="V1347">
        <v>29</v>
      </c>
      <c r="W1347">
        <v>25</v>
      </c>
      <c r="X1347">
        <v>25</v>
      </c>
      <c r="Y1347">
        <v>166</v>
      </c>
      <c r="Z1347">
        <v>30</v>
      </c>
    </row>
    <row r="1348" spans="2:26" x14ac:dyDescent="0.25">
      <c r="B1348">
        <v>44927</v>
      </c>
      <c r="C1348">
        <v>44927</v>
      </c>
      <c r="D1348" t="s">
        <v>1026</v>
      </c>
      <c r="E1348">
        <v>17441</v>
      </c>
      <c r="F1348">
        <v>1140</v>
      </c>
      <c r="G1348">
        <v>11</v>
      </c>
      <c r="H1348">
        <v>273</v>
      </c>
      <c r="I1348">
        <v>0</v>
      </c>
      <c r="J1348">
        <v>128</v>
      </c>
      <c r="K1348">
        <v>1</v>
      </c>
      <c r="L1348">
        <v>4</v>
      </c>
      <c r="M1348">
        <v>1</v>
      </c>
      <c r="N1348">
        <v>6</v>
      </c>
      <c r="O1348">
        <v>85</v>
      </c>
      <c r="P1348">
        <v>509</v>
      </c>
      <c r="Q1348">
        <v>359</v>
      </c>
      <c r="R1348">
        <v>150</v>
      </c>
      <c r="S1348">
        <v>134</v>
      </c>
      <c r="T1348">
        <v>6</v>
      </c>
      <c r="U1348">
        <v>74</v>
      </c>
      <c r="V1348">
        <v>105</v>
      </c>
      <c r="W1348">
        <v>72</v>
      </c>
      <c r="X1348">
        <v>66</v>
      </c>
      <c r="Y1348">
        <v>514</v>
      </c>
      <c r="Z1348">
        <v>105</v>
      </c>
    </row>
    <row r="1349" spans="2:26" x14ac:dyDescent="0.25">
      <c r="B1349">
        <v>44927</v>
      </c>
      <c r="C1349">
        <v>44927</v>
      </c>
      <c r="D1349" t="s">
        <v>1014</v>
      </c>
      <c r="E1349">
        <v>5995</v>
      </c>
      <c r="F1349">
        <v>432</v>
      </c>
      <c r="G1349">
        <v>8</v>
      </c>
      <c r="H1349">
        <v>167</v>
      </c>
      <c r="I1349">
        <v>24</v>
      </c>
      <c r="J1349">
        <v>38</v>
      </c>
      <c r="K1349">
        <v>2</v>
      </c>
      <c r="L1349">
        <v>2</v>
      </c>
      <c r="M1349">
        <v>1</v>
      </c>
      <c r="N1349">
        <v>23</v>
      </c>
      <c r="O1349">
        <v>170</v>
      </c>
      <c r="P1349">
        <v>218</v>
      </c>
      <c r="Q1349">
        <v>162</v>
      </c>
      <c r="R1349">
        <v>86</v>
      </c>
      <c r="S1349">
        <v>63</v>
      </c>
      <c r="T1349">
        <v>29</v>
      </c>
      <c r="U1349">
        <v>26</v>
      </c>
      <c r="V1349">
        <v>30</v>
      </c>
      <c r="W1349">
        <v>24</v>
      </c>
      <c r="X1349">
        <v>18</v>
      </c>
      <c r="Y1349">
        <v>220</v>
      </c>
      <c r="Z1349">
        <v>30</v>
      </c>
    </row>
    <row r="1350" spans="2:26" x14ac:dyDescent="0.25">
      <c r="B1350">
        <v>44927</v>
      </c>
      <c r="C1350">
        <v>44927</v>
      </c>
      <c r="D1350" t="s">
        <v>946</v>
      </c>
      <c r="E1350">
        <v>9873</v>
      </c>
      <c r="F1350">
        <v>765</v>
      </c>
      <c r="G1350">
        <v>2</v>
      </c>
      <c r="H1350">
        <v>97</v>
      </c>
      <c r="I1350">
        <v>0</v>
      </c>
      <c r="J1350">
        <v>25</v>
      </c>
      <c r="K1350">
        <v>1</v>
      </c>
      <c r="L1350">
        <v>0</v>
      </c>
      <c r="M1350">
        <v>1</v>
      </c>
      <c r="N1350">
        <v>3</v>
      </c>
      <c r="O1350">
        <v>67</v>
      </c>
      <c r="P1350">
        <v>125</v>
      </c>
      <c r="Q1350">
        <v>56</v>
      </c>
      <c r="R1350">
        <v>69</v>
      </c>
      <c r="S1350">
        <v>48</v>
      </c>
      <c r="T1350">
        <v>4</v>
      </c>
      <c r="U1350">
        <v>5</v>
      </c>
      <c r="V1350">
        <v>6</v>
      </c>
      <c r="W1350">
        <v>5</v>
      </c>
      <c r="X1350">
        <v>5</v>
      </c>
      <c r="Y1350">
        <v>161</v>
      </c>
      <c r="Z1350">
        <v>6</v>
      </c>
    </row>
    <row r="1351" spans="2:26" x14ac:dyDescent="0.25">
      <c r="B1351">
        <v>44927</v>
      </c>
      <c r="C1351">
        <v>44927</v>
      </c>
      <c r="D1351" t="s">
        <v>818</v>
      </c>
      <c r="E1351">
        <v>8291</v>
      </c>
      <c r="F1351">
        <v>425</v>
      </c>
      <c r="G1351">
        <v>0</v>
      </c>
      <c r="H1351">
        <v>24</v>
      </c>
      <c r="I1351">
        <v>0</v>
      </c>
      <c r="J1351">
        <v>20</v>
      </c>
      <c r="K1351">
        <v>4</v>
      </c>
      <c r="L1351">
        <v>3</v>
      </c>
      <c r="M1351">
        <v>0</v>
      </c>
      <c r="N1351">
        <v>1</v>
      </c>
      <c r="O1351">
        <v>18</v>
      </c>
      <c r="P1351">
        <v>119</v>
      </c>
      <c r="Q1351">
        <v>11</v>
      </c>
      <c r="R1351">
        <v>39</v>
      </c>
      <c r="S1351">
        <v>26</v>
      </c>
      <c r="T1351">
        <v>0</v>
      </c>
      <c r="U1351">
        <v>2</v>
      </c>
      <c r="V1351">
        <v>11</v>
      </c>
      <c r="W1351">
        <v>10</v>
      </c>
      <c r="X1351">
        <v>10</v>
      </c>
      <c r="Y1351">
        <v>123</v>
      </c>
      <c r="Z1351">
        <v>11</v>
      </c>
    </row>
    <row r="1352" spans="2:26" x14ac:dyDescent="0.25">
      <c r="B1352">
        <v>44958</v>
      </c>
      <c r="C1352">
        <v>44958</v>
      </c>
      <c r="D1352" t="s">
        <v>996</v>
      </c>
      <c r="E1352">
        <v>7161</v>
      </c>
      <c r="F1352">
        <v>543</v>
      </c>
      <c r="G1352">
        <v>0</v>
      </c>
      <c r="H1352">
        <v>86</v>
      </c>
      <c r="I1352">
        <v>0</v>
      </c>
      <c r="J1352">
        <v>60</v>
      </c>
      <c r="K1352">
        <v>2</v>
      </c>
      <c r="L1352">
        <v>0</v>
      </c>
      <c r="M1352">
        <v>0</v>
      </c>
      <c r="N1352">
        <v>0</v>
      </c>
      <c r="O1352">
        <v>1</v>
      </c>
      <c r="P1352">
        <v>166</v>
      </c>
      <c r="Q1352">
        <v>118</v>
      </c>
      <c r="R1352">
        <v>50</v>
      </c>
      <c r="S1352">
        <v>46</v>
      </c>
      <c r="T1352">
        <v>10</v>
      </c>
      <c r="U1352">
        <v>27</v>
      </c>
      <c r="V1352">
        <v>29</v>
      </c>
      <c r="W1352">
        <v>25</v>
      </c>
      <c r="X1352">
        <v>25</v>
      </c>
      <c r="Y1352">
        <v>166</v>
      </c>
      <c r="Z1352">
        <v>30</v>
      </c>
    </row>
    <row r="1353" spans="2:26" x14ac:dyDescent="0.25">
      <c r="B1353">
        <v>44958</v>
      </c>
      <c r="C1353">
        <v>44958</v>
      </c>
      <c r="D1353" t="s">
        <v>1026</v>
      </c>
      <c r="E1353">
        <v>17441</v>
      </c>
      <c r="F1353">
        <v>1140</v>
      </c>
      <c r="G1353">
        <v>11</v>
      </c>
      <c r="H1353">
        <v>273</v>
      </c>
      <c r="I1353">
        <v>0</v>
      </c>
      <c r="J1353">
        <v>128</v>
      </c>
      <c r="K1353">
        <v>1</v>
      </c>
      <c r="L1353">
        <v>4</v>
      </c>
      <c r="M1353">
        <v>1</v>
      </c>
      <c r="N1353">
        <v>6</v>
      </c>
      <c r="O1353">
        <v>85</v>
      </c>
      <c r="P1353">
        <v>509</v>
      </c>
      <c r="Q1353">
        <v>359</v>
      </c>
      <c r="R1353">
        <v>150</v>
      </c>
      <c r="S1353">
        <v>134</v>
      </c>
      <c r="T1353">
        <v>6</v>
      </c>
      <c r="U1353">
        <v>74</v>
      </c>
      <c r="V1353">
        <v>105</v>
      </c>
      <c r="W1353">
        <v>72</v>
      </c>
      <c r="X1353">
        <v>66</v>
      </c>
      <c r="Y1353">
        <v>514</v>
      </c>
      <c r="Z1353">
        <v>105</v>
      </c>
    </row>
    <row r="1354" spans="2:26" x14ac:dyDescent="0.25">
      <c r="B1354">
        <v>44958</v>
      </c>
      <c r="C1354">
        <v>44958</v>
      </c>
      <c r="D1354" t="s">
        <v>1014</v>
      </c>
      <c r="E1354">
        <v>5995</v>
      </c>
      <c r="F1354">
        <v>432</v>
      </c>
      <c r="G1354">
        <v>8</v>
      </c>
      <c r="H1354">
        <v>167</v>
      </c>
      <c r="I1354">
        <v>24</v>
      </c>
      <c r="J1354">
        <v>38</v>
      </c>
      <c r="K1354">
        <v>2</v>
      </c>
      <c r="L1354">
        <v>2</v>
      </c>
      <c r="M1354">
        <v>1</v>
      </c>
      <c r="N1354">
        <v>23</v>
      </c>
      <c r="O1354">
        <v>170</v>
      </c>
      <c r="P1354">
        <v>218</v>
      </c>
      <c r="Q1354">
        <v>162</v>
      </c>
      <c r="R1354">
        <v>86</v>
      </c>
      <c r="S1354">
        <v>63</v>
      </c>
      <c r="T1354">
        <v>29</v>
      </c>
      <c r="U1354">
        <v>26</v>
      </c>
      <c r="V1354">
        <v>30</v>
      </c>
      <c r="W1354">
        <v>24</v>
      </c>
      <c r="X1354">
        <v>18</v>
      </c>
      <c r="Y1354">
        <v>220</v>
      </c>
      <c r="Z1354">
        <v>30</v>
      </c>
    </row>
    <row r="1355" spans="2:26" x14ac:dyDescent="0.25">
      <c r="B1355">
        <v>44958</v>
      </c>
      <c r="C1355">
        <v>44958</v>
      </c>
      <c r="D1355" t="s">
        <v>946</v>
      </c>
      <c r="E1355">
        <v>9873</v>
      </c>
      <c r="F1355">
        <v>765</v>
      </c>
      <c r="G1355">
        <v>2</v>
      </c>
      <c r="H1355">
        <v>97</v>
      </c>
      <c r="I1355">
        <v>0</v>
      </c>
      <c r="J1355">
        <v>25</v>
      </c>
      <c r="K1355">
        <v>1</v>
      </c>
      <c r="L1355">
        <v>0</v>
      </c>
      <c r="M1355">
        <v>1</v>
      </c>
      <c r="N1355">
        <v>3</v>
      </c>
      <c r="O1355">
        <v>67</v>
      </c>
      <c r="P1355">
        <v>125</v>
      </c>
      <c r="Q1355">
        <v>56</v>
      </c>
      <c r="R1355">
        <v>69</v>
      </c>
      <c r="S1355">
        <v>48</v>
      </c>
      <c r="T1355">
        <v>4</v>
      </c>
      <c r="U1355">
        <v>5</v>
      </c>
      <c r="V1355">
        <v>6</v>
      </c>
      <c r="W1355">
        <v>5</v>
      </c>
      <c r="X1355">
        <v>5</v>
      </c>
      <c r="Y1355">
        <v>161</v>
      </c>
      <c r="Z1355">
        <v>6</v>
      </c>
    </row>
    <row r="1356" spans="2:26" x14ac:dyDescent="0.25">
      <c r="B1356">
        <v>44958</v>
      </c>
      <c r="C1356">
        <v>44958</v>
      </c>
      <c r="D1356" t="s">
        <v>818</v>
      </c>
      <c r="E1356">
        <v>8291</v>
      </c>
      <c r="F1356">
        <v>425</v>
      </c>
      <c r="G1356">
        <v>0</v>
      </c>
      <c r="H1356">
        <v>24</v>
      </c>
      <c r="I1356">
        <v>0</v>
      </c>
      <c r="J1356">
        <v>20</v>
      </c>
      <c r="K1356">
        <v>4</v>
      </c>
      <c r="L1356">
        <v>3</v>
      </c>
      <c r="M1356">
        <v>0</v>
      </c>
      <c r="N1356">
        <v>1</v>
      </c>
      <c r="O1356">
        <v>18</v>
      </c>
      <c r="P1356">
        <v>119</v>
      </c>
      <c r="Q1356">
        <v>11</v>
      </c>
      <c r="R1356">
        <v>39</v>
      </c>
      <c r="S1356">
        <v>26</v>
      </c>
      <c r="T1356">
        <v>0</v>
      </c>
      <c r="U1356">
        <v>2</v>
      </c>
      <c r="V1356">
        <v>11</v>
      </c>
      <c r="W1356">
        <v>10</v>
      </c>
      <c r="X1356">
        <v>10</v>
      </c>
      <c r="Y1356">
        <v>123</v>
      </c>
      <c r="Z1356">
        <v>11</v>
      </c>
    </row>
    <row r="1357" spans="2:26" x14ac:dyDescent="0.25">
      <c r="B1357">
        <v>44986</v>
      </c>
      <c r="C1357">
        <v>44986</v>
      </c>
      <c r="D1357" t="s">
        <v>996</v>
      </c>
      <c r="E1357">
        <v>7156</v>
      </c>
      <c r="F1357">
        <v>547</v>
      </c>
      <c r="G1357">
        <v>0</v>
      </c>
      <c r="H1357">
        <v>109</v>
      </c>
      <c r="I1357">
        <v>0</v>
      </c>
      <c r="J1357">
        <v>58</v>
      </c>
      <c r="K1357">
        <v>2</v>
      </c>
      <c r="L1357">
        <v>0</v>
      </c>
      <c r="M1357">
        <v>0</v>
      </c>
      <c r="N1357">
        <v>0</v>
      </c>
      <c r="O1357">
        <v>9</v>
      </c>
      <c r="P1357">
        <v>217</v>
      </c>
      <c r="Q1357">
        <v>204</v>
      </c>
      <c r="R1357">
        <v>64</v>
      </c>
      <c r="S1357">
        <v>196</v>
      </c>
      <c r="T1357">
        <v>36</v>
      </c>
      <c r="U1357">
        <v>38</v>
      </c>
      <c r="V1357">
        <v>37</v>
      </c>
      <c r="W1357">
        <v>31</v>
      </c>
      <c r="X1357">
        <v>35</v>
      </c>
      <c r="Y1357">
        <v>217</v>
      </c>
      <c r="Z1357">
        <v>38</v>
      </c>
    </row>
    <row r="1358" spans="2:26" x14ac:dyDescent="0.25">
      <c r="B1358">
        <v>44986</v>
      </c>
      <c r="C1358">
        <v>44986</v>
      </c>
      <c r="D1358" t="s">
        <v>1026</v>
      </c>
      <c r="E1358">
        <v>17354</v>
      </c>
      <c r="F1358">
        <v>1145</v>
      </c>
      <c r="G1358">
        <v>11</v>
      </c>
      <c r="H1358">
        <v>313</v>
      </c>
      <c r="I1358">
        <v>0</v>
      </c>
      <c r="J1358">
        <v>126</v>
      </c>
      <c r="K1358">
        <v>4</v>
      </c>
      <c r="L1358">
        <v>9</v>
      </c>
      <c r="M1358">
        <v>1</v>
      </c>
      <c r="N1358">
        <v>15</v>
      </c>
      <c r="O1358">
        <v>135</v>
      </c>
      <c r="P1358">
        <v>537</v>
      </c>
      <c r="Q1358">
        <v>369</v>
      </c>
      <c r="R1358">
        <v>156</v>
      </c>
      <c r="S1358">
        <v>438</v>
      </c>
      <c r="T1358">
        <v>16</v>
      </c>
      <c r="U1358">
        <v>81</v>
      </c>
      <c r="V1358">
        <v>111</v>
      </c>
      <c r="W1358">
        <v>78</v>
      </c>
      <c r="X1358">
        <v>94</v>
      </c>
      <c r="Y1358">
        <v>541</v>
      </c>
      <c r="Z1358">
        <v>111</v>
      </c>
    </row>
    <row r="1359" spans="2:26" x14ac:dyDescent="0.25">
      <c r="B1359">
        <v>44986</v>
      </c>
      <c r="C1359">
        <v>44986</v>
      </c>
      <c r="D1359" t="s">
        <v>1014</v>
      </c>
      <c r="E1359">
        <v>6019</v>
      </c>
      <c r="F1359">
        <v>430</v>
      </c>
      <c r="G1359">
        <v>129</v>
      </c>
      <c r="H1359">
        <v>214</v>
      </c>
      <c r="I1359">
        <v>19</v>
      </c>
      <c r="J1359">
        <v>38</v>
      </c>
      <c r="K1359">
        <v>3</v>
      </c>
      <c r="L1359">
        <v>6</v>
      </c>
      <c r="M1359">
        <v>9</v>
      </c>
      <c r="N1359">
        <v>34</v>
      </c>
      <c r="O1359">
        <v>199</v>
      </c>
      <c r="P1359">
        <v>257</v>
      </c>
      <c r="Q1359">
        <v>199</v>
      </c>
      <c r="R1359">
        <v>96</v>
      </c>
      <c r="S1359">
        <v>256</v>
      </c>
      <c r="T1359">
        <v>37</v>
      </c>
      <c r="U1359">
        <v>35</v>
      </c>
      <c r="V1359">
        <v>37</v>
      </c>
      <c r="W1359">
        <v>31</v>
      </c>
      <c r="X1359">
        <v>37</v>
      </c>
      <c r="Y1359">
        <v>257</v>
      </c>
      <c r="Z1359">
        <v>37</v>
      </c>
    </row>
    <row r="1360" spans="2:26" x14ac:dyDescent="0.25">
      <c r="B1360">
        <v>44986</v>
      </c>
      <c r="C1360">
        <v>44986</v>
      </c>
      <c r="D1360" t="s">
        <v>946</v>
      </c>
      <c r="E1360">
        <v>9984</v>
      </c>
      <c r="F1360">
        <v>760</v>
      </c>
      <c r="G1360">
        <v>2</v>
      </c>
      <c r="H1360">
        <v>129</v>
      </c>
      <c r="I1360">
        <v>0</v>
      </c>
      <c r="J1360">
        <v>25</v>
      </c>
      <c r="K1360">
        <v>3</v>
      </c>
      <c r="L1360">
        <v>1</v>
      </c>
      <c r="M1360">
        <v>1</v>
      </c>
      <c r="N1360">
        <v>13</v>
      </c>
      <c r="O1360">
        <v>79</v>
      </c>
      <c r="P1360">
        <v>146</v>
      </c>
      <c r="Q1360">
        <v>78</v>
      </c>
      <c r="R1360">
        <v>74</v>
      </c>
      <c r="S1360">
        <v>142</v>
      </c>
      <c r="T1360">
        <v>13</v>
      </c>
      <c r="U1360">
        <v>11</v>
      </c>
      <c r="V1360">
        <v>15</v>
      </c>
      <c r="W1360">
        <v>11</v>
      </c>
      <c r="X1360">
        <v>15</v>
      </c>
      <c r="Y1360">
        <v>175</v>
      </c>
      <c r="Z1360">
        <v>15</v>
      </c>
    </row>
    <row r="1361" spans="2:26" x14ac:dyDescent="0.25">
      <c r="B1361">
        <v>44986</v>
      </c>
      <c r="C1361">
        <v>44986</v>
      </c>
      <c r="D1361" t="s">
        <v>818</v>
      </c>
      <c r="E1361">
        <v>8324</v>
      </c>
      <c r="F1361">
        <v>422</v>
      </c>
      <c r="G1361">
        <v>0</v>
      </c>
      <c r="H1361">
        <v>47</v>
      </c>
      <c r="I1361">
        <v>0</v>
      </c>
      <c r="J1361">
        <v>20</v>
      </c>
      <c r="K1361">
        <v>5</v>
      </c>
      <c r="L1361">
        <v>6</v>
      </c>
      <c r="M1361">
        <v>0</v>
      </c>
      <c r="N1361">
        <v>1</v>
      </c>
      <c r="O1361">
        <v>25</v>
      </c>
      <c r="P1361">
        <v>142</v>
      </c>
      <c r="Q1361">
        <v>13</v>
      </c>
      <c r="R1361">
        <v>53</v>
      </c>
      <c r="S1361">
        <v>142</v>
      </c>
      <c r="T1361">
        <v>0</v>
      </c>
      <c r="U1361">
        <v>3</v>
      </c>
      <c r="V1361">
        <v>17</v>
      </c>
      <c r="W1361">
        <v>14</v>
      </c>
      <c r="X1361">
        <v>17</v>
      </c>
      <c r="Y1361">
        <v>146</v>
      </c>
      <c r="Z1361">
        <v>17</v>
      </c>
    </row>
    <row r="1362" spans="2:26" x14ac:dyDescent="0.25">
      <c r="B1362">
        <v>45017</v>
      </c>
      <c r="C1362">
        <v>45017</v>
      </c>
      <c r="D1362" t="s">
        <v>996</v>
      </c>
      <c r="E1362">
        <v>7156</v>
      </c>
      <c r="F1362">
        <v>547</v>
      </c>
      <c r="G1362">
        <v>0</v>
      </c>
      <c r="H1362">
        <v>118</v>
      </c>
      <c r="I1362">
        <v>0</v>
      </c>
      <c r="J1362">
        <v>57</v>
      </c>
      <c r="K1362">
        <v>2</v>
      </c>
      <c r="L1362">
        <v>0</v>
      </c>
      <c r="M1362">
        <v>0</v>
      </c>
      <c r="N1362">
        <v>0</v>
      </c>
      <c r="O1362">
        <v>15</v>
      </c>
      <c r="P1362">
        <v>232</v>
      </c>
      <c r="Q1362">
        <v>221</v>
      </c>
      <c r="R1362">
        <v>64</v>
      </c>
      <c r="S1362">
        <v>212</v>
      </c>
      <c r="T1362">
        <v>43</v>
      </c>
      <c r="U1362">
        <v>45</v>
      </c>
      <c r="V1362">
        <v>44</v>
      </c>
      <c r="W1362">
        <v>37</v>
      </c>
      <c r="X1362">
        <v>40</v>
      </c>
      <c r="Y1362">
        <v>233</v>
      </c>
      <c r="Z1362">
        <v>45</v>
      </c>
    </row>
    <row r="1363" spans="2:26" x14ac:dyDescent="0.25">
      <c r="B1363">
        <v>45017</v>
      </c>
      <c r="C1363">
        <v>45017</v>
      </c>
      <c r="D1363" t="s">
        <v>1026</v>
      </c>
      <c r="E1363">
        <v>17458</v>
      </c>
      <c r="F1363">
        <v>1143</v>
      </c>
      <c r="G1363">
        <v>39</v>
      </c>
      <c r="H1363">
        <v>333</v>
      </c>
      <c r="I1363">
        <v>0</v>
      </c>
      <c r="J1363">
        <v>125</v>
      </c>
      <c r="K1363">
        <v>19</v>
      </c>
      <c r="L1363">
        <v>17</v>
      </c>
      <c r="M1363">
        <v>15</v>
      </c>
      <c r="N1363">
        <v>78</v>
      </c>
      <c r="O1363">
        <v>158</v>
      </c>
      <c r="P1363">
        <v>546</v>
      </c>
      <c r="Q1363">
        <v>370</v>
      </c>
      <c r="R1363">
        <v>162</v>
      </c>
      <c r="S1363">
        <v>454</v>
      </c>
      <c r="T1363">
        <v>76</v>
      </c>
      <c r="U1363">
        <v>86</v>
      </c>
      <c r="V1363">
        <v>111</v>
      </c>
      <c r="W1363">
        <v>81</v>
      </c>
      <c r="X1363">
        <v>97</v>
      </c>
      <c r="Y1363">
        <v>548</v>
      </c>
      <c r="Z1363">
        <v>111</v>
      </c>
    </row>
    <row r="1364" spans="2:26" x14ac:dyDescent="0.25">
      <c r="B1364">
        <v>45017</v>
      </c>
      <c r="C1364">
        <v>45017</v>
      </c>
      <c r="D1364" t="s">
        <v>1014</v>
      </c>
      <c r="E1364">
        <v>6033</v>
      </c>
      <c r="F1364">
        <v>427</v>
      </c>
      <c r="G1364">
        <v>128</v>
      </c>
      <c r="H1364">
        <v>218</v>
      </c>
      <c r="I1364">
        <v>18</v>
      </c>
      <c r="J1364">
        <v>37</v>
      </c>
      <c r="K1364">
        <v>3</v>
      </c>
      <c r="L1364">
        <v>6</v>
      </c>
      <c r="M1364">
        <v>9</v>
      </c>
      <c r="N1364">
        <v>33</v>
      </c>
      <c r="O1364">
        <v>202</v>
      </c>
      <c r="P1364">
        <v>266</v>
      </c>
      <c r="Q1364">
        <v>201</v>
      </c>
      <c r="R1364">
        <v>98</v>
      </c>
      <c r="S1364">
        <v>265</v>
      </c>
      <c r="T1364">
        <v>36</v>
      </c>
      <c r="U1364">
        <v>34</v>
      </c>
      <c r="V1364">
        <v>36</v>
      </c>
      <c r="W1364">
        <v>30</v>
      </c>
      <c r="X1364">
        <v>36</v>
      </c>
      <c r="Y1364">
        <v>266</v>
      </c>
      <c r="Z1364">
        <v>36</v>
      </c>
    </row>
    <row r="1365" spans="2:26" x14ac:dyDescent="0.25">
      <c r="B1365">
        <v>45017</v>
      </c>
      <c r="C1365">
        <v>45017</v>
      </c>
      <c r="D1365" t="s">
        <v>946</v>
      </c>
      <c r="E1365">
        <v>9953</v>
      </c>
      <c r="F1365">
        <v>757</v>
      </c>
      <c r="G1365">
        <v>2</v>
      </c>
      <c r="H1365">
        <v>134</v>
      </c>
      <c r="I1365">
        <v>0</v>
      </c>
      <c r="J1365">
        <v>26</v>
      </c>
      <c r="K1365">
        <v>4</v>
      </c>
      <c r="L1365">
        <v>3</v>
      </c>
      <c r="M1365">
        <v>1</v>
      </c>
      <c r="N1365">
        <v>16</v>
      </c>
      <c r="O1365">
        <v>79</v>
      </c>
      <c r="P1365">
        <v>153</v>
      </c>
      <c r="Q1365">
        <v>94</v>
      </c>
      <c r="R1365">
        <v>73</v>
      </c>
      <c r="S1365">
        <v>153</v>
      </c>
      <c r="T1365">
        <v>18</v>
      </c>
      <c r="U1365">
        <v>14</v>
      </c>
      <c r="V1365">
        <v>19</v>
      </c>
      <c r="W1365">
        <v>13</v>
      </c>
      <c r="X1365">
        <v>20</v>
      </c>
      <c r="Y1365">
        <v>183</v>
      </c>
      <c r="Z1365">
        <v>20</v>
      </c>
    </row>
    <row r="1366" spans="2:26" x14ac:dyDescent="0.25">
      <c r="B1366">
        <v>45017</v>
      </c>
      <c r="C1366">
        <v>45017</v>
      </c>
      <c r="D1366" t="s">
        <v>818</v>
      </c>
      <c r="E1366">
        <v>8354</v>
      </c>
      <c r="F1366">
        <v>422</v>
      </c>
      <c r="G1366">
        <v>0</v>
      </c>
      <c r="H1366">
        <v>78</v>
      </c>
      <c r="I1366">
        <v>0</v>
      </c>
      <c r="J1366">
        <v>18</v>
      </c>
      <c r="K1366">
        <v>4</v>
      </c>
      <c r="L1366">
        <v>6</v>
      </c>
      <c r="M1366">
        <v>0</v>
      </c>
      <c r="N1366">
        <v>1</v>
      </c>
      <c r="O1366">
        <v>58</v>
      </c>
      <c r="P1366">
        <v>172</v>
      </c>
      <c r="Q1366">
        <v>19</v>
      </c>
      <c r="R1366">
        <v>64</v>
      </c>
      <c r="S1366">
        <v>171</v>
      </c>
      <c r="T1366">
        <v>0</v>
      </c>
      <c r="U1366">
        <v>2</v>
      </c>
      <c r="V1366">
        <v>17</v>
      </c>
      <c r="W1366">
        <v>14</v>
      </c>
      <c r="X1366">
        <v>17</v>
      </c>
      <c r="Y1366">
        <v>175</v>
      </c>
      <c r="Z1366">
        <v>17</v>
      </c>
    </row>
  </sheetData>
  <phoneticPr fontId="6" type="noConversion"/>
  <pageMargins left="0.7" right="0.7" top="0.75" bottom="0.75" header="0.3" footer="0.3"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78BAD-2A28-4711-B9F9-DD86669F37D3}">
  <dimension ref="A1:DH56"/>
  <sheetViews>
    <sheetView topLeftCell="A7" workbookViewId="0">
      <selection activeCell="A21" sqref="A21:A22"/>
    </sheetView>
  </sheetViews>
  <sheetFormatPr defaultRowHeight="15" x14ac:dyDescent="0.25"/>
  <cols>
    <col min="1" max="1" width="56" bestFit="1" customWidth="1"/>
  </cols>
  <sheetData>
    <row r="1" spans="1:112" x14ac:dyDescent="0.25">
      <c r="A1" t="s">
        <v>1524</v>
      </c>
    </row>
    <row r="3" spans="1:112" x14ac:dyDescent="0.25">
      <c r="A3" t="s">
        <v>1525</v>
      </c>
      <c r="B3" s="27">
        <v>45019.490277777775</v>
      </c>
      <c r="C3" t="s">
        <v>1526</v>
      </c>
      <c r="D3" s="28">
        <v>45017</v>
      </c>
    </row>
    <row r="5" spans="1:112" x14ac:dyDescent="0.25">
      <c r="A5" t="s">
        <v>1527</v>
      </c>
      <c r="B5" t="s">
        <v>1528</v>
      </c>
      <c r="C5" t="s">
        <v>1529</v>
      </c>
    </row>
    <row r="6" spans="1:112" x14ac:dyDescent="0.25">
      <c r="A6">
        <v>911974</v>
      </c>
      <c r="B6">
        <v>452796</v>
      </c>
      <c r="C6">
        <v>459178</v>
      </c>
    </row>
    <row r="8" spans="1:112" x14ac:dyDescent="0.25">
      <c r="A8" t="s">
        <v>1750</v>
      </c>
    </row>
    <row r="10" spans="1:112" x14ac:dyDescent="0.25">
      <c r="B10" t="s">
        <v>1530</v>
      </c>
      <c r="C10" t="s">
        <v>14</v>
      </c>
      <c r="D10" t="s">
        <v>522</v>
      </c>
      <c r="E10" t="s">
        <v>39</v>
      </c>
      <c r="F10" t="s">
        <v>24</v>
      </c>
      <c r="G10" t="s">
        <v>573</v>
      </c>
      <c r="H10" t="s">
        <v>477</v>
      </c>
      <c r="I10" t="s">
        <v>528</v>
      </c>
      <c r="J10" t="s">
        <v>444</v>
      </c>
      <c r="K10" t="s">
        <v>453</v>
      </c>
      <c r="L10" t="s">
        <v>387</v>
      </c>
      <c r="M10" t="s">
        <v>126</v>
      </c>
      <c r="N10" t="s">
        <v>432</v>
      </c>
      <c r="O10" t="s">
        <v>471</v>
      </c>
      <c r="P10" t="s">
        <v>46</v>
      </c>
      <c r="Q10" t="s">
        <v>473</v>
      </c>
      <c r="R10" t="s">
        <v>51</v>
      </c>
      <c r="S10" t="s">
        <v>89</v>
      </c>
      <c r="T10" t="s">
        <v>402</v>
      </c>
      <c r="U10" t="s">
        <v>439</v>
      </c>
      <c r="V10" t="s">
        <v>543</v>
      </c>
      <c r="W10" t="s">
        <v>421</v>
      </c>
      <c r="X10" t="s">
        <v>133</v>
      </c>
      <c r="Y10" t="s">
        <v>96</v>
      </c>
      <c r="Z10" t="s">
        <v>534</v>
      </c>
      <c r="AA10" t="s">
        <v>492</v>
      </c>
      <c r="AB10" t="s">
        <v>419</v>
      </c>
      <c r="AC10" t="s">
        <v>508</v>
      </c>
      <c r="AD10" t="s">
        <v>68</v>
      </c>
      <c r="AE10" t="s">
        <v>138</v>
      </c>
      <c r="AF10" t="s">
        <v>414</v>
      </c>
      <c r="AG10" t="s">
        <v>101</v>
      </c>
      <c r="AH10" t="s">
        <v>75</v>
      </c>
      <c r="AI10" t="s">
        <v>483</v>
      </c>
      <c r="AJ10" t="s">
        <v>143</v>
      </c>
      <c r="AK10" t="s">
        <v>578</v>
      </c>
      <c r="AL10" t="s">
        <v>515</v>
      </c>
      <c r="AM10" t="s">
        <v>167</v>
      </c>
      <c r="AN10" t="s">
        <v>562</v>
      </c>
      <c r="AO10" t="s">
        <v>517</v>
      </c>
      <c r="AP10" t="s">
        <v>503</v>
      </c>
      <c r="AQ10" t="s">
        <v>106</v>
      </c>
      <c r="AR10" t="s">
        <v>549</v>
      </c>
      <c r="AS10" t="s">
        <v>56</v>
      </c>
      <c r="AT10" t="s">
        <v>583</v>
      </c>
      <c r="AU10" t="s">
        <v>79</v>
      </c>
      <c r="AV10" t="s">
        <v>553</v>
      </c>
      <c r="AW10" t="s">
        <v>498</v>
      </c>
      <c r="AX10" t="s">
        <v>58</v>
      </c>
      <c r="AY10" t="s">
        <v>408</v>
      </c>
      <c r="AZ10" t="s">
        <v>148</v>
      </c>
      <c r="BA10" t="s">
        <v>111</v>
      </c>
      <c r="BB10" t="s">
        <v>459</v>
      </c>
      <c r="BC10" t="s">
        <v>557</v>
      </c>
      <c r="BD10" t="s">
        <v>116</v>
      </c>
      <c r="BE10" t="s">
        <v>174</v>
      </c>
      <c r="BF10" t="s">
        <v>153</v>
      </c>
      <c r="BG10" t="s">
        <v>397</v>
      </c>
      <c r="BH10" t="s">
        <v>538</v>
      </c>
      <c r="BI10" t="s">
        <v>467</v>
      </c>
      <c r="BJ10" t="s">
        <v>464</v>
      </c>
      <c r="BK10" t="s">
        <v>567</v>
      </c>
      <c r="BL10" t="s">
        <v>427</v>
      </c>
      <c r="BM10" t="s">
        <v>179</v>
      </c>
      <c r="BN10" t="s">
        <v>61</v>
      </c>
      <c r="BO10" t="s">
        <v>63</v>
      </c>
      <c r="BP10" t="s">
        <v>449</v>
      </c>
      <c r="BQ10" t="s">
        <v>900</v>
      </c>
      <c r="BR10" t="s">
        <v>843</v>
      </c>
      <c r="BS10" t="s">
        <v>902</v>
      </c>
      <c r="BT10" t="s">
        <v>883</v>
      </c>
      <c r="BU10" t="s">
        <v>1002</v>
      </c>
      <c r="BV10" t="s">
        <v>979</v>
      </c>
      <c r="BW10" t="s">
        <v>1007</v>
      </c>
      <c r="BX10" t="s">
        <v>951</v>
      </c>
      <c r="BY10" t="s">
        <v>941</v>
      </c>
      <c r="BZ10" t="s">
        <v>959</v>
      </c>
      <c r="CA10" t="s">
        <v>931</v>
      </c>
      <c r="CB10" t="s">
        <v>158</v>
      </c>
      <c r="CC10" t="s">
        <v>833</v>
      </c>
      <c r="CD10" t="s">
        <v>894</v>
      </c>
      <c r="CE10" t="s">
        <v>910</v>
      </c>
      <c r="CF10" t="s">
        <v>984</v>
      </c>
      <c r="CG10" t="s">
        <v>970</v>
      </c>
      <c r="CH10" t="s">
        <v>854</v>
      </c>
      <c r="CI10" t="s">
        <v>861</v>
      </c>
      <c r="CJ10" t="s">
        <v>888</v>
      </c>
      <c r="CK10" t="s">
        <v>915</v>
      </c>
      <c r="CL10" t="s">
        <v>866</v>
      </c>
      <c r="CM10" t="s">
        <v>872</v>
      </c>
      <c r="CN10" t="s">
        <v>921</v>
      </c>
      <c r="CO10" t="s">
        <v>976</v>
      </c>
      <c r="CP10" t="s">
        <v>936</v>
      </c>
      <c r="CQ10" t="s">
        <v>808</v>
      </c>
      <c r="CR10" t="s">
        <v>989</v>
      </c>
      <c r="CS10" t="s">
        <v>991</v>
      </c>
      <c r="CT10" t="s">
        <v>1021</v>
      </c>
      <c r="CU10" t="s">
        <v>838</v>
      </c>
      <c r="CV10" t="s">
        <v>823</v>
      </c>
      <c r="CW10" t="s">
        <v>849</v>
      </c>
      <c r="CX10" t="s">
        <v>878</v>
      </c>
      <c r="CY10" t="s">
        <v>964</v>
      </c>
      <c r="CZ10" t="s">
        <v>926</v>
      </c>
      <c r="DA10" t="s">
        <v>475</v>
      </c>
      <c r="DB10" t="s">
        <v>828</v>
      </c>
      <c r="DC10" t="s">
        <v>84</v>
      </c>
      <c r="DD10" t="s">
        <v>29</v>
      </c>
      <c r="DE10" t="s">
        <v>163</v>
      </c>
      <c r="DF10" t="s">
        <v>34</v>
      </c>
      <c r="DG10" t="s">
        <v>488</v>
      </c>
      <c r="DH10" t="s">
        <v>1019</v>
      </c>
    </row>
    <row r="11" spans="1:112" x14ac:dyDescent="0.25">
      <c r="A11" t="s">
        <v>1396</v>
      </c>
    </row>
    <row r="12" spans="1:112" x14ac:dyDescent="0.25">
      <c r="A12" t="s">
        <v>1430</v>
      </c>
      <c r="C12">
        <v>5959</v>
      </c>
      <c r="D12">
        <v>6646</v>
      </c>
      <c r="E12">
        <v>5922</v>
      </c>
      <c r="F12">
        <v>6608</v>
      </c>
      <c r="G12">
        <v>12540</v>
      </c>
      <c r="H12">
        <v>10998</v>
      </c>
      <c r="I12">
        <v>13582</v>
      </c>
      <c r="J12">
        <v>20589</v>
      </c>
      <c r="K12">
        <v>8246</v>
      </c>
      <c r="L12">
        <v>9964</v>
      </c>
      <c r="M12">
        <v>3957</v>
      </c>
      <c r="N12">
        <v>17478</v>
      </c>
      <c r="O12">
        <v>7381</v>
      </c>
      <c r="P12">
        <v>5089</v>
      </c>
      <c r="Q12">
        <v>6810</v>
      </c>
      <c r="R12">
        <v>8722</v>
      </c>
      <c r="S12">
        <v>11397</v>
      </c>
      <c r="T12">
        <v>6613</v>
      </c>
      <c r="U12">
        <v>9984</v>
      </c>
      <c r="V12">
        <v>12431</v>
      </c>
      <c r="W12">
        <v>3306</v>
      </c>
      <c r="X12">
        <v>5750</v>
      </c>
      <c r="Y12">
        <v>2103</v>
      </c>
      <c r="Z12">
        <v>9651</v>
      </c>
      <c r="AA12">
        <v>14308</v>
      </c>
      <c r="AB12">
        <v>4314</v>
      </c>
      <c r="AC12">
        <v>3488</v>
      </c>
      <c r="AD12">
        <v>5613</v>
      </c>
      <c r="AE12">
        <v>5295</v>
      </c>
      <c r="AF12">
        <v>4106</v>
      </c>
      <c r="AG12">
        <v>3312</v>
      </c>
      <c r="AH12">
        <v>19647</v>
      </c>
      <c r="AI12">
        <v>3503</v>
      </c>
      <c r="AJ12">
        <v>9671</v>
      </c>
      <c r="AK12">
        <v>3245</v>
      </c>
      <c r="AL12">
        <v>9981</v>
      </c>
      <c r="AM12">
        <v>5544</v>
      </c>
      <c r="AN12">
        <v>5300</v>
      </c>
      <c r="AO12">
        <v>4562</v>
      </c>
      <c r="AP12">
        <v>2899</v>
      </c>
      <c r="AQ12">
        <v>6172</v>
      </c>
      <c r="AR12">
        <v>3858</v>
      </c>
      <c r="AS12">
        <v>4500</v>
      </c>
      <c r="AT12">
        <v>3972</v>
      </c>
      <c r="AU12">
        <v>7360</v>
      </c>
      <c r="AV12">
        <v>5800</v>
      </c>
      <c r="AW12">
        <v>7215</v>
      </c>
      <c r="AX12">
        <v>5995</v>
      </c>
      <c r="AY12">
        <v>7051</v>
      </c>
      <c r="AZ12">
        <v>7144</v>
      </c>
      <c r="BA12">
        <v>4986</v>
      </c>
      <c r="BB12">
        <v>3612</v>
      </c>
      <c r="BC12">
        <v>4477</v>
      </c>
      <c r="BD12">
        <v>9512</v>
      </c>
      <c r="BE12">
        <v>20552</v>
      </c>
      <c r="BF12">
        <v>4075</v>
      </c>
      <c r="BG12">
        <v>4031</v>
      </c>
      <c r="BH12">
        <v>5157</v>
      </c>
      <c r="BI12">
        <v>3766</v>
      </c>
      <c r="BJ12">
        <v>3293</v>
      </c>
      <c r="BK12">
        <v>5397</v>
      </c>
      <c r="BL12">
        <v>3531</v>
      </c>
      <c r="BM12">
        <v>7317</v>
      </c>
      <c r="BN12">
        <v>4906</v>
      </c>
      <c r="BO12">
        <v>5549</v>
      </c>
      <c r="BP12">
        <v>4021</v>
      </c>
      <c r="BQ12">
        <v>13645</v>
      </c>
      <c r="BR12">
        <v>11595</v>
      </c>
      <c r="BS12">
        <v>7579</v>
      </c>
      <c r="BT12">
        <v>15648</v>
      </c>
      <c r="BU12">
        <v>9531</v>
      </c>
      <c r="BV12">
        <v>5830</v>
      </c>
      <c r="BW12">
        <v>14570</v>
      </c>
      <c r="BX12">
        <v>9914</v>
      </c>
      <c r="BY12">
        <v>10693</v>
      </c>
      <c r="BZ12">
        <v>9341</v>
      </c>
      <c r="CA12">
        <v>6160</v>
      </c>
      <c r="CB12">
        <v>5659</v>
      </c>
      <c r="CC12">
        <v>6272</v>
      </c>
      <c r="CD12">
        <v>6539</v>
      </c>
      <c r="CE12">
        <v>15728</v>
      </c>
      <c r="CF12">
        <v>4777</v>
      </c>
      <c r="CG12">
        <v>7923</v>
      </c>
      <c r="CH12">
        <v>6456</v>
      </c>
      <c r="CI12">
        <v>6785</v>
      </c>
      <c r="CJ12">
        <v>3501</v>
      </c>
      <c r="CK12">
        <v>7655</v>
      </c>
      <c r="CL12">
        <v>3321</v>
      </c>
      <c r="CM12">
        <v>3123</v>
      </c>
      <c r="CN12">
        <v>4919</v>
      </c>
      <c r="CO12">
        <v>7939</v>
      </c>
      <c r="CP12">
        <v>5102</v>
      </c>
      <c r="CQ12">
        <v>7307</v>
      </c>
      <c r="CR12">
        <v>5508</v>
      </c>
      <c r="CS12">
        <v>10968</v>
      </c>
      <c r="CT12">
        <v>10879</v>
      </c>
      <c r="CU12">
        <v>5433</v>
      </c>
      <c r="CV12">
        <v>5187</v>
      </c>
      <c r="CW12">
        <v>3846</v>
      </c>
      <c r="CX12">
        <v>6752</v>
      </c>
      <c r="CY12">
        <v>4630</v>
      </c>
      <c r="CZ12">
        <v>8284</v>
      </c>
      <c r="DA12">
        <v>4845</v>
      </c>
      <c r="DB12">
        <v>6594</v>
      </c>
      <c r="DC12">
        <v>2385</v>
      </c>
      <c r="DD12">
        <v>7597</v>
      </c>
      <c r="DE12">
        <v>4647</v>
      </c>
      <c r="DF12">
        <v>21130</v>
      </c>
      <c r="DG12">
        <v>8670</v>
      </c>
      <c r="DH12">
        <v>29566</v>
      </c>
    </row>
    <row r="13" spans="1:112" x14ac:dyDescent="0.25">
      <c r="A13" t="s">
        <v>1431</v>
      </c>
      <c r="C13">
        <v>188</v>
      </c>
      <c r="D13">
        <v>309</v>
      </c>
      <c r="E13">
        <v>254</v>
      </c>
      <c r="F13">
        <v>220</v>
      </c>
      <c r="G13">
        <v>595</v>
      </c>
      <c r="H13">
        <v>484</v>
      </c>
      <c r="I13">
        <v>631</v>
      </c>
      <c r="J13">
        <v>852</v>
      </c>
      <c r="K13">
        <v>375</v>
      </c>
      <c r="L13">
        <v>459</v>
      </c>
      <c r="M13">
        <v>131</v>
      </c>
      <c r="N13">
        <v>669</v>
      </c>
      <c r="O13">
        <v>355</v>
      </c>
      <c r="P13">
        <v>200</v>
      </c>
      <c r="Q13">
        <v>282</v>
      </c>
      <c r="R13">
        <v>375</v>
      </c>
      <c r="S13">
        <v>510</v>
      </c>
      <c r="T13">
        <v>316</v>
      </c>
      <c r="U13">
        <v>453</v>
      </c>
      <c r="V13">
        <v>581</v>
      </c>
      <c r="W13">
        <v>105</v>
      </c>
      <c r="X13">
        <v>193</v>
      </c>
      <c r="Y13">
        <v>75</v>
      </c>
      <c r="Z13">
        <v>375</v>
      </c>
      <c r="AA13">
        <v>629</v>
      </c>
      <c r="AB13">
        <v>195</v>
      </c>
      <c r="AC13">
        <v>159</v>
      </c>
      <c r="AD13">
        <v>137</v>
      </c>
      <c r="AE13">
        <v>208</v>
      </c>
      <c r="AF13">
        <v>115</v>
      </c>
      <c r="AG13">
        <v>95</v>
      </c>
      <c r="AH13">
        <v>660</v>
      </c>
      <c r="AI13">
        <v>136</v>
      </c>
      <c r="AJ13">
        <v>369</v>
      </c>
      <c r="AK13">
        <v>153</v>
      </c>
      <c r="AL13">
        <v>437</v>
      </c>
      <c r="AM13">
        <v>163</v>
      </c>
      <c r="AN13">
        <v>228</v>
      </c>
      <c r="AO13">
        <v>206</v>
      </c>
      <c r="AP13">
        <v>125</v>
      </c>
      <c r="AQ13">
        <v>242</v>
      </c>
      <c r="AR13">
        <v>114</v>
      </c>
      <c r="AS13">
        <v>162</v>
      </c>
      <c r="AT13">
        <v>209</v>
      </c>
      <c r="AU13">
        <v>294</v>
      </c>
      <c r="AV13">
        <v>194</v>
      </c>
      <c r="AW13">
        <v>341</v>
      </c>
      <c r="AX13">
        <v>132</v>
      </c>
      <c r="AY13">
        <v>245</v>
      </c>
      <c r="AZ13">
        <v>298</v>
      </c>
      <c r="BA13">
        <v>154</v>
      </c>
      <c r="BB13">
        <v>132</v>
      </c>
      <c r="BC13">
        <v>224</v>
      </c>
      <c r="BD13">
        <v>296</v>
      </c>
      <c r="BE13">
        <v>889</v>
      </c>
      <c r="BF13">
        <v>93</v>
      </c>
      <c r="BG13">
        <v>105</v>
      </c>
      <c r="BH13">
        <v>230</v>
      </c>
      <c r="BI13">
        <v>173</v>
      </c>
      <c r="BJ13">
        <v>110</v>
      </c>
      <c r="BK13">
        <v>240</v>
      </c>
      <c r="BL13">
        <v>140</v>
      </c>
      <c r="BM13">
        <v>322</v>
      </c>
      <c r="BN13">
        <v>214</v>
      </c>
      <c r="BO13">
        <v>156</v>
      </c>
      <c r="BP13">
        <v>120</v>
      </c>
      <c r="BQ13">
        <v>625</v>
      </c>
      <c r="BR13">
        <v>361</v>
      </c>
      <c r="BS13">
        <v>337</v>
      </c>
      <c r="BT13">
        <v>556</v>
      </c>
      <c r="BU13">
        <v>468</v>
      </c>
      <c r="BV13">
        <v>295</v>
      </c>
      <c r="BW13">
        <v>549</v>
      </c>
      <c r="BX13">
        <v>442</v>
      </c>
      <c r="BY13">
        <v>389</v>
      </c>
      <c r="BZ13">
        <v>421</v>
      </c>
      <c r="CA13">
        <v>224</v>
      </c>
      <c r="CB13">
        <v>142</v>
      </c>
      <c r="CC13">
        <v>203</v>
      </c>
      <c r="CD13">
        <v>289</v>
      </c>
      <c r="CE13">
        <v>571</v>
      </c>
      <c r="CF13">
        <v>240</v>
      </c>
      <c r="CG13">
        <v>320</v>
      </c>
      <c r="CH13">
        <v>258</v>
      </c>
      <c r="CI13">
        <v>289</v>
      </c>
      <c r="CJ13">
        <v>109</v>
      </c>
      <c r="CK13">
        <v>209</v>
      </c>
      <c r="CL13">
        <v>141</v>
      </c>
      <c r="CM13">
        <v>125</v>
      </c>
      <c r="CN13">
        <v>250</v>
      </c>
      <c r="CO13">
        <v>349</v>
      </c>
      <c r="CP13">
        <v>198</v>
      </c>
      <c r="CQ13">
        <v>355</v>
      </c>
      <c r="CR13">
        <v>223</v>
      </c>
      <c r="CS13">
        <v>670</v>
      </c>
      <c r="CT13">
        <v>418</v>
      </c>
      <c r="CU13">
        <v>268</v>
      </c>
      <c r="CV13">
        <v>211</v>
      </c>
      <c r="CW13">
        <v>184</v>
      </c>
      <c r="CX13">
        <v>214</v>
      </c>
      <c r="CY13">
        <v>222</v>
      </c>
      <c r="CZ13">
        <v>374</v>
      </c>
      <c r="DA13">
        <v>204</v>
      </c>
      <c r="DB13">
        <v>339</v>
      </c>
      <c r="DC13">
        <v>45</v>
      </c>
      <c r="DD13">
        <v>239</v>
      </c>
      <c r="DE13">
        <v>173</v>
      </c>
      <c r="DF13">
        <v>421</v>
      </c>
      <c r="DG13">
        <v>313</v>
      </c>
      <c r="DH13">
        <v>628</v>
      </c>
    </row>
    <row r="14" spans="1:112" x14ac:dyDescent="0.25">
      <c r="A14" t="s">
        <v>1432</v>
      </c>
      <c r="C14">
        <v>102</v>
      </c>
      <c r="D14">
        <v>119</v>
      </c>
      <c r="E14">
        <v>110</v>
      </c>
      <c r="F14">
        <v>57</v>
      </c>
      <c r="G14">
        <v>155</v>
      </c>
      <c r="H14">
        <v>214</v>
      </c>
      <c r="I14">
        <v>230</v>
      </c>
      <c r="J14">
        <v>326</v>
      </c>
      <c r="K14">
        <v>194</v>
      </c>
      <c r="L14">
        <v>165</v>
      </c>
      <c r="M14">
        <v>61</v>
      </c>
      <c r="N14">
        <v>247</v>
      </c>
      <c r="O14">
        <v>124</v>
      </c>
      <c r="P14">
        <v>68</v>
      </c>
      <c r="Q14">
        <v>147</v>
      </c>
      <c r="R14">
        <v>203</v>
      </c>
      <c r="S14">
        <v>155</v>
      </c>
      <c r="T14">
        <v>160</v>
      </c>
      <c r="U14">
        <v>194</v>
      </c>
      <c r="V14">
        <v>291</v>
      </c>
      <c r="W14">
        <v>28</v>
      </c>
      <c r="X14">
        <v>85</v>
      </c>
      <c r="Y14">
        <v>28</v>
      </c>
      <c r="Z14">
        <v>136</v>
      </c>
      <c r="AA14">
        <v>429</v>
      </c>
      <c r="AB14">
        <v>100</v>
      </c>
      <c r="AC14">
        <v>43</v>
      </c>
      <c r="AD14">
        <v>62</v>
      </c>
      <c r="AE14">
        <v>146</v>
      </c>
      <c r="AF14">
        <v>36</v>
      </c>
      <c r="AG14">
        <v>51</v>
      </c>
      <c r="AH14">
        <v>262</v>
      </c>
      <c r="AI14">
        <v>66</v>
      </c>
      <c r="AJ14">
        <v>233</v>
      </c>
      <c r="AK14">
        <v>94</v>
      </c>
      <c r="AL14">
        <v>161</v>
      </c>
      <c r="AM14">
        <v>65</v>
      </c>
      <c r="AN14">
        <v>92</v>
      </c>
      <c r="AO14">
        <v>89</v>
      </c>
      <c r="AP14">
        <v>65</v>
      </c>
      <c r="AQ14">
        <v>125</v>
      </c>
      <c r="AR14">
        <v>48</v>
      </c>
      <c r="AS14">
        <v>75</v>
      </c>
      <c r="AT14">
        <v>30</v>
      </c>
      <c r="AU14">
        <v>135</v>
      </c>
      <c r="AV14">
        <v>87</v>
      </c>
      <c r="AW14">
        <v>171</v>
      </c>
      <c r="AX14">
        <v>50</v>
      </c>
      <c r="AY14">
        <v>98</v>
      </c>
      <c r="AZ14">
        <v>146</v>
      </c>
      <c r="BA14">
        <v>46</v>
      </c>
      <c r="BB14">
        <v>26</v>
      </c>
      <c r="BC14">
        <v>105</v>
      </c>
      <c r="BD14">
        <v>142</v>
      </c>
      <c r="BE14">
        <v>413</v>
      </c>
      <c r="BF14">
        <v>34</v>
      </c>
      <c r="BG14">
        <v>51</v>
      </c>
      <c r="BH14">
        <v>80</v>
      </c>
      <c r="BI14">
        <v>55</v>
      </c>
      <c r="BJ14">
        <v>39</v>
      </c>
      <c r="BK14">
        <v>60</v>
      </c>
      <c r="BL14">
        <v>58</v>
      </c>
      <c r="BM14">
        <v>114</v>
      </c>
      <c r="BN14">
        <v>102</v>
      </c>
      <c r="BO14">
        <v>88</v>
      </c>
      <c r="BP14">
        <v>41</v>
      </c>
      <c r="BQ14">
        <v>313</v>
      </c>
      <c r="BR14">
        <v>154</v>
      </c>
      <c r="BS14">
        <v>150</v>
      </c>
      <c r="BT14">
        <v>201</v>
      </c>
      <c r="BU14">
        <v>166</v>
      </c>
      <c r="BV14">
        <v>104</v>
      </c>
      <c r="BW14">
        <v>287</v>
      </c>
      <c r="BX14">
        <v>91</v>
      </c>
      <c r="BY14">
        <v>149</v>
      </c>
      <c r="BZ14">
        <v>158</v>
      </c>
      <c r="CA14">
        <v>128</v>
      </c>
      <c r="CB14">
        <v>67</v>
      </c>
      <c r="CC14">
        <v>82</v>
      </c>
      <c r="CD14">
        <v>111</v>
      </c>
      <c r="CE14">
        <v>165</v>
      </c>
      <c r="CF14">
        <v>59</v>
      </c>
      <c r="CG14">
        <v>125</v>
      </c>
      <c r="CH14">
        <v>47</v>
      </c>
      <c r="CI14">
        <v>154</v>
      </c>
      <c r="CJ14">
        <v>50</v>
      </c>
      <c r="CK14">
        <v>83</v>
      </c>
      <c r="CL14">
        <v>51</v>
      </c>
      <c r="CM14">
        <v>34</v>
      </c>
      <c r="CN14">
        <v>123</v>
      </c>
      <c r="CO14">
        <v>95</v>
      </c>
      <c r="CP14">
        <v>84</v>
      </c>
      <c r="CQ14">
        <v>157</v>
      </c>
      <c r="CR14">
        <v>77</v>
      </c>
      <c r="CS14">
        <v>222</v>
      </c>
      <c r="CT14">
        <v>229</v>
      </c>
      <c r="CU14">
        <v>44</v>
      </c>
      <c r="CV14">
        <v>89</v>
      </c>
      <c r="CW14">
        <v>97</v>
      </c>
      <c r="CX14">
        <v>120</v>
      </c>
      <c r="CY14">
        <v>65</v>
      </c>
      <c r="CZ14">
        <v>170</v>
      </c>
      <c r="DA14">
        <v>107</v>
      </c>
      <c r="DB14">
        <v>148</v>
      </c>
      <c r="DC14">
        <v>25</v>
      </c>
      <c r="DD14">
        <v>116</v>
      </c>
      <c r="DE14">
        <v>90</v>
      </c>
      <c r="DF14">
        <v>159</v>
      </c>
      <c r="DG14">
        <v>143</v>
      </c>
      <c r="DH14">
        <v>270</v>
      </c>
    </row>
    <row r="15" spans="1:112" x14ac:dyDescent="0.25">
      <c r="A15" t="s">
        <v>1753</v>
      </c>
      <c r="C15">
        <v>55</v>
      </c>
      <c r="D15">
        <v>10</v>
      </c>
      <c r="E15">
        <v>6</v>
      </c>
      <c r="F15">
        <v>4</v>
      </c>
      <c r="G15">
        <v>0</v>
      </c>
      <c r="H15">
        <v>3</v>
      </c>
      <c r="I15">
        <v>39</v>
      </c>
      <c r="J15">
        <v>119</v>
      </c>
      <c r="K15">
        <v>0</v>
      </c>
      <c r="L15">
        <v>7</v>
      </c>
      <c r="M15">
        <v>17</v>
      </c>
      <c r="N15">
        <v>115</v>
      </c>
      <c r="O15">
        <v>1</v>
      </c>
      <c r="P15">
        <v>1</v>
      </c>
      <c r="Q15">
        <v>17</v>
      </c>
      <c r="R15">
        <v>8</v>
      </c>
      <c r="S15">
        <v>10</v>
      </c>
      <c r="T15">
        <v>5</v>
      </c>
      <c r="U15">
        <v>38</v>
      </c>
      <c r="V15">
        <v>3</v>
      </c>
      <c r="W15">
        <v>1</v>
      </c>
      <c r="X15">
        <v>69</v>
      </c>
      <c r="Y15">
        <v>8</v>
      </c>
      <c r="Z15">
        <v>61</v>
      </c>
      <c r="AA15">
        <v>27</v>
      </c>
      <c r="AB15">
        <v>11</v>
      </c>
      <c r="AC15">
        <v>0</v>
      </c>
      <c r="AD15">
        <v>8</v>
      </c>
      <c r="AE15">
        <v>9</v>
      </c>
      <c r="AF15">
        <v>6</v>
      </c>
      <c r="AG15">
        <v>3</v>
      </c>
      <c r="AH15">
        <v>9</v>
      </c>
      <c r="AI15">
        <v>0</v>
      </c>
      <c r="AJ15">
        <v>0</v>
      </c>
      <c r="AK15">
        <v>0</v>
      </c>
      <c r="AL15">
        <v>34</v>
      </c>
      <c r="AM15">
        <v>19</v>
      </c>
      <c r="AN15">
        <v>8</v>
      </c>
      <c r="AO15">
        <v>1</v>
      </c>
      <c r="AP15">
        <v>17</v>
      </c>
      <c r="AQ15">
        <v>7</v>
      </c>
      <c r="AR15">
        <v>1</v>
      </c>
      <c r="AS15">
        <v>7</v>
      </c>
      <c r="AT15">
        <v>0</v>
      </c>
      <c r="AU15">
        <v>0</v>
      </c>
      <c r="AV15">
        <v>10</v>
      </c>
      <c r="AW15">
        <v>8</v>
      </c>
      <c r="AX15">
        <v>0</v>
      </c>
      <c r="AY15">
        <v>12</v>
      </c>
      <c r="AZ15">
        <v>34</v>
      </c>
      <c r="BA15">
        <v>10</v>
      </c>
      <c r="BB15">
        <v>0</v>
      </c>
      <c r="BC15">
        <v>13</v>
      </c>
      <c r="BD15">
        <v>9</v>
      </c>
      <c r="BE15">
        <v>8</v>
      </c>
      <c r="BF15">
        <v>0</v>
      </c>
      <c r="BG15">
        <v>1</v>
      </c>
      <c r="BH15">
        <v>0</v>
      </c>
      <c r="BI15">
        <v>1</v>
      </c>
      <c r="BJ15">
        <v>2</v>
      </c>
      <c r="BK15">
        <v>5</v>
      </c>
      <c r="BL15">
        <v>1</v>
      </c>
      <c r="BM15">
        <v>44</v>
      </c>
      <c r="BN15">
        <v>6</v>
      </c>
      <c r="BO15">
        <v>3</v>
      </c>
      <c r="BP15">
        <v>3</v>
      </c>
      <c r="BQ15">
        <v>1</v>
      </c>
      <c r="BR15">
        <v>0</v>
      </c>
      <c r="BS15">
        <v>1</v>
      </c>
      <c r="BT15">
        <v>107</v>
      </c>
      <c r="BU15">
        <v>45</v>
      </c>
      <c r="BV15">
        <v>31</v>
      </c>
      <c r="BW15">
        <v>4</v>
      </c>
      <c r="BX15">
        <v>5</v>
      </c>
      <c r="BY15">
        <v>16</v>
      </c>
      <c r="BZ15">
        <v>0</v>
      </c>
      <c r="CA15">
        <v>1</v>
      </c>
      <c r="CB15">
        <v>0</v>
      </c>
      <c r="CC15">
        <v>21</v>
      </c>
      <c r="CD15">
        <v>22</v>
      </c>
      <c r="CE15">
        <v>23</v>
      </c>
      <c r="CF15">
        <v>3</v>
      </c>
      <c r="CG15">
        <v>6</v>
      </c>
      <c r="CH15">
        <v>6</v>
      </c>
      <c r="CI15">
        <v>0</v>
      </c>
      <c r="CJ15">
        <v>1</v>
      </c>
      <c r="CK15">
        <v>2</v>
      </c>
      <c r="CL15">
        <v>1</v>
      </c>
      <c r="CM15">
        <v>0</v>
      </c>
      <c r="CN15">
        <v>5</v>
      </c>
      <c r="CO15">
        <v>3</v>
      </c>
      <c r="CP15">
        <v>1</v>
      </c>
      <c r="CQ15">
        <v>7</v>
      </c>
      <c r="CR15">
        <v>2</v>
      </c>
      <c r="CS15">
        <v>90</v>
      </c>
      <c r="CT15">
        <v>27</v>
      </c>
      <c r="CU15">
        <v>5</v>
      </c>
      <c r="CV15">
        <v>0</v>
      </c>
      <c r="CW15">
        <v>0</v>
      </c>
      <c r="CX15">
        <v>3</v>
      </c>
      <c r="CY15">
        <v>2</v>
      </c>
      <c r="CZ15">
        <v>0</v>
      </c>
      <c r="DA15">
        <v>0</v>
      </c>
      <c r="DB15">
        <v>20</v>
      </c>
      <c r="DC15">
        <v>1</v>
      </c>
      <c r="DD15">
        <v>4</v>
      </c>
      <c r="DE15">
        <v>5</v>
      </c>
      <c r="DF15">
        <v>1</v>
      </c>
      <c r="DG15">
        <v>1</v>
      </c>
      <c r="DH15">
        <v>87</v>
      </c>
    </row>
    <row r="16" spans="1:112" x14ac:dyDescent="0.25">
      <c r="A16" t="s">
        <v>1433</v>
      </c>
      <c r="C16">
        <v>24</v>
      </c>
      <c r="D16">
        <v>8</v>
      </c>
      <c r="E16">
        <v>5</v>
      </c>
      <c r="F16">
        <v>2</v>
      </c>
      <c r="G16">
        <v>0</v>
      </c>
      <c r="H16">
        <v>2</v>
      </c>
      <c r="I16">
        <v>43</v>
      </c>
      <c r="J16">
        <v>46</v>
      </c>
      <c r="K16">
        <v>0</v>
      </c>
      <c r="L16">
        <v>0</v>
      </c>
      <c r="M16">
        <v>10</v>
      </c>
      <c r="N16">
        <v>14</v>
      </c>
      <c r="O16">
        <v>0</v>
      </c>
      <c r="P16">
        <v>0</v>
      </c>
      <c r="Q16">
        <v>9</v>
      </c>
      <c r="R16">
        <v>18</v>
      </c>
      <c r="S16">
        <v>5</v>
      </c>
      <c r="T16">
        <v>0</v>
      </c>
      <c r="U16">
        <v>5</v>
      </c>
      <c r="V16">
        <v>0</v>
      </c>
      <c r="W16">
        <v>5</v>
      </c>
      <c r="X16">
        <v>46</v>
      </c>
      <c r="Y16">
        <v>5</v>
      </c>
      <c r="Z16">
        <v>38</v>
      </c>
      <c r="AA16">
        <v>30</v>
      </c>
      <c r="AB16">
        <v>9</v>
      </c>
      <c r="AC16">
        <v>0</v>
      </c>
      <c r="AD16">
        <v>3</v>
      </c>
      <c r="AE16">
        <v>5</v>
      </c>
      <c r="AF16">
        <v>5</v>
      </c>
      <c r="AG16">
        <v>0</v>
      </c>
      <c r="AH16">
        <v>25</v>
      </c>
      <c r="AI16">
        <v>0</v>
      </c>
      <c r="AJ16">
        <v>0</v>
      </c>
      <c r="AK16">
        <v>0</v>
      </c>
      <c r="AL16">
        <v>10</v>
      </c>
      <c r="AM16">
        <v>1</v>
      </c>
      <c r="AN16">
        <v>12</v>
      </c>
      <c r="AO16">
        <v>1</v>
      </c>
      <c r="AP16">
        <v>14</v>
      </c>
      <c r="AQ16">
        <v>5</v>
      </c>
      <c r="AR16">
        <v>1</v>
      </c>
      <c r="AS16">
        <v>20</v>
      </c>
      <c r="AT16">
        <v>20</v>
      </c>
      <c r="AU16">
        <v>0</v>
      </c>
      <c r="AV16">
        <v>3</v>
      </c>
      <c r="AW16">
        <v>4</v>
      </c>
      <c r="AX16">
        <v>0</v>
      </c>
      <c r="AY16">
        <v>3</v>
      </c>
      <c r="AZ16">
        <v>24</v>
      </c>
      <c r="BA16">
        <v>1</v>
      </c>
      <c r="BB16">
        <v>4</v>
      </c>
      <c r="BC16">
        <v>11</v>
      </c>
      <c r="BD16">
        <v>7</v>
      </c>
      <c r="BE16">
        <v>4</v>
      </c>
      <c r="BF16">
        <v>1</v>
      </c>
      <c r="BG16">
        <v>1</v>
      </c>
      <c r="BH16">
        <v>2</v>
      </c>
      <c r="BI16">
        <v>1</v>
      </c>
      <c r="BJ16">
        <v>2</v>
      </c>
      <c r="BK16">
        <v>7</v>
      </c>
      <c r="BL16">
        <v>1</v>
      </c>
      <c r="BM16">
        <v>20</v>
      </c>
      <c r="BN16">
        <v>3</v>
      </c>
      <c r="BO16">
        <v>2</v>
      </c>
      <c r="BP16">
        <v>0</v>
      </c>
      <c r="BQ16">
        <v>1</v>
      </c>
      <c r="BR16">
        <v>0</v>
      </c>
      <c r="BS16">
        <v>0</v>
      </c>
      <c r="BT16">
        <v>31</v>
      </c>
      <c r="BU16">
        <v>12</v>
      </c>
      <c r="BV16">
        <v>0</v>
      </c>
      <c r="BW16">
        <v>7</v>
      </c>
      <c r="BX16">
        <v>9</v>
      </c>
      <c r="BY16">
        <v>0</v>
      </c>
      <c r="BZ16">
        <v>2</v>
      </c>
      <c r="CA16">
        <v>0</v>
      </c>
      <c r="CB16">
        <v>0</v>
      </c>
      <c r="CC16">
        <v>1</v>
      </c>
      <c r="CD16">
        <v>22</v>
      </c>
      <c r="CE16">
        <v>7</v>
      </c>
      <c r="CF16">
        <v>3</v>
      </c>
      <c r="CG16">
        <v>1</v>
      </c>
      <c r="CH16">
        <v>1</v>
      </c>
      <c r="CI16">
        <v>2</v>
      </c>
      <c r="CJ16">
        <v>1</v>
      </c>
      <c r="CK16">
        <v>0</v>
      </c>
      <c r="CL16">
        <v>0</v>
      </c>
      <c r="CM16">
        <v>0</v>
      </c>
      <c r="CN16">
        <v>4</v>
      </c>
      <c r="CO16">
        <v>4</v>
      </c>
      <c r="CP16">
        <v>0</v>
      </c>
      <c r="CQ16">
        <v>3</v>
      </c>
      <c r="CR16">
        <v>0</v>
      </c>
      <c r="CS16">
        <v>28</v>
      </c>
      <c r="CT16">
        <v>5</v>
      </c>
      <c r="CU16">
        <v>4</v>
      </c>
      <c r="CV16">
        <v>0</v>
      </c>
      <c r="CW16">
        <v>1</v>
      </c>
      <c r="CX16">
        <v>0</v>
      </c>
      <c r="CY16">
        <v>0</v>
      </c>
      <c r="CZ16">
        <v>3</v>
      </c>
      <c r="DA16">
        <v>1</v>
      </c>
      <c r="DB16">
        <v>15</v>
      </c>
      <c r="DC16">
        <v>0</v>
      </c>
      <c r="DD16">
        <v>0</v>
      </c>
      <c r="DE16">
        <v>4</v>
      </c>
      <c r="DF16">
        <v>0</v>
      </c>
      <c r="DG16">
        <v>1</v>
      </c>
      <c r="DH16">
        <v>0</v>
      </c>
    </row>
    <row r="17" spans="1:112" x14ac:dyDescent="0.25">
      <c r="A17" t="s">
        <v>1532</v>
      </c>
      <c r="C17">
        <v>54</v>
      </c>
      <c r="D17">
        <v>10</v>
      </c>
      <c r="E17">
        <v>5</v>
      </c>
      <c r="F17">
        <v>4</v>
      </c>
      <c r="G17">
        <v>0</v>
      </c>
      <c r="H17">
        <v>1</v>
      </c>
      <c r="I17">
        <v>2</v>
      </c>
      <c r="J17">
        <v>3</v>
      </c>
      <c r="K17">
        <v>0</v>
      </c>
      <c r="L17">
        <v>3</v>
      </c>
      <c r="M17">
        <v>17</v>
      </c>
      <c r="N17">
        <v>0</v>
      </c>
      <c r="O17">
        <v>1</v>
      </c>
      <c r="P17">
        <v>0</v>
      </c>
      <c r="Q17">
        <v>6</v>
      </c>
      <c r="R17">
        <v>3</v>
      </c>
      <c r="S17">
        <v>8</v>
      </c>
      <c r="T17">
        <v>4</v>
      </c>
      <c r="U17">
        <v>0</v>
      </c>
      <c r="V17">
        <v>0</v>
      </c>
      <c r="W17">
        <v>1</v>
      </c>
      <c r="X17">
        <v>69</v>
      </c>
      <c r="Y17">
        <v>7</v>
      </c>
      <c r="Z17">
        <v>13</v>
      </c>
      <c r="AA17">
        <v>24</v>
      </c>
      <c r="AB17">
        <v>11</v>
      </c>
      <c r="AC17">
        <v>0</v>
      </c>
      <c r="AD17">
        <v>7</v>
      </c>
      <c r="AE17">
        <v>9</v>
      </c>
      <c r="AF17">
        <v>0</v>
      </c>
      <c r="AG17">
        <v>2</v>
      </c>
      <c r="AH17">
        <v>3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7</v>
      </c>
      <c r="AO17">
        <v>1</v>
      </c>
      <c r="AP17">
        <v>16</v>
      </c>
      <c r="AQ17">
        <v>7</v>
      </c>
      <c r="AR17">
        <v>1</v>
      </c>
      <c r="AS17">
        <v>6</v>
      </c>
      <c r="AT17">
        <v>0</v>
      </c>
      <c r="AU17">
        <v>0</v>
      </c>
      <c r="AV17">
        <v>0</v>
      </c>
      <c r="AW17">
        <v>5</v>
      </c>
      <c r="AX17">
        <v>0</v>
      </c>
      <c r="AY17">
        <v>5</v>
      </c>
      <c r="AZ17">
        <v>3</v>
      </c>
      <c r="BA17">
        <v>8</v>
      </c>
      <c r="BB17">
        <v>0</v>
      </c>
      <c r="BC17">
        <v>0</v>
      </c>
      <c r="BD17">
        <v>1</v>
      </c>
      <c r="BE17">
        <v>1</v>
      </c>
      <c r="BF17">
        <v>0</v>
      </c>
      <c r="BG17">
        <v>1</v>
      </c>
      <c r="BH17">
        <v>0</v>
      </c>
      <c r="BI17">
        <v>0</v>
      </c>
      <c r="BJ17">
        <v>0</v>
      </c>
      <c r="BK17">
        <v>3</v>
      </c>
      <c r="BL17">
        <v>1</v>
      </c>
      <c r="BM17">
        <v>25</v>
      </c>
      <c r="BN17">
        <v>1</v>
      </c>
      <c r="BO17">
        <v>2</v>
      </c>
      <c r="BP17">
        <v>1</v>
      </c>
      <c r="BQ17">
        <v>0</v>
      </c>
      <c r="BR17">
        <v>0</v>
      </c>
      <c r="BS17">
        <v>0</v>
      </c>
      <c r="BT17">
        <v>42</v>
      </c>
      <c r="BU17">
        <v>0</v>
      </c>
      <c r="BV17">
        <v>30</v>
      </c>
      <c r="BW17">
        <v>0</v>
      </c>
      <c r="BX17">
        <v>0</v>
      </c>
      <c r="BY17">
        <v>0</v>
      </c>
      <c r="BZ17">
        <v>0</v>
      </c>
      <c r="CA17">
        <v>1</v>
      </c>
      <c r="CB17">
        <v>0</v>
      </c>
      <c r="CC17">
        <v>20</v>
      </c>
      <c r="CD17">
        <v>15</v>
      </c>
      <c r="CE17">
        <v>21</v>
      </c>
      <c r="CF17">
        <v>0</v>
      </c>
      <c r="CG17">
        <v>0</v>
      </c>
      <c r="CH17">
        <v>2</v>
      </c>
      <c r="CI17">
        <v>0</v>
      </c>
      <c r="CJ17">
        <v>0</v>
      </c>
      <c r="CK17">
        <v>1</v>
      </c>
      <c r="CL17">
        <v>1</v>
      </c>
      <c r="CM17">
        <v>0</v>
      </c>
      <c r="CN17">
        <v>5</v>
      </c>
      <c r="CO17">
        <v>2</v>
      </c>
      <c r="CP17">
        <v>0</v>
      </c>
      <c r="CQ17">
        <v>3</v>
      </c>
      <c r="CR17">
        <v>0</v>
      </c>
      <c r="CS17">
        <v>2</v>
      </c>
      <c r="CT17">
        <v>22</v>
      </c>
      <c r="CU17">
        <v>5</v>
      </c>
      <c r="CV17">
        <v>0</v>
      </c>
      <c r="CW17">
        <v>0</v>
      </c>
      <c r="CX17">
        <v>3</v>
      </c>
      <c r="CY17">
        <v>1</v>
      </c>
      <c r="CZ17">
        <v>0</v>
      </c>
      <c r="DA17">
        <v>0</v>
      </c>
      <c r="DB17">
        <v>6</v>
      </c>
      <c r="DC17">
        <v>1</v>
      </c>
      <c r="DD17">
        <v>2</v>
      </c>
      <c r="DE17">
        <v>1</v>
      </c>
      <c r="DF17">
        <v>0</v>
      </c>
      <c r="DG17">
        <v>0</v>
      </c>
      <c r="DH17">
        <v>1</v>
      </c>
    </row>
    <row r="18" spans="1:112" x14ac:dyDescent="0.25">
      <c r="A18" t="s">
        <v>1435</v>
      </c>
      <c r="C18">
        <v>55</v>
      </c>
      <c r="D18">
        <v>10</v>
      </c>
      <c r="E18">
        <v>6</v>
      </c>
      <c r="F18">
        <v>4</v>
      </c>
      <c r="G18">
        <v>0</v>
      </c>
      <c r="H18">
        <v>3</v>
      </c>
      <c r="I18">
        <v>38</v>
      </c>
      <c r="J18">
        <v>119</v>
      </c>
      <c r="K18">
        <v>0</v>
      </c>
      <c r="L18">
        <v>7</v>
      </c>
      <c r="M18">
        <v>17</v>
      </c>
      <c r="N18">
        <v>111</v>
      </c>
      <c r="O18">
        <v>0</v>
      </c>
      <c r="P18">
        <v>1</v>
      </c>
      <c r="Q18">
        <v>17</v>
      </c>
      <c r="R18">
        <v>8</v>
      </c>
      <c r="S18">
        <v>10</v>
      </c>
      <c r="T18">
        <v>5</v>
      </c>
      <c r="U18">
        <v>38</v>
      </c>
      <c r="V18">
        <v>3</v>
      </c>
      <c r="W18">
        <v>0</v>
      </c>
      <c r="X18">
        <v>69</v>
      </c>
      <c r="Y18">
        <v>7</v>
      </c>
      <c r="Z18">
        <v>61</v>
      </c>
      <c r="AA18">
        <v>25</v>
      </c>
      <c r="AB18">
        <v>11</v>
      </c>
      <c r="AC18">
        <v>0</v>
      </c>
      <c r="AD18">
        <v>8</v>
      </c>
      <c r="AE18">
        <v>9</v>
      </c>
      <c r="AF18">
        <v>6</v>
      </c>
      <c r="AG18">
        <v>3</v>
      </c>
      <c r="AH18">
        <v>9</v>
      </c>
      <c r="AI18">
        <v>0</v>
      </c>
      <c r="AJ18">
        <v>0</v>
      </c>
      <c r="AK18">
        <v>0</v>
      </c>
      <c r="AL18">
        <v>34</v>
      </c>
      <c r="AM18">
        <v>19</v>
      </c>
      <c r="AN18">
        <v>7</v>
      </c>
      <c r="AO18">
        <v>1</v>
      </c>
      <c r="AP18">
        <v>17</v>
      </c>
      <c r="AQ18">
        <v>7</v>
      </c>
      <c r="AR18">
        <v>1</v>
      </c>
      <c r="AS18">
        <v>7</v>
      </c>
      <c r="AT18">
        <v>0</v>
      </c>
      <c r="AU18">
        <v>0</v>
      </c>
      <c r="AV18">
        <v>9</v>
      </c>
      <c r="AW18">
        <v>8</v>
      </c>
      <c r="AX18">
        <v>0</v>
      </c>
      <c r="AY18">
        <v>12</v>
      </c>
      <c r="AZ18">
        <v>34</v>
      </c>
      <c r="BA18">
        <v>10</v>
      </c>
      <c r="BB18">
        <v>0</v>
      </c>
      <c r="BC18">
        <v>13</v>
      </c>
      <c r="BD18">
        <v>9</v>
      </c>
      <c r="BE18">
        <v>7</v>
      </c>
      <c r="BF18">
        <v>0</v>
      </c>
      <c r="BG18">
        <v>0</v>
      </c>
      <c r="BH18">
        <v>0</v>
      </c>
      <c r="BI18">
        <v>1</v>
      </c>
      <c r="BJ18">
        <v>1</v>
      </c>
      <c r="BK18">
        <v>5</v>
      </c>
      <c r="BL18">
        <v>1</v>
      </c>
      <c r="BM18">
        <v>44</v>
      </c>
      <c r="BN18">
        <v>6</v>
      </c>
      <c r="BO18">
        <v>3</v>
      </c>
      <c r="BP18">
        <v>3</v>
      </c>
      <c r="BQ18">
        <v>1</v>
      </c>
      <c r="BR18">
        <v>0</v>
      </c>
      <c r="BS18">
        <v>1</v>
      </c>
      <c r="BT18">
        <v>107</v>
      </c>
      <c r="BU18">
        <v>45</v>
      </c>
      <c r="BV18">
        <v>31</v>
      </c>
      <c r="BW18">
        <v>4</v>
      </c>
      <c r="BX18">
        <v>4</v>
      </c>
      <c r="BY18">
        <v>16</v>
      </c>
      <c r="BZ18">
        <v>0</v>
      </c>
      <c r="CA18">
        <v>1</v>
      </c>
      <c r="CB18">
        <v>0</v>
      </c>
      <c r="CC18">
        <v>21</v>
      </c>
      <c r="CD18">
        <v>22</v>
      </c>
      <c r="CE18">
        <v>23</v>
      </c>
      <c r="CF18">
        <v>3</v>
      </c>
      <c r="CG18">
        <v>6</v>
      </c>
      <c r="CH18">
        <v>6</v>
      </c>
      <c r="CI18">
        <v>0</v>
      </c>
      <c r="CJ18">
        <v>1</v>
      </c>
      <c r="CK18">
        <v>2</v>
      </c>
      <c r="CL18">
        <v>1</v>
      </c>
      <c r="CM18">
        <v>0</v>
      </c>
      <c r="CN18">
        <v>5</v>
      </c>
      <c r="CO18">
        <v>3</v>
      </c>
      <c r="CP18">
        <v>1</v>
      </c>
      <c r="CQ18">
        <v>7</v>
      </c>
      <c r="CR18">
        <v>2</v>
      </c>
      <c r="CS18">
        <v>83</v>
      </c>
      <c r="CT18">
        <v>26</v>
      </c>
      <c r="CU18">
        <v>5</v>
      </c>
      <c r="CV18">
        <v>0</v>
      </c>
      <c r="CW18">
        <v>0</v>
      </c>
      <c r="CX18">
        <v>3</v>
      </c>
      <c r="CY18">
        <v>2</v>
      </c>
      <c r="CZ18">
        <v>0</v>
      </c>
      <c r="DA18">
        <v>0</v>
      </c>
      <c r="DB18">
        <v>20</v>
      </c>
      <c r="DC18">
        <v>1</v>
      </c>
      <c r="DD18">
        <v>4</v>
      </c>
      <c r="DE18">
        <v>5</v>
      </c>
      <c r="DF18">
        <v>1</v>
      </c>
      <c r="DG18">
        <v>0</v>
      </c>
      <c r="DH18">
        <v>87</v>
      </c>
    </row>
    <row r="19" spans="1:112" x14ac:dyDescent="0.25">
      <c r="A19" t="s">
        <v>1436</v>
      </c>
      <c r="C19">
        <v>0</v>
      </c>
      <c r="D19">
        <v>0</v>
      </c>
      <c r="E19">
        <v>0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1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1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1</v>
      </c>
      <c r="AX19">
        <v>0</v>
      </c>
      <c r="AY19">
        <v>0</v>
      </c>
      <c r="AZ19">
        <v>2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1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1</v>
      </c>
      <c r="BW19">
        <v>1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4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</v>
      </c>
      <c r="CN19">
        <v>0</v>
      </c>
      <c r="CO19">
        <v>0</v>
      </c>
      <c r="CP19">
        <v>0</v>
      </c>
      <c r="CQ19">
        <v>0</v>
      </c>
      <c r="CR19">
        <v>1</v>
      </c>
      <c r="CS19">
        <v>0</v>
      </c>
      <c r="CT19">
        <v>0</v>
      </c>
      <c r="CU19">
        <v>0</v>
      </c>
      <c r="CV19">
        <v>0</v>
      </c>
      <c r="CW19">
        <v>0</v>
      </c>
      <c r="CX19">
        <v>0</v>
      </c>
      <c r="CY19">
        <v>0</v>
      </c>
      <c r="CZ19">
        <v>0</v>
      </c>
      <c r="DA19">
        <v>0</v>
      </c>
      <c r="DB19">
        <v>0</v>
      </c>
      <c r="DC19">
        <v>0</v>
      </c>
      <c r="DD19">
        <v>0</v>
      </c>
      <c r="DE19">
        <v>0</v>
      </c>
      <c r="DF19">
        <v>0</v>
      </c>
      <c r="DG19">
        <v>0</v>
      </c>
      <c r="DH19">
        <v>0</v>
      </c>
    </row>
    <row r="20" spans="1:112" x14ac:dyDescent="0.25">
      <c r="A20" t="s">
        <v>1437</v>
      </c>
      <c r="C20">
        <v>70</v>
      </c>
      <c r="D20">
        <v>73</v>
      </c>
      <c r="E20">
        <v>69</v>
      </c>
      <c r="F20">
        <v>121</v>
      </c>
      <c r="G20">
        <v>174</v>
      </c>
      <c r="H20">
        <v>173</v>
      </c>
      <c r="I20">
        <v>261</v>
      </c>
      <c r="J20">
        <v>271</v>
      </c>
      <c r="K20">
        <v>264</v>
      </c>
      <c r="L20">
        <v>180</v>
      </c>
      <c r="M20">
        <v>102</v>
      </c>
      <c r="N20">
        <v>198</v>
      </c>
      <c r="O20">
        <v>171</v>
      </c>
      <c r="P20">
        <v>100</v>
      </c>
      <c r="Q20">
        <v>125</v>
      </c>
      <c r="R20">
        <v>203</v>
      </c>
      <c r="S20">
        <v>79</v>
      </c>
      <c r="T20">
        <v>94</v>
      </c>
      <c r="U20">
        <v>124</v>
      </c>
      <c r="V20">
        <v>223</v>
      </c>
      <c r="W20">
        <v>52</v>
      </c>
      <c r="X20">
        <v>95</v>
      </c>
      <c r="Y20">
        <v>25</v>
      </c>
      <c r="Z20">
        <v>141</v>
      </c>
      <c r="AA20">
        <v>271</v>
      </c>
      <c r="AB20">
        <v>71</v>
      </c>
      <c r="AC20">
        <v>49</v>
      </c>
      <c r="AD20">
        <v>36</v>
      </c>
      <c r="AE20">
        <v>82</v>
      </c>
      <c r="AF20">
        <v>45</v>
      </c>
      <c r="AG20">
        <v>37</v>
      </c>
      <c r="AH20">
        <v>187</v>
      </c>
      <c r="AI20">
        <v>53</v>
      </c>
      <c r="AJ20">
        <v>147</v>
      </c>
      <c r="AK20">
        <v>44</v>
      </c>
      <c r="AL20">
        <v>116</v>
      </c>
      <c r="AM20">
        <v>77</v>
      </c>
      <c r="AN20">
        <v>74</v>
      </c>
      <c r="AO20">
        <v>102</v>
      </c>
      <c r="AP20">
        <v>45</v>
      </c>
      <c r="AQ20">
        <v>93</v>
      </c>
      <c r="AR20">
        <v>77</v>
      </c>
      <c r="AS20">
        <v>74</v>
      </c>
      <c r="AT20">
        <v>63</v>
      </c>
      <c r="AU20">
        <v>44</v>
      </c>
      <c r="AV20">
        <v>86</v>
      </c>
      <c r="AW20">
        <v>155</v>
      </c>
      <c r="AX20">
        <v>68</v>
      </c>
      <c r="AY20">
        <v>80</v>
      </c>
      <c r="AZ20">
        <v>149</v>
      </c>
      <c r="BA20">
        <v>31</v>
      </c>
      <c r="BB20">
        <v>63</v>
      </c>
      <c r="BC20">
        <v>98</v>
      </c>
      <c r="BD20">
        <v>85</v>
      </c>
      <c r="BE20">
        <v>436</v>
      </c>
      <c r="BF20">
        <v>28</v>
      </c>
      <c r="BG20">
        <v>45</v>
      </c>
      <c r="BH20">
        <v>57</v>
      </c>
      <c r="BI20">
        <v>52</v>
      </c>
      <c r="BJ20">
        <v>78</v>
      </c>
      <c r="BK20">
        <v>85</v>
      </c>
      <c r="BL20">
        <v>55</v>
      </c>
      <c r="BM20">
        <v>106</v>
      </c>
      <c r="BN20">
        <v>121</v>
      </c>
      <c r="BO20">
        <v>67</v>
      </c>
      <c r="BP20">
        <v>17</v>
      </c>
      <c r="BQ20">
        <v>141</v>
      </c>
      <c r="BR20">
        <v>39</v>
      </c>
      <c r="BS20">
        <v>44</v>
      </c>
      <c r="BT20">
        <v>124</v>
      </c>
      <c r="BU20">
        <v>108</v>
      </c>
      <c r="BV20">
        <v>44</v>
      </c>
      <c r="BW20">
        <v>146</v>
      </c>
      <c r="BX20">
        <v>89</v>
      </c>
      <c r="BY20">
        <v>50</v>
      </c>
      <c r="BZ20">
        <v>101</v>
      </c>
      <c r="CA20">
        <v>46</v>
      </c>
      <c r="CB20">
        <v>57</v>
      </c>
      <c r="CC20">
        <v>18</v>
      </c>
      <c r="CD20">
        <v>85</v>
      </c>
      <c r="CE20">
        <v>74</v>
      </c>
      <c r="CF20">
        <v>40</v>
      </c>
      <c r="CG20">
        <v>67</v>
      </c>
      <c r="CH20">
        <v>32</v>
      </c>
      <c r="CI20">
        <v>33</v>
      </c>
      <c r="CJ20">
        <v>27</v>
      </c>
      <c r="CK20">
        <v>37</v>
      </c>
      <c r="CL20">
        <v>22</v>
      </c>
      <c r="CM20">
        <v>17</v>
      </c>
      <c r="CN20">
        <v>29</v>
      </c>
      <c r="CO20">
        <v>63</v>
      </c>
      <c r="CP20">
        <v>20</v>
      </c>
      <c r="CQ20">
        <v>40</v>
      </c>
      <c r="CR20">
        <v>22</v>
      </c>
      <c r="CS20">
        <v>98</v>
      </c>
      <c r="CT20">
        <v>45</v>
      </c>
      <c r="CU20">
        <v>33</v>
      </c>
      <c r="CV20">
        <v>22</v>
      </c>
      <c r="CW20">
        <v>17</v>
      </c>
      <c r="CX20">
        <v>53</v>
      </c>
      <c r="CY20">
        <v>49</v>
      </c>
      <c r="CZ20">
        <v>61</v>
      </c>
      <c r="DA20">
        <v>60</v>
      </c>
      <c r="DB20">
        <v>23</v>
      </c>
      <c r="DC20">
        <v>8</v>
      </c>
      <c r="DD20">
        <v>72</v>
      </c>
      <c r="DE20">
        <v>47</v>
      </c>
      <c r="DF20">
        <v>87</v>
      </c>
      <c r="DG20">
        <v>65</v>
      </c>
      <c r="DH20">
        <v>95</v>
      </c>
    </row>
    <row r="21" spans="1:112" x14ac:dyDescent="0.25">
      <c r="A21" t="s">
        <v>1438</v>
      </c>
      <c r="C21">
        <v>46</v>
      </c>
      <c r="D21">
        <v>26</v>
      </c>
      <c r="E21">
        <v>33</v>
      </c>
      <c r="F21">
        <v>45</v>
      </c>
      <c r="G21">
        <v>55</v>
      </c>
      <c r="H21">
        <v>70</v>
      </c>
      <c r="I21">
        <v>104</v>
      </c>
      <c r="J21">
        <v>159</v>
      </c>
      <c r="K21">
        <v>107</v>
      </c>
      <c r="L21">
        <v>68</v>
      </c>
      <c r="M21">
        <v>44</v>
      </c>
      <c r="N21">
        <v>87</v>
      </c>
      <c r="O21">
        <v>86</v>
      </c>
      <c r="P21">
        <v>59</v>
      </c>
      <c r="Q21">
        <v>69</v>
      </c>
      <c r="R21">
        <v>109</v>
      </c>
      <c r="S21">
        <v>25</v>
      </c>
      <c r="T21">
        <v>41</v>
      </c>
      <c r="U21">
        <v>43</v>
      </c>
      <c r="V21">
        <v>102</v>
      </c>
      <c r="W21">
        <v>17</v>
      </c>
      <c r="X21">
        <v>47</v>
      </c>
      <c r="Y21">
        <v>12</v>
      </c>
      <c r="Z21">
        <v>69</v>
      </c>
      <c r="AA21">
        <v>127</v>
      </c>
      <c r="AB21">
        <v>36</v>
      </c>
      <c r="AC21">
        <v>13</v>
      </c>
      <c r="AD21">
        <v>17</v>
      </c>
      <c r="AE21">
        <v>67</v>
      </c>
      <c r="AF21">
        <v>18</v>
      </c>
      <c r="AG21">
        <v>15</v>
      </c>
      <c r="AH21">
        <v>114</v>
      </c>
      <c r="AI21">
        <v>30</v>
      </c>
      <c r="AJ21">
        <v>79</v>
      </c>
      <c r="AK21">
        <v>26</v>
      </c>
      <c r="AL21">
        <v>46</v>
      </c>
      <c r="AM21">
        <v>28</v>
      </c>
      <c r="AN21">
        <v>43</v>
      </c>
      <c r="AO21">
        <v>40</v>
      </c>
      <c r="AP21">
        <v>23</v>
      </c>
      <c r="AQ21">
        <v>42</v>
      </c>
      <c r="AR21">
        <v>33</v>
      </c>
      <c r="AS21">
        <v>42</v>
      </c>
      <c r="AT21">
        <v>29</v>
      </c>
      <c r="AU21">
        <v>25</v>
      </c>
      <c r="AV21">
        <v>43</v>
      </c>
      <c r="AW21">
        <v>92</v>
      </c>
      <c r="AX21">
        <v>39</v>
      </c>
      <c r="AY21">
        <v>34</v>
      </c>
      <c r="AZ21">
        <v>73</v>
      </c>
      <c r="BA21">
        <v>6</v>
      </c>
      <c r="BB21">
        <v>32</v>
      </c>
      <c r="BC21">
        <v>48</v>
      </c>
      <c r="BD21">
        <v>44</v>
      </c>
      <c r="BE21">
        <v>240</v>
      </c>
      <c r="BF21">
        <v>11</v>
      </c>
      <c r="BG21">
        <v>23</v>
      </c>
      <c r="BH21">
        <v>33</v>
      </c>
      <c r="BI21">
        <v>24</v>
      </c>
      <c r="BJ21">
        <v>45</v>
      </c>
      <c r="BK21">
        <v>42</v>
      </c>
      <c r="BL21">
        <v>19</v>
      </c>
      <c r="BM21">
        <v>48</v>
      </c>
      <c r="BN21">
        <v>67</v>
      </c>
      <c r="BO21">
        <v>31</v>
      </c>
      <c r="BP21">
        <v>6</v>
      </c>
      <c r="BQ21">
        <v>76</v>
      </c>
      <c r="BR21">
        <v>14</v>
      </c>
      <c r="BS21">
        <v>17</v>
      </c>
      <c r="BT21">
        <v>54</v>
      </c>
      <c r="BU21">
        <v>38</v>
      </c>
      <c r="BV21">
        <v>11</v>
      </c>
      <c r="BW21">
        <v>76</v>
      </c>
      <c r="BX21">
        <v>33</v>
      </c>
      <c r="BY21">
        <v>21</v>
      </c>
      <c r="BZ21">
        <v>35</v>
      </c>
      <c r="CA21">
        <v>24</v>
      </c>
      <c r="CB21">
        <v>37</v>
      </c>
      <c r="CC21">
        <v>9</v>
      </c>
      <c r="CD21">
        <v>55</v>
      </c>
      <c r="CE21">
        <v>29</v>
      </c>
      <c r="CF21">
        <v>16</v>
      </c>
      <c r="CG21">
        <v>35</v>
      </c>
      <c r="CH21">
        <v>4</v>
      </c>
      <c r="CI21">
        <v>16</v>
      </c>
      <c r="CJ21">
        <v>13</v>
      </c>
      <c r="CK21">
        <v>14</v>
      </c>
      <c r="CL21">
        <v>11</v>
      </c>
      <c r="CM21">
        <v>3</v>
      </c>
      <c r="CN21">
        <v>16</v>
      </c>
      <c r="CO21">
        <v>26</v>
      </c>
      <c r="CP21">
        <v>5</v>
      </c>
      <c r="CQ21">
        <v>25</v>
      </c>
      <c r="CR21">
        <v>12</v>
      </c>
      <c r="CS21">
        <v>42</v>
      </c>
      <c r="CT21">
        <v>22</v>
      </c>
      <c r="CU21">
        <v>9</v>
      </c>
      <c r="CV21">
        <v>13</v>
      </c>
      <c r="CW21">
        <v>8</v>
      </c>
      <c r="CX21">
        <v>18</v>
      </c>
      <c r="CY21">
        <v>12</v>
      </c>
      <c r="CZ21">
        <v>28</v>
      </c>
      <c r="DA21">
        <v>27</v>
      </c>
      <c r="DB21">
        <v>18</v>
      </c>
      <c r="DC21">
        <v>6</v>
      </c>
      <c r="DD21">
        <v>33</v>
      </c>
      <c r="DE21">
        <v>26</v>
      </c>
      <c r="DF21">
        <v>38</v>
      </c>
      <c r="DG21">
        <v>39</v>
      </c>
      <c r="DH21">
        <v>35</v>
      </c>
    </row>
    <row r="22" spans="1:112" x14ac:dyDescent="0.25">
      <c r="A22" t="s">
        <v>1752</v>
      </c>
      <c r="C22">
        <v>24</v>
      </c>
      <c r="D22">
        <v>8</v>
      </c>
      <c r="E22">
        <v>5</v>
      </c>
      <c r="F22">
        <v>2</v>
      </c>
      <c r="G22">
        <v>0</v>
      </c>
      <c r="H22">
        <v>2</v>
      </c>
      <c r="I22">
        <v>43</v>
      </c>
      <c r="J22">
        <v>46</v>
      </c>
      <c r="K22">
        <v>0</v>
      </c>
      <c r="L22">
        <v>0</v>
      </c>
      <c r="M22">
        <v>10</v>
      </c>
      <c r="N22">
        <v>14</v>
      </c>
      <c r="O22">
        <v>0</v>
      </c>
      <c r="P22">
        <v>0</v>
      </c>
      <c r="Q22">
        <v>9</v>
      </c>
      <c r="R22">
        <v>18</v>
      </c>
      <c r="S22">
        <v>5</v>
      </c>
      <c r="T22">
        <v>0</v>
      </c>
      <c r="U22">
        <v>5</v>
      </c>
      <c r="V22">
        <v>0</v>
      </c>
      <c r="W22">
        <v>5</v>
      </c>
      <c r="X22">
        <v>46</v>
      </c>
      <c r="Y22">
        <v>5</v>
      </c>
      <c r="Z22">
        <v>38</v>
      </c>
      <c r="AA22">
        <v>30</v>
      </c>
      <c r="AB22">
        <v>9</v>
      </c>
      <c r="AC22">
        <v>0</v>
      </c>
      <c r="AD22">
        <v>3</v>
      </c>
      <c r="AE22">
        <v>5</v>
      </c>
      <c r="AF22">
        <v>5</v>
      </c>
      <c r="AG22">
        <v>0</v>
      </c>
      <c r="AH22">
        <v>25</v>
      </c>
      <c r="AI22">
        <v>0</v>
      </c>
      <c r="AJ22">
        <v>0</v>
      </c>
      <c r="AK22">
        <v>0</v>
      </c>
      <c r="AL22">
        <v>10</v>
      </c>
      <c r="AM22">
        <v>1</v>
      </c>
      <c r="AN22">
        <v>12</v>
      </c>
      <c r="AO22">
        <v>1</v>
      </c>
      <c r="AP22">
        <v>14</v>
      </c>
      <c r="AQ22">
        <v>5</v>
      </c>
      <c r="AR22">
        <v>1</v>
      </c>
      <c r="AS22">
        <v>20</v>
      </c>
      <c r="AT22">
        <v>20</v>
      </c>
      <c r="AU22">
        <v>0</v>
      </c>
      <c r="AV22">
        <v>3</v>
      </c>
      <c r="AW22">
        <v>4</v>
      </c>
      <c r="AX22">
        <v>0</v>
      </c>
      <c r="AY22">
        <v>3</v>
      </c>
      <c r="AZ22">
        <v>24</v>
      </c>
      <c r="BA22">
        <v>1</v>
      </c>
      <c r="BB22">
        <v>4</v>
      </c>
      <c r="BC22">
        <v>11</v>
      </c>
      <c r="BD22">
        <v>7</v>
      </c>
      <c r="BE22">
        <v>4</v>
      </c>
      <c r="BF22">
        <v>1</v>
      </c>
      <c r="BG22">
        <v>1</v>
      </c>
      <c r="BH22">
        <v>2</v>
      </c>
      <c r="BI22">
        <v>1</v>
      </c>
      <c r="BJ22">
        <v>2</v>
      </c>
      <c r="BK22">
        <v>7</v>
      </c>
      <c r="BL22">
        <v>1</v>
      </c>
      <c r="BM22">
        <v>20</v>
      </c>
      <c r="BN22">
        <v>3</v>
      </c>
      <c r="BO22">
        <v>2</v>
      </c>
      <c r="BP22">
        <v>0</v>
      </c>
      <c r="BQ22">
        <v>1</v>
      </c>
      <c r="BR22">
        <v>0</v>
      </c>
      <c r="BS22">
        <v>0</v>
      </c>
      <c r="BT22">
        <v>31</v>
      </c>
      <c r="BU22">
        <v>12</v>
      </c>
      <c r="BV22">
        <v>0</v>
      </c>
      <c r="BW22">
        <v>7</v>
      </c>
      <c r="BX22">
        <v>9</v>
      </c>
      <c r="BY22">
        <v>0</v>
      </c>
      <c r="BZ22">
        <v>2</v>
      </c>
      <c r="CA22">
        <v>0</v>
      </c>
      <c r="CB22">
        <v>0</v>
      </c>
      <c r="CC22">
        <v>1</v>
      </c>
      <c r="CD22">
        <v>22</v>
      </c>
      <c r="CE22">
        <v>7</v>
      </c>
      <c r="CF22">
        <v>3</v>
      </c>
      <c r="CG22">
        <v>1</v>
      </c>
      <c r="CH22">
        <v>1</v>
      </c>
      <c r="CI22">
        <v>2</v>
      </c>
      <c r="CJ22">
        <v>1</v>
      </c>
      <c r="CK22">
        <v>0</v>
      </c>
      <c r="CL22">
        <v>0</v>
      </c>
      <c r="CM22">
        <v>0</v>
      </c>
      <c r="CN22">
        <v>4</v>
      </c>
      <c r="CO22">
        <v>4</v>
      </c>
      <c r="CP22">
        <v>0</v>
      </c>
      <c r="CQ22">
        <v>3</v>
      </c>
      <c r="CR22">
        <v>0</v>
      </c>
      <c r="CS22">
        <v>28</v>
      </c>
      <c r="CT22">
        <v>5</v>
      </c>
      <c r="CU22">
        <v>4</v>
      </c>
      <c r="CV22">
        <v>0</v>
      </c>
      <c r="CW22">
        <v>1</v>
      </c>
      <c r="CX22">
        <v>0</v>
      </c>
      <c r="CY22">
        <v>0</v>
      </c>
      <c r="CZ22">
        <v>3</v>
      </c>
      <c r="DA22">
        <v>1</v>
      </c>
      <c r="DB22">
        <v>15</v>
      </c>
      <c r="DC22">
        <v>0</v>
      </c>
      <c r="DD22">
        <v>0</v>
      </c>
      <c r="DE22">
        <v>4</v>
      </c>
      <c r="DF22">
        <v>0</v>
      </c>
      <c r="DG22">
        <v>1</v>
      </c>
      <c r="DH22">
        <v>0</v>
      </c>
    </row>
    <row r="23" spans="1:112" x14ac:dyDescent="0.25">
      <c r="A23" t="s">
        <v>1439</v>
      </c>
      <c r="C23">
        <v>14</v>
      </c>
      <c r="D23">
        <v>2</v>
      </c>
      <c r="E23">
        <v>5</v>
      </c>
      <c r="F23">
        <v>1</v>
      </c>
      <c r="G23">
        <v>0</v>
      </c>
      <c r="H23">
        <v>1</v>
      </c>
      <c r="I23">
        <v>8</v>
      </c>
      <c r="J23">
        <v>14</v>
      </c>
      <c r="K23">
        <v>0</v>
      </c>
      <c r="L23">
        <v>0</v>
      </c>
      <c r="M23">
        <v>3</v>
      </c>
      <c r="N23">
        <v>6</v>
      </c>
      <c r="O23">
        <v>0</v>
      </c>
      <c r="P23">
        <v>0</v>
      </c>
      <c r="Q23">
        <v>4</v>
      </c>
      <c r="R23">
        <v>14</v>
      </c>
      <c r="S23">
        <v>1</v>
      </c>
      <c r="T23">
        <v>0</v>
      </c>
      <c r="U23">
        <v>1</v>
      </c>
      <c r="V23">
        <v>0</v>
      </c>
      <c r="W23">
        <v>3</v>
      </c>
      <c r="X23">
        <v>0</v>
      </c>
      <c r="Y23">
        <v>2</v>
      </c>
      <c r="Z23">
        <v>18</v>
      </c>
      <c r="AA23">
        <v>1</v>
      </c>
      <c r="AB23">
        <v>5</v>
      </c>
      <c r="AC23">
        <v>0</v>
      </c>
      <c r="AD23">
        <v>0</v>
      </c>
      <c r="AE23">
        <v>1</v>
      </c>
      <c r="AF23">
        <v>1</v>
      </c>
      <c r="AG23">
        <v>0</v>
      </c>
      <c r="AH23">
        <v>14</v>
      </c>
      <c r="AI23">
        <v>0</v>
      </c>
      <c r="AJ23">
        <v>0</v>
      </c>
      <c r="AK23">
        <v>0</v>
      </c>
      <c r="AL23">
        <v>2</v>
      </c>
      <c r="AM23">
        <v>0</v>
      </c>
      <c r="AN23">
        <v>7</v>
      </c>
      <c r="AO23">
        <v>1</v>
      </c>
      <c r="AP23">
        <v>2</v>
      </c>
      <c r="AQ23">
        <v>1</v>
      </c>
      <c r="AR23">
        <v>1</v>
      </c>
      <c r="AS23">
        <v>9</v>
      </c>
      <c r="AT23">
        <v>16</v>
      </c>
      <c r="AU23">
        <v>0</v>
      </c>
      <c r="AV23">
        <v>2</v>
      </c>
      <c r="AW23">
        <v>2</v>
      </c>
      <c r="AX23">
        <v>0</v>
      </c>
      <c r="AY23">
        <v>1</v>
      </c>
      <c r="AZ23">
        <v>2</v>
      </c>
      <c r="BA23">
        <v>0</v>
      </c>
      <c r="BB23">
        <v>0</v>
      </c>
      <c r="BC23">
        <v>1</v>
      </c>
      <c r="BD23">
        <v>2</v>
      </c>
      <c r="BE23">
        <v>4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4</v>
      </c>
      <c r="BL23">
        <v>0</v>
      </c>
      <c r="BM23">
        <v>6</v>
      </c>
      <c r="BN23">
        <v>1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2</v>
      </c>
      <c r="BU23">
        <v>0</v>
      </c>
      <c r="BV23">
        <v>0</v>
      </c>
      <c r="BW23">
        <v>2</v>
      </c>
      <c r="BX23">
        <v>2</v>
      </c>
      <c r="BY23">
        <v>0</v>
      </c>
      <c r="BZ23">
        <v>1</v>
      </c>
      <c r="CA23">
        <v>0</v>
      </c>
      <c r="CB23">
        <v>0</v>
      </c>
      <c r="CC23">
        <v>1</v>
      </c>
      <c r="CD23">
        <v>16</v>
      </c>
      <c r="CE23">
        <v>1</v>
      </c>
      <c r="CF23">
        <v>2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0</v>
      </c>
      <c r="CN23">
        <v>3</v>
      </c>
      <c r="CO23">
        <v>2</v>
      </c>
      <c r="CP23">
        <v>0</v>
      </c>
      <c r="CQ23">
        <v>3</v>
      </c>
      <c r="CR23">
        <v>0</v>
      </c>
      <c r="CS23">
        <v>1</v>
      </c>
      <c r="CT23">
        <v>0</v>
      </c>
      <c r="CU23">
        <v>4</v>
      </c>
      <c r="CV23">
        <v>0</v>
      </c>
      <c r="CW23">
        <v>0</v>
      </c>
      <c r="CX23">
        <v>0</v>
      </c>
      <c r="CY23">
        <v>0</v>
      </c>
      <c r="CZ23">
        <v>1</v>
      </c>
      <c r="DA23">
        <v>0</v>
      </c>
      <c r="DB23">
        <v>2</v>
      </c>
      <c r="DC23">
        <v>0</v>
      </c>
      <c r="DD23">
        <v>0</v>
      </c>
      <c r="DE23">
        <v>1</v>
      </c>
      <c r="DF23">
        <v>0</v>
      </c>
      <c r="DG23">
        <v>0</v>
      </c>
      <c r="DH23">
        <v>0</v>
      </c>
    </row>
    <row r="24" spans="1:112" x14ac:dyDescent="0.25">
      <c r="A24" t="s">
        <v>1440</v>
      </c>
      <c r="C24">
        <v>4</v>
      </c>
      <c r="D24">
        <v>6</v>
      </c>
      <c r="E24">
        <v>0</v>
      </c>
      <c r="F24">
        <v>0</v>
      </c>
      <c r="G24">
        <v>0</v>
      </c>
      <c r="H24">
        <v>0</v>
      </c>
      <c r="I24">
        <v>2</v>
      </c>
      <c r="J24">
        <v>5</v>
      </c>
      <c r="K24">
        <v>0</v>
      </c>
      <c r="L24">
        <v>0</v>
      </c>
      <c r="M24">
        <v>0</v>
      </c>
      <c r="N24">
        <v>6</v>
      </c>
      <c r="O24">
        <v>0</v>
      </c>
      <c r="P24">
        <v>0</v>
      </c>
      <c r="Q24">
        <v>3</v>
      </c>
      <c r="R24">
        <v>4</v>
      </c>
      <c r="S24">
        <v>0</v>
      </c>
      <c r="T24">
        <v>0</v>
      </c>
      <c r="U24">
        <v>0</v>
      </c>
      <c r="V24">
        <v>0</v>
      </c>
      <c r="W24">
        <v>0</v>
      </c>
      <c r="X24">
        <v>2</v>
      </c>
      <c r="Y24">
        <v>3</v>
      </c>
      <c r="Z24">
        <v>10</v>
      </c>
      <c r="AA24">
        <v>24</v>
      </c>
      <c r="AB24">
        <v>5</v>
      </c>
      <c r="AC24">
        <v>0</v>
      </c>
      <c r="AD24">
        <v>1</v>
      </c>
      <c r="AE24">
        <v>0</v>
      </c>
      <c r="AF24">
        <v>0</v>
      </c>
      <c r="AG24">
        <v>0</v>
      </c>
      <c r="AH24">
        <v>9</v>
      </c>
      <c r="AI24">
        <v>0</v>
      </c>
      <c r="AJ24">
        <v>0</v>
      </c>
      <c r="AK24">
        <v>0</v>
      </c>
      <c r="AL24">
        <v>8</v>
      </c>
      <c r="AM24">
        <v>0</v>
      </c>
      <c r="AN24">
        <v>1</v>
      </c>
      <c r="AO24">
        <v>0</v>
      </c>
      <c r="AP24">
        <v>2</v>
      </c>
      <c r="AQ24">
        <v>0</v>
      </c>
      <c r="AR24">
        <v>0</v>
      </c>
      <c r="AS24">
        <v>8</v>
      </c>
      <c r="AT24">
        <v>4</v>
      </c>
      <c r="AU24">
        <v>0</v>
      </c>
      <c r="AV24">
        <v>0</v>
      </c>
      <c r="AW24">
        <v>2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1</v>
      </c>
      <c r="BG24">
        <v>1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6</v>
      </c>
      <c r="BN24">
        <v>1</v>
      </c>
      <c r="BO24">
        <v>1</v>
      </c>
      <c r="BP24">
        <v>0</v>
      </c>
      <c r="BQ24">
        <v>0</v>
      </c>
      <c r="BR24">
        <v>0</v>
      </c>
      <c r="BS24">
        <v>0</v>
      </c>
      <c r="BT24">
        <v>2</v>
      </c>
      <c r="BU24">
        <v>6</v>
      </c>
      <c r="BV24">
        <v>0</v>
      </c>
      <c r="BW24">
        <v>2</v>
      </c>
      <c r="BX24">
        <v>0</v>
      </c>
      <c r="BY24">
        <v>0</v>
      </c>
      <c r="BZ24">
        <v>1</v>
      </c>
      <c r="CA24">
        <v>0</v>
      </c>
      <c r="CB24">
        <v>0</v>
      </c>
      <c r="CC24">
        <v>0</v>
      </c>
      <c r="CD24">
        <v>3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2</v>
      </c>
      <c r="CP24">
        <v>0</v>
      </c>
      <c r="CQ24">
        <v>0</v>
      </c>
      <c r="CR24">
        <v>0</v>
      </c>
      <c r="CS24">
        <v>4</v>
      </c>
      <c r="CT24">
        <v>0</v>
      </c>
      <c r="CU24">
        <v>0</v>
      </c>
      <c r="CV24">
        <v>0</v>
      </c>
      <c r="CW24">
        <v>0</v>
      </c>
      <c r="CX24">
        <v>0</v>
      </c>
      <c r="CY24">
        <v>0</v>
      </c>
      <c r="CZ24">
        <v>2</v>
      </c>
      <c r="DA24">
        <v>1</v>
      </c>
      <c r="DB24">
        <v>0</v>
      </c>
      <c r="DC24">
        <v>0</v>
      </c>
      <c r="DD24">
        <v>0</v>
      </c>
      <c r="DE24">
        <v>0</v>
      </c>
      <c r="DF24">
        <v>0</v>
      </c>
      <c r="DG24">
        <v>0</v>
      </c>
      <c r="DH24">
        <v>0</v>
      </c>
    </row>
    <row r="25" spans="1:112" x14ac:dyDescent="0.25">
      <c r="A25" t="s">
        <v>1532</v>
      </c>
      <c r="C25">
        <v>24</v>
      </c>
      <c r="D25">
        <v>6</v>
      </c>
      <c r="E25">
        <v>5</v>
      </c>
      <c r="F25">
        <v>2</v>
      </c>
      <c r="G25">
        <v>0</v>
      </c>
      <c r="H25">
        <v>1</v>
      </c>
      <c r="I25">
        <v>18</v>
      </c>
      <c r="J25">
        <v>2</v>
      </c>
      <c r="K25">
        <v>0</v>
      </c>
      <c r="L25">
        <v>0</v>
      </c>
      <c r="M25">
        <v>10</v>
      </c>
      <c r="N25">
        <v>3</v>
      </c>
      <c r="O25">
        <v>0</v>
      </c>
      <c r="P25">
        <v>0</v>
      </c>
      <c r="Q25">
        <v>7</v>
      </c>
      <c r="R25">
        <v>11</v>
      </c>
      <c r="S25">
        <v>0</v>
      </c>
      <c r="T25">
        <v>0</v>
      </c>
      <c r="U25">
        <v>0</v>
      </c>
      <c r="V25">
        <v>0</v>
      </c>
      <c r="W25">
        <v>0</v>
      </c>
      <c r="X25">
        <v>46</v>
      </c>
      <c r="Y25">
        <v>5</v>
      </c>
      <c r="Z25">
        <v>23</v>
      </c>
      <c r="AA25">
        <v>30</v>
      </c>
      <c r="AB25">
        <v>8</v>
      </c>
      <c r="AC25">
        <v>0</v>
      </c>
      <c r="AD25">
        <v>1</v>
      </c>
      <c r="AE25">
        <v>5</v>
      </c>
      <c r="AF25">
        <v>0</v>
      </c>
      <c r="AG25">
        <v>0</v>
      </c>
      <c r="AH25">
        <v>2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6</v>
      </c>
      <c r="AO25">
        <v>1</v>
      </c>
      <c r="AP25">
        <v>13</v>
      </c>
      <c r="AQ25">
        <v>4</v>
      </c>
      <c r="AR25">
        <v>0</v>
      </c>
      <c r="AS25">
        <v>19</v>
      </c>
      <c r="AT25">
        <v>20</v>
      </c>
      <c r="AU25">
        <v>0</v>
      </c>
      <c r="AV25">
        <v>0</v>
      </c>
      <c r="AW25">
        <v>4</v>
      </c>
      <c r="AX25">
        <v>0</v>
      </c>
      <c r="AY25">
        <v>0</v>
      </c>
      <c r="AZ25">
        <v>2</v>
      </c>
      <c r="BA25">
        <v>1</v>
      </c>
      <c r="BB25">
        <v>2</v>
      </c>
      <c r="BC25">
        <v>0</v>
      </c>
      <c r="BD25">
        <v>0</v>
      </c>
      <c r="BE25">
        <v>1</v>
      </c>
      <c r="BF25">
        <v>0</v>
      </c>
      <c r="BG25">
        <v>1</v>
      </c>
      <c r="BH25">
        <v>0</v>
      </c>
      <c r="BI25">
        <v>0</v>
      </c>
      <c r="BJ25">
        <v>0</v>
      </c>
      <c r="BK25">
        <v>2</v>
      </c>
      <c r="BL25">
        <v>0</v>
      </c>
      <c r="BM25">
        <v>9</v>
      </c>
      <c r="BN25">
        <v>2</v>
      </c>
      <c r="BO25">
        <v>1</v>
      </c>
      <c r="BP25">
        <v>0</v>
      </c>
      <c r="BQ25">
        <v>0</v>
      </c>
      <c r="BR25">
        <v>0</v>
      </c>
      <c r="BS25">
        <v>0</v>
      </c>
      <c r="BT25">
        <v>29</v>
      </c>
      <c r="BU25">
        <v>0</v>
      </c>
      <c r="BV25">
        <v>0</v>
      </c>
      <c r="BW25">
        <v>1</v>
      </c>
      <c r="BX25">
        <v>1</v>
      </c>
      <c r="BY25">
        <v>0</v>
      </c>
      <c r="BZ25">
        <v>0</v>
      </c>
      <c r="CA25">
        <v>0</v>
      </c>
      <c r="CB25">
        <v>0</v>
      </c>
      <c r="CC25">
        <v>1</v>
      </c>
      <c r="CD25">
        <v>18</v>
      </c>
      <c r="CE25">
        <v>1</v>
      </c>
      <c r="CF25">
        <v>0</v>
      </c>
      <c r="CG25">
        <v>0</v>
      </c>
      <c r="CH25">
        <v>1</v>
      </c>
      <c r="CI25">
        <v>0</v>
      </c>
      <c r="CJ25">
        <v>0</v>
      </c>
      <c r="CK25">
        <v>0</v>
      </c>
      <c r="CL25">
        <v>0</v>
      </c>
      <c r="CM25">
        <v>0</v>
      </c>
      <c r="CN25">
        <v>0</v>
      </c>
      <c r="CO25">
        <v>3</v>
      </c>
      <c r="CP25">
        <v>0</v>
      </c>
      <c r="CQ25">
        <v>2</v>
      </c>
      <c r="CR25">
        <v>0</v>
      </c>
      <c r="CS25">
        <v>1</v>
      </c>
      <c r="CT25">
        <v>3</v>
      </c>
      <c r="CU25">
        <v>4</v>
      </c>
      <c r="CV25">
        <v>0</v>
      </c>
      <c r="CW25">
        <v>1</v>
      </c>
      <c r="CX25">
        <v>0</v>
      </c>
      <c r="CY25">
        <v>0</v>
      </c>
      <c r="CZ25">
        <v>0</v>
      </c>
      <c r="DA25">
        <v>0</v>
      </c>
      <c r="DB25">
        <v>0</v>
      </c>
      <c r="DC25">
        <v>0</v>
      </c>
      <c r="DD25">
        <v>0</v>
      </c>
      <c r="DE25">
        <v>0</v>
      </c>
      <c r="DF25">
        <v>0</v>
      </c>
      <c r="DG25">
        <v>0</v>
      </c>
      <c r="DH25">
        <v>0</v>
      </c>
    </row>
    <row r="26" spans="1:112" x14ac:dyDescent="0.25">
      <c r="A26" t="s">
        <v>1442</v>
      </c>
      <c r="C26">
        <v>24</v>
      </c>
      <c r="D26">
        <v>8</v>
      </c>
      <c r="E26">
        <v>5</v>
      </c>
      <c r="F26">
        <v>2</v>
      </c>
      <c r="G26">
        <v>0</v>
      </c>
      <c r="H26">
        <v>2</v>
      </c>
      <c r="I26">
        <v>43</v>
      </c>
      <c r="J26">
        <v>46</v>
      </c>
      <c r="K26">
        <v>0</v>
      </c>
      <c r="L26">
        <v>0</v>
      </c>
      <c r="M26">
        <v>9</v>
      </c>
      <c r="N26">
        <v>14</v>
      </c>
      <c r="O26">
        <v>0</v>
      </c>
      <c r="P26">
        <v>0</v>
      </c>
      <c r="Q26">
        <v>9</v>
      </c>
      <c r="R26">
        <v>18</v>
      </c>
      <c r="S26">
        <v>5</v>
      </c>
      <c r="T26">
        <v>0</v>
      </c>
      <c r="U26">
        <v>5</v>
      </c>
      <c r="V26">
        <v>0</v>
      </c>
      <c r="W26">
        <v>5</v>
      </c>
      <c r="X26">
        <v>46</v>
      </c>
      <c r="Y26">
        <v>5</v>
      </c>
      <c r="Z26">
        <v>37</v>
      </c>
      <c r="AA26">
        <v>30</v>
      </c>
      <c r="AB26">
        <v>9</v>
      </c>
      <c r="AC26">
        <v>0</v>
      </c>
      <c r="AD26">
        <v>1</v>
      </c>
      <c r="AE26">
        <v>5</v>
      </c>
      <c r="AF26">
        <v>3</v>
      </c>
      <c r="AG26">
        <v>0</v>
      </c>
      <c r="AH26">
        <v>25</v>
      </c>
      <c r="AI26">
        <v>0</v>
      </c>
      <c r="AJ26">
        <v>0</v>
      </c>
      <c r="AK26">
        <v>0</v>
      </c>
      <c r="AL26">
        <v>10</v>
      </c>
      <c r="AM26">
        <v>0</v>
      </c>
      <c r="AN26">
        <v>11</v>
      </c>
      <c r="AO26">
        <v>1</v>
      </c>
      <c r="AP26">
        <v>14</v>
      </c>
      <c r="AQ26">
        <v>5</v>
      </c>
      <c r="AR26">
        <v>1</v>
      </c>
      <c r="AS26">
        <v>17</v>
      </c>
      <c r="AT26">
        <v>20</v>
      </c>
      <c r="AU26">
        <v>0</v>
      </c>
      <c r="AV26">
        <v>2</v>
      </c>
      <c r="AW26">
        <v>3</v>
      </c>
      <c r="AX26">
        <v>0</v>
      </c>
      <c r="AY26">
        <v>3</v>
      </c>
      <c r="AZ26">
        <v>23</v>
      </c>
      <c r="BA26">
        <v>1</v>
      </c>
      <c r="BB26">
        <v>2</v>
      </c>
      <c r="BC26">
        <v>11</v>
      </c>
      <c r="BD26">
        <v>7</v>
      </c>
      <c r="BE26">
        <v>3</v>
      </c>
      <c r="BF26">
        <v>1</v>
      </c>
      <c r="BG26">
        <v>1</v>
      </c>
      <c r="BH26">
        <v>2</v>
      </c>
      <c r="BI26">
        <v>1</v>
      </c>
      <c r="BJ26">
        <v>1</v>
      </c>
      <c r="BK26">
        <v>7</v>
      </c>
      <c r="BL26">
        <v>0</v>
      </c>
      <c r="BM26">
        <v>12</v>
      </c>
      <c r="BN26">
        <v>2</v>
      </c>
      <c r="BO26">
        <v>2</v>
      </c>
      <c r="BP26">
        <v>0</v>
      </c>
      <c r="BQ26">
        <v>1</v>
      </c>
      <c r="BR26">
        <v>0</v>
      </c>
      <c r="BS26">
        <v>0</v>
      </c>
      <c r="BT26">
        <v>31</v>
      </c>
      <c r="BU26">
        <v>12</v>
      </c>
      <c r="BV26">
        <v>0</v>
      </c>
      <c r="BW26">
        <v>7</v>
      </c>
      <c r="BX26">
        <v>8</v>
      </c>
      <c r="BY26">
        <v>0</v>
      </c>
      <c r="BZ26">
        <v>2</v>
      </c>
      <c r="CA26">
        <v>0</v>
      </c>
      <c r="CB26">
        <v>0</v>
      </c>
      <c r="CC26">
        <v>1</v>
      </c>
      <c r="CD26">
        <v>21</v>
      </c>
      <c r="CE26">
        <v>6</v>
      </c>
      <c r="CF26">
        <v>3</v>
      </c>
      <c r="CG26">
        <v>1</v>
      </c>
      <c r="CH26">
        <v>1</v>
      </c>
      <c r="CI26">
        <v>2</v>
      </c>
      <c r="CJ26">
        <v>0</v>
      </c>
      <c r="CK26">
        <v>0</v>
      </c>
      <c r="CL26">
        <v>0</v>
      </c>
      <c r="CM26">
        <v>0</v>
      </c>
      <c r="CN26">
        <v>2</v>
      </c>
      <c r="CO26">
        <v>4</v>
      </c>
      <c r="CP26">
        <v>0</v>
      </c>
      <c r="CQ26">
        <v>3</v>
      </c>
      <c r="CR26">
        <v>0</v>
      </c>
      <c r="CS26">
        <v>25</v>
      </c>
      <c r="CT26">
        <v>3</v>
      </c>
      <c r="CU26">
        <v>4</v>
      </c>
      <c r="CV26">
        <v>0</v>
      </c>
      <c r="CW26">
        <v>1</v>
      </c>
      <c r="CX26">
        <v>0</v>
      </c>
      <c r="CY26">
        <v>0</v>
      </c>
      <c r="CZ26">
        <v>3</v>
      </c>
      <c r="DA26">
        <v>1</v>
      </c>
      <c r="DB26">
        <v>15</v>
      </c>
      <c r="DC26">
        <v>0</v>
      </c>
      <c r="DD26">
        <v>0</v>
      </c>
      <c r="DE26">
        <v>4</v>
      </c>
      <c r="DF26">
        <v>0</v>
      </c>
      <c r="DG26">
        <v>1</v>
      </c>
      <c r="DH26">
        <v>0</v>
      </c>
    </row>
    <row r="27" spans="1:112" x14ac:dyDescent="0.25">
      <c r="A27" t="s">
        <v>1490</v>
      </c>
      <c r="C27">
        <v>25</v>
      </c>
      <c r="D27">
        <v>8</v>
      </c>
      <c r="E27">
        <v>4</v>
      </c>
      <c r="F27">
        <v>2</v>
      </c>
      <c r="G27">
        <v>0</v>
      </c>
      <c r="H27">
        <v>1</v>
      </c>
      <c r="I27">
        <v>27</v>
      </c>
      <c r="J27">
        <v>63</v>
      </c>
      <c r="K27">
        <v>0</v>
      </c>
      <c r="L27">
        <v>4</v>
      </c>
      <c r="M27">
        <v>5</v>
      </c>
      <c r="N27">
        <v>24</v>
      </c>
      <c r="O27">
        <v>0</v>
      </c>
      <c r="P27">
        <v>0</v>
      </c>
      <c r="Q27">
        <v>2</v>
      </c>
      <c r="R27">
        <v>2</v>
      </c>
      <c r="S27">
        <v>1</v>
      </c>
      <c r="T27">
        <v>3</v>
      </c>
      <c r="U27">
        <v>1</v>
      </c>
      <c r="V27">
        <v>1</v>
      </c>
      <c r="W27">
        <v>0</v>
      </c>
      <c r="X27">
        <v>69</v>
      </c>
      <c r="Y27">
        <v>6</v>
      </c>
      <c r="Z27">
        <v>14</v>
      </c>
      <c r="AA27">
        <v>20</v>
      </c>
      <c r="AB27">
        <v>8</v>
      </c>
      <c r="AC27">
        <v>0</v>
      </c>
      <c r="AD27">
        <v>3</v>
      </c>
      <c r="AE27">
        <v>6</v>
      </c>
      <c r="AF27">
        <v>3</v>
      </c>
      <c r="AG27">
        <v>1</v>
      </c>
      <c r="AH27">
        <v>3</v>
      </c>
      <c r="AI27">
        <v>0</v>
      </c>
      <c r="AJ27">
        <v>0</v>
      </c>
      <c r="AK27">
        <v>0</v>
      </c>
      <c r="AL27">
        <v>8</v>
      </c>
      <c r="AM27">
        <v>0</v>
      </c>
      <c r="AN27">
        <v>2</v>
      </c>
      <c r="AO27">
        <v>0</v>
      </c>
      <c r="AP27">
        <v>8</v>
      </c>
      <c r="AQ27">
        <v>1</v>
      </c>
      <c r="AR27">
        <v>1</v>
      </c>
      <c r="AS27">
        <v>5</v>
      </c>
      <c r="AT27">
        <v>0</v>
      </c>
      <c r="AU27">
        <v>0</v>
      </c>
      <c r="AV27">
        <v>5</v>
      </c>
      <c r="AW27">
        <v>1</v>
      </c>
      <c r="AX27">
        <v>0</v>
      </c>
      <c r="AY27">
        <v>6</v>
      </c>
      <c r="AZ27">
        <v>16</v>
      </c>
      <c r="BA27">
        <v>5</v>
      </c>
      <c r="BB27">
        <v>0</v>
      </c>
      <c r="BC27">
        <v>3</v>
      </c>
      <c r="BD27">
        <v>4</v>
      </c>
      <c r="BE27">
        <v>2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1</v>
      </c>
      <c r="BL27">
        <v>0</v>
      </c>
      <c r="BM27">
        <v>35</v>
      </c>
      <c r="BN27">
        <v>4</v>
      </c>
      <c r="BO27">
        <v>1</v>
      </c>
      <c r="BP27">
        <v>1</v>
      </c>
      <c r="BQ27">
        <v>0</v>
      </c>
      <c r="BR27">
        <v>0</v>
      </c>
      <c r="BS27">
        <v>0</v>
      </c>
      <c r="BT27">
        <v>33</v>
      </c>
      <c r="BU27">
        <v>22</v>
      </c>
      <c r="BV27">
        <v>29</v>
      </c>
      <c r="BW27">
        <v>0</v>
      </c>
      <c r="BX27">
        <v>0</v>
      </c>
      <c r="BY27">
        <v>7</v>
      </c>
      <c r="BZ27">
        <v>0</v>
      </c>
      <c r="CA27">
        <v>1</v>
      </c>
      <c r="CB27">
        <v>0</v>
      </c>
      <c r="CC27">
        <v>13</v>
      </c>
      <c r="CD27">
        <v>15</v>
      </c>
      <c r="CE27">
        <v>2</v>
      </c>
      <c r="CF27">
        <v>1</v>
      </c>
      <c r="CG27">
        <v>1</v>
      </c>
      <c r="CH27">
        <v>1</v>
      </c>
      <c r="CI27">
        <v>0</v>
      </c>
      <c r="CJ27">
        <v>0</v>
      </c>
      <c r="CK27">
        <v>1</v>
      </c>
      <c r="CL27">
        <v>1</v>
      </c>
      <c r="CM27">
        <v>0</v>
      </c>
      <c r="CN27">
        <v>2</v>
      </c>
      <c r="CO27">
        <v>3</v>
      </c>
      <c r="CP27">
        <v>0</v>
      </c>
      <c r="CQ27">
        <v>4</v>
      </c>
      <c r="CR27">
        <v>1</v>
      </c>
      <c r="CS27">
        <v>33</v>
      </c>
      <c r="CT27">
        <v>16</v>
      </c>
      <c r="CU27">
        <v>5</v>
      </c>
      <c r="CV27">
        <v>0</v>
      </c>
      <c r="CW27">
        <v>0</v>
      </c>
      <c r="CX27">
        <v>1</v>
      </c>
      <c r="CY27">
        <v>1</v>
      </c>
      <c r="CZ27">
        <v>0</v>
      </c>
      <c r="DA27">
        <v>0</v>
      </c>
      <c r="DB27">
        <v>14</v>
      </c>
      <c r="DC27">
        <v>0</v>
      </c>
      <c r="DD27">
        <v>0</v>
      </c>
      <c r="DE27">
        <v>2</v>
      </c>
      <c r="DF27">
        <v>1</v>
      </c>
      <c r="DG27">
        <v>0</v>
      </c>
      <c r="DH27">
        <v>28</v>
      </c>
    </row>
    <row r="28" spans="1:112" x14ac:dyDescent="0.25">
      <c r="A28" t="s">
        <v>1491</v>
      </c>
      <c r="C28">
        <v>18</v>
      </c>
      <c r="D28">
        <v>8</v>
      </c>
      <c r="E28">
        <v>5</v>
      </c>
      <c r="F28">
        <v>2</v>
      </c>
      <c r="G28">
        <v>0</v>
      </c>
      <c r="H28">
        <v>2</v>
      </c>
      <c r="I28">
        <v>35</v>
      </c>
      <c r="J28">
        <v>40</v>
      </c>
      <c r="K28">
        <v>0</v>
      </c>
      <c r="L28">
        <v>0</v>
      </c>
      <c r="M28">
        <v>7</v>
      </c>
      <c r="N28">
        <v>11</v>
      </c>
      <c r="O28">
        <v>0</v>
      </c>
      <c r="P28">
        <v>0</v>
      </c>
      <c r="Q28">
        <v>7</v>
      </c>
      <c r="R28">
        <v>13</v>
      </c>
      <c r="S28">
        <v>5</v>
      </c>
      <c r="T28">
        <v>0</v>
      </c>
      <c r="U28">
        <v>4</v>
      </c>
      <c r="V28">
        <v>0</v>
      </c>
      <c r="W28">
        <v>5</v>
      </c>
      <c r="X28">
        <v>46</v>
      </c>
      <c r="Y28">
        <v>5</v>
      </c>
      <c r="Z28">
        <v>34</v>
      </c>
      <c r="AA28">
        <v>28</v>
      </c>
      <c r="AB28">
        <v>7</v>
      </c>
      <c r="AC28">
        <v>0</v>
      </c>
      <c r="AD28">
        <v>1</v>
      </c>
      <c r="AE28">
        <v>4</v>
      </c>
      <c r="AF28">
        <v>2</v>
      </c>
      <c r="AG28">
        <v>0</v>
      </c>
      <c r="AH28">
        <v>23</v>
      </c>
      <c r="AI28">
        <v>0</v>
      </c>
      <c r="AJ28">
        <v>0</v>
      </c>
      <c r="AK28">
        <v>0</v>
      </c>
      <c r="AL28">
        <v>9</v>
      </c>
      <c r="AM28">
        <v>0</v>
      </c>
      <c r="AN28">
        <v>10</v>
      </c>
      <c r="AO28">
        <v>1</v>
      </c>
      <c r="AP28">
        <v>10</v>
      </c>
      <c r="AQ28">
        <v>2</v>
      </c>
      <c r="AR28">
        <v>0</v>
      </c>
      <c r="AS28">
        <v>15</v>
      </c>
      <c r="AT28">
        <v>20</v>
      </c>
      <c r="AU28">
        <v>0</v>
      </c>
      <c r="AV28">
        <v>1</v>
      </c>
      <c r="AW28">
        <v>2</v>
      </c>
      <c r="AX28">
        <v>0</v>
      </c>
      <c r="AY28">
        <v>2</v>
      </c>
      <c r="AZ28">
        <v>17</v>
      </c>
      <c r="BA28">
        <v>1</v>
      </c>
      <c r="BB28">
        <v>2</v>
      </c>
      <c r="BC28">
        <v>9</v>
      </c>
      <c r="BD28">
        <v>6</v>
      </c>
      <c r="BE28">
        <v>3</v>
      </c>
      <c r="BF28">
        <v>0</v>
      </c>
      <c r="BG28">
        <v>1</v>
      </c>
      <c r="BH28">
        <v>2</v>
      </c>
      <c r="BI28">
        <v>1</v>
      </c>
      <c r="BJ28">
        <v>1</v>
      </c>
      <c r="BK28">
        <v>6</v>
      </c>
      <c r="BL28">
        <v>0</v>
      </c>
      <c r="BM28">
        <v>12</v>
      </c>
      <c r="BN28">
        <v>2</v>
      </c>
      <c r="BO28">
        <v>1</v>
      </c>
      <c r="BP28">
        <v>0</v>
      </c>
      <c r="BQ28">
        <v>1</v>
      </c>
      <c r="BR28">
        <v>0</v>
      </c>
      <c r="BS28">
        <v>0</v>
      </c>
      <c r="BT28">
        <v>31</v>
      </c>
      <c r="BU28">
        <v>8</v>
      </c>
      <c r="BV28">
        <v>0</v>
      </c>
      <c r="BW28">
        <v>7</v>
      </c>
      <c r="BX28">
        <v>6</v>
      </c>
      <c r="BY28">
        <v>0</v>
      </c>
      <c r="BZ28">
        <v>2</v>
      </c>
      <c r="CA28">
        <v>0</v>
      </c>
      <c r="CB28">
        <v>0</v>
      </c>
      <c r="CC28">
        <v>1</v>
      </c>
      <c r="CD28">
        <v>16</v>
      </c>
      <c r="CE28">
        <v>5</v>
      </c>
      <c r="CF28">
        <v>3</v>
      </c>
      <c r="CG28">
        <v>1</v>
      </c>
      <c r="CH28">
        <v>1</v>
      </c>
      <c r="CI28">
        <v>2</v>
      </c>
      <c r="CJ28">
        <v>0</v>
      </c>
      <c r="CK28">
        <v>0</v>
      </c>
      <c r="CL28">
        <v>0</v>
      </c>
      <c r="CM28">
        <v>0</v>
      </c>
      <c r="CN28">
        <v>1</v>
      </c>
      <c r="CO28">
        <v>4</v>
      </c>
      <c r="CP28">
        <v>0</v>
      </c>
      <c r="CQ28">
        <v>3</v>
      </c>
      <c r="CR28">
        <v>0</v>
      </c>
      <c r="CS28">
        <v>17</v>
      </c>
      <c r="CT28">
        <v>3</v>
      </c>
      <c r="CU28">
        <v>4</v>
      </c>
      <c r="CV28">
        <v>0</v>
      </c>
      <c r="CW28">
        <v>1</v>
      </c>
      <c r="CX28">
        <v>0</v>
      </c>
      <c r="CY28">
        <v>0</v>
      </c>
      <c r="CZ28">
        <v>3</v>
      </c>
      <c r="DA28">
        <v>1</v>
      </c>
      <c r="DB28">
        <v>13</v>
      </c>
      <c r="DC28">
        <v>0</v>
      </c>
      <c r="DD28">
        <v>0</v>
      </c>
      <c r="DE28">
        <v>4</v>
      </c>
      <c r="DF28">
        <v>0</v>
      </c>
      <c r="DG28">
        <v>1</v>
      </c>
      <c r="DH28">
        <v>0</v>
      </c>
    </row>
    <row r="29" spans="1:112" x14ac:dyDescent="0.25">
      <c r="A29" t="s">
        <v>1492</v>
      </c>
      <c r="C29">
        <v>51</v>
      </c>
      <c r="D29">
        <v>10</v>
      </c>
      <c r="E29">
        <v>6</v>
      </c>
      <c r="F29">
        <v>2</v>
      </c>
      <c r="G29">
        <v>0</v>
      </c>
      <c r="H29">
        <v>1</v>
      </c>
      <c r="I29">
        <v>37</v>
      </c>
      <c r="J29">
        <v>104</v>
      </c>
      <c r="K29">
        <v>0</v>
      </c>
      <c r="L29">
        <v>5</v>
      </c>
      <c r="M29">
        <v>12</v>
      </c>
      <c r="N29">
        <v>64</v>
      </c>
      <c r="O29">
        <v>0</v>
      </c>
      <c r="P29">
        <v>0</v>
      </c>
      <c r="Q29">
        <v>2</v>
      </c>
      <c r="R29">
        <v>8</v>
      </c>
      <c r="S29">
        <v>2</v>
      </c>
      <c r="T29">
        <v>5</v>
      </c>
      <c r="U29">
        <v>3</v>
      </c>
      <c r="V29">
        <v>2</v>
      </c>
      <c r="W29">
        <v>1</v>
      </c>
      <c r="X29">
        <v>69</v>
      </c>
      <c r="Y29">
        <v>8</v>
      </c>
      <c r="Z29">
        <v>45</v>
      </c>
      <c r="AA29">
        <v>25</v>
      </c>
      <c r="AB29">
        <v>10</v>
      </c>
      <c r="AC29">
        <v>0</v>
      </c>
      <c r="AD29">
        <v>8</v>
      </c>
      <c r="AE29">
        <v>7</v>
      </c>
      <c r="AF29">
        <v>5</v>
      </c>
      <c r="AG29">
        <v>1</v>
      </c>
      <c r="AH29">
        <v>6</v>
      </c>
      <c r="AI29">
        <v>0</v>
      </c>
      <c r="AJ29">
        <v>0</v>
      </c>
      <c r="AK29">
        <v>0</v>
      </c>
      <c r="AL29">
        <v>18</v>
      </c>
      <c r="AM29">
        <v>3</v>
      </c>
      <c r="AN29">
        <v>3</v>
      </c>
      <c r="AO29">
        <v>0</v>
      </c>
      <c r="AP29">
        <v>11</v>
      </c>
      <c r="AQ29">
        <v>3</v>
      </c>
      <c r="AR29">
        <v>1</v>
      </c>
      <c r="AS29">
        <v>6</v>
      </c>
      <c r="AT29">
        <v>0</v>
      </c>
      <c r="AU29">
        <v>0</v>
      </c>
      <c r="AV29">
        <v>9</v>
      </c>
      <c r="AW29">
        <v>5</v>
      </c>
      <c r="AX29">
        <v>0</v>
      </c>
      <c r="AY29">
        <v>7</v>
      </c>
      <c r="AZ29">
        <v>24</v>
      </c>
      <c r="BA29">
        <v>5</v>
      </c>
      <c r="BB29">
        <v>0</v>
      </c>
      <c r="BC29">
        <v>4</v>
      </c>
      <c r="BD29">
        <v>6</v>
      </c>
      <c r="BE29">
        <v>4</v>
      </c>
      <c r="BF29">
        <v>0</v>
      </c>
      <c r="BG29">
        <v>1</v>
      </c>
      <c r="BH29">
        <v>0</v>
      </c>
      <c r="BI29">
        <v>0</v>
      </c>
      <c r="BJ29">
        <v>0</v>
      </c>
      <c r="BK29">
        <v>4</v>
      </c>
      <c r="BL29">
        <v>1</v>
      </c>
      <c r="BM29">
        <v>35</v>
      </c>
      <c r="BN29">
        <v>6</v>
      </c>
      <c r="BO29">
        <v>2</v>
      </c>
      <c r="BP29">
        <v>1</v>
      </c>
      <c r="BQ29">
        <v>0</v>
      </c>
      <c r="BR29">
        <v>0</v>
      </c>
      <c r="BS29">
        <v>0</v>
      </c>
      <c r="BT29">
        <v>73</v>
      </c>
      <c r="BU29">
        <v>38</v>
      </c>
      <c r="BV29">
        <v>31</v>
      </c>
      <c r="BW29">
        <v>3</v>
      </c>
      <c r="BX29">
        <v>0</v>
      </c>
      <c r="BY29">
        <v>14</v>
      </c>
      <c r="BZ29">
        <v>0</v>
      </c>
      <c r="CA29">
        <v>1</v>
      </c>
      <c r="CB29">
        <v>0</v>
      </c>
      <c r="CC29">
        <v>19</v>
      </c>
      <c r="CD29">
        <v>20</v>
      </c>
      <c r="CE29">
        <v>2</v>
      </c>
      <c r="CF29">
        <v>1</v>
      </c>
      <c r="CG29">
        <v>1</v>
      </c>
      <c r="CH29">
        <v>2</v>
      </c>
      <c r="CI29">
        <v>0</v>
      </c>
      <c r="CJ29">
        <v>1</v>
      </c>
      <c r="CK29">
        <v>1</v>
      </c>
      <c r="CL29">
        <v>1</v>
      </c>
      <c r="CM29">
        <v>0</v>
      </c>
      <c r="CN29">
        <v>3</v>
      </c>
      <c r="CO29">
        <v>3</v>
      </c>
      <c r="CP29">
        <v>0</v>
      </c>
      <c r="CQ29">
        <v>7</v>
      </c>
      <c r="CR29">
        <v>1</v>
      </c>
      <c r="CS29">
        <v>63</v>
      </c>
      <c r="CT29">
        <v>21</v>
      </c>
      <c r="CU29">
        <v>5</v>
      </c>
      <c r="CV29">
        <v>0</v>
      </c>
      <c r="CW29">
        <v>0</v>
      </c>
      <c r="CX29">
        <v>2</v>
      </c>
      <c r="CY29">
        <v>1</v>
      </c>
      <c r="CZ29">
        <v>0</v>
      </c>
      <c r="DA29">
        <v>0</v>
      </c>
      <c r="DB29">
        <v>16</v>
      </c>
      <c r="DC29">
        <v>1</v>
      </c>
      <c r="DD29">
        <v>0</v>
      </c>
      <c r="DE29">
        <v>5</v>
      </c>
      <c r="DF29">
        <v>1</v>
      </c>
      <c r="DG29">
        <v>0</v>
      </c>
      <c r="DH29">
        <v>69</v>
      </c>
    </row>
    <row r="30" spans="1:112" x14ac:dyDescent="0.25">
      <c r="A30" t="s">
        <v>1493</v>
      </c>
      <c r="C30">
        <v>55</v>
      </c>
      <c r="D30">
        <v>10</v>
      </c>
      <c r="E30">
        <v>6</v>
      </c>
      <c r="F30">
        <v>4</v>
      </c>
      <c r="G30">
        <v>0</v>
      </c>
      <c r="H30">
        <v>3</v>
      </c>
      <c r="I30">
        <v>38</v>
      </c>
      <c r="J30">
        <v>119</v>
      </c>
      <c r="K30">
        <v>0</v>
      </c>
      <c r="L30">
        <v>7</v>
      </c>
      <c r="M30">
        <v>17</v>
      </c>
      <c r="N30">
        <v>114</v>
      </c>
      <c r="O30">
        <v>1</v>
      </c>
      <c r="P30">
        <v>1</v>
      </c>
      <c r="Q30">
        <v>17</v>
      </c>
      <c r="R30">
        <v>8</v>
      </c>
      <c r="S30">
        <v>10</v>
      </c>
      <c r="T30">
        <v>5</v>
      </c>
      <c r="U30">
        <v>38</v>
      </c>
      <c r="V30">
        <v>3</v>
      </c>
      <c r="W30">
        <v>1</v>
      </c>
      <c r="X30">
        <v>69</v>
      </c>
      <c r="Y30">
        <v>8</v>
      </c>
      <c r="Z30">
        <v>61</v>
      </c>
      <c r="AA30">
        <v>26</v>
      </c>
      <c r="AB30">
        <v>11</v>
      </c>
      <c r="AC30">
        <v>0</v>
      </c>
      <c r="AD30">
        <v>8</v>
      </c>
      <c r="AE30">
        <v>9</v>
      </c>
      <c r="AF30">
        <v>6</v>
      </c>
      <c r="AG30">
        <v>3</v>
      </c>
      <c r="AH30">
        <v>9</v>
      </c>
      <c r="AI30">
        <v>0</v>
      </c>
      <c r="AJ30">
        <v>0</v>
      </c>
      <c r="AK30">
        <v>0</v>
      </c>
      <c r="AL30">
        <v>34</v>
      </c>
      <c r="AM30">
        <v>19</v>
      </c>
      <c r="AN30">
        <v>8</v>
      </c>
      <c r="AO30">
        <v>1</v>
      </c>
      <c r="AP30">
        <v>17</v>
      </c>
      <c r="AQ30">
        <v>7</v>
      </c>
      <c r="AR30">
        <v>1</v>
      </c>
      <c r="AS30">
        <v>7</v>
      </c>
      <c r="AT30">
        <v>0</v>
      </c>
      <c r="AU30">
        <v>0</v>
      </c>
      <c r="AV30">
        <v>10</v>
      </c>
      <c r="AW30">
        <v>8</v>
      </c>
      <c r="AX30">
        <v>0</v>
      </c>
      <c r="AY30">
        <v>12</v>
      </c>
      <c r="AZ30">
        <v>32</v>
      </c>
      <c r="BA30">
        <v>10</v>
      </c>
      <c r="BB30">
        <v>0</v>
      </c>
      <c r="BC30">
        <v>13</v>
      </c>
      <c r="BD30">
        <v>9</v>
      </c>
      <c r="BE30">
        <v>7</v>
      </c>
      <c r="BF30">
        <v>0</v>
      </c>
      <c r="BG30">
        <v>1</v>
      </c>
      <c r="BH30">
        <v>0</v>
      </c>
      <c r="BI30">
        <v>1</v>
      </c>
      <c r="BJ30">
        <v>1</v>
      </c>
      <c r="BK30">
        <v>5</v>
      </c>
      <c r="BL30">
        <v>1</v>
      </c>
      <c r="BM30">
        <v>44</v>
      </c>
      <c r="BN30">
        <v>6</v>
      </c>
      <c r="BO30">
        <v>3</v>
      </c>
      <c r="BP30">
        <v>3</v>
      </c>
      <c r="BQ30">
        <v>1</v>
      </c>
      <c r="BR30">
        <v>0</v>
      </c>
      <c r="BS30">
        <v>1</v>
      </c>
      <c r="BT30">
        <v>104</v>
      </c>
      <c r="BU30">
        <v>45</v>
      </c>
      <c r="BV30">
        <v>31</v>
      </c>
      <c r="BW30">
        <v>4</v>
      </c>
      <c r="BX30">
        <v>5</v>
      </c>
      <c r="BY30">
        <v>16</v>
      </c>
      <c r="BZ30">
        <v>0</v>
      </c>
      <c r="CA30">
        <v>1</v>
      </c>
      <c r="CB30">
        <v>0</v>
      </c>
      <c r="CC30">
        <v>21</v>
      </c>
      <c r="CD30">
        <v>22</v>
      </c>
      <c r="CE30">
        <v>23</v>
      </c>
      <c r="CF30">
        <v>3</v>
      </c>
      <c r="CG30">
        <v>6</v>
      </c>
      <c r="CH30">
        <v>6</v>
      </c>
      <c r="CI30">
        <v>0</v>
      </c>
      <c r="CJ30">
        <v>1</v>
      </c>
      <c r="CK30">
        <v>2</v>
      </c>
      <c r="CL30">
        <v>1</v>
      </c>
      <c r="CM30">
        <v>0</v>
      </c>
      <c r="CN30">
        <v>5</v>
      </c>
      <c r="CO30">
        <v>3</v>
      </c>
      <c r="CP30">
        <v>1</v>
      </c>
      <c r="CQ30">
        <v>7</v>
      </c>
      <c r="CR30">
        <v>2</v>
      </c>
      <c r="CS30">
        <v>83</v>
      </c>
      <c r="CT30">
        <v>27</v>
      </c>
      <c r="CU30">
        <v>5</v>
      </c>
      <c r="CV30">
        <v>0</v>
      </c>
      <c r="CW30">
        <v>0</v>
      </c>
      <c r="CX30">
        <v>3</v>
      </c>
      <c r="CY30">
        <v>2</v>
      </c>
      <c r="CZ30">
        <v>0</v>
      </c>
      <c r="DA30">
        <v>0</v>
      </c>
      <c r="DB30">
        <v>20</v>
      </c>
      <c r="DC30">
        <v>1</v>
      </c>
      <c r="DD30">
        <v>4</v>
      </c>
      <c r="DE30">
        <v>5</v>
      </c>
      <c r="DF30">
        <v>1</v>
      </c>
      <c r="DG30">
        <v>0</v>
      </c>
      <c r="DH30">
        <v>87</v>
      </c>
    </row>
    <row r="31" spans="1:112" x14ac:dyDescent="0.25">
      <c r="A31" t="s">
        <v>1533</v>
      </c>
      <c r="C31">
        <v>49</v>
      </c>
      <c r="D31">
        <v>8</v>
      </c>
      <c r="E31">
        <v>6</v>
      </c>
      <c r="F31">
        <v>4</v>
      </c>
      <c r="G31">
        <v>0</v>
      </c>
      <c r="H31">
        <v>2</v>
      </c>
      <c r="I31">
        <v>32</v>
      </c>
      <c r="J31">
        <v>115</v>
      </c>
      <c r="K31">
        <v>0</v>
      </c>
      <c r="L31">
        <v>7</v>
      </c>
      <c r="M31">
        <v>17</v>
      </c>
      <c r="N31">
        <v>73</v>
      </c>
      <c r="O31">
        <v>0</v>
      </c>
      <c r="P31">
        <v>1</v>
      </c>
      <c r="Q31">
        <v>12</v>
      </c>
      <c r="R31">
        <v>3</v>
      </c>
      <c r="S31">
        <v>10</v>
      </c>
      <c r="T31">
        <v>3</v>
      </c>
      <c r="U31">
        <v>29</v>
      </c>
      <c r="V31">
        <v>3</v>
      </c>
      <c r="W31">
        <v>1</v>
      </c>
      <c r="X31">
        <v>69</v>
      </c>
      <c r="Y31">
        <v>8</v>
      </c>
      <c r="Z31">
        <v>60</v>
      </c>
      <c r="AA31">
        <v>24</v>
      </c>
      <c r="AB31">
        <v>9</v>
      </c>
      <c r="AC31">
        <v>0</v>
      </c>
      <c r="AD31">
        <v>7</v>
      </c>
      <c r="AE31">
        <v>8</v>
      </c>
      <c r="AF31">
        <v>6</v>
      </c>
      <c r="AG31">
        <v>3</v>
      </c>
      <c r="AH31">
        <v>7</v>
      </c>
      <c r="AI31">
        <v>0</v>
      </c>
      <c r="AJ31">
        <v>0</v>
      </c>
      <c r="AK31">
        <v>0</v>
      </c>
      <c r="AL31">
        <v>26</v>
      </c>
      <c r="AM31">
        <v>12</v>
      </c>
      <c r="AN31">
        <v>7</v>
      </c>
      <c r="AO31">
        <v>1</v>
      </c>
      <c r="AP31">
        <v>13</v>
      </c>
      <c r="AQ31">
        <v>3</v>
      </c>
      <c r="AR31">
        <v>1</v>
      </c>
      <c r="AS31">
        <v>6</v>
      </c>
      <c r="AT31">
        <v>0</v>
      </c>
      <c r="AU31">
        <v>0</v>
      </c>
      <c r="AV31">
        <v>8</v>
      </c>
      <c r="AW31">
        <v>7</v>
      </c>
      <c r="AX31">
        <v>0</v>
      </c>
      <c r="AY31">
        <v>10</v>
      </c>
      <c r="AZ31">
        <v>27</v>
      </c>
      <c r="BA31">
        <v>10</v>
      </c>
      <c r="BB31">
        <v>0</v>
      </c>
      <c r="BC31">
        <v>9</v>
      </c>
      <c r="BD31">
        <v>8</v>
      </c>
      <c r="BE31">
        <v>6</v>
      </c>
      <c r="BF31">
        <v>0</v>
      </c>
      <c r="BG31">
        <v>1</v>
      </c>
      <c r="BH31">
        <v>0</v>
      </c>
      <c r="BI31">
        <v>1</v>
      </c>
      <c r="BJ31">
        <v>2</v>
      </c>
      <c r="BK31">
        <v>2</v>
      </c>
      <c r="BL31">
        <v>1</v>
      </c>
      <c r="BM31">
        <v>41</v>
      </c>
      <c r="BN31">
        <v>6</v>
      </c>
      <c r="BO31">
        <v>3</v>
      </c>
      <c r="BP31">
        <v>3</v>
      </c>
      <c r="BQ31">
        <v>1</v>
      </c>
      <c r="BR31">
        <v>0</v>
      </c>
      <c r="BS31">
        <v>1</v>
      </c>
      <c r="BT31">
        <v>107</v>
      </c>
      <c r="BU31">
        <v>31</v>
      </c>
      <c r="BV31">
        <v>31</v>
      </c>
      <c r="BW31">
        <v>3</v>
      </c>
      <c r="BX31">
        <v>4</v>
      </c>
      <c r="BY31">
        <v>16</v>
      </c>
      <c r="BZ31">
        <v>0</v>
      </c>
      <c r="CA31">
        <v>1</v>
      </c>
      <c r="CB31">
        <v>0</v>
      </c>
      <c r="CC31">
        <v>19</v>
      </c>
      <c r="CD31">
        <v>21</v>
      </c>
      <c r="CE31">
        <v>22</v>
      </c>
      <c r="CF31">
        <v>3</v>
      </c>
      <c r="CG31">
        <v>6</v>
      </c>
      <c r="CH31">
        <v>5</v>
      </c>
      <c r="CI31">
        <v>0</v>
      </c>
      <c r="CJ31">
        <v>1</v>
      </c>
      <c r="CK31">
        <v>2</v>
      </c>
      <c r="CL31">
        <v>1</v>
      </c>
      <c r="CM31">
        <v>0</v>
      </c>
      <c r="CN31">
        <v>4</v>
      </c>
      <c r="CO31">
        <v>3</v>
      </c>
      <c r="CP31">
        <v>1</v>
      </c>
      <c r="CQ31">
        <v>6</v>
      </c>
      <c r="CR31">
        <v>1</v>
      </c>
      <c r="CS31">
        <v>56</v>
      </c>
      <c r="CT31">
        <v>24</v>
      </c>
      <c r="CU31">
        <v>5</v>
      </c>
      <c r="CV31">
        <v>0</v>
      </c>
      <c r="CW31">
        <v>0</v>
      </c>
      <c r="CX31">
        <v>3</v>
      </c>
      <c r="CY31">
        <v>2</v>
      </c>
      <c r="CZ31">
        <v>0</v>
      </c>
      <c r="DA31">
        <v>0</v>
      </c>
      <c r="DB31">
        <v>18</v>
      </c>
      <c r="DC31">
        <v>1</v>
      </c>
      <c r="DD31">
        <v>4</v>
      </c>
      <c r="DE31">
        <v>5</v>
      </c>
      <c r="DF31">
        <v>1</v>
      </c>
      <c r="DG31">
        <v>1</v>
      </c>
      <c r="DH31">
        <v>77</v>
      </c>
    </row>
    <row r="32" spans="1:112" x14ac:dyDescent="0.25">
      <c r="A32" t="s">
        <v>1534</v>
      </c>
      <c r="C32">
        <v>29</v>
      </c>
      <c r="D32">
        <v>9</v>
      </c>
      <c r="E32">
        <v>4</v>
      </c>
      <c r="F32">
        <v>4</v>
      </c>
      <c r="G32">
        <v>0</v>
      </c>
      <c r="H32">
        <v>1</v>
      </c>
      <c r="I32">
        <v>34</v>
      </c>
      <c r="J32">
        <v>77</v>
      </c>
      <c r="K32">
        <v>0</v>
      </c>
      <c r="L32">
        <v>6</v>
      </c>
      <c r="M32">
        <v>10</v>
      </c>
      <c r="N32">
        <v>60</v>
      </c>
      <c r="O32">
        <v>0</v>
      </c>
      <c r="P32">
        <v>1</v>
      </c>
      <c r="Q32">
        <v>9</v>
      </c>
      <c r="R32">
        <v>6</v>
      </c>
      <c r="S32">
        <v>6</v>
      </c>
      <c r="T32">
        <v>4</v>
      </c>
      <c r="U32">
        <v>37</v>
      </c>
      <c r="V32">
        <v>2</v>
      </c>
      <c r="W32">
        <v>1</v>
      </c>
      <c r="X32">
        <v>69</v>
      </c>
      <c r="Y32">
        <v>7</v>
      </c>
      <c r="Z32">
        <v>26</v>
      </c>
      <c r="AA32">
        <v>24</v>
      </c>
      <c r="AB32">
        <v>9</v>
      </c>
      <c r="AC32">
        <v>0</v>
      </c>
      <c r="AD32">
        <v>3</v>
      </c>
      <c r="AE32">
        <v>7</v>
      </c>
      <c r="AF32">
        <v>4</v>
      </c>
      <c r="AG32">
        <v>2</v>
      </c>
      <c r="AH32">
        <v>7</v>
      </c>
      <c r="AI32">
        <v>0</v>
      </c>
      <c r="AJ32">
        <v>0</v>
      </c>
      <c r="AK32">
        <v>0</v>
      </c>
      <c r="AL32">
        <v>22</v>
      </c>
      <c r="AM32">
        <v>10</v>
      </c>
      <c r="AN32">
        <v>6</v>
      </c>
      <c r="AO32">
        <v>1</v>
      </c>
      <c r="AP32">
        <v>12</v>
      </c>
      <c r="AQ32">
        <v>1</v>
      </c>
      <c r="AR32">
        <v>1</v>
      </c>
      <c r="AS32">
        <v>6</v>
      </c>
      <c r="AT32">
        <v>0</v>
      </c>
      <c r="AU32">
        <v>0</v>
      </c>
      <c r="AV32">
        <v>8</v>
      </c>
      <c r="AW32">
        <v>2</v>
      </c>
      <c r="AX32">
        <v>0</v>
      </c>
      <c r="AY32">
        <v>9</v>
      </c>
      <c r="AZ32">
        <v>27</v>
      </c>
      <c r="BA32">
        <v>10</v>
      </c>
      <c r="BB32">
        <v>0</v>
      </c>
      <c r="BC32">
        <v>8</v>
      </c>
      <c r="BD32">
        <v>7</v>
      </c>
      <c r="BE32">
        <v>7</v>
      </c>
      <c r="BF32">
        <v>0</v>
      </c>
      <c r="BG32">
        <v>1</v>
      </c>
      <c r="BH32">
        <v>0</v>
      </c>
      <c r="BI32">
        <v>1</v>
      </c>
      <c r="BJ32">
        <v>1</v>
      </c>
      <c r="BK32">
        <v>1</v>
      </c>
      <c r="BL32">
        <v>0</v>
      </c>
      <c r="BM32">
        <v>42</v>
      </c>
      <c r="BN32">
        <v>4</v>
      </c>
      <c r="BO32">
        <v>2</v>
      </c>
      <c r="BP32">
        <v>2</v>
      </c>
      <c r="BQ32">
        <v>0</v>
      </c>
      <c r="BR32">
        <v>0</v>
      </c>
      <c r="BS32">
        <v>1</v>
      </c>
      <c r="BT32">
        <v>52</v>
      </c>
      <c r="BU32">
        <v>31</v>
      </c>
      <c r="BV32">
        <v>29</v>
      </c>
      <c r="BW32">
        <v>1</v>
      </c>
      <c r="BX32">
        <v>3</v>
      </c>
      <c r="BY32">
        <v>8</v>
      </c>
      <c r="BZ32">
        <v>0</v>
      </c>
      <c r="CA32">
        <v>1</v>
      </c>
      <c r="CB32">
        <v>0</v>
      </c>
      <c r="CC32">
        <v>16</v>
      </c>
      <c r="CD32">
        <v>16</v>
      </c>
      <c r="CE32">
        <v>17</v>
      </c>
      <c r="CF32">
        <v>3</v>
      </c>
      <c r="CG32">
        <v>5</v>
      </c>
      <c r="CH32">
        <v>3</v>
      </c>
      <c r="CI32">
        <v>0</v>
      </c>
      <c r="CJ32">
        <v>0</v>
      </c>
      <c r="CK32">
        <v>1</v>
      </c>
      <c r="CL32">
        <v>1</v>
      </c>
      <c r="CM32">
        <v>0</v>
      </c>
      <c r="CN32">
        <v>4</v>
      </c>
      <c r="CO32">
        <v>3</v>
      </c>
      <c r="CP32">
        <v>0</v>
      </c>
      <c r="CQ32">
        <v>4</v>
      </c>
      <c r="CR32">
        <v>1</v>
      </c>
      <c r="CS32">
        <v>70</v>
      </c>
      <c r="CT32">
        <v>23</v>
      </c>
      <c r="CU32">
        <v>5</v>
      </c>
      <c r="CV32">
        <v>0</v>
      </c>
      <c r="CW32">
        <v>0</v>
      </c>
      <c r="CX32">
        <v>2</v>
      </c>
      <c r="CY32">
        <v>2</v>
      </c>
      <c r="CZ32">
        <v>0</v>
      </c>
      <c r="DA32">
        <v>0</v>
      </c>
      <c r="DB32">
        <v>17</v>
      </c>
      <c r="DC32">
        <v>0</v>
      </c>
      <c r="DD32">
        <v>3</v>
      </c>
      <c r="DE32">
        <v>2</v>
      </c>
      <c r="DF32">
        <v>1</v>
      </c>
      <c r="DG32">
        <v>1</v>
      </c>
      <c r="DH32">
        <v>37</v>
      </c>
    </row>
    <row r="33" spans="1:112" x14ac:dyDescent="0.25">
      <c r="A33" t="s">
        <v>1535</v>
      </c>
      <c r="C33">
        <v>55</v>
      </c>
      <c r="D33">
        <v>10</v>
      </c>
      <c r="E33">
        <v>6</v>
      </c>
      <c r="F33">
        <v>4</v>
      </c>
      <c r="G33">
        <v>0</v>
      </c>
      <c r="H33">
        <v>3</v>
      </c>
      <c r="I33">
        <v>39</v>
      </c>
      <c r="J33">
        <v>118</v>
      </c>
      <c r="K33">
        <v>0</v>
      </c>
      <c r="L33">
        <v>7</v>
      </c>
      <c r="M33">
        <v>16</v>
      </c>
      <c r="N33">
        <v>115</v>
      </c>
      <c r="O33">
        <v>1</v>
      </c>
      <c r="P33">
        <v>1</v>
      </c>
      <c r="Q33">
        <v>17</v>
      </c>
      <c r="R33">
        <v>8</v>
      </c>
      <c r="S33">
        <v>10</v>
      </c>
      <c r="T33">
        <v>5</v>
      </c>
      <c r="U33">
        <v>38</v>
      </c>
      <c r="V33">
        <v>3</v>
      </c>
      <c r="W33">
        <v>1</v>
      </c>
      <c r="X33">
        <v>69</v>
      </c>
      <c r="Y33">
        <v>8</v>
      </c>
      <c r="Z33">
        <v>61</v>
      </c>
      <c r="AA33">
        <v>27</v>
      </c>
      <c r="AB33">
        <v>11</v>
      </c>
      <c r="AC33">
        <v>0</v>
      </c>
      <c r="AD33">
        <v>8</v>
      </c>
      <c r="AE33">
        <v>9</v>
      </c>
      <c r="AF33">
        <v>6</v>
      </c>
      <c r="AG33">
        <v>3</v>
      </c>
      <c r="AH33">
        <v>9</v>
      </c>
      <c r="AI33">
        <v>0</v>
      </c>
      <c r="AJ33">
        <v>0</v>
      </c>
      <c r="AK33">
        <v>0</v>
      </c>
      <c r="AL33">
        <v>34</v>
      </c>
      <c r="AM33">
        <v>19</v>
      </c>
      <c r="AN33">
        <v>8</v>
      </c>
      <c r="AO33">
        <v>1</v>
      </c>
      <c r="AP33">
        <v>17</v>
      </c>
      <c r="AQ33">
        <v>7</v>
      </c>
      <c r="AR33">
        <v>1</v>
      </c>
      <c r="AS33">
        <v>7</v>
      </c>
      <c r="AT33">
        <v>0</v>
      </c>
      <c r="AU33">
        <v>0</v>
      </c>
      <c r="AV33">
        <v>10</v>
      </c>
      <c r="AW33">
        <v>7</v>
      </c>
      <c r="AX33">
        <v>0</v>
      </c>
      <c r="AY33">
        <v>12</v>
      </c>
      <c r="AZ33">
        <v>34</v>
      </c>
      <c r="BA33">
        <v>10</v>
      </c>
      <c r="BB33">
        <v>0</v>
      </c>
      <c r="BC33">
        <v>13</v>
      </c>
      <c r="BD33">
        <v>9</v>
      </c>
      <c r="BE33">
        <v>8</v>
      </c>
      <c r="BF33">
        <v>0</v>
      </c>
      <c r="BG33">
        <v>1</v>
      </c>
      <c r="BH33">
        <v>0</v>
      </c>
      <c r="BI33">
        <v>1</v>
      </c>
      <c r="BJ33">
        <v>2</v>
      </c>
      <c r="BK33">
        <v>5</v>
      </c>
      <c r="BL33">
        <v>1</v>
      </c>
      <c r="BM33">
        <v>44</v>
      </c>
      <c r="BN33">
        <v>6</v>
      </c>
      <c r="BO33">
        <v>3</v>
      </c>
      <c r="BP33">
        <v>3</v>
      </c>
      <c r="BQ33">
        <v>1</v>
      </c>
      <c r="BR33">
        <v>0</v>
      </c>
      <c r="BS33">
        <v>0</v>
      </c>
      <c r="BT33">
        <v>107</v>
      </c>
      <c r="BU33">
        <v>45</v>
      </c>
      <c r="BV33">
        <v>31</v>
      </c>
      <c r="BW33">
        <v>4</v>
      </c>
      <c r="BX33">
        <v>5</v>
      </c>
      <c r="BY33">
        <v>16</v>
      </c>
      <c r="BZ33">
        <v>0</v>
      </c>
      <c r="CA33">
        <v>1</v>
      </c>
      <c r="CB33">
        <v>0</v>
      </c>
      <c r="CC33">
        <v>21</v>
      </c>
      <c r="CD33">
        <v>22</v>
      </c>
      <c r="CE33">
        <v>23</v>
      </c>
      <c r="CF33">
        <v>3</v>
      </c>
      <c r="CG33">
        <v>6</v>
      </c>
      <c r="CH33">
        <v>6</v>
      </c>
      <c r="CI33">
        <v>0</v>
      </c>
      <c r="CJ33">
        <v>1</v>
      </c>
      <c r="CK33">
        <v>2</v>
      </c>
      <c r="CL33">
        <v>1</v>
      </c>
      <c r="CM33">
        <v>0</v>
      </c>
      <c r="CN33">
        <v>5</v>
      </c>
      <c r="CO33">
        <v>3</v>
      </c>
      <c r="CP33">
        <v>1</v>
      </c>
      <c r="CQ33">
        <v>7</v>
      </c>
      <c r="CR33">
        <v>2</v>
      </c>
      <c r="CS33">
        <v>90</v>
      </c>
      <c r="CT33">
        <v>27</v>
      </c>
      <c r="CU33">
        <v>5</v>
      </c>
      <c r="CV33">
        <v>0</v>
      </c>
      <c r="CW33">
        <v>0</v>
      </c>
      <c r="CX33">
        <v>3</v>
      </c>
      <c r="CY33">
        <v>2</v>
      </c>
      <c r="CZ33">
        <v>0</v>
      </c>
      <c r="DA33">
        <v>0</v>
      </c>
      <c r="DB33">
        <v>20</v>
      </c>
      <c r="DC33">
        <v>1</v>
      </c>
      <c r="DD33">
        <v>4</v>
      </c>
      <c r="DE33">
        <v>5</v>
      </c>
      <c r="DF33">
        <v>1</v>
      </c>
      <c r="DG33">
        <v>1</v>
      </c>
      <c r="DH33">
        <v>87</v>
      </c>
    </row>
    <row r="34" spans="1:112" x14ac:dyDescent="0.25">
      <c r="A34" t="s">
        <v>1497</v>
      </c>
      <c r="C34">
        <v>24</v>
      </c>
      <c r="D34">
        <v>8</v>
      </c>
      <c r="E34">
        <v>5</v>
      </c>
      <c r="F34">
        <v>2</v>
      </c>
      <c r="G34">
        <v>0</v>
      </c>
      <c r="H34">
        <v>2</v>
      </c>
      <c r="I34">
        <v>43</v>
      </c>
      <c r="J34">
        <v>46</v>
      </c>
      <c r="K34">
        <v>0</v>
      </c>
      <c r="L34">
        <v>0</v>
      </c>
      <c r="M34">
        <v>10</v>
      </c>
      <c r="N34">
        <v>14</v>
      </c>
      <c r="O34">
        <v>0</v>
      </c>
      <c r="P34">
        <v>0</v>
      </c>
      <c r="Q34">
        <v>9</v>
      </c>
      <c r="R34">
        <v>18</v>
      </c>
      <c r="S34">
        <v>5</v>
      </c>
      <c r="T34">
        <v>0</v>
      </c>
      <c r="U34">
        <v>5</v>
      </c>
      <c r="V34">
        <v>0</v>
      </c>
      <c r="W34">
        <v>5</v>
      </c>
      <c r="X34">
        <v>46</v>
      </c>
      <c r="Y34">
        <v>5</v>
      </c>
      <c r="Z34">
        <v>37</v>
      </c>
      <c r="AA34">
        <v>30</v>
      </c>
      <c r="AB34">
        <v>9</v>
      </c>
      <c r="AC34">
        <v>0</v>
      </c>
      <c r="AD34">
        <v>3</v>
      </c>
      <c r="AE34">
        <v>5</v>
      </c>
      <c r="AF34">
        <v>5</v>
      </c>
      <c r="AG34">
        <v>0</v>
      </c>
      <c r="AH34">
        <v>25</v>
      </c>
      <c r="AI34">
        <v>0</v>
      </c>
      <c r="AJ34">
        <v>0</v>
      </c>
      <c r="AK34">
        <v>0</v>
      </c>
      <c r="AL34">
        <v>10</v>
      </c>
      <c r="AM34">
        <v>0</v>
      </c>
      <c r="AN34">
        <v>12</v>
      </c>
      <c r="AO34">
        <v>1</v>
      </c>
      <c r="AP34">
        <v>14</v>
      </c>
      <c r="AQ34">
        <v>5</v>
      </c>
      <c r="AR34">
        <v>1</v>
      </c>
      <c r="AS34">
        <v>20</v>
      </c>
      <c r="AT34">
        <v>20</v>
      </c>
      <c r="AU34">
        <v>0</v>
      </c>
      <c r="AV34">
        <v>3</v>
      </c>
      <c r="AW34">
        <v>4</v>
      </c>
      <c r="AX34">
        <v>0</v>
      </c>
      <c r="AY34">
        <v>3</v>
      </c>
      <c r="AZ34">
        <v>23</v>
      </c>
      <c r="BA34">
        <v>1</v>
      </c>
      <c r="BB34">
        <v>4</v>
      </c>
      <c r="BC34">
        <v>11</v>
      </c>
      <c r="BD34">
        <v>7</v>
      </c>
      <c r="BE34">
        <v>4</v>
      </c>
      <c r="BF34">
        <v>1</v>
      </c>
      <c r="BG34">
        <v>1</v>
      </c>
      <c r="BH34">
        <v>2</v>
      </c>
      <c r="BI34">
        <v>1</v>
      </c>
      <c r="BJ34">
        <v>2</v>
      </c>
      <c r="BK34">
        <v>7</v>
      </c>
      <c r="BL34">
        <v>1</v>
      </c>
      <c r="BM34">
        <v>20</v>
      </c>
      <c r="BN34">
        <v>3</v>
      </c>
      <c r="BO34">
        <v>2</v>
      </c>
      <c r="BP34">
        <v>0</v>
      </c>
      <c r="BQ34">
        <v>1</v>
      </c>
      <c r="BR34">
        <v>0</v>
      </c>
      <c r="BS34">
        <v>0</v>
      </c>
      <c r="BT34">
        <v>31</v>
      </c>
      <c r="BU34">
        <v>12</v>
      </c>
      <c r="BV34">
        <v>0</v>
      </c>
      <c r="BW34">
        <v>7</v>
      </c>
      <c r="BX34">
        <v>8</v>
      </c>
      <c r="BY34">
        <v>0</v>
      </c>
      <c r="BZ34">
        <v>2</v>
      </c>
      <c r="CA34">
        <v>0</v>
      </c>
      <c r="CB34">
        <v>0</v>
      </c>
      <c r="CC34">
        <v>1</v>
      </c>
      <c r="CD34">
        <v>22</v>
      </c>
      <c r="CE34">
        <v>6</v>
      </c>
      <c r="CF34">
        <v>3</v>
      </c>
      <c r="CG34">
        <v>1</v>
      </c>
      <c r="CH34">
        <v>1</v>
      </c>
      <c r="CI34">
        <v>2</v>
      </c>
      <c r="CJ34">
        <v>1</v>
      </c>
      <c r="CK34">
        <v>0</v>
      </c>
      <c r="CL34">
        <v>0</v>
      </c>
      <c r="CM34">
        <v>0</v>
      </c>
      <c r="CN34">
        <v>2</v>
      </c>
      <c r="CO34">
        <v>4</v>
      </c>
      <c r="CP34">
        <v>0</v>
      </c>
      <c r="CQ34">
        <v>3</v>
      </c>
      <c r="CR34">
        <v>0</v>
      </c>
      <c r="CS34">
        <v>25</v>
      </c>
      <c r="CT34">
        <v>5</v>
      </c>
      <c r="CU34">
        <v>4</v>
      </c>
      <c r="CV34">
        <v>0</v>
      </c>
      <c r="CW34">
        <v>1</v>
      </c>
      <c r="CX34">
        <v>0</v>
      </c>
      <c r="CY34">
        <v>0</v>
      </c>
      <c r="CZ34">
        <v>3</v>
      </c>
      <c r="DA34">
        <v>1</v>
      </c>
      <c r="DB34">
        <v>15</v>
      </c>
      <c r="DC34">
        <v>0</v>
      </c>
      <c r="DD34">
        <v>0</v>
      </c>
      <c r="DE34">
        <v>4</v>
      </c>
      <c r="DF34">
        <v>0</v>
      </c>
      <c r="DG34">
        <v>1</v>
      </c>
      <c r="DH34">
        <v>0</v>
      </c>
    </row>
    <row r="35" spans="1:112" x14ac:dyDescent="0.25">
      <c r="A35" t="s">
        <v>1533</v>
      </c>
      <c r="C35">
        <v>24</v>
      </c>
      <c r="D35">
        <v>8</v>
      </c>
      <c r="E35">
        <v>5</v>
      </c>
      <c r="F35">
        <v>2</v>
      </c>
      <c r="G35">
        <v>0</v>
      </c>
      <c r="H35">
        <v>2</v>
      </c>
      <c r="I35">
        <v>36</v>
      </c>
      <c r="J35">
        <v>42</v>
      </c>
      <c r="K35">
        <v>0</v>
      </c>
      <c r="L35">
        <v>0</v>
      </c>
      <c r="M35">
        <v>10</v>
      </c>
      <c r="N35">
        <v>12</v>
      </c>
      <c r="O35">
        <v>0</v>
      </c>
      <c r="P35">
        <v>0</v>
      </c>
      <c r="Q35">
        <v>8</v>
      </c>
      <c r="R35">
        <v>15</v>
      </c>
      <c r="S35">
        <v>5</v>
      </c>
      <c r="T35">
        <v>0</v>
      </c>
      <c r="U35">
        <v>4</v>
      </c>
      <c r="V35">
        <v>0</v>
      </c>
      <c r="W35">
        <v>5</v>
      </c>
      <c r="X35">
        <v>46</v>
      </c>
      <c r="Y35">
        <v>5</v>
      </c>
      <c r="Z35">
        <v>37</v>
      </c>
      <c r="AA35">
        <v>29</v>
      </c>
      <c r="AB35">
        <v>8</v>
      </c>
      <c r="AC35">
        <v>0</v>
      </c>
      <c r="AD35">
        <v>3</v>
      </c>
      <c r="AE35">
        <v>4</v>
      </c>
      <c r="AF35">
        <v>4</v>
      </c>
      <c r="AG35">
        <v>0</v>
      </c>
      <c r="AH35">
        <v>24</v>
      </c>
      <c r="AI35">
        <v>0</v>
      </c>
      <c r="AJ35">
        <v>0</v>
      </c>
      <c r="AK35">
        <v>0</v>
      </c>
      <c r="AL35">
        <v>9</v>
      </c>
      <c r="AM35">
        <v>1</v>
      </c>
      <c r="AN35">
        <v>12</v>
      </c>
      <c r="AO35">
        <v>1</v>
      </c>
      <c r="AP35">
        <v>13</v>
      </c>
      <c r="AQ35">
        <v>5</v>
      </c>
      <c r="AR35">
        <v>1</v>
      </c>
      <c r="AS35">
        <v>19</v>
      </c>
      <c r="AT35">
        <v>20</v>
      </c>
      <c r="AU35">
        <v>0</v>
      </c>
      <c r="AV35">
        <v>2</v>
      </c>
      <c r="AW35">
        <v>4</v>
      </c>
      <c r="AX35">
        <v>0</v>
      </c>
      <c r="AY35">
        <v>3</v>
      </c>
      <c r="AZ35">
        <v>22</v>
      </c>
      <c r="BA35">
        <v>1</v>
      </c>
      <c r="BB35">
        <v>4</v>
      </c>
      <c r="BC35">
        <v>9</v>
      </c>
      <c r="BD35">
        <v>6</v>
      </c>
      <c r="BE35">
        <v>4</v>
      </c>
      <c r="BF35">
        <v>1</v>
      </c>
      <c r="BG35">
        <v>1</v>
      </c>
      <c r="BH35">
        <v>2</v>
      </c>
      <c r="BI35">
        <v>1</v>
      </c>
      <c r="BJ35">
        <v>1</v>
      </c>
      <c r="BK35">
        <v>7</v>
      </c>
      <c r="BL35">
        <v>1</v>
      </c>
      <c r="BM35">
        <v>20</v>
      </c>
      <c r="BN35">
        <v>3</v>
      </c>
      <c r="BO35">
        <v>1</v>
      </c>
      <c r="BP35">
        <v>0</v>
      </c>
      <c r="BQ35">
        <v>1</v>
      </c>
      <c r="BR35">
        <v>0</v>
      </c>
      <c r="BS35">
        <v>0</v>
      </c>
      <c r="BT35">
        <v>31</v>
      </c>
      <c r="BU35">
        <v>10</v>
      </c>
      <c r="BV35">
        <v>0</v>
      </c>
      <c r="BW35">
        <v>7</v>
      </c>
      <c r="BX35">
        <v>8</v>
      </c>
      <c r="BY35">
        <v>0</v>
      </c>
      <c r="BZ35">
        <v>2</v>
      </c>
      <c r="CA35">
        <v>0</v>
      </c>
      <c r="CB35">
        <v>0</v>
      </c>
      <c r="CC35">
        <v>1</v>
      </c>
      <c r="CD35">
        <v>22</v>
      </c>
      <c r="CE35">
        <v>7</v>
      </c>
      <c r="CF35">
        <v>3</v>
      </c>
      <c r="CG35">
        <v>1</v>
      </c>
      <c r="CH35">
        <v>1</v>
      </c>
      <c r="CI35">
        <v>2</v>
      </c>
      <c r="CJ35">
        <v>1</v>
      </c>
      <c r="CK35">
        <v>0</v>
      </c>
      <c r="CL35">
        <v>0</v>
      </c>
      <c r="CM35">
        <v>0</v>
      </c>
      <c r="CN35">
        <v>3</v>
      </c>
      <c r="CO35">
        <v>4</v>
      </c>
      <c r="CP35">
        <v>0</v>
      </c>
      <c r="CQ35">
        <v>3</v>
      </c>
      <c r="CR35">
        <v>0</v>
      </c>
      <c r="CS35">
        <v>22</v>
      </c>
      <c r="CT35">
        <v>5</v>
      </c>
      <c r="CU35">
        <v>4</v>
      </c>
      <c r="CV35">
        <v>0</v>
      </c>
      <c r="CW35">
        <v>1</v>
      </c>
      <c r="CX35">
        <v>0</v>
      </c>
      <c r="CY35">
        <v>0</v>
      </c>
      <c r="CZ35">
        <v>3</v>
      </c>
      <c r="DA35">
        <v>1</v>
      </c>
      <c r="DB35">
        <v>13</v>
      </c>
      <c r="DC35">
        <v>0</v>
      </c>
      <c r="DD35">
        <v>0</v>
      </c>
      <c r="DE35">
        <v>4</v>
      </c>
      <c r="DF35">
        <v>0</v>
      </c>
      <c r="DG35">
        <v>1</v>
      </c>
      <c r="DH35">
        <v>0</v>
      </c>
    </row>
    <row r="36" spans="1:112" x14ac:dyDescent="0.25">
      <c r="A36" t="s">
        <v>1499</v>
      </c>
      <c r="C36">
        <v>24</v>
      </c>
      <c r="D36">
        <v>8</v>
      </c>
      <c r="E36">
        <v>5</v>
      </c>
      <c r="F36">
        <v>2</v>
      </c>
      <c r="G36">
        <v>0</v>
      </c>
      <c r="H36">
        <v>2</v>
      </c>
      <c r="I36">
        <v>43</v>
      </c>
      <c r="J36">
        <v>46</v>
      </c>
      <c r="K36">
        <v>0</v>
      </c>
      <c r="L36">
        <v>0</v>
      </c>
      <c r="M36">
        <v>10</v>
      </c>
      <c r="N36">
        <v>14</v>
      </c>
      <c r="O36">
        <v>0</v>
      </c>
      <c r="P36">
        <v>0</v>
      </c>
      <c r="Q36">
        <v>9</v>
      </c>
      <c r="R36">
        <v>18</v>
      </c>
      <c r="S36">
        <v>5</v>
      </c>
      <c r="T36">
        <v>0</v>
      </c>
      <c r="U36">
        <v>5</v>
      </c>
      <c r="V36">
        <v>0</v>
      </c>
      <c r="W36">
        <v>5</v>
      </c>
      <c r="X36">
        <v>46</v>
      </c>
      <c r="Y36">
        <v>5</v>
      </c>
      <c r="Z36">
        <v>38</v>
      </c>
      <c r="AA36">
        <v>30</v>
      </c>
      <c r="AB36">
        <v>9</v>
      </c>
      <c r="AC36">
        <v>0</v>
      </c>
      <c r="AD36">
        <v>3</v>
      </c>
      <c r="AE36">
        <v>5</v>
      </c>
      <c r="AF36">
        <v>5</v>
      </c>
      <c r="AG36">
        <v>0</v>
      </c>
      <c r="AH36">
        <v>25</v>
      </c>
      <c r="AI36">
        <v>0</v>
      </c>
      <c r="AJ36">
        <v>0</v>
      </c>
      <c r="AK36">
        <v>0</v>
      </c>
      <c r="AL36">
        <v>10</v>
      </c>
      <c r="AM36">
        <v>1</v>
      </c>
      <c r="AN36">
        <v>12</v>
      </c>
      <c r="AO36">
        <v>1</v>
      </c>
      <c r="AP36">
        <v>14</v>
      </c>
      <c r="AQ36">
        <v>5</v>
      </c>
      <c r="AR36">
        <v>1</v>
      </c>
      <c r="AS36">
        <v>20</v>
      </c>
      <c r="AT36">
        <v>20</v>
      </c>
      <c r="AU36">
        <v>0</v>
      </c>
      <c r="AV36">
        <v>3</v>
      </c>
      <c r="AW36">
        <v>4</v>
      </c>
      <c r="AX36">
        <v>0</v>
      </c>
      <c r="AY36">
        <v>3</v>
      </c>
      <c r="AZ36">
        <v>24</v>
      </c>
      <c r="BA36">
        <v>1</v>
      </c>
      <c r="BB36">
        <v>4</v>
      </c>
      <c r="BC36">
        <v>11</v>
      </c>
      <c r="BD36">
        <v>7</v>
      </c>
      <c r="BE36">
        <v>4</v>
      </c>
      <c r="BF36">
        <v>1</v>
      </c>
      <c r="BG36">
        <v>1</v>
      </c>
      <c r="BH36">
        <v>2</v>
      </c>
      <c r="BI36">
        <v>1</v>
      </c>
      <c r="BJ36">
        <v>2</v>
      </c>
      <c r="BK36">
        <v>7</v>
      </c>
      <c r="BL36">
        <v>1</v>
      </c>
      <c r="BM36">
        <v>20</v>
      </c>
      <c r="BN36">
        <v>3</v>
      </c>
      <c r="BO36">
        <v>2</v>
      </c>
      <c r="BP36">
        <v>0</v>
      </c>
      <c r="BQ36">
        <v>1</v>
      </c>
      <c r="BR36">
        <v>0</v>
      </c>
      <c r="BS36">
        <v>0</v>
      </c>
      <c r="BT36">
        <v>31</v>
      </c>
      <c r="BU36">
        <v>12</v>
      </c>
      <c r="BV36">
        <v>0</v>
      </c>
      <c r="BW36">
        <v>7</v>
      </c>
      <c r="BX36">
        <v>8</v>
      </c>
      <c r="BY36">
        <v>0</v>
      </c>
      <c r="BZ36">
        <v>2</v>
      </c>
      <c r="CA36">
        <v>0</v>
      </c>
      <c r="CB36">
        <v>0</v>
      </c>
      <c r="CC36">
        <v>1</v>
      </c>
      <c r="CD36">
        <v>22</v>
      </c>
      <c r="CE36">
        <v>7</v>
      </c>
      <c r="CF36">
        <v>3</v>
      </c>
      <c r="CG36">
        <v>1</v>
      </c>
      <c r="CH36">
        <v>1</v>
      </c>
      <c r="CI36">
        <v>2</v>
      </c>
      <c r="CJ36">
        <v>1</v>
      </c>
      <c r="CK36">
        <v>0</v>
      </c>
      <c r="CL36">
        <v>0</v>
      </c>
      <c r="CM36">
        <v>0</v>
      </c>
      <c r="CN36">
        <v>4</v>
      </c>
      <c r="CO36">
        <v>4</v>
      </c>
      <c r="CP36">
        <v>0</v>
      </c>
      <c r="CQ36">
        <v>3</v>
      </c>
      <c r="CR36">
        <v>0</v>
      </c>
      <c r="CS36">
        <v>25</v>
      </c>
      <c r="CT36">
        <v>5</v>
      </c>
      <c r="CU36">
        <v>4</v>
      </c>
      <c r="CV36">
        <v>0</v>
      </c>
      <c r="CW36">
        <v>1</v>
      </c>
      <c r="CX36">
        <v>0</v>
      </c>
      <c r="CY36">
        <v>0</v>
      </c>
      <c r="CZ36">
        <v>3</v>
      </c>
      <c r="DA36">
        <v>1</v>
      </c>
      <c r="DB36">
        <v>15</v>
      </c>
      <c r="DC36">
        <v>0</v>
      </c>
      <c r="DD36">
        <v>0</v>
      </c>
      <c r="DE36">
        <v>4</v>
      </c>
      <c r="DF36">
        <v>0</v>
      </c>
      <c r="DG36">
        <v>1</v>
      </c>
      <c r="DH36">
        <v>0</v>
      </c>
    </row>
    <row r="37" spans="1:112" x14ac:dyDescent="0.25">
      <c r="A37" t="s">
        <v>1534</v>
      </c>
      <c r="C37">
        <v>23</v>
      </c>
      <c r="D37">
        <v>8</v>
      </c>
      <c r="E37">
        <v>5</v>
      </c>
      <c r="F37">
        <v>2</v>
      </c>
      <c r="G37">
        <v>0</v>
      </c>
      <c r="H37">
        <v>2</v>
      </c>
      <c r="I37">
        <v>43</v>
      </c>
      <c r="J37">
        <v>46</v>
      </c>
      <c r="K37">
        <v>0</v>
      </c>
      <c r="L37">
        <v>0</v>
      </c>
      <c r="M37">
        <v>9</v>
      </c>
      <c r="N37">
        <v>13</v>
      </c>
      <c r="O37">
        <v>0</v>
      </c>
      <c r="P37">
        <v>0</v>
      </c>
      <c r="Q37">
        <v>8</v>
      </c>
      <c r="R37">
        <v>17</v>
      </c>
      <c r="S37">
        <v>5</v>
      </c>
      <c r="T37">
        <v>0</v>
      </c>
      <c r="U37">
        <v>5</v>
      </c>
      <c r="V37">
        <v>0</v>
      </c>
      <c r="W37">
        <v>5</v>
      </c>
      <c r="X37">
        <v>46</v>
      </c>
      <c r="Y37">
        <v>5</v>
      </c>
      <c r="Z37">
        <v>36</v>
      </c>
      <c r="AA37">
        <v>30</v>
      </c>
      <c r="AB37">
        <v>9</v>
      </c>
      <c r="AC37">
        <v>0</v>
      </c>
      <c r="AD37">
        <v>2</v>
      </c>
      <c r="AE37">
        <v>4</v>
      </c>
      <c r="AF37">
        <v>5</v>
      </c>
      <c r="AG37">
        <v>0</v>
      </c>
      <c r="AH37">
        <v>25</v>
      </c>
      <c r="AI37">
        <v>0</v>
      </c>
      <c r="AJ37">
        <v>0</v>
      </c>
      <c r="AK37">
        <v>0</v>
      </c>
      <c r="AL37">
        <v>10</v>
      </c>
      <c r="AM37">
        <v>1</v>
      </c>
      <c r="AN37">
        <v>12</v>
      </c>
      <c r="AO37">
        <v>1</v>
      </c>
      <c r="AP37">
        <v>12</v>
      </c>
      <c r="AQ37">
        <v>2</v>
      </c>
      <c r="AR37">
        <v>0</v>
      </c>
      <c r="AS37">
        <v>20</v>
      </c>
      <c r="AT37">
        <v>20</v>
      </c>
      <c r="AU37">
        <v>0</v>
      </c>
      <c r="AV37">
        <v>2</v>
      </c>
      <c r="AW37">
        <v>4</v>
      </c>
      <c r="AX37">
        <v>0</v>
      </c>
      <c r="AY37">
        <v>3</v>
      </c>
      <c r="AZ37">
        <v>22</v>
      </c>
      <c r="BA37">
        <v>1</v>
      </c>
      <c r="BB37">
        <v>4</v>
      </c>
      <c r="BC37">
        <v>11</v>
      </c>
      <c r="BD37">
        <v>7</v>
      </c>
      <c r="BE37">
        <v>4</v>
      </c>
      <c r="BF37">
        <v>0</v>
      </c>
      <c r="BG37">
        <v>1</v>
      </c>
      <c r="BH37">
        <v>2</v>
      </c>
      <c r="BI37">
        <v>1</v>
      </c>
      <c r="BJ37">
        <v>2</v>
      </c>
      <c r="BK37">
        <v>7</v>
      </c>
      <c r="BL37">
        <v>1</v>
      </c>
      <c r="BM37">
        <v>20</v>
      </c>
      <c r="BN37">
        <v>3</v>
      </c>
      <c r="BO37">
        <v>2</v>
      </c>
      <c r="BP37">
        <v>0</v>
      </c>
      <c r="BQ37">
        <v>1</v>
      </c>
      <c r="BR37">
        <v>0</v>
      </c>
      <c r="BS37">
        <v>0</v>
      </c>
      <c r="BT37">
        <v>31</v>
      </c>
      <c r="BU37">
        <v>12</v>
      </c>
      <c r="BV37">
        <v>0</v>
      </c>
      <c r="BW37">
        <v>7</v>
      </c>
      <c r="BX37">
        <v>9</v>
      </c>
      <c r="BY37">
        <v>0</v>
      </c>
      <c r="BZ37">
        <v>2</v>
      </c>
      <c r="CA37">
        <v>0</v>
      </c>
      <c r="CB37">
        <v>0</v>
      </c>
      <c r="CC37">
        <v>1</v>
      </c>
      <c r="CD37">
        <v>17</v>
      </c>
      <c r="CE37">
        <v>5</v>
      </c>
      <c r="CF37">
        <v>3</v>
      </c>
      <c r="CG37">
        <v>1</v>
      </c>
      <c r="CH37">
        <v>1</v>
      </c>
      <c r="CI37">
        <v>2</v>
      </c>
      <c r="CJ37">
        <v>1</v>
      </c>
      <c r="CK37">
        <v>0</v>
      </c>
      <c r="CL37">
        <v>0</v>
      </c>
      <c r="CM37">
        <v>0</v>
      </c>
      <c r="CN37">
        <v>4</v>
      </c>
      <c r="CO37">
        <v>4</v>
      </c>
      <c r="CP37">
        <v>0</v>
      </c>
      <c r="CQ37">
        <v>3</v>
      </c>
      <c r="CR37">
        <v>0</v>
      </c>
      <c r="CS37">
        <v>27</v>
      </c>
      <c r="CT37">
        <v>5</v>
      </c>
      <c r="CU37">
        <v>4</v>
      </c>
      <c r="CV37">
        <v>0</v>
      </c>
      <c r="CW37">
        <v>1</v>
      </c>
      <c r="CX37">
        <v>0</v>
      </c>
      <c r="CY37">
        <v>0</v>
      </c>
      <c r="CZ37">
        <v>3</v>
      </c>
      <c r="DA37">
        <v>1</v>
      </c>
      <c r="DB37">
        <v>15</v>
      </c>
      <c r="DC37">
        <v>0</v>
      </c>
      <c r="DD37">
        <v>0</v>
      </c>
      <c r="DE37">
        <v>4</v>
      </c>
      <c r="DF37">
        <v>0</v>
      </c>
      <c r="DG37">
        <v>1</v>
      </c>
      <c r="DH37">
        <v>0</v>
      </c>
    </row>
    <row r="38" spans="1:112" x14ac:dyDescent="0.25">
      <c r="A38" t="s">
        <v>1535</v>
      </c>
      <c r="C38">
        <v>19</v>
      </c>
      <c r="D38">
        <v>8</v>
      </c>
      <c r="E38">
        <v>5</v>
      </c>
      <c r="F38">
        <v>2</v>
      </c>
      <c r="G38">
        <v>0</v>
      </c>
      <c r="H38">
        <v>2</v>
      </c>
      <c r="I38">
        <v>41</v>
      </c>
      <c r="J38">
        <v>44</v>
      </c>
      <c r="K38">
        <v>0</v>
      </c>
      <c r="L38">
        <v>0</v>
      </c>
      <c r="M38">
        <v>8</v>
      </c>
      <c r="N38">
        <v>13</v>
      </c>
      <c r="O38">
        <v>0</v>
      </c>
      <c r="P38">
        <v>0</v>
      </c>
      <c r="Q38">
        <v>9</v>
      </c>
      <c r="R38">
        <v>16</v>
      </c>
      <c r="S38">
        <v>5</v>
      </c>
      <c r="T38">
        <v>0</v>
      </c>
      <c r="U38">
        <v>5</v>
      </c>
      <c r="V38">
        <v>0</v>
      </c>
      <c r="W38">
        <v>5</v>
      </c>
      <c r="X38">
        <v>46</v>
      </c>
      <c r="Y38">
        <v>5</v>
      </c>
      <c r="Z38">
        <v>38</v>
      </c>
      <c r="AA38">
        <v>29</v>
      </c>
      <c r="AB38">
        <v>8</v>
      </c>
      <c r="AC38">
        <v>0</v>
      </c>
      <c r="AD38">
        <v>3</v>
      </c>
      <c r="AE38">
        <v>5</v>
      </c>
      <c r="AF38">
        <v>5</v>
      </c>
      <c r="AG38">
        <v>0</v>
      </c>
      <c r="AH38">
        <v>24</v>
      </c>
      <c r="AI38">
        <v>0</v>
      </c>
      <c r="AJ38">
        <v>0</v>
      </c>
      <c r="AK38">
        <v>0</v>
      </c>
      <c r="AL38">
        <v>10</v>
      </c>
      <c r="AM38">
        <v>1</v>
      </c>
      <c r="AN38">
        <v>11</v>
      </c>
      <c r="AO38">
        <v>1</v>
      </c>
      <c r="AP38">
        <v>13</v>
      </c>
      <c r="AQ38">
        <v>5</v>
      </c>
      <c r="AR38">
        <v>0</v>
      </c>
      <c r="AS38">
        <v>19</v>
      </c>
      <c r="AT38">
        <v>20</v>
      </c>
      <c r="AU38">
        <v>0</v>
      </c>
      <c r="AV38">
        <v>2</v>
      </c>
      <c r="AW38">
        <v>3</v>
      </c>
      <c r="AX38">
        <v>0</v>
      </c>
      <c r="AY38">
        <v>2</v>
      </c>
      <c r="AZ38">
        <v>22</v>
      </c>
      <c r="BA38">
        <v>1</v>
      </c>
      <c r="BB38">
        <v>4</v>
      </c>
      <c r="BC38">
        <v>11</v>
      </c>
      <c r="BD38">
        <v>6</v>
      </c>
      <c r="BE38">
        <v>4</v>
      </c>
      <c r="BF38">
        <v>1</v>
      </c>
      <c r="BG38">
        <v>1</v>
      </c>
      <c r="BH38">
        <v>2</v>
      </c>
      <c r="BI38">
        <v>1</v>
      </c>
      <c r="BJ38">
        <v>1</v>
      </c>
      <c r="BK38">
        <v>6</v>
      </c>
      <c r="BL38">
        <v>1</v>
      </c>
      <c r="BM38">
        <v>20</v>
      </c>
      <c r="BN38">
        <v>3</v>
      </c>
      <c r="BO38">
        <v>2</v>
      </c>
      <c r="BP38">
        <v>0</v>
      </c>
      <c r="BQ38">
        <v>1</v>
      </c>
      <c r="BR38">
        <v>0</v>
      </c>
      <c r="BS38">
        <v>0</v>
      </c>
      <c r="BT38">
        <v>31</v>
      </c>
      <c r="BU38">
        <v>10</v>
      </c>
      <c r="BV38">
        <v>0</v>
      </c>
      <c r="BW38">
        <v>7</v>
      </c>
      <c r="BX38">
        <v>7</v>
      </c>
      <c r="BY38">
        <v>0</v>
      </c>
      <c r="BZ38">
        <v>2</v>
      </c>
      <c r="CA38">
        <v>0</v>
      </c>
      <c r="CB38">
        <v>0</v>
      </c>
      <c r="CC38">
        <v>1</v>
      </c>
      <c r="CD38">
        <v>22</v>
      </c>
      <c r="CE38">
        <v>7</v>
      </c>
      <c r="CF38">
        <v>3</v>
      </c>
      <c r="CG38">
        <v>1</v>
      </c>
      <c r="CH38">
        <v>1</v>
      </c>
      <c r="CI38">
        <v>2</v>
      </c>
      <c r="CJ38">
        <v>1</v>
      </c>
      <c r="CK38">
        <v>0</v>
      </c>
      <c r="CL38">
        <v>0</v>
      </c>
      <c r="CM38">
        <v>0</v>
      </c>
      <c r="CN38">
        <v>4</v>
      </c>
      <c r="CO38">
        <v>4</v>
      </c>
      <c r="CP38">
        <v>0</v>
      </c>
      <c r="CQ38">
        <v>3</v>
      </c>
      <c r="CR38">
        <v>0</v>
      </c>
      <c r="CS38">
        <v>24</v>
      </c>
      <c r="CT38">
        <v>5</v>
      </c>
      <c r="CU38">
        <v>4</v>
      </c>
      <c r="CV38">
        <v>0</v>
      </c>
      <c r="CW38">
        <v>1</v>
      </c>
      <c r="CX38">
        <v>0</v>
      </c>
      <c r="CY38">
        <v>0</v>
      </c>
      <c r="CZ38">
        <v>3</v>
      </c>
      <c r="DA38">
        <v>1</v>
      </c>
      <c r="DB38">
        <v>15</v>
      </c>
      <c r="DC38">
        <v>0</v>
      </c>
      <c r="DD38">
        <v>0</v>
      </c>
      <c r="DE38">
        <v>4</v>
      </c>
      <c r="DF38">
        <v>0</v>
      </c>
      <c r="DG38">
        <v>1</v>
      </c>
      <c r="DH38">
        <v>0</v>
      </c>
    </row>
    <row r="42" spans="1:112" x14ac:dyDescent="0.25">
      <c r="A42" t="s">
        <v>1751</v>
      </c>
      <c r="G42" t="s">
        <v>1701</v>
      </c>
    </row>
    <row r="43" spans="1:112" x14ac:dyDescent="0.25">
      <c r="A43" t="s">
        <v>1714</v>
      </c>
      <c r="B43" t="s">
        <v>1509</v>
      </c>
      <c r="C43" t="s">
        <v>1715</v>
      </c>
      <c r="G43" t="s">
        <v>1027</v>
      </c>
      <c r="H43" t="s">
        <v>1026</v>
      </c>
      <c r="I43">
        <v>47</v>
      </c>
    </row>
    <row r="44" spans="1:112" x14ac:dyDescent="0.25">
      <c r="A44" t="s">
        <v>1027</v>
      </c>
      <c r="B44" t="s">
        <v>1026</v>
      </c>
      <c r="C44">
        <v>14</v>
      </c>
      <c r="G44" t="s">
        <v>1015</v>
      </c>
      <c r="H44" t="s">
        <v>1014</v>
      </c>
      <c r="I44">
        <v>22</v>
      </c>
    </row>
    <row r="45" spans="1:112" x14ac:dyDescent="0.25">
      <c r="A45" t="s">
        <v>1015</v>
      </c>
      <c r="B45" t="s">
        <v>1014</v>
      </c>
      <c r="C45">
        <v>7</v>
      </c>
      <c r="G45" t="s">
        <v>1703</v>
      </c>
      <c r="H45" t="s">
        <v>996</v>
      </c>
      <c r="I45">
        <v>19</v>
      </c>
    </row>
    <row r="46" spans="1:112" x14ac:dyDescent="0.25">
      <c r="A46" t="s">
        <v>1702</v>
      </c>
      <c r="B46" t="s">
        <v>818</v>
      </c>
      <c r="C46">
        <v>1</v>
      </c>
      <c r="G46" t="s">
        <v>947</v>
      </c>
      <c r="H46" t="s">
        <v>946</v>
      </c>
      <c r="I46">
        <v>14</v>
      </c>
    </row>
    <row r="47" spans="1:112" x14ac:dyDescent="0.25">
      <c r="G47" t="s">
        <v>1702</v>
      </c>
      <c r="H47" t="s">
        <v>818</v>
      </c>
      <c r="I47">
        <v>10</v>
      </c>
    </row>
    <row r="51" spans="1:9" x14ac:dyDescent="0.25">
      <c r="A51" t="s">
        <v>1714</v>
      </c>
      <c r="B51" t="s">
        <v>1509</v>
      </c>
      <c r="C51" t="s">
        <v>1715</v>
      </c>
      <c r="G51" t="s">
        <v>1027</v>
      </c>
      <c r="H51" t="s">
        <v>1026</v>
      </c>
      <c r="I51">
        <v>1</v>
      </c>
    </row>
    <row r="52" spans="1:9" x14ac:dyDescent="0.25">
      <c r="A52" t="s">
        <v>1027</v>
      </c>
      <c r="B52" t="s">
        <v>1026</v>
      </c>
      <c r="C52">
        <v>300</v>
      </c>
    </row>
    <row r="53" spans="1:9" x14ac:dyDescent="0.25">
      <c r="A53" t="s">
        <v>947</v>
      </c>
      <c r="B53" t="s">
        <v>946</v>
      </c>
      <c r="C53">
        <v>203</v>
      </c>
    </row>
    <row r="54" spans="1:9" x14ac:dyDescent="0.25">
      <c r="A54" t="s">
        <v>1015</v>
      </c>
      <c r="B54" t="s">
        <v>1014</v>
      </c>
      <c r="C54">
        <v>166</v>
      </c>
    </row>
    <row r="55" spans="1:9" x14ac:dyDescent="0.25">
      <c r="A55" t="s">
        <v>1703</v>
      </c>
      <c r="B55" t="s">
        <v>996</v>
      </c>
      <c r="C55">
        <v>87</v>
      </c>
    </row>
    <row r="56" spans="1:9" x14ac:dyDescent="0.25">
      <c r="A56" t="s">
        <v>1702</v>
      </c>
      <c r="B56" t="s">
        <v>818</v>
      </c>
      <c r="C56">
        <v>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270"/>
  <sheetViews>
    <sheetView topLeftCell="C167" workbookViewId="0">
      <selection sqref="A1:O274"/>
    </sheetView>
  </sheetViews>
  <sheetFormatPr defaultRowHeight="15" x14ac:dyDescent="0.25"/>
  <cols>
    <col min="1" max="1" width="8.7109375" bestFit="1" customWidth="1"/>
    <col min="2" max="2" width="12.5703125" bestFit="1" customWidth="1"/>
    <col min="3" max="3" width="67.5703125" bestFit="1" customWidth="1"/>
    <col min="4" max="4" width="12.28515625" bestFit="1" customWidth="1"/>
    <col min="5" max="5" width="21.5703125" bestFit="1" customWidth="1"/>
    <col min="6" max="6" width="15.7109375" bestFit="1" customWidth="1"/>
    <col min="7" max="7" width="40.28515625" bestFit="1" customWidth="1"/>
    <col min="8" max="8" width="26.85546875" bestFit="1" customWidth="1"/>
    <col min="9" max="9" width="11.7109375" bestFit="1" customWidth="1"/>
    <col min="10" max="10" width="16.7109375" bestFit="1" customWidth="1"/>
    <col min="11" max="11" width="52.28515625" bestFit="1" customWidth="1"/>
    <col min="12" max="12" width="16.42578125" bestFit="1" customWidth="1"/>
    <col min="13" max="13" width="11.42578125" bestFit="1" customWidth="1"/>
    <col min="14" max="14" width="16.85546875" bestFit="1" customWidth="1"/>
    <col min="15" max="15" width="12.7109375" bestFit="1" customWidth="1"/>
    <col min="16" max="16" width="13.85546875" bestFit="1" customWidth="1"/>
    <col min="17" max="17" width="10.5703125" bestFit="1" customWidth="1"/>
    <col min="18" max="18" width="12.7109375" customWidth="1"/>
    <col min="19" max="19" width="15.85546875" bestFit="1" customWidth="1"/>
    <col min="20" max="20" width="12.28515625" bestFit="1" customWidth="1"/>
    <col min="21" max="21" width="14.28515625" bestFit="1" customWidth="1"/>
    <col min="22" max="22" width="15.7109375" bestFit="1" customWidth="1"/>
    <col min="23" max="23" width="26.85546875" bestFit="1" customWidth="1"/>
    <col min="24" max="24" width="29.140625" bestFit="1" customWidth="1"/>
    <col min="25" max="25" width="16.42578125" bestFit="1" customWidth="1"/>
    <col min="26" max="26" width="11.42578125" bestFit="1" customWidth="1"/>
    <col min="27" max="27" width="16.85546875" bestFit="1" customWidth="1"/>
    <col min="28" max="28" width="12.7109375" bestFit="1" customWidth="1"/>
    <col min="29" max="29" width="13.85546875" bestFit="1" customWidth="1"/>
    <col min="30" max="30" width="10.5703125" bestFit="1" customWidth="1"/>
    <col min="31" max="31" width="12.7109375" bestFit="1" customWidth="1"/>
  </cols>
  <sheetData>
    <row r="1" spans="1:18" x14ac:dyDescent="0.25">
      <c r="A1" t="s">
        <v>1600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1601</v>
      </c>
      <c r="I1" t="s">
        <v>1602</v>
      </c>
      <c r="J1" t="s">
        <v>1536</v>
      </c>
      <c r="K1" t="s">
        <v>6</v>
      </c>
      <c r="L1" t="s">
        <v>7</v>
      </c>
      <c r="M1" t="s">
        <v>8</v>
      </c>
      <c r="N1" s="1" t="s">
        <v>9</v>
      </c>
      <c r="O1" s="1" t="s">
        <v>10</v>
      </c>
      <c r="P1" s="1" t="s">
        <v>11</v>
      </c>
      <c r="Q1" s="1" t="s">
        <v>12</v>
      </c>
      <c r="R1" s="1" t="s">
        <v>13</v>
      </c>
    </row>
    <row r="2" spans="1:18" x14ac:dyDescent="0.25">
      <c r="A2" t="s">
        <v>1603</v>
      </c>
      <c r="B2" t="s">
        <v>24</v>
      </c>
      <c r="C2" t="s">
        <v>25</v>
      </c>
      <c r="D2" t="s">
        <v>16</v>
      </c>
      <c r="E2" t="s">
        <v>1537</v>
      </c>
      <c r="F2" t="s">
        <v>18</v>
      </c>
      <c r="G2" t="s">
        <v>19</v>
      </c>
      <c r="H2" t="s">
        <v>1604</v>
      </c>
      <c r="I2" t="s">
        <v>1605</v>
      </c>
      <c r="J2" t="s">
        <v>1538</v>
      </c>
      <c r="K2" t="s">
        <v>26</v>
      </c>
      <c r="L2" t="s">
        <v>21</v>
      </c>
      <c r="M2" t="s">
        <v>27</v>
      </c>
      <c r="N2" s="1" t="s">
        <v>28</v>
      </c>
      <c r="O2" s="1">
        <v>549667</v>
      </c>
      <c r="P2" s="1">
        <v>184556</v>
      </c>
      <c r="Q2" s="1">
        <v>51.540066000000003</v>
      </c>
      <c r="R2" s="1">
        <v>0.15673988</v>
      </c>
    </row>
    <row r="3" spans="1:18" x14ac:dyDescent="0.25">
      <c r="A3" t="s">
        <v>1603</v>
      </c>
      <c r="B3" t="s">
        <v>29</v>
      </c>
      <c r="C3" t="s">
        <v>30</v>
      </c>
      <c r="D3" t="s">
        <v>16</v>
      </c>
      <c r="E3" t="s">
        <v>1537</v>
      </c>
      <c r="F3" t="s">
        <v>18</v>
      </c>
      <c r="G3" t="s">
        <v>19</v>
      </c>
      <c r="H3" t="s">
        <v>1604</v>
      </c>
      <c r="I3" t="s">
        <v>1606</v>
      </c>
      <c r="J3" t="s">
        <v>1538</v>
      </c>
      <c r="K3" t="s">
        <v>31</v>
      </c>
      <c r="L3" t="s">
        <v>21</v>
      </c>
      <c r="M3" t="s">
        <v>32</v>
      </c>
      <c r="N3" s="1" t="s">
        <v>33</v>
      </c>
      <c r="O3" s="1">
        <v>549367</v>
      </c>
      <c r="P3" s="1">
        <v>183962</v>
      </c>
      <c r="Q3" s="1">
        <v>51.534807999999998</v>
      </c>
      <c r="R3" s="1">
        <v>0.15216547999999999</v>
      </c>
    </row>
    <row r="4" spans="1:18" x14ac:dyDescent="0.25">
      <c r="A4" t="s">
        <v>1603</v>
      </c>
      <c r="B4" t="s">
        <v>34</v>
      </c>
      <c r="C4" t="s">
        <v>35</v>
      </c>
      <c r="D4" t="s">
        <v>16</v>
      </c>
      <c r="E4" t="s">
        <v>1537</v>
      </c>
      <c r="F4" t="s">
        <v>18</v>
      </c>
      <c r="G4" t="s">
        <v>19</v>
      </c>
      <c r="H4" t="s">
        <v>1604</v>
      </c>
      <c r="I4" t="s">
        <v>1607</v>
      </c>
      <c r="J4" t="s">
        <v>1538</v>
      </c>
      <c r="K4" t="s">
        <v>36</v>
      </c>
      <c r="L4" t="s">
        <v>21</v>
      </c>
      <c r="M4" t="s">
        <v>37</v>
      </c>
      <c r="N4" s="1" t="s">
        <v>38</v>
      </c>
      <c r="O4" s="1">
        <v>547283</v>
      </c>
      <c r="P4" s="1">
        <v>185077</v>
      </c>
      <c r="Q4" s="1">
        <v>51.545372999999998</v>
      </c>
      <c r="R4" s="1">
        <v>0.12260706</v>
      </c>
    </row>
    <row r="5" spans="1:18" x14ac:dyDescent="0.25">
      <c r="A5" t="s">
        <v>1603</v>
      </c>
      <c r="B5" t="s">
        <v>39</v>
      </c>
      <c r="C5" t="s">
        <v>40</v>
      </c>
      <c r="D5" t="s">
        <v>16</v>
      </c>
      <c r="E5" t="s">
        <v>1537</v>
      </c>
      <c r="F5" t="s">
        <v>41</v>
      </c>
      <c r="G5" t="s">
        <v>42</v>
      </c>
      <c r="H5" t="s">
        <v>1608</v>
      </c>
      <c r="I5" t="s">
        <v>1609</v>
      </c>
      <c r="J5" t="s">
        <v>1538</v>
      </c>
      <c r="K5" t="s">
        <v>43</v>
      </c>
      <c r="L5" t="s">
        <v>21</v>
      </c>
      <c r="M5" t="s">
        <v>44</v>
      </c>
      <c r="N5" s="1" t="s">
        <v>45</v>
      </c>
      <c r="O5" s="1">
        <v>549762</v>
      </c>
      <c r="P5" s="1">
        <v>183388</v>
      </c>
      <c r="Q5" s="1">
        <v>51.529546000000003</v>
      </c>
      <c r="R5" s="1">
        <v>0.15761231000000001</v>
      </c>
    </row>
    <row r="6" spans="1:18" x14ac:dyDescent="0.25">
      <c r="A6" t="s">
        <v>1603</v>
      </c>
      <c r="B6" t="s">
        <v>46</v>
      </c>
      <c r="C6" t="s">
        <v>47</v>
      </c>
      <c r="D6" t="s">
        <v>16</v>
      </c>
      <c r="E6" t="s">
        <v>1537</v>
      </c>
      <c r="F6" t="s">
        <v>41</v>
      </c>
      <c r="G6" t="s">
        <v>42</v>
      </c>
      <c r="H6" t="s">
        <v>1608</v>
      </c>
      <c r="I6" t="s">
        <v>1609</v>
      </c>
      <c r="J6" t="s">
        <v>1538</v>
      </c>
      <c r="K6" t="s">
        <v>48</v>
      </c>
      <c r="L6" t="s">
        <v>21</v>
      </c>
      <c r="M6" t="s">
        <v>49</v>
      </c>
      <c r="N6" s="1" t="s">
        <v>50</v>
      </c>
      <c r="O6" s="1">
        <v>548734</v>
      </c>
      <c r="P6" s="1">
        <v>184495</v>
      </c>
      <c r="Q6" s="1">
        <v>51.539763999999998</v>
      </c>
      <c r="R6" s="1">
        <v>0.14327081999999999</v>
      </c>
    </row>
    <row r="7" spans="1:18" x14ac:dyDescent="0.25">
      <c r="A7" t="s">
        <v>1603</v>
      </c>
      <c r="B7" t="s">
        <v>51</v>
      </c>
      <c r="C7" t="s">
        <v>52</v>
      </c>
      <c r="D7" t="s">
        <v>16</v>
      </c>
      <c r="E7" t="s">
        <v>1537</v>
      </c>
      <c r="F7" t="s">
        <v>41</v>
      </c>
      <c r="G7" t="s">
        <v>42</v>
      </c>
      <c r="H7" t="s">
        <v>1608</v>
      </c>
      <c r="I7" t="s">
        <v>1609</v>
      </c>
      <c r="J7" t="s">
        <v>1538</v>
      </c>
      <c r="K7" t="s">
        <v>53</v>
      </c>
      <c r="L7" t="s">
        <v>21</v>
      </c>
      <c r="M7" t="s">
        <v>54</v>
      </c>
      <c r="N7" s="1" t="s">
        <v>55</v>
      </c>
      <c r="O7" s="1">
        <v>548052</v>
      </c>
      <c r="P7" s="1">
        <v>184181</v>
      </c>
      <c r="Q7" s="1">
        <v>51.537121999999997</v>
      </c>
      <c r="R7" s="1">
        <v>0.13331214999999999</v>
      </c>
    </row>
    <row r="8" spans="1:18" x14ac:dyDescent="0.25">
      <c r="A8" t="s">
        <v>1603</v>
      </c>
      <c r="B8" t="s">
        <v>56</v>
      </c>
      <c r="C8" t="s">
        <v>1717</v>
      </c>
      <c r="D8" t="s">
        <v>16</v>
      </c>
      <c r="E8" t="s">
        <v>1537</v>
      </c>
      <c r="F8" t="s">
        <v>41</v>
      </c>
      <c r="G8" t="s">
        <v>42</v>
      </c>
      <c r="H8" t="s">
        <v>1608</v>
      </c>
      <c r="I8" t="s">
        <v>1609</v>
      </c>
      <c r="J8" t="s">
        <v>1538</v>
      </c>
      <c r="K8" t="s">
        <v>1744</v>
      </c>
      <c r="L8" t="s">
        <v>21</v>
      </c>
      <c r="M8" t="s">
        <v>1745</v>
      </c>
      <c r="N8" s="1" t="s">
        <v>57</v>
      </c>
      <c r="O8" s="1">
        <v>550141</v>
      </c>
      <c r="P8" s="1">
        <v>184824</v>
      </c>
      <c r="Q8" s="1">
        <v>51.542347999999997</v>
      </c>
      <c r="R8" s="1">
        <v>0.16368373999999999</v>
      </c>
    </row>
    <row r="9" spans="1:18" x14ac:dyDescent="0.25">
      <c r="A9" t="s">
        <v>1603</v>
      </c>
      <c r="B9" t="s">
        <v>58</v>
      </c>
      <c r="C9" t="s">
        <v>59</v>
      </c>
      <c r="D9" t="s">
        <v>16</v>
      </c>
      <c r="E9" t="s">
        <v>1537</v>
      </c>
      <c r="F9" t="s">
        <v>41</v>
      </c>
      <c r="G9" t="s">
        <v>42</v>
      </c>
      <c r="H9" t="s">
        <v>1608</v>
      </c>
      <c r="I9" t="s">
        <v>1609</v>
      </c>
      <c r="J9" t="s">
        <v>1538</v>
      </c>
      <c r="K9" t="s">
        <v>60</v>
      </c>
      <c r="L9" t="s">
        <v>21</v>
      </c>
      <c r="M9" t="s">
        <v>32</v>
      </c>
      <c r="N9" s="1" t="s">
        <v>33</v>
      </c>
      <c r="O9" s="1">
        <v>549367</v>
      </c>
      <c r="P9" s="1">
        <v>183962</v>
      </c>
      <c r="Q9" s="1">
        <v>51.534807999999998</v>
      </c>
      <c r="R9" s="1">
        <v>0.15216547999999999</v>
      </c>
    </row>
    <row r="10" spans="1:18" x14ac:dyDescent="0.25">
      <c r="A10" t="s">
        <v>1603</v>
      </c>
      <c r="B10" t="s">
        <v>61</v>
      </c>
      <c r="C10" t="s">
        <v>62</v>
      </c>
      <c r="D10" t="s">
        <v>16</v>
      </c>
      <c r="E10" t="s">
        <v>1537</v>
      </c>
      <c r="F10" t="s">
        <v>41</v>
      </c>
      <c r="G10" t="s">
        <v>42</v>
      </c>
      <c r="H10" t="s">
        <v>1608</v>
      </c>
      <c r="I10" t="s">
        <v>1609</v>
      </c>
      <c r="J10" t="s">
        <v>1538</v>
      </c>
      <c r="K10" t="s">
        <v>53</v>
      </c>
      <c r="L10" t="s">
        <v>21</v>
      </c>
      <c r="M10" t="s">
        <v>54</v>
      </c>
      <c r="N10" s="1" t="s">
        <v>55</v>
      </c>
      <c r="O10" s="1">
        <v>548052</v>
      </c>
      <c r="P10" s="1">
        <v>184181</v>
      </c>
      <c r="Q10" s="1">
        <v>51.537121999999997</v>
      </c>
      <c r="R10" s="1">
        <v>0.13331214999999999</v>
      </c>
    </row>
    <row r="11" spans="1:18" x14ac:dyDescent="0.25">
      <c r="A11" t="s">
        <v>1603</v>
      </c>
      <c r="B11" t="s">
        <v>63</v>
      </c>
      <c r="C11" t="s">
        <v>64</v>
      </c>
      <c r="D11" t="s">
        <v>16</v>
      </c>
      <c r="E11" t="s">
        <v>1537</v>
      </c>
      <c r="F11" t="s">
        <v>41</v>
      </c>
      <c r="G11" t="s">
        <v>42</v>
      </c>
      <c r="H11" t="s">
        <v>1608</v>
      </c>
      <c r="I11" t="s">
        <v>1609</v>
      </c>
      <c r="J11" t="s">
        <v>1538</v>
      </c>
      <c r="K11" t="s">
        <v>65</v>
      </c>
      <c r="L11" t="s">
        <v>21</v>
      </c>
      <c r="M11" t="s">
        <v>66</v>
      </c>
      <c r="N11" s="1" t="s">
        <v>67</v>
      </c>
      <c r="O11" s="1">
        <v>549877</v>
      </c>
      <c r="P11" s="1">
        <v>185126</v>
      </c>
      <c r="Q11" s="1">
        <v>51.545130999999998</v>
      </c>
      <c r="R11" s="1">
        <v>0.16000821000000001</v>
      </c>
    </row>
    <row r="12" spans="1:18" x14ac:dyDescent="0.25">
      <c r="A12" t="s">
        <v>1603</v>
      </c>
      <c r="B12" t="s">
        <v>68</v>
      </c>
      <c r="C12" t="s">
        <v>69</v>
      </c>
      <c r="D12" t="s">
        <v>16</v>
      </c>
      <c r="E12" t="s">
        <v>1537</v>
      </c>
      <c r="F12" t="s">
        <v>70</v>
      </c>
      <c r="G12" t="s">
        <v>1709</v>
      </c>
      <c r="H12" t="s">
        <v>1711</v>
      </c>
      <c r="I12" t="s">
        <v>1610</v>
      </c>
      <c r="J12" t="s">
        <v>1538</v>
      </c>
      <c r="K12" t="s">
        <v>72</v>
      </c>
      <c r="L12" t="s">
        <v>17</v>
      </c>
      <c r="M12" t="s">
        <v>73</v>
      </c>
      <c r="N12" s="1" t="s">
        <v>74</v>
      </c>
      <c r="O12" s="1">
        <v>544085</v>
      </c>
      <c r="P12" s="1">
        <v>184494</v>
      </c>
      <c r="Q12" s="1">
        <v>51.540959999999998</v>
      </c>
      <c r="R12" s="1">
        <v>7.6282445000000004E-2</v>
      </c>
    </row>
    <row r="13" spans="1:18" x14ac:dyDescent="0.25">
      <c r="A13" t="s">
        <v>1603</v>
      </c>
      <c r="B13" t="s">
        <v>75</v>
      </c>
      <c r="C13" t="s">
        <v>1429</v>
      </c>
      <c r="D13" t="s">
        <v>16</v>
      </c>
      <c r="E13" t="s">
        <v>1537</v>
      </c>
      <c r="F13" t="s">
        <v>70</v>
      </c>
      <c r="G13" t="s">
        <v>1709</v>
      </c>
      <c r="H13" t="s">
        <v>1711</v>
      </c>
      <c r="I13" t="s">
        <v>1610</v>
      </c>
      <c r="J13" t="s">
        <v>1538</v>
      </c>
      <c r="K13" t="s">
        <v>76</v>
      </c>
      <c r="L13" t="s">
        <v>17</v>
      </c>
      <c r="M13" t="s">
        <v>77</v>
      </c>
      <c r="N13" s="1" t="s">
        <v>78</v>
      </c>
      <c r="O13" s="1">
        <v>544643</v>
      </c>
      <c r="P13" s="1">
        <v>183708</v>
      </c>
      <c r="Q13" s="1">
        <v>51.533754999999999</v>
      </c>
      <c r="R13" s="1">
        <v>8.4000310999999994E-2</v>
      </c>
    </row>
    <row r="14" spans="1:18" x14ac:dyDescent="0.25">
      <c r="A14" t="s">
        <v>1603</v>
      </c>
      <c r="B14" t="s">
        <v>79</v>
      </c>
      <c r="C14" t="s">
        <v>80</v>
      </c>
      <c r="D14" t="s">
        <v>16</v>
      </c>
      <c r="E14" t="s">
        <v>1537</v>
      </c>
      <c r="F14" t="s">
        <v>70</v>
      </c>
      <c r="G14" t="s">
        <v>1709</v>
      </c>
      <c r="H14" t="s">
        <v>1711</v>
      </c>
      <c r="I14" t="s">
        <v>1610</v>
      </c>
      <c r="J14" t="s">
        <v>1538</v>
      </c>
      <c r="K14" t="s">
        <v>81</v>
      </c>
      <c r="L14" t="s">
        <v>17</v>
      </c>
      <c r="M14" t="s">
        <v>82</v>
      </c>
      <c r="N14" s="1" t="s">
        <v>83</v>
      </c>
      <c r="O14" s="1">
        <v>544215</v>
      </c>
      <c r="P14" s="1">
        <v>184642</v>
      </c>
      <c r="Q14" s="1">
        <v>51.542256000000002</v>
      </c>
      <c r="R14" s="1">
        <v>7.8216283999999997E-2</v>
      </c>
    </row>
    <row r="15" spans="1:18" x14ac:dyDescent="0.25">
      <c r="A15" t="s">
        <v>1603</v>
      </c>
      <c r="B15" t="s">
        <v>84</v>
      </c>
      <c r="C15" t="s">
        <v>85</v>
      </c>
      <c r="D15" t="s">
        <v>16</v>
      </c>
      <c r="E15" t="s">
        <v>1537</v>
      </c>
      <c r="F15" t="s">
        <v>70</v>
      </c>
      <c r="G15" t="s">
        <v>1709</v>
      </c>
      <c r="H15" t="s">
        <v>1711</v>
      </c>
      <c r="I15" t="s">
        <v>1610</v>
      </c>
      <c r="J15" t="s">
        <v>1538</v>
      </c>
      <c r="K15" t="s">
        <v>86</v>
      </c>
      <c r="L15" t="s">
        <v>17</v>
      </c>
      <c r="M15" t="s">
        <v>87</v>
      </c>
      <c r="N15" s="1" t="s">
        <v>88</v>
      </c>
      <c r="O15" s="1">
        <v>544478</v>
      </c>
      <c r="P15" s="1">
        <v>183438</v>
      </c>
      <c r="Q15" s="1">
        <v>51.531371</v>
      </c>
      <c r="R15" s="1">
        <v>8.1512427999999998E-2</v>
      </c>
    </row>
    <row r="16" spans="1:18" x14ac:dyDescent="0.25">
      <c r="A16" t="s">
        <v>1603</v>
      </c>
      <c r="B16" t="s">
        <v>14</v>
      </c>
      <c r="C16" t="s">
        <v>15</v>
      </c>
      <c r="D16" t="s">
        <v>16</v>
      </c>
      <c r="E16" t="s">
        <v>1537</v>
      </c>
      <c r="F16" t="s">
        <v>91</v>
      </c>
      <c r="G16" t="s">
        <v>92</v>
      </c>
      <c r="H16" t="s">
        <v>1611</v>
      </c>
      <c r="I16" t="s">
        <v>1612</v>
      </c>
      <c r="J16" t="s">
        <v>1538</v>
      </c>
      <c r="K16" t="s">
        <v>20</v>
      </c>
      <c r="L16" t="s">
        <v>21</v>
      </c>
      <c r="M16" t="s">
        <v>22</v>
      </c>
      <c r="N16" s="1" t="s">
        <v>23</v>
      </c>
      <c r="O16" s="1">
        <v>548956</v>
      </c>
      <c r="P16" s="1">
        <v>185305</v>
      </c>
      <c r="Q16" s="1">
        <v>51.546982999999997</v>
      </c>
      <c r="R16" s="1">
        <v>0.14681208000000001</v>
      </c>
    </row>
    <row r="17" spans="1:18" x14ac:dyDescent="0.25">
      <c r="A17" t="s">
        <v>1603</v>
      </c>
      <c r="B17" t="s">
        <v>89</v>
      </c>
      <c r="C17" t="s">
        <v>90</v>
      </c>
      <c r="D17" t="s">
        <v>16</v>
      </c>
      <c r="E17" t="s">
        <v>1537</v>
      </c>
      <c r="F17" t="s">
        <v>91</v>
      </c>
      <c r="G17" t="s">
        <v>92</v>
      </c>
      <c r="H17" t="s">
        <v>1611</v>
      </c>
      <c r="I17" t="s">
        <v>1612</v>
      </c>
      <c r="J17" t="s">
        <v>1538</v>
      </c>
      <c r="K17" t="s">
        <v>93</v>
      </c>
      <c r="L17" t="s">
        <v>17</v>
      </c>
      <c r="M17" t="s">
        <v>94</v>
      </c>
      <c r="N17" s="1" t="s">
        <v>95</v>
      </c>
      <c r="O17" s="1">
        <v>545536</v>
      </c>
      <c r="P17" s="1">
        <v>184574</v>
      </c>
      <c r="Q17" s="1">
        <v>51.541307000000003</v>
      </c>
      <c r="R17" s="1">
        <v>9.7223614999999999E-2</v>
      </c>
    </row>
    <row r="18" spans="1:18" x14ac:dyDescent="0.25">
      <c r="A18" t="s">
        <v>1603</v>
      </c>
      <c r="B18" t="s">
        <v>101</v>
      </c>
      <c r="C18" t="s">
        <v>102</v>
      </c>
      <c r="D18" t="s">
        <v>16</v>
      </c>
      <c r="E18" t="s">
        <v>1537</v>
      </c>
      <c r="F18" t="s">
        <v>91</v>
      </c>
      <c r="G18" t="s">
        <v>92</v>
      </c>
      <c r="H18" t="s">
        <v>1611</v>
      </c>
      <c r="I18" t="s">
        <v>1612</v>
      </c>
      <c r="J18" t="s">
        <v>1538</v>
      </c>
      <c r="K18" t="s">
        <v>103</v>
      </c>
      <c r="L18" t="s">
        <v>17</v>
      </c>
      <c r="M18" t="s">
        <v>104</v>
      </c>
      <c r="N18" s="1" t="s">
        <v>105</v>
      </c>
      <c r="O18" s="1">
        <v>546496</v>
      </c>
      <c r="P18" s="1">
        <v>184245</v>
      </c>
      <c r="Q18" s="1">
        <v>51.538102000000002</v>
      </c>
      <c r="R18" s="1">
        <v>0.11091985</v>
      </c>
    </row>
    <row r="19" spans="1:18" x14ac:dyDescent="0.25">
      <c r="A19" t="s">
        <v>1603</v>
      </c>
      <c r="B19" t="s">
        <v>106</v>
      </c>
      <c r="C19" t="s">
        <v>107</v>
      </c>
      <c r="D19" t="s">
        <v>16</v>
      </c>
      <c r="E19" t="s">
        <v>1537</v>
      </c>
      <c r="F19" t="s">
        <v>91</v>
      </c>
      <c r="G19" t="s">
        <v>92</v>
      </c>
      <c r="H19" t="s">
        <v>1611</v>
      </c>
      <c r="I19" t="s">
        <v>1612</v>
      </c>
      <c r="J19" t="s">
        <v>1538</v>
      </c>
      <c r="K19" t="s">
        <v>108</v>
      </c>
      <c r="L19" t="s">
        <v>17</v>
      </c>
      <c r="M19" t="s">
        <v>109</v>
      </c>
      <c r="N19" s="1" t="s">
        <v>110</v>
      </c>
      <c r="O19" s="1">
        <v>544930</v>
      </c>
      <c r="P19" s="1">
        <v>183744</v>
      </c>
      <c r="Q19" s="1">
        <v>51.534005000000001</v>
      </c>
      <c r="R19" s="1">
        <v>8.8149991999999996E-2</v>
      </c>
    </row>
    <row r="20" spans="1:18" x14ac:dyDescent="0.25">
      <c r="A20" t="s">
        <v>1603</v>
      </c>
      <c r="B20" t="s">
        <v>111</v>
      </c>
      <c r="C20" t="s">
        <v>112</v>
      </c>
      <c r="D20" t="s">
        <v>16</v>
      </c>
      <c r="E20" t="s">
        <v>1537</v>
      </c>
      <c r="F20" t="s">
        <v>91</v>
      </c>
      <c r="G20" t="s">
        <v>92</v>
      </c>
      <c r="H20" t="s">
        <v>1611</v>
      </c>
      <c r="I20" t="s">
        <v>1612</v>
      </c>
      <c r="J20" t="s">
        <v>1538</v>
      </c>
      <c r="K20" t="s">
        <v>113</v>
      </c>
      <c r="L20" t="s">
        <v>17</v>
      </c>
      <c r="M20" t="s">
        <v>114</v>
      </c>
      <c r="N20" s="1" t="s">
        <v>115</v>
      </c>
      <c r="O20" s="1">
        <v>544605</v>
      </c>
      <c r="P20" s="1">
        <v>184272</v>
      </c>
      <c r="Q20" s="1">
        <v>51.538831999999999</v>
      </c>
      <c r="R20" s="1">
        <v>8.3684289999999995E-2</v>
      </c>
    </row>
    <row r="21" spans="1:18" x14ac:dyDescent="0.25">
      <c r="A21" t="s">
        <v>1603</v>
      </c>
      <c r="B21" t="s">
        <v>116</v>
      </c>
      <c r="C21" t="s">
        <v>117</v>
      </c>
      <c r="D21" t="s">
        <v>16</v>
      </c>
      <c r="E21" t="s">
        <v>1537</v>
      </c>
      <c r="F21" t="s">
        <v>91</v>
      </c>
      <c r="G21" t="s">
        <v>92</v>
      </c>
      <c r="H21" t="s">
        <v>1611</v>
      </c>
      <c r="I21" t="s">
        <v>1612</v>
      </c>
      <c r="J21" t="s">
        <v>1538</v>
      </c>
      <c r="K21" t="s">
        <v>118</v>
      </c>
      <c r="L21" t="s">
        <v>17</v>
      </c>
      <c r="M21" t="s">
        <v>119</v>
      </c>
      <c r="N21" s="1" t="s">
        <v>120</v>
      </c>
      <c r="O21" s="1">
        <v>545217</v>
      </c>
      <c r="P21" s="1">
        <v>183938</v>
      </c>
      <c r="Q21" s="1">
        <v>51.535674</v>
      </c>
      <c r="R21" s="1">
        <v>9.2364823999999998E-2</v>
      </c>
    </row>
    <row r="22" spans="1:18" x14ac:dyDescent="0.25">
      <c r="A22" t="s">
        <v>1603</v>
      </c>
      <c r="B22" t="s">
        <v>121</v>
      </c>
      <c r="C22" t="s">
        <v>122</v>
      </c>
      <c r="D22" t="s">
        <v>16</v>
      </c>
      <c r="E22" t="s">
        <v>1537</v>
      </c>
      <c r="F22" t="s">
        <v>91</v>
      </c>
      <c r="G22" t="s">
        <v>92</v>
      </c>
      <c r="H22" t="s">
        <v>1611</v>
      </c>
      <c r="I22" t="s">
        <v>1612</v>
      </c>
      <c r="J22" t="s">
        <v>1539</v>
      </c>
      <c r="K22" t="s">
        <v>123</v>
      </c>
      <c r="L22" t="s">
        <v>17</v>
      </c>
      <c r="M22" t="s">
        <v>124</v>
      </c>
      <c r="N22" s="1" t="s">
        <v>125</v>
      </c>
      <c r="O22" s="1">
        <v>545644</v>
      </c>
      <c r="P22" s="1">
        <v>184306</v>
      </c>
      <c r="Q22" s="1">
        <v>51.538871</v>
      </c>
      <c r="R22" s="1">
        <v>9.8669044999999997E-2</v>
      </c>
    </row>
    <row r="23" spans="1:18" x14ac:dyDescent="0.25">
      <c r="A23" t="s">
        <v>1603</v>
      </c>
      <c r="B23" t="s">
        <v>96</v>
      </c>
      <c r="C23" t="s">
        <v>97</v>
      </c>
      <c r="D23" t="s">
        <v>16</v>
      </c>
      <c r="E23" t="s">
        <v>1537</v>
      </c>
      <c r="F23" t="s">
        <v>128</v>
      </c>
      <c r="G23" t="s">
        <v>129</v>
      </c>
      <c r="H23" t="s">
        <v>1613</v>
      </c>
      <c r="I23" t="s">
        <v>1614</v>
      </c>
      <c r="J23" t="s">
        <v>1538</v>
      </c>
      <c r="K23" t="s">
        <v>98</v>
      </c>
      <c r="L23" t="s">
        <v>17</v>
      </c>
      <c r="M23" t="s">
        <v>99</v>
      </c>
      <c r="N23" s="1" t="s">
        <v>100</v>
      </c>
      <c r="O23" s="1">
        <v>545367</v>
      </c>
      <c r="P23" s="1">
        <v>184850</v>
      </c>
      <c r="Q23" s="1">
        <v>51.54383</v>
      </c>
      <c r="R23" s="1">
        <v>9.4902305000000006E-2</v>
      </c>
    </row>
    <row r="24" spans="1:18" x14ac:dyDescent="0.25">
      <c r="A24" t="s">
        <v>1603</v>
      </c>
      <c r="B24" t="s">
        <v>126</v>
      </c>
      <c r="C24" t="s">
        <v>127</v>
      </c>
      <c r="D24" t="s">
        <v>16</v>
      </c>
      <c r="E24" t="s">
        <v>1537</v>
      </c>
      <c r="F24" t="s">
        <v>128</v>
      </c>
      <c r="G24" t="s">
        <v>129</v>
      </c>
      <c r="H24" t="s">
        <v>1613</v>
      </c>
      <c r="I24" t="s">
        <v>1614</v>
      </c>
      <c r="J24" t="s">
        <v>1538</v>
      </c>
      <c r="K24" t="s">
        <v>130</v>
      </c>
      <c r="L24" t="s">
        <v>21</v>
      </c>
      <c r="M24" t="s">
        <v>131</v>
      </c>
      <c r="N24" s="1" t="s">
        <v>132</v>
      </c>
      <c r="O24" s="1">
        <v>548622</v>
      </c>
      <c r="P24" s="1">
        <v>186004</v>
      </c>
      <c r="Q24" s="1">
        <v>51.553351999999997</v>
      </c>
      <c r="R24" s="1">
        <v>0.14229391</v>
      </c>
    </row>
    <row r="25" spans="1:18" x14ac:dyDescent="0.25">
      <c r="A25" t="s">
        <v>1603</v>
      </c>
      <c r="B25" t="s">
        <v>133</v>
      </c>
      <c r="C25" t="s">
        <v>134</v>
      </c>
      <c r="D25" t="s">
        <v>16</v>
      </c>
      <c r="E25" t="s">
        <v>1537</v>
      </c>
      <c r="F25" t="s">
        <v>128</v>
      </c>
      <c r="G25" t="s">
        <v>129</v>
      </c>
      <c r="H25" t="s">
        <v>1613</v>
      </c>
      <c r="I25" t="s">
        <v>1614</v>
      </c>
      <c r="J25" t="s">
        <v>1538</v>
      </c>
      <c r="K25" t="s">
        <v>135</v>
      </c>
      <c r="L25" t="s">
        <v>21</v>
      </c>
      <c r="M25" t="s">
        <v>136</v>
      </c>
      <c r="N25" s="1" t="s">
        <v>137</v>
      </c>
      <c r="O25" s="1">
        <v>547520</v>
      </c>
      <c r="P25" s="1">
        <v>184362</v>
      </c>
      <c r="Q25" s="1">
        <v>51.538887000000003</v>
      </c>
      <c r="R25" s="1">
        <v>0.12572291999999999</v>
      </c>
    </row>
    <row r="26" spans="1:18" x14ac:dyDescent="0.25">
      <c r="A26" t="s">
        <v>1603</v>
      </c>
      <c r="B26" t="s">
        <v>143</v>
      </c>
      <c r="C26" t="s">
        <v>144</v>
      </c>
      <c r="D26" t="s">
        <v>16</v>
      </c>
      <c r="E26" t="s">
        <v>1537</v>
      </c>
      <c r="F26" t="s">
        <v>128</v>
      </c>
      <c r="G26" t="s">
        <v>129</v>
      </c>
      <c r="H26" t="s">
        <v>1613</v>
      </c>
      <c r="I26" t="s">
        <v>1614</v>
      </c>
      <c r="J26" t="s">
        <v>1538</v>
      </c>
      <c r="K26" t="s">
        <v>145</v>
      </c>
      <c r="L26" t="s">
        <v>21</v>
      </c>
      <c r="M26" t="s">
        <v>146</v>
      </c>
      <c r="N26" s="1" t="s">
        <v>147</v>
      </c>
      <c r="O26" s="1">
        <v>549234</v>
      </c>
      <c r="P26" s="1">
        <v>186817</v>
      </c>
      <c r="Q26" s="1">
        <v>51.560495000000003</v>
      </c>
      <c r="R26" s="1">
        <v>0.15145929999999999</v>
      </c>
    </row>
    <row r="27" spans="1:18" x14ac:dyDescent="0.25">
      <c r="A27" t="s">
        <v>1603</v>
      </c>
      <c r="B27" t="s">
        <v>148</v>
      </c>
      <c r="C27" t="s">
        <v>149</v>
      </c>
      <c r="D27" t="s">
        <v>16</v>
      </c>
      <c r="E27" t="s">
        <v>1537</v>
      </c>
      <c r="F27" t="s">
        <v>128</v>
      </c>
      <c r="G27" t="s">
        <v>129</v>
      </c>
      <c r="H27" t="s">
        <v>1613</v>
      </c>
      <c r="I27" t="s">
        <v>1614</v>
      </c>
      <c r="J27" t="s">
        <v>1538</v>
      </c>
      <c r="K27" t="s">
        <v>150</v>
      </c>
      <c r="L27" t="s">
        <v>21</v>
      </c>
      <c r="M27" t="s">
        <v>151</v>
      </c>
      <c r="N27" s="1" t="s">
        <v>152</v>
      </c>
      <c r="O27" s="1">
        <v>546953</v>
      </c>
      <c r="P27" s="1">
        <v>185105</v>
      </c>
      <c r="Q27" s="1">
        <v>51.545710999999997</v>
      </c>
      <c r="R27" s="1">
        <v>0.11786323999999999</v>
      </c>
    </row>
    <row r="28" spans="1:18" x14ac:dyDescent="0.25">
      <c r="A28" t="s">
        <v>1603</v>
      </c>
      <c r="B28" t="s">
        <v>153</v>
      </c>
      <c r="C28" t="s">
        <v>154</v>
      </c>
      <c r="D28" t="s">
        <v>16</v>
      </c>
      <c r="E28" t="s">
        <v>1537</v>
      </c>
      <c r="F28" t="s">
        <v>128</v>
      </c>
      <c r="G28" t="s">
        <v>129</v>
      </c>
      <c r="H28" t="s">
        <v>1613</v>
      </c>
      <c r="I28" t="s">
        <v>1614</v>
      </c>
      <c r="J28" t="s">
        <v>1538</v>
      </c>
      <c r="K28" t="s">
        <v>155</v>
      </c>
      <c r="L28" t="s">
        <v>21</v>
      </c>
      <c r="M28" t="s">
        <v>156</v>
      </c>
      <c r="N28" s="1" t="s">
        <v>157</v>
      </c>
      <c r="O28" s="1">
        <v>548005</v>
      </c>
      <c r="P28" s="1">
        <v>186869</v>
      </c>
      <c r="Q28" s="1">
        <v>51.561286000000003</v>
      </c>
      <c r="R28" s="1">
        <v>0.13376487000000001</v>
      </c>
    </row>
    <row r="29" spans="1:18" x14ac:dyDescent="0.25">
      <c r="A29" t="s">
        <v>1603</v>
      </c>
      <c r="B29" t="s">
        <v>158</v>
      </c>
      <c r="C29" t="s">
        <v>159</v>
      </c>
      <c r="D29" t="s">
        <v>16</v>
      </c>
      <c r="E29" t="s">
        <v>1537</v>
      </c>
      <c r="F29" t="s">
        <v>128</v>
      </c>
      <c r="G29" t="s">
        <v>129</v>
      </c>
      <c r="H29" t="s">
        <v>1613</v>
      </c>
      <c r="I29" t="s">
        <v>1614</v>
      </c>
      <c r="J29" t="s">
        <v>1538</v>
      </c>
      <c r="K29" t="s">
        <v>160</v>
      </c>
      <c r="L29" t="s">
        <v>21</v>
      </c>
      <c r="M29" t="s">
        <v>161</v>
      </c>
      <c r="N29" s="1" t="s">
        <v>162</v>
      </c>
      <c r="O29" s="1">
        <v>546755</v>
      </c>
      <c r="P29" s="1">
        <v>185732</v>
      </c>
      <c r="Q29" s="1">
        <v>51.551395999999997</v>
      </c>
      <c r="R29" s="1">
        <v>0.11527123</v>
      </c>
    </row>
    <row r="30" spans="1:18" x14ac:dyDescent="0.25">
      <c r="A30" t="s">
        <v>1603</v>
      </c>
      <c r="B30" t="s">
        <v>163</v>
      </c>
      <c r="C30" t="s">
        <v>1710</v>
      </c>
      <c r="D30" t="s">
        <v>16</v>
      </c>
      <c r="E30" t="s">
        <v>1537</v>
      </c>
      <c r="F30" t="s">
        <v>128</v>
      </c>
      <c r="G30" t="s">
        <v>129</v>
      </c>
      <c r="H30" t="s">
        <v>1613</v>
      </c>
      <c r="I30" t="s">
        <v>1615</v>
      </c>
      <c r="J30" t="s">
        <v>1538</v>
      </c>
      <c r="K30" t="s">
        <v>164</v>
      </c>
      <c r="L30" t="s">
        <v>21</v>
      </c>
      <c r="M30" t="s">
        <v>165</v>
      </c>
      <c r="N30" s="1" t="s">
        <v>166</v>
      </c>
      <c r="O30" s="1">
        <v>549697</v>
      </c>
      <c r="P30" s="1">
        <v>183763</v>
      </c>
      <c r="Q30" s="1">
        <v>51.532933</v>
      </c>
      <c r="R30" s="1">
        <v>0.15683522999999999</v>
      </c>
    </row>
    <row r="31" spans="1:18" x14ac:dyDescent="0.25">
      <c r="A31" t="s">
        <v>1603</v>
      </c>
      <c r="B31" t="s">
        <v>138</v>
      </c>
      <c r="C31" t="s">
        <v>139</v>
      </c>
      <c r="D31" t="s">
        <v>16</v>
      </c>
      <c r="E31" t="s">
        <v>1537</v>
      </c>
      <c r="F31" t="s">
        <v>128</v>
      </c>
      <c r="G31" t="s">
        <v>129</v>
      </c>
      <c r="H31" t="s">
        <v>1613</v>
      </c>
      <c r="I31" t="s">
        <v>1616</v>
      </c>
      <c r="J31" t="s">
        <v>1538</v>
      </c>
      <c r="K31" t="s">
        <v>140</v>
      </c>
      <c r="L31" t="s">
        <v>21</v>
      </c>
      <c r="M31" t="s">
        <v>141</v>
      </c>
      <c r="N31" s="1" t="s">
        <v>142</v>
      </c>
      <c r="O31" s="1">
        <v>547822</v>
      </c>
      <c r="P31" s="1">
        <v>185951</v>
      </c>
      <c r="Q31" s="1">
        <v>51.553086</v>
      </c>
      <c r="R31" s="1">
        <v>0.13074125</v>
      </c>
    </row>
    <row r="32" spans="1:18" x14ac:dyDescent="0.25">
      <c r="A32" t="s">
        <v>1603</v>
      </c>
      <c r="B32" t="s">
        <v>167</v>
      </c>
      <c r="C32" t="s">
        <v>168</v>
      </c>
      <c r="D32" t="s">
        <v>16</v>
      </c>
      <c r="E32" t="s">
        <v>1537</v>
      </c>
      <c r="F32" t="s">
        <v>169</v>
      </c>
      <c r="G32" t="s">
        <v>1540</v>
      </c>
      <c r="H32" t="s">
        <v>1617</v>
      </c>
      <c r="I32" t="s">
        <v>1618</v>
      </c>
      <c r="J32" t="s">
        <v>1538</v>
      </c>
      <c r="K32" t="s">
        <v>171</v>
      </c>
      <c r="L32" t="s">
        <v>21</v>
      </c>
      <c r="M32" t="s">
        <v>172</v>
      </c>
      <c r="N32" s="1" t="s">
        <v>173</v>
      </c>
      <c r="O32" s="1">
        <v>548155</v>
      </c>
      <c r="P32" s="1">
        <v>189472</v>
      </c>
      <c r="Q32" s="1">
        <v>51.584634999999999</v>
      </c>
      <c r="R32" s="1">
        <v>0.13702396999999999</v>
      </c>
    </row>
    <row r="33" spans="1:18" x14ac:dyDescent="0.25">
      <c r="A33" t="s">
        <v>1603</v>
      </c>
      <c r="B33" t="s">
        <v>174</v>
      </c>
      <c r="C33" t="s">
        <v>175</v>
      </c>
      <c r="D33" t="s">
        <v>16</v>
      </c>
      <c r="E33" t="s">
        <v>1537</v>
      </c>
      <c r="F33" t="s">
        <v>169</v>
      </c>
      <c r="G33" t="s">
        <v>1540</v>
      </c>
      <c r="H33" t="s">
        <v>1617</v>
      </c>
      <c r="I33" t="s">
        <v>1618</v>
      </c>
      <c r="J33" t="s">
        <v>1538</v>
      </c>
      <c r="K33" t="s">
        <v>176</v>
      </c>
      <c r="L33" t="s">
        <v>21</v>
      </c>
      <c r="M33" t="s">
        <v>177</v>
      </c>
      <c r="N33" s="1" t="s">
        <v>178</v>
      </c>
      <c r="O33" s="1">
        <v>547363</v>
      </c>
      <c r="P33" s="1">
        <v>186819</v>
      </c>
      <c r="Q33" s="1">
        <v>51.561005000000002</v>
      </c>
      <c r="R33" s="1">
        <v>0.12448914</v>
      </c>
    </row>
    <row r="34" spans="1:18" x14ac:dyDescent="0.25">
      <c r="A34" t="s">
        <v>1603</v>
      </c>
      <c r="B34" t="s">
        <v>179</v>
      </c>
      <c r="C34" t="s">
        <v>180</v>
      </c>
      <c r="D34" t="s">
        <v>16</v>
      </c>
      <c r="E34" t="s">
        <v>1537</v>
      </c>
      <c r="F34" t="s">
        <v>169</v>
      </c>
      <c r="G34" t="s">
        <v>1540</v>
      </c>
      <c r="H34" t="s">
        <v>1617</v>
      </c>
      <c r="I34" t="s">
        <v>1618</v>
      </c>
      <c r="J34" t="s">
        <v>1538</v>
      </c>
      <c r="K34" t="s">
        <v>181</v>
      </c>
      <c r="L34" t="s">
        <v>21</v>
      </c>
      <c r="M34" t="s">
        <v>182</v>
      </c>
      <c r="N34" s="1" t="s">
        <v>183</v>
      </c>
      <c r="O34" s="1">
        <v>548516</v>
      </c>
      <c r="P34" s="1">
        <v>186671</v>
      </c>
      <c r="Q34" s="1">
        <v>51.559373000000001</v>
      </c>
      <c r="R34" s="1">
        <v>0.1410476</v>
      </c>
    </row>
    <row r="35" spans="1:18" x14ac:dyDescent="0.25">
      <c r="A35" t="s">
        <v>1603</v>
      </c>
      <c r="B35" t="s">
        <v>184</v>
      </c>
      <c r="C35" t="s">
        <v>185</v>
      </c>
      <c r="D35" t="s">
        <v>186</v>
      </c>
      <c r="E35" t="s">
        <v>187</v>
      </c>
      <c r="F35" t="s">
        <v>188</v>
      </c>
      <c r="G35" t="s">
        <v>189</v>
      </c>
      <c r="H35" t="s">
        <v>189</v>
      </c>
      <c r="I35" t="s">
        <v>1619</v>
      </c>
      <c r="J35" t="s">
        <v>1538</v>
      </c>
      <c r="K35" t="s">
        <v>190</v>
      </c>
      <c r="L35" t="s">
        <v>191</v>
      </c>
      <c r="M35" t="s">
        <v>192</v>
      </c>
      <c r="N35" s="1" t="s">
        <v>193</v>
      </c>
      <c r="O35" s="1">
        <v>533741</v>
      </c>
      <c r="P35" s="1">
        <v>187885</v>
      </c>
      <c r="Q35" s="1">
        <v>51.573976000000002</v>
      </c>
      <c r="R35" s="1">
        <v>-7.1492951999999999E-2</v>
      </c>
    </row>
    <row r="36" spans="1:18" x14ac:dyDescent="0.25">
      <c r="A36" t="s">
        <v>1603</v>
      </c>
      <c r="B36" t="s">
        <v>194</v>
      </c>
      <c r="C36" t="s">
        <v>195</v>
      </c>
      <c r="D36" t="s">
        <v>186</v>
      </c>
      <c r="E36" t="s">
        <v>187</v>
      </c>
      <c r="F36" t="s">
        <v>188</v>
      </c>
      <c r="G36" t="s">
        <v>189</v>
      </c>
      <c r="H36" t="s">
        <v>189</v>
      </c>
      <c r="I36" t="s">
        <v>1619</v>
      </c>
      <c r="J36" t="s">
        <v>1538</v>
      </c>
      <c r="K36" t="s">
        <v>196</v>
      </c>
      <c r="M36" t="s">
        <v>197</v>
      </c>
      <c r="N36" s="1" t="s">
        <v>198</v>
      </c>
      <c r="O36" s="1">
        <v>533045</v>
      </c>
      <c r="P36" s="1">
        <v>187827</v>
      </c>
      <c r="Q36" s="1">
        <v>51.573619000000001</v>
      </c>
      <c r="R36" s="1">
        <v>-8.1552204000000003E-2</v>
      </c>
    </row>
    <row r="37" spans="1:18" x14ac:dyDescent="0.25">
      <c r="A37" t="s">
        <v>1603</v>
      </c>
      <c r="B37" t="s">
        <v>199</v>
      </c>
      <c r="C37" t="s">
        <v>200</v>
      </c>
      <c r="D37" t="s">
        <v>186</v>
      </c>
      <c r="E37" t="s">
        <v>187</v>
      </c>
      <c r="F37" t="s">
        <v>188</v>
      </c>
      <c r="G37" t="s">
        <v>189</v>
      </c>
      <c r="H37" t="s">
        <v>189</v>
      </c>
      <c r="I37" t="s">
        <v>1619</v>
      </c>
      <c r="J37" t="s">
        <v>1538</v>
      </c>
      <c r="K37" t="s">
        <v>201</v>
      </c>
      <c r="M37" t="s">
        <v>202</v>
      </c>
      <c r="N37" s="1" t="s">
        <v>203</v>
      </c>
      <c r="O37" s="1">
        <v>534202</v>
      </c>
      <c r="P37" s="1">
        <v>187381</v>
      </c>
      <c r="Q37" s="1">
        <v>51.569336999999997</v>
      </c>
      <c r="R37" s="1">
        <v>-6.5037069000000003E-2</v>
      </c>
    </row>
    <row r="38" spans="1:18" x14ac:dyDescent="0.25">
      <c r="A38" t="s">
        <v>1603</v>
      </c>
      <c r="B38" t="s">
        <v>204</v>
      </c>
      <c r="C38" t="s">
        <v>205</v>
      </c>
      <c r="D38" t="s">
        <v>186</v>
      </c>
      <c r="E38" t="s">
        <v>187</v>
      </c>
      <c r="F38" t="s">
        <v>206</v>
      </c>
      <c r="G38" t="s">
        <v>207</v>
      </c>
      <c r="H38" t="s">
        <v>207</v>
      </c>
      <c r="I38" t="s">
        <v>1620</v>
      </c>
      <c r="J38" t="s">
        <v>1538</v>
      </c>
      <c r="K38" t="s">
        <v>208</v>
      </c>
      <c r="L38" t="s">
        <v>209</v>
      </c>
      <c r="M38" t="s">
        <v>210</v>
      </c>
      <c r="N38" s="1" t="s">
        <v>211</v>
      </c>
      <c r="O38" s="1">
        <v>534412</v>
      </c>
      <c r="P38" s="1">
        <v>186145</v>
      </c>
      <c r="Q38" s="1">
        <v>51.55818</v>
      </c>
      <c r="R38" s="1">
        <v>-6.2481117000000003E-2</v>
      </c>
    </row>
    <row r="39" spans="1:18" x14ac:dyDescent="0.25">
      <c r="A39" t="s">
        <v>1603</v>
      </c>
      <c r="B39" t="s">
        <v>212</v>
      </c>
      <c r="C39" t="s">
        <v>213</v>
      </c>
      <c r="D39" t="s">
        <v>186</v>
      </c>
      <c r="E39" t="s">
        <v>187</v>
      </c>
      <c r="F39" t="s">
        <v>206</v>
      </c>
      <c r="G39" t="s">
        <v>207</v>
      </c>
      <c r="H39" t="s">
        <v>207</v>
      </c>
      <c r="I39" t="s">
        <v>1620</v>
      </c>
      <c r="J39" t="s">
        <v>1538</v>
      </c>
      <c r="K39" t="s">
        <v>214</v>
      </c>
      <c r="M39" t="s">
        <v>215</v>
      </c>
      <c r="N39" s="1" t="s">
        <v>216</v>
      </c>
      <c r="O39" s="1">
        <v>534209</v>
      </c>
      <c r="P39" s="1">
        <v>186834</v>
      </c>
      <c r="Q39" s="1">
        <v>51.564419999999998</v>
      </c>
      <c r="R39" s="1">
        <v>-6.5144830000000001E-2</v>
      </c>
    </row>
    <row r="40" spans="1:18" x14ac:dyDescent="0.25">
      <c r="A40" t="s">
        <v>1603</v>
      </c>
      <c r="B40" t="s">
        <v>217</v>
      </c>
      <c r="C40" t="s">
        <v>218</v>
      </c>
      <c r="D40" t="s">
        <v>186</v>
      </c>
      <c r="E40" t="s">
        <v>187</v>
      </c>
      <c r="F40" t="s">
        <v>206</v>
      </c>
      <c r="G40" t="s">
        <v>207</v>
      </c>
      <c r="H40" t="s">
        <v>207</v>
      </c>
      <c r="I40" t="s">
        <v>1620</v>
      </c>
      <c r="J40" t="s">
        <v>1538</v>
      </c>
      <c r="K40" t="s">
        <v>219</v>
      </c>
      <c r="M40" t="s">
        <v>220</v>
      </c>
      <c r="N40" s="1" t="s">
        <v>221</v>
      </c>
      <c r="O40" s="1">
        <v>535164</v>
      </c>
      <c r="P40" s="1">
        <v>186953</v>
      </c>
      <c r="Q40" s="1">
        <v>51.565261999999997</v>
      </c>
      <c r="R40" s="1">
        <v>-5.1329751999999999E-2</v>
      </c>
    </row>
    <row r="41" spans="1:18" x14ac:dyDescent="0.25">
      <c r="A41" t="s">
        <v>1603</v>
      </c>
      <c r="B41" t="s">
        <v>222</v>
      </c>
      <c r="C41" t="s">
        <v>223</v>
      </c>
      <c r="D41" t="s">
        <v>186</v>
      </c>
      <c r="E41" t="s">
        <v>187</v>
      </c>
      <c r="F41" t="s">
        <v>206</v>
      </c>
      <c r="G41" t="s">
        <v>207</v>
      </c>
      <c r="H41" t="s">
        <v>207</v>
      </c>
      <c r="I41" t="s">
        <v>1620</v>
      </c>
      <c r="J41" t="s">
        <v>1538</v>
      </c>
      <c r="K41" t="s">
        <v>224</v>
      </c>
      <c r="M41" t="s">
        <v>220</v>
      </c>
      <c r="N41" s="1" t="s">
        <v>221</v>
      </c>
      <c r="O41" s="1">
        <v>535164</v>
      </c>
      <c r="P41" s="1">
        <v>186953</v>
      </c>
      <c r="Q41" s="1">
        <v>51.565261999999997</v>
      </c>
      <c r="R41" s="1">
        <v>-5.1329751999999999E-2</v>
      </c>
    </row>
    <row r="42" spans="1:18" x14ac:dyDescent="0.25">
      <c r="A42" t="s">
        <v>1603</v>
      </c>
      <c r="B42" t="s">
        <v>225</v>
      </c>
      <c r="C42" t="s">
        <v>226</v>
      </c>
      <c r="D42" t="s">
        <v>186</v>
      </c>
      <c r="E42" t="s">
        <v>187</v>
      </c>
      <c r="F42" t="s">
        <v>206</v>
      </c>
      <c r="G42" t="s">
        <v>207</v>
      </c>
      <c r="H42" t="s">
        <v>207</v>
      </c>
      <c r="I42" t="s">
        <v>1620</v>
      </c>
      <c r="J42" t="s">
        <v>1538</v>
      </c>
      <c r="K42" t="s">
        <v>214</v>
      </c>
      <c r="M42" t="s">
        <v>215</v>
      </c>
      <c r="N42" s="1" t="s">
        <v>216</v>
      </c>
      <c r="O42" s="1">
        <v>534209</v>
      </c>
      <c r="P42" s="1">
        <v>186834</v>
      </c>
      <c r="Q42" s="1">
        <v>51.564419999999998</v>
      </c>
      <c r="R42" s="1">
        <v>-6.5144830000000001E-2</v>
      </c>
    </row>
    <row r="43" spans="1:18" x14ac:dyDescent="0.25">
      <c r="A43" t="s">
        <v>1603</v>
      </c>
      <c r="B43" t="s">
        <v>227</v>
      </c>
      <c r="C43" t="s">
        <v>228</v>
      </c>
      <c r="D43" t="s">
        <v>186</v>
      </c>
      <c r="E43" t="s">
        <v>187</v>
      </c>
      <c r="F43" t="s">
        <v>206</v>
      </c>
      <c r="G43" t="s">
        <v>207</v>
      </c>
      <c r="H43" t="s">
        <v>207</v>
      </c>
      <c r="I43" t="s">
        <v>1620</v>
      </c>
      <c r="J43" t="s">
        <v>1538</v>
      </c>
      <c r="K43" t="s">
        <v>214</v>
      </c>
      <c r="M43" t="s">
        <v>215</v>
      </c>
      <c r="N43" s="1" t="s">
        <v>216</v>
      </c>
      <c r="O43" s="1">
        <v>534209</v>
      </c>
      <c r="P43" s="1">
        <v>186834</v>
      </c>
      <c r="Q43" s="1">
        <v>51.564419999999998</v>
      </c>
      <c r="R43" s="1">
        <v>-6.5144830000000001E-2</v>
      </c>
    </row>
    <row r="44" spans="1:18" x14ac:dyDescent="0.25">
      <c r="A44" t="s">
        <v>1603</v>
      </c>
      <c r="B44" t="s">
        <v>229</v>
      </c>
      <c r="C44" t="s">
        <v>230</v>
      </c>
      <c r="D44" t="s">
        <v>186</v>
      </c>
      <c r="E44" t="s">
        <v>187</v>
      </c>
      <c r="F44" t="s">
        <v>206</v>
      </c>
      <c r="G44" t="s">
        <v>207</v>
      </c>
      <c r="H44" t="s">
        <v>207</v>
      </c>
      <c r="I44" t="s">
        <v>1620</v>
      </c>
      <c r="J44" t="s">
        <v>1538</v>
      </c>
      <c r="K44" t="s">
        <v>231</v>
      </c>
      <c r="M44" t="s">
        <v>232</v>
      </c>
      <c r="N44" s="1" t="s">
        <v>233</v>
      </c>
      <c r="O44" s="1">
        <v>535028</v>
      </c>
      <c r="P44" s="1">
        <v>187268</v>
      </c>
      <c r="Q44" s="1">
        <v>51.568125000000002</v>
      </c>
      <c r="R44" s="1">
        <v>-5.3169741999999999E-2</v>
      </c>
    </row>
    <row r="45" spans="1:18" x14ac:dyDescent="0.25">
      <c r="A45" t="s">
        <v>1603</v>
      </c>
      <c r="B45" t="s">
        <v>234</v>
      </c>
      <c r="C45" t="s">
        <v>235</v>
      </c>
      <c r="D45" t="s">
        <v>186</v>
      </c>
      <c r="E45" t="s">
        <v>187</v>
      </c>
      <c r="F45" t="s">
        <v>236</v>
      </c>
      <c r="G45" t="s">
        <v>237</v>
      </c>
      <c r="H45" t="s">
        <v>237</v>
      </c>
      <c r="I45" t="s">
        <v>1621</v>
      </c>
      <c r="J45" t="s">
        <v>1538</v>
      </c>
      <c r="K45" t="s">
        <v>238</v>
      </c>
      <c r="L45" t="s">
        <v>239</v>
      </c>
      <c r="M45" t="s">
        <v>240</v>
      </c>
      <c r="N45" s="1" t="s">
        <v>241</v>
      </c>
      <c r="O45" s="1">
        <v>532221</v>
      </c>
      <c r="P45" s="1">
        <v>187203</v>
      </c>
      <c r="Q45" s="1">
        <v>51.568204999999999</v>
      </c>
      <c r="R45" s="1">
        <v>-9.3670042999999995E-2</v>
      </c>
    </row>
    <row r="46" spans="1:18" x14ac:dyDescent="0.25">
      <c r="A46" t="s">
        <v>1603</v>
      </c>
      <c r="B46" t="s">
        <v>242</v>
      </c>
      <c r="C46" t="s">
        <v>243</v>
      </c>
      <c r="D46" t="s">
        <v>186</v>
      </c>
      <c r="E46" t="s">
        <v>187</v>
      </c>
      <c r="F46" t="s">
        <v>236</v>
      </c>
      <c r="G46" t="s">
        <v>237</v>
      </c>
      <c r="H46" t="s">
        <v>237</v>
      </c>
      <c r="I46" t="s">
        <v>1621</v>
      </c>
      <c r="J46" t="s">
        <v>1538</v>
      </c>
      <c r="K46" t="s">
        <v>244</v>
      </c>
      <c r="M46" t="s">
        <v>245</v>
      </c>
      <c r="N46" s="1" t="s">
        <v>246</v>
      </c>
      <c r="O46" s="1">
        <v>532544</v>
      </c>
      <c r="P46" s="1">
        <v>186016</v>
      </c>
      <c r="Q46" s="1">
        <v>51.557462999999998</v>
      </c>
      <c r="R46" s="1">
        <v>-8.9459644000000005E-2</v>
      </c>
    </row>
    <row r="47" spans="1:18" x14ac:dyDescent="0.25">
      <c r="A47" t="s">
        <v>1603</v>
      </c>
      <c r="B47" t="s">
        <v>247</v>
      </c>
      <c r="C47" t="s">
        <v>248</v>
      </c>
      <c r="D47" t="s">
        <v>186</v>
      </c>
      <c r="E47" t="s">
        <v>187</v>
      </c>
      <c r="F47" t="s">
        <v>236</v>
      </c>
      <c r="G47" t="s">
        <v>237</v>
      </c>
      <c r="H47" t="s">
        <v>237</v>
      </c>
      <c r="I47" t="s">
        <v>1621</v>
      </c>
      <c r="J47" t="s">
        <v>1538</v>
      </c>
      <c r="K47" t="s">
        <v>238</v>
      </c>
      <c r="L47" t="s">
        <v>239</v>
      </c>
      <c r="M47" t="s">
        <v>240</v>
      </c>
      <c r="N47" s="1" t="s">
        <v>241</v>
      </c>
      <c r="O47" s="1">
        <v>532221</v>
      </c>
      <c r="P47" s="1">
        <v>187203</v>
      </c>
      <c r="Q47" s="1">
        <v>51.568204999999999</v>
      </c>
      <c r="R47" s="1">
        <v>-9.3670042999999995E-2</v>
      </c>
    </row>
    <row r="48" spans="1:18" x14ac:dyDescent="0.25">
      <c r="A48" t="s">
        <v>1603</v>
      </c>
      <c r="B48" t="s">
        <v>249</v>
      </c>
      <c r="C48" t="s">
        <v>250</v>
      </c>
      <c r="D48" t="s">
        <v>186</v>
      </c>
      <c r="E48" t="s">
        <v>187</v>
      </c>
      <c r="F48" t="s">
        <v>236</v>
      </c>
      <c r="G48" t="s">
        <v>237</v>
      </c>
      <c r="H48" t="s">
        <v>237</v>
      </c>
      <c r="I48" t="s">
        <v>1621</v>
      </c>
      <c r="J48" t="s">
        <v>1538</v>
      </c>
      <c r="K48" t="s">
        <v>251</v>
      </c>
      <c r="M48" t="s">
        <v>252</v>
      </c>
      <c r="N48" s="1" t="s">
        <v>253</v>
      </c>
      <c r="O48" s="1">
        <v>532456</v>
      </c>
      <c r="P48" s="1">
        <v>186933</v>
      </c>
      <c r="Q48" s="1">
        <v>51.565724000000003</v>
      </c>
      <c r="R48" s="1">
        <v>-9.0383086000000001E-2</v>
      </c>
    </row>
    <row r="49" spans="1:18" x14ac:dyDescent="0.25">
      <c r="A49" t="s">
        <v>1603</v>
      </c>
      <c r="B49" t="s">
        <v>254</v>
      </c>
      <c r="C49" t="s">
        <v>255</v>
      </c>
      <c r="D49" t="s">
        <v>186</v>
      </c>
      <c r="E49" t="s">
        <v>187</v>
      </c>
      <c r="F49" t="s">
        <v>256</v>
      </c>
      <c r="G49" t="s">
        <v>257</v>
      </c>
      <c r="H49" t="s">
        <v>257</v>
      </c>
      <c r="I49" t="s">
        <v>1622</v>
      </c>
      <c r="J49" t="s">
        <v>1538</v>
      </c>
      <c r="K49" t="s">
        <v>258</v>
      </c>
      <c r="L49" t="s">
        <v>259</v>
      </c>
      <c r="M49" t="s">
        <v>260</v>
      </c>
      <c r="N49" s="1" t="s">
        <v>261</v>
      </c>
      <c r="O49" s="1">
        <v>532926</v>
      </c>
      <c r="P49" s="1">
        <v>186369</v>
      </c>
      <c r="Q49" s="1">
        <v>51.560544999999998</v>
      </c>
      <c r="R49" s="1">
        <v>-8.3819307999999995E-2</v>
      </c>
    </row>
    <row r="50" spans="1:18" x14ac:dyDescent="0.25">
      <c r="A50" t="s">
        <v>1603</v>
      </c>
      <c r="B50" t="s">
        <v>262</v>
      </c>
      <c r="C50" t="s">
        <v>263</v>
      </c>
      <c r="D50" t="s">
        <v>186</v>
      </c>
      <c r="E50" t="s">
        <v>187</v>
      </c>
      <c r="F50" t="s">
        <v>256</v>
      </c>
      <c r="G50" t="s">
        <v>257</v>
      </c>
      <c r="H50" t="s">
        <v>257</v>
      </c>
      <c r="I50" t="s">
        <v>1622</v>
      </c>
      <c r="J50" t="s">
        <v>1538</v>
      </c>
      <c r="K50" t="s">
        <v>264</v>
      </c>
      <c r="M50" t="s">
        <v>265</v>
      </c>
      <c r="N50" s="1" t="s">
        <v>266</v>
      </c>
      <c r="O50" s="1">
        <v>533722</v>
      </c>
      <c r="P50" s="1">
        <v>185639</v>
      </c>
      <c r="Q50" s="1">
        <v>51.553797000000003</v>
      </c>
      <c r="R50" s="1">
        <v>-7.2620630000000005E-2</v>
      </c>
    </row>
    <row r="51" spans="1:18" x14ac:dyDescent="0.25">
      <c r="A51" t="s">
        <v>1603</v>
      </c>
      <c r="B51" t="s">
        <v>267</v>
      </c>
      <c r="C51" t="s">
        <v>268</v>
      </c>
      <c r="D51" t="s">
        <v>186</v>
      </c>
      <c r="E51" t="s">
        <v>187</v>
      </c>
      <c r="F51" t="s">
        <v>256</v>
      </c>
      <c r="G51" t="s">
        <v>257</v>
      </c>
      <c r="H51" t="s">
        <v>257</v>
      </c>
      <c r="I51" t="s">
        <v>1622</v>
      </c>
      <c r="J51" t="s">
        <v>1538</v>
      </c>
      <c r="K51" t="s">
        <v>269</v>
      </c>
      <c r="M51" t="s">
        <v>270</v>
      </c>
      <c r="N51" s="1" t="s">
        <v>271</v>
      </c>
      <c r="O51" s="1">
        <v>533334</v>
      </c>
      <c r="P51" s="1">
        <v>185451</v>
      </c>
      <c r="Q51" s="1">
        <v>51.552199999999999</v>
      </c>
      <c r="R51" s="1">
        <v>-7.8284858999999998E-2</v>
      </c>
    </row>
    <row r="52" spans="1:18" x14ac:dyDescent="0.25">
      <c r="A52" t="s">
        <v>1603</v>
      </c>
      <c r="B52" t="s">
        <v>272</v>
      </c>
      <c r="C52" t="s">
        <v>273</v>
      </c>
      <c r="D52" t="s">
        <v>186</v>
      </c>
      <c r="E52" t="s">
        <v>187</v>
      </c>
      <c r="F52" t="s">
        <v>256</v>
      </c>
      <c r="G52" t="s">
        <v>257</v>
      </c>
      <c r="H52" t="s">
        <v>257</v>
      </c>
      <c r="I52" t="s">
        <v>1622</v>
      </c>
      <c r="J52" t="s">
        <v>1538</v>
      </c>
      <c r="K52" t="s">
        <v>274</v>
      </c>
      <c r="M52" t="s">
        <v>275</v>
      </c>
      <c r="N52" s="1" t="s">
        <v>276</v>
      </c>
      <c r="O52" s="1">
        <v>533833</v>
      </c>
      <c r="P52" s="1">
        <v>186338</v>
      </c>
      <c r="Q52" s="1">
        <v>51.560051999999999</v>
      </c>
      <c r="R52" s="1">
        <v>-7.0754775000000006E-2</v>
      </c>
    </row>
    <row r="53" spans="1:18" x14ac:dyDescent="0.25">
      <c r="A53" t="s">
        <v>1603</v>
      </c>
      <c r="B53" t="s">
        <v>277</v>
      </c>
      <c r="C53" t="s">
        <v>278</v>
      </c>
      <c r="D53" t="s">
        <v>186</v>
      </c>
      <c r="E53" t="s">
        <v>187</v>
      </c>
      <c r="F53" t="s">
        <v>279</v>
      </c>
      <c r="G53" t="s">
        <v>280</v>
      </c>
      <c r="H53" t="s">
        <v>280</v>
      </c>
      <c r="I53" t="s">
        <v>1623</v>
      </c>
      <c r="J53" t="s">
        <v>1538</v>
      </c>
      <c r="K53" t="s">
        <v>281</v>
      </c>
      <c r="M53" t="s">
        <v>282</v>
      </c>
      <c r="N53" s="1" t="s">
        <v>283</v>
      </c>
      <c r="O53" s="1">
        <v>535145</v>
      </c>
      <c r="P53" s="1">
        <v>185320</v>
      </c>
      <c r="Q53" s="1">
        <v>51.550592000000002</v>
      </c>
      <c r="R53" s="1">
        <v>-5.2230775E-2</v>
      </c>
    </row>
    <row r="54" spans="1:18" x14ac:dyDescent="0.25">
      <c r="A54" t="s">
        <v>1603</v>
      </c>
      <c r="B54" t="s">
        <v>284</v>
      </c>
      <c r="C54" t="s">
        <v>285</v>
      </c>
      <c r="D54" t="s">
        <v>186</v>
      </c>
      <c r="E54" t="s">
        <v>187</v>
      </c>
      <c r="F54" t="s">
        <v>279</v>
      </c>
      <c r="G54" t="s">
        <v>280</v>
      </c>
      <c r="H54" t="s">
        <v>280</v>
      </c>
      <c r="I54" t="s">
        <v>1623</v>
      </c>
      <c r="J54" t="s">
        <v>1538</v>
      </c>
      <c r="K54" t="s">
        <v>286</v>
      </c>
      <c r="M54" t="s">
        <v>287</v>
      </c>
      <c r="N54" s="1" t="s">
        <v>288</v>
      </c>
      <c r="O54" s="1">
        <v>536351</v>
      </c>
      <c r="P54" s="1">
        <v>185487</v>
      </c>
      <c r="Q54" s="1">
        <v>51.551803</v>
      </c>
      <c r="R54" s="1">
        <v>-3.4783215999999999E-2</v>
      </c>
    </row>
    <row r="55" spans="1:18" x14ac:dyDescent="0.25">
      <c r="A55" t="s">
        <v>1603</v>
      </c>
      <c r="B55" t="s">
        <v>289</v>
      </c>
      <c r="C55" t="s">
        <v>290</v>
      </c>
      <c r="D55" t="s">
        <v>186</v>
      </c>
      <c r="E55" t="s">
        <v>187</v>
      </c>
      <c r="F55" t="s">
        <v>279</v>
      </c>
      <c r="G55" t="s">
        <v>280</v>
      </c>
      <c r="H55" t="s">
        <v>280</v>
      </c>
      <c r="I55" t="s">
        <v>1623</v>
      </c>
      <c r="J55" t="s">
        <v>1538</v>
      </c>
      <c r="K55" t="s">
        <v>291</v>
      </c>
      <c r="L55" t="s">
        <v>209</v>
      </c>
      <c r="M55" t="s">
        <v>292</v>
      </c>
      <c r="N55" s="1" t="s">
        <v>293</v>
      </c>
      <c r="O55" s="1">
        <v>535057</v>
      </c>
      <c r="P55" s="1">
        <v>185799</v>
      </c>
      <c r="Q55" s="1">
        <v>51.554917000000003</v>
      </c>
      <c r="R55" s="1">
        <v>-5.3315426999999999E-2</v>
      </c>
    </row>
    <row r="56" spans="1:18" x14ac:dyDescent="0.25">
      <c r="A56" t="s">
        <v>1603</v>
      </c>
      <c r="B56" t="s">
        <v>294</v>
      </c>
      <c r="C56" t="s">
        <v>295</v>
      </c>
      <c r="D56" t="s">
        <v>186</v>
      </c>
      <c r="E56" t="s">
        <v>187</v>
      </c>
      <c r="F56" t="s">
        <v>279</v>
      </c>
      <c r="G56" t="s">
        <v>280</v>
      </c>
      <c r="H56" t="s">
        <v>280</v>
      </c>
      <c r="I56" t="s">
        <v>1623</v>
      </c>
      <c r="J56" t="s">
        <v>1538</v>
      </c>
      <c r="K56" t="s">
        <v>296</v>
      </c>
      <c r="M56" t="s">
        <v>297</v>
      </c>
      <c r="N56" s="1" t="s">
        <v>298</v>
      </c>
      <c r="O56" s="1">
        <v>535784</v>
      </c>
      <c r="P56" s="1">
        <v>185079</v>
      </c>
      <c r="Q56" s="1">
        <v>51.548273000000002</v>
      </c>
      <c r="R56" s="1">
        <v>-4.311334E-2</v>
      </c>
    </row>
    <row r="57" spans="1:18" x14ac:dyDescent="0.25">
      <c r="A57" t="s">
        <v>1603</v>
      </c>
      <c r="B57" t="s">
        <v>299</v>
      </c>
      <c r="C57" t="s">
        <v>300</v>
      </c>
      <c r="D57" t="s">
        <v>186</v>
      </c>
      <c r="E57" t="s">
        <v>187</v>
      </c>
      <c r="F57" t="s">
        <v>279</v>
      </c>
      <c r="G57" t="s">
        <v>280</v>
      </c>
      <c r="H57" t="s">
        <v>280</v>
      </c>
      <c r="I57" t="s">
        <v>1623</v>
      </c>
      <c r="J57" t="s">
        <v>1538</v>
      </c>
      <c r="K57" t="s">
        <v>301</v>
      </c>
      <c r="M57" t="s">
        <v>302</v>
      </c>
      <c r="N57" s="1" t="s">
        <v>303</v>
      </c>
      <c r="O57" s="1">
        <v>535346</v>
      </c>
      <c r="P57" s="1">
        <v>184880</v>
      </c>
      <c r="Q57" s="1">
        <v>51.546590000000002</v>
      </c>
      <c r="R57" s="1">
        <v>-4.9502727000000003E-2</v>
      </c>
    </row>
    <row r="58" spans="1:18" x14ac:dyDescent="0.25">
      <c r="A58" t="s">
        <v>1603</v>
      </c>
      <c r="B58" t="s">
        <v>304</v>
      </c>
      <c r="C58" t="s">
        <v>305</v>
      </c>
      <c r="D58" t="s">
        <v>186</v>
      </c>
      <c r="E58" t="s">
        <v>187</v>
      </c>
      <c r="F58" t="s">
        <v>306</v>
      </c>
      <c r="G58" t="s">
        <v>307</v>
      </c>
      <c r="H58" t="s">
        <v>307</v>
      </c>
      <c r="I58" t="s">
        <v>1624</v>
      </c>
      <c r="J58" t="s">
        <v>1538</v>
      </c>
      <c r="K58" t="s">
        <v>308</v>
      </c>
      <c r="M58" t="s">
        <v>309</v>
      </c>
      <c r="N58" s="1" t="s">
        <v>310</v>
      </c>
      <c r="O58" s="1">
        <v>535138</v>
      </c>
      <c r="P58" s="1">
        <v>184055</v>
      </c>
      <c r="Q58" s="1">
        <v>51.539225999999999</v>
      </c>
      <c r="R58" s="1">
        <v>-5.2817041000000002E-2</v>
      </c>
    </row>
    <row r="59" spans="1:18" x14ac:dyDescent="0.25">
      <c r="A59" t="s">
        <v>1603</v>
      </c>
      <c r="B59" t="s">
        <v>311</v>
      </c>
      <c r="C59" t="s">
        <v>312</v>
      </c>
      <c r="D59" t="s">
        <v>186</v>
      </c>
      <c r="E59" t="s">
        <v>187</v>
      </c>
      <c r="F59" t="s">
        <v>306</v>
      </c>
      <c r="G59" t="s">
        <v>307</v>
      </c>
      <c r="H59" t="s">
        <v>307</v>
      </c>
      <c r="I59" t="s">
        <v>1624</v>
      </c>
      <c r="J59" t="s">
        <v>1538</v>
      </c>
      <c r="K59" t="s">
        <v>313</v>
      </c>
      <c r="M59" t="s">
        <v>314</v>
      </c>
      <c r="N59" s="1" t="s">
        <v>315</v>
      </c>
      <c r="O59" s="1">
        <v>535380</v>
      </c>
      <c r="P59" s="1">
        <v>184483</v>
      </c>
      <c r="Q59" s="1">
        <v>51.543013999999999</v>
      </c>
      <c r="R59" s="1">
        <v>-4.9165300000000002E-2</v>
      </c>
    </row>
    <row r="60" spans="1:18" x14ac:dyDescent="0.25">
      <c r="A60" t="s">
        <v>1603</v>
      </c>
      <c r="B60" t="s">
        <v>316</v>
      </c>
      <c r="C60" t="s">
        <v>317</v>
      </c>
      <c r="D60" t="s">
        <v>186</v>
      </c>
      <c r="E60" t="s">
        <v>187</v>
      </c>
      <c r="F60" t="s">
        <v>306</v>
      </c>
      <c r="G60" t="s">
        <v>307</v>
      </c>
      <c r="H60" t="s">
        <v>307</v>
      </c>
      <c r="I60" t="s">
        <v>1624</v>
      </c>
      <c r="J60" t="s">
        <v>1538</v>
      </c>
      <c r="K60" t="s">
        <v>318</v>
      </c>
      <c r="M60" t="s">
        <v>319</v>
      </c>
      <c r="N60" s="1" t="s">
        <v>320</v>
      </c>
      <c r="O60" s="1">
        <v>536085</v>
      </c>
      <c r="P60" s="1">
        <v>184711</v>
      </c>
      <c r="Q60" s="1">
        <v>51.544893999999999</v>
      </c>
      <c r="R60" s="1">
        <v>-3.8917245000000003E-2</v>
      </c>
    </row>
    <row r="61" spans="1:18" x14ac:dyDescent="0.25">
      <c r="A61" t="s">
        <v>1603</v>
      </c>
      <c r="B61" t="s">
        <v>321</v>
      </c>
      <c r="C61" t="s">
        <v>322</v>
      </c>
      <c r="D61" t="s">
        <v>186</v>
      </c>
      <c r="E61" t="s">
        <v>187</v>
      </c>
      <c r="F61" t="s">
        <v>306</v>
      </c>
      <c r="G61" t="s">
        <v>307</v>
      </c>
      <c r="H61" t="s">
        <v>307</v>
      </c>
      <c r="I61" t="s">
        <v>1624</v>
      </c>
      <c r="J61" t="s">
        <v>1538</v>
      </c>
      <c r="K61" t="s">
        <v>323</v>
      </c>
      <c r="M61" t="s">
        <v>324</v>
      </c>
      <c r="N61" s="1" t="s">
        <v>325</v>
      </c>
      <c r="O61" s="1">
        <v>534985</v>
      </c>
      <c r="P61" s="1">
        <v>183975</v>
      </c>
      <c r="Q61" s="1">
        <v>51.538544000000002</v>
      </c>
      <c r="R61" s="1">
        <v>-5.5052455E-2</v>
      </c>
    </row>
    <row r="62" spans="1:18" x14ac:dyDescent="0.25">
      <c r="A62" t="s">
        <v>1603</v>
      </c>
      <c r="B62" t="s">
        <v>326</v>
      </c>
      <c r="C62" t="s">
        <v>327</v>
      </c>
      <c r="D62" t="s">
        <v>186</v>
      </c>
      <c r="E62" t="s">
        <v>187</v>
      </c>
      <c r="F62" t="s">
        <v>306</v>
      </c>
      <c r="G62" t="s">
        <v>307</v>
      </c>
      <c r="H62" t="s">
        <v>307</v>
      </c>
      <c r="I62" t="s">
        <v>1624</v>
      </c>
      <c r="J62" t="s">
        <v>1538</v>
      </c>
      <c r="K62" t="s">
        <v>328</v>
      </c>
      <c r="M62" t="s">
        <v>329</v>
      </c>
      <c r="N62" s="1" t="s">
        <v>330</v>
      </c>
      <c r="O62" s="1">
        <v>536747</v>
      </c>
      <c r="P62" s="1">
        <v>184792</v>
      </c>
      <c r="Q62" s="1">
        <v>51.545462000000001</v>
      </c>
      <c r="R62" s="1">
        <v>-2.9345178999999999E-2</v>
      </c>
    </row>
    <row r="63" spans="1:18" x14ac:dyDescent="0.25">
      <c r="A63" t="s">
        <v>1603</v>
      </c>
      <c r="B63" t="s">
        <v>331</v>
      </c>
      <c r="C63" t="s">
        <v>332</v>
      </c>
      <c r="D63" t="s">
        <v>186</v>
      </c>
      <c r="E63" t="s">
        <v>187</v>
      </c>
      <c r="F63" t="s">
        <v>333</v>
      </c>
      <c r="G63" t="s">
        <v>334</v>
      </c>
      <c r="H63" t="s">
        <v>334</v>
      </c>
      <c r="I63" t="s">
        <v>1625</v>
      </c>
      <c r="J63" t="s">
        <v>1538</v>
      </c>
      <c r="K63" t="s">
        <v>335</v>
      </c>
      <c r="M63" t="s">
        <v>336</v>
      </c>
      <c r="N63" s="1" t="s">
        <v>337</v>
      </c>
      <c r="O63" s="1">
        <v>534536</v>
      </c>
      <c r="P63" s="1">
        <v>183745</v>
      </c>
      <c r="Q63" s="1">
        <v>51.536583999999998</v>
      </c>
      <c r="R63" s="1">
        <v>-6.1610386000000003E-2</v>
      </c>
    </row>
    <row r="64" spans="1:18" x14ac:dyDescent="0.25">
      <c r="A64" t="s">
        <v>1603</v>
      </c>
      <c r="B64" t="s">
        <v>338</v>
      </c>
      <c r="C64" t="s">
        <v>339</v>
      </c>
      <c r="D64" t="s">
        <v>186</v>
      </c>
      <c r="E64" t="s">
        <v>187</v>
      </c>
      <c r="F64" t="s">
        <v>333</v>
      </c>
      <c r="G64" t="s">
        <v>334</v>
      </c>
      <c r="H64" t="s">
        <v>334</v>
      </c>
      <c r="I64" t="s">
        <v>1625</v>
      </c>
      <c r="J64" t="s">
        <v>1538</v>
      </c>
      <c r="K64" t="s">
        <v>340</v>
      </c>
      <c r="M64" t="s">
        <v>341</v>
      </c>
      <c r="N64" s="1" t="s">
        <v>342</v>
      </c>
      <c r="O64" s="1">
        <v>534245</v>
      </c>
      <c r="P64" s="1">
        <v>184457</v>
      </c>
      <c r="Q64" s="1">
        <v>51.543050999999998</v>
      </c>
      <c r="R64" s="1">
        <v>-6.5532240000000005E-2</v>
      </c>
    </row>
    <row r="65" spans="1:18" x14ac:dyDescent="0.25">
      <c r="A65" t="s">
        <v>1603</v>
      </c>
      <c r="B65" t="s">
        <v>343</v>
      </c>
      <c r="C65" t="s">
        <v>344</v>
      </c>
      <c r="D65" t="s">
        <v>186</v>
      </c>
      <c r="E65" t="s">
        <v>187</v>
      </c>
      <c r="F65" t="s">
        <v>333</v>
      </c>
      <c r="G65" t="s">
        <v>334</v>
      </c>
      <c r="H65" t="s">
        <v>334</v>
      </c>
      <c r="I65" t="s">
        <v>1625</v>
      </c>
      <c r="J65" t="s">
        <v>1538</v>
      </c>
      <c r="K65" t="s">
        <v>345</v>
      </c>
      <c r="M65" t="s">
        <v>346</v>
      </c>
      <c r="N65" s="1" t="s">
        <v>347</v>
      </c>
      <c r="O65" s="1">
        <v>533890</v>
      </c>
      <c r="P65" s="1">
        <v>184780</v>
      </c>
      <c r="Q65" s="1">
        <v>51.546038000000003</v>
      </c>
      <c r="R65" s="1">
        <v>-7.0525556000000003E-2</v>
      </c>
    </row>
    <row r="66" spans="1:18" x14ac:dyDescent="0.25">
      <c r="A66" t="s">
        <v>1603</v>
      </c>
      <c r="B66" t="s">
        <v>348</v>
      </c>
      <c r="C66" t="s">
        <v>349</v>
      </c>
      <c r="D66" t="s">
        <v>186</v>
      </c>
      <c r="E66" t="s">
        <v>187</v>
      </c>
      <c r="F66" t="s">
        <v>333</v>
      </c>
      <c r="G66" t="s">
        <v>334</v>
      </c>
      <c r="H66" t="s">
        <v>334</v>
      </c>
      <c r="I66" t="s">
        <v>1625</v>
      </c>
      <c r="J66" t="s">
        <v>1538</v>
      </c>
      <c r="K66" t="s">
        <v>350</v>
      </c>
      <c r="M66" t="s">
        <v>351</v>
      </c>
      <c r="N66" s="1" t="s">
        <v>352</v>
      </c>
      <c r="O66" s="1">
        <v>534111</v>
      </c>
      <c r="P66" s="1">
        <v>184978</v>
      </c>
      <c r="Q66" s="1">
        <v>51.547764999999998</v>
      </c>
      <c r="R66" s="1">
        <v>-6.7264995999999994E-2</v>
      </c>
    </row>
    <row r="67" spans="1:18" x14ac:dyDescent="0.25">
      <c r="A67" t="s">
        <v>1603</v>
      </c>
      <c r="B67" t="s">
        <v>353</v>
      </c>
      <c r="C67" t="s">
        <v>354</v>
      </c>
      <c r="D67" t="s">
        <v>186</v>
      </c>
      <c r="E67" t="s">
        <v>187</v>
      </c>
      <c r="F67" t="s">
        <v>333</v>
      </c>
      <c r="G67" t="s">
        <v>334</v>
      </c>
      <c r="H67" t="s">
        <v>334</v>
      </c>
      <c r="I67" t="s">
        <v>1625</v>
      </c>
      <c r="J67" t="s">
        <v>1538</v>
      </c>
      <c r="K67" t="s">
        <v>355</v>
      </c>
      <c r="M67" t="s">
        <v>356</v>
      </c>
      <c r="N67" s="1" t="s">
        <v>357</v>
      </c>
      <c r="O67" s="1">
        <v>533838</v>
      </c>
      <c r="P67" s="1">
        <v>184271</v>
      </c>
      <c r="Q67" s="1">
        <v>51.541476000000003</v>
      </c>
      <c r="R67" s="1">
        <v>-7.1468413999999994E-2</v>
      </c>
    </row>
    <row r="68" spans="1:18" x14ac:dyDescent="0.25">
      <c r="A68" t="s">
        <v>1603</v>
      </c>
      <c r="B68" t="s">
        <v>358</v>
      </c>
      <c r="C68" t="s">
        <v>359</v>
      </c>
      <c r="D68" t="s">
        <v>186</v>
      </c>
      <c r="E68" t="s">
        <v>187</v>
      </c>
      <c r="F68" t="s">
        <v>333</v>
      </c>
      <c r="G68" t="s">
        <v>334</v>
      </c>
      <c r="H68" t="s">
        <v>334</v>
      </c>
      <c r="I68" t="s">
        <v>1625</v>
      </c>
      <c r="J68" t="s">
        <v>1538</v>
      </c>
      <c r="K68" t="s">
        <v>360</v>
      </c>
      <c r="M68" t="s">
        <v>351</v>
      </c>
      <c r="N68" s="1" t="s">
        <v>352</v>
      </c>
      <c r="O68" s="1">
        <v>534111</v>
      </c>
      <c r="P68" s="1">
        <v>184978</v>
      </c>
      <c r="Q68" s="1">
        <v>51.547764999999998</v>
      </c>
      <c r="R68" s="1">
        <v>-6.7264995999999994E-2</v>
      </c>
    </row>
    <row r="69" spans="1:18" x14ac:dyDescent="0.25">
      <c r="A69" t="s">
        <v>1603</v>
      </c>
      <c r="B69" t="s">
        <v>361</v>
      </c>
      <c r="C69" t="s">
        <v>362</v>
      </c>
      <c r="D69" t="s">
        <v>186</v>
      </c>
      <c r="E69" t="s">
        <v>187</v>
      </c>
      <c r="F69" t="s">
        <v>363</v>
      </c>
      <c r="G69" t="s">
        <v>364</v>
      </c>
      <c r="H69" t="s">
        <v>364</v>
      </c>
      <c r="I69" t="s">
        <v>1626</v>
      </c>
      <c r="J69" t="s">
        <v>1538</v>
      </c>
      <c r="K69" t="s">
        <v>365</v>
      </c>
      <c r="M69" t="s">
        <v>366</v>
      </c>
      <c r="N69" s="1" t="s">
        <v>367</v>
      </c>
      <c r="O69" s="1">
        <v>532048</v>
      </c>
      <c r="P69" s="1">
        <v>181725</v>
      </c>
      <c r="Q69" s="1">
        <v>51.519018000000003</v>
      </c>
      <c r="R69" s="1">
        <v>-9.8218282000000004E-2</v>
      </c>
    </row>
    <row r="70" spans="1:18" x14ac:dyDescent="0.25">
      <c r="A70" t="s">
        <v>1603</v>
      </c>
      <c r="B70" t="s">
        <v>368</v>
      </c>
      <c r="C70" t="s">
        <v>369</v>
      </c>
      <c r="D70" t="s">
        <v>186</v>
      </c>
      <c r="E70" t="s">
        <v>187</v>
      </c>
      <c r="F70" t="s">
        <v>363</v>
      </c>
      <c r="G70" t="s">
        <v>364</v>
      </c>
      <c r="H70" t="s">
        <v>364</v>
      </c>
      <c r="I70" t="s">
        <v>1626</v>
      </c>
      <c r="J70" t="s">
        <v>1538</v>
      </c>
      <c r="K70" t="s">
        <v>370</v>
      </c>
      <c r="M70" t="s">
        <v>371</v>
      </c>
      <c r="N70" s="1" t="s">
        <v>372</v>
      </c>
      <c r="O70" s="1">
        <v>533377</v>
      </c>
      <c r="P70" s="1">
        <v>183922</v>
      </c>
      <c r="Q70" s="1">
        <v>51.538449</v>
      </c>
      <c r="R70" s="1">
        <v>-7.8244064000000002E-2</v>
      </c>
    </row>
    <row r="71" spans="1:18" x14ac:dyDescent="0.25">
      <c r="A71" t="s">
        <v>1603</v>
      </c>
      <c r="B71" t="s">
        <v>373</v>
      </c>
      <c r="C71" t="s">
        <v>374</v>
      </c>
      <c r="D71" t="s">
        <v>186</v>
      </c>
      <c r="E71" t="s">
        <v>187</v>
      </c>
      <c r="F71" t="s">
        <v>363</v>
      </c>
      <c r="G71" t="s">
        <v>364</v>
      </c>
      <c r="H71" t="s">
        <v>364</v>
      </c>
      <c r="I71" t="s">
        <v>1626</v>
      </c>
      <c r="J71" t="s">
        <v>1538</v>
      </c>
      <c r="K71" t="s">
        <v>375</v>
      </c>
      <c r="L71" t="s">
        <v>376</v>
      </c>
      <c r="M71" t="s">
        <v>377</v>
      </c>
      <c r="N71" s="1" t="s">
        <v>378</v>
      </c>
      <c r="O71" s="1">
        <v>533302</v>
      </c>
      <c r="P71" s="1">
        <v>183395</v>
      </c>
      <c r="Q71" s="1">
        <v>51.533731000000003</v>
      </c>
      <c r="R71" s="1">
        <v>-7.9524182999999998E-2</v>
      </c>
    </row>
    <row r="72" spans="1:18" x14ac:dyDescent="0.25">
      <c r="A72" t="s">
        <v>1603</v>
      </c>
      <c r="B72" t="s">
        <v>379</v>
      </c>
      <c r="C72" t="s">
        <v>380</v>
      </c>
      <c r="D72" t="s">
        <v>186</v>
      </c>
      <c r="E72" t="s">
        <v>187</v>
      </c>
      <c r="F72" t="s">
        <v>363</v>
      </c>
      <c r="G72" t="s">
        <v>364</v>
      </c>
      <c r="H72" t="s">
        <v>364</v>
      </c>
      <c r="I72" t="s">
        <v>1626</v>
      </c>
      <c r="J72" t="s">
        <v>1538</v>
      </c>
      <c r="K72" t="s">
        <v>381</v>
      </c>
      <c r="M72" t="s">
        <v>382</v>
      </c>
      <c r="N72" s="1" t="s">
        <v>383</v>
      </c>
      <c r="O72" s="1">
        <v>532796</v>
      </c>
      <c r="P72" s="1">
        <v>183359</v>
      </c>
      <c r="Q72" s="1">
        <v>51.533526999999999</v>
      </c>
      <c r="R72" s="1">
        <v>-8.6828572000000007E-2</v>
      </c>
    </row>
    <row r="73" spans="1:18" x14ac:dyDescent="0.25">
      <c r="A73" t="s">
        <v>1603</v>
      </c>
      <c r="B73" t="s">
        <v>384</v>
      </c>
      <c r="C73" t="s">
        <v>385</v>
      </c>
      <c r="D73" t="s">
        <v>186</v>
      </c>
      <c r="E73" t="s">
        <v>187</v>
      </c>
      <c r="F73" t="s">
        <v>363</v>
      </c>
      <c r="G73" t="s">
        <v>364</v>
      </c>
      <c r="H73" t="s">
        <v>364</v>
      </c>
      <c r="I73" t="s">
        <v>1626</v>
      </c>
      <c r="J73" t="s">
        <v>1538</v>
      </c>
      <c r="K73" t="s">
        <v>386</v>
      </c>
      <c r="M73" t="s">
        <v>382</v>
      </c>
      <c r="N73" s="1" t="s">
        <v>383</v>
      </c>
      <c r="O73" s="1">
        <v>532796</v>
      </c>
      <c r="P73" s="1">
        <v>183359</v>
      </c>
      <c r="Q73" s="1">
        <v>51.533526999999999</v>
      </c>
      <c r="R73" s="1">
        <v>-8.6828572000000007E-2</v>
      </c>
    </row>
    <row r="74" spans="1:18" x14ac:dyDescent="0.25">
      <c r="A74" t="s">
        <v>1603</v>
      </c>
      <c r="B74" t="s">
        <v>387</v>
      </c>
      <c r="C74" t="s">
        <v>388</v>
      </c>
      <c r="D74" t="s">
        <v>389</v>
      </c>
      <c r="E74" t="s">
        <v>390</v>
      </c>
      <c r="F74" t="s">
        <v>391</v>
      </c>
      <c r="G74" t="s">
        <v>392</v>
      </c>
      <c r="H74" t="s">
        <v>1627</v>
      </c>
      <c r="I74" t="s">
        <v>1628</v>
      </c>
      <c r="J74" t="s">
        <v>1538</v>
      </c>
      <c r="K74" t="s">
        <v>393</v>
      </c>
      <c r="L74" t="s">
        <v>394</v>
      </c>
      <c r="M74" t="s">
        <v>395</v>
      </c>
      <c r="N74" s="1" t="s">
        <v>396</v>
      </c>
      <c r="O74" s="1">
        <v>551307</v>
      </c>
      <c r="P74" s="1">
        <v>189056</v>
      </c>
      <c r="Q74" s="1">
        <v>51.580061000000001</v>
      </c>
      <c r="R74" s="1">
        <v>0.18230462</v>
      </c>
    </row>
    <row r="75" spans="1:18" x14ac:dyDescent="0.25">
      <c r="A75" t="s">
        <v>1603</v>
      </c>
      <c r="B75" t="s">
        <v>402</v>
      </c>
      <c r="C75" t="s">
        <v>403</v>
      </c>
      <c r="D75" t="s">
        <v>389</v>
      </c>
      <c r="E75" t="s">
        <v>390</v>
      </c>
      <c r="F75" t="s">
        <v>391</v>
      </c>
      <c r="G75" t="s">
        <v>392</v>
      </c>
      <c r="H75" t="s">
        <v>1627</v>
      </c>
      <c r="I75" t="s">
        <v>1628</v>
      </c>
      <c r="J75" t="s">
        <v>1538</v>
      </c>
      <c r="K75" t="s">
        <v>404</v>
      </c>
      <c r="L75" t="s">
        <v>405</v>
      </c>
      <c r="M75" t="s">
        <v>406</v>
      </c>
      <c r="N75" s="1" t="s">
        <v>407</v>
      </c>
      <c r="O75" s="1">
        <v>548405</v>
      </c>
      <c r="P75" s="1">
        <v>188264</v>
      </c>
      <c r="Q75" s="1">
        <v>51.573715</v>
      </c>
      <c r="R75" s="1">
        <v>0.14011965000000001</v>
      </c>
    </row>
    <row r="76" spans="1:18" x14ac:dyDescent="0.25">
      <c r="A76" t="s">
        <v>1603</v>
      </c>
      <c r="B76" t="s">
        <v>408</v>
      </c>
      <c r="C76" t="s">
        <v>409</v>
      </c>
      <c r="D76" t="s">
        <v>389</v>
      </c>
      <c r="E76" t="s">
        <v>390</v>
      </c>
      <c r="F76" t="s">
        <v>391</v>
      </c>
      <c r="G76" t="s">
        <v>392</v>
      </c>
      <c r="H76" t="s">
        <v>1627</v>
      </c>
      <c r="I76" t="s">
        <v>1628</v>
      </c>
      <c r="J76" t="s">
        <v>1538</v>
      </c>
      <c r="K76" t="s">
        <v>410</v>
      </c>
      <c r="L76" t="s">
        <v>411</v>
      </c>
      <c r="M76" t="s">
        <v>412</v>
      </c>
      <c r="N76" s="1" t="s">
        <v>413</v>
      </c>
      <c r="O76" s="1">
        <v>551030</v>
      </c>
      <c r="P76" s="1">
        <v>187418</v>
      </c>
      <c r="Q76" s="1">
        <v>51.565418000000001</v>
      </c>
      <c r="R76" s="1">
        <v>0.17760643000000001</v>
      </c>
    </row>
    <row r="77" spans="1:18" x14ac:dyDescent="0.25">
      <c r="A77" t="s">
        <v>1603</v>
      </c>
      <c r="B77" t="s">
        <v>414</v>
      </c>
      <c r="C77" t="s">
        <v>415</v>
      </c>
      <c r="D77" t="s">
        <v>389</v>
      </c>
      <c r="E77" t="s">
        <v>390</v>
      </c>
      <c r="F77" t="s">
        <v>391</v>
      </c>
      <c r="G77" t="s">
        <v>392</v>
      </c>
      <c r="H77" t="s">
        <v>1627</v>
      </c>
      <c r="I77" t="s">
        <v>1628</v>
      </c>
      <c r="J77" t="s">
        <v>1538</v>
      </c>
      <c r="K77" t="s">
        <v>416</v>
      </c>
      <c r="L77" t="s">
        <v>411</v>
      </c>
      <c r="M77" t="s">
        <v>417</v>
      </c>
      <c r="N77" s="1" t="s">
        <v>418</v>
      </c>
      <c r="O77" s="1">
        <v>550932</v>
      </c>
      <c r="P77" s="1">
        <v>186893</v>
      </c>
      <c r="Q77" s="1">
        <v>51.560727</v>
      </c>
      <c r="R77" s="1">
        <v>0.1759684</v>
      </c>
    </row>
    <row r="78" spans="1:18" x14ac:dyDescent="0.25">
      <c r="A78" t="s">
        <v>1603</v>
      </c>
      <c r="B78" t="s">
        <v>419</v>
      </c>
      <c r="C78" t="s">
        <v>420</v>
      </c>
      <c r="D78" t="s">
        <v>389</v>
      </c>
      <c r="E78" t="s">
        <v>390</v>
      </c>
      <c r="F78" t="s">
        <v>391</v>
      </c>
      <c r="G78" t="s">
        <v>392</v>
      </c>
      <c r="H78" t="s">
        <v>1627</v>
      </c>
      <c r="I78" t="s">
        <v>1628</v>
      </c>
      <c r="J78" t="s">
        <v>1538</v>
      </c>
      <c r="K78" t="s">
        <v>416</v>
      </c>
      <c r="L78" t="s">
        <v>411</v>
      </c>
      <c r="M78" t="s">
        <v>417</v>
      </c>
      <c r="N78" s="1" t="s">
        <v>418</v>
      </c>
      <c r="O78" s="1">
        <v>550932</v>
      </c>
      <c r="P78" s="1">
        <v>186893</v>
      </c>
      <c r="Q78" s="1">
        <v>51.560727</v>
      </c>
      <c r="R78" s="1">
        <v>0.1759684</v>
      </c>
    </row>
    <row r="79" spans="1:18" x14ac:dyDescent="0.25">
      <c r="A79" t="s">
        <v>1603</v>
      </c>
      <c r="B79" t="s">
        <v>421</v>
      </c>
      <c r="C79" t="s">
        <v>422</v>
      </c>
      <c r="D79" t="s">
        <v>389</v>
      </c>
      <c r="E79" t="s">
        <v>390</v>
      </c>
      <c r="F79" t="s">
        <v>391</v>
      </c>
      <c r="G79" t="s">
        <v>392</v>
      </c>
      <c r="H79" t="s">
        <v>1627</v>
      </c>
      <c r="I79" t="s">
        <v>1628</v>
      </c>
      <c r="J79" t="s">
        <v>1538</v>
      </c>
      <c r="K79" t="s">
        <v>423</v>
      </c>
      <c r="L79" t="s">
        <v>424</v>
      </c>
      <c r="M79" t="s">
        <v>425</v>
      </c>
      <c r="N79" s="1" t="s">
        <v>426</v>
      </c>
      <c r="O79" s="1">
        <v>554233</v>
      </c>
      <c r="P79" s="1">
        <v>187089</v>
      </c>
      <c r="Q79" s="1">
        <v>51.561596000000002</v>
      </c>
      <c r="R79" s="1">
        <v>0.22363675</v>
      </c>
    </row>
    <row r="80" spans="1:18" x14ac:dyDescent="0.25">
      <c r="A80" t="s">
        <v>1603</v>
      </c>
      <c r="B80" t="s">
        <v>427</v>
      </c>
      <c r="C80" t="s">
        <v>428</v>
      </c>
      <c r="D80" t="s">
        <v>389</v>
      </c>
      <c r="E80" t="s">
        <v>390</v>
      </c>
      <c r="F80" t="s">
        <v>391</v>
      </c>
      <c r="G80" t="s">
        <v>392</v>
      </c>
      <c r="H80" t="s">
        <v>1627</v>
      </c>
      <c r="I80" t="s">
        <v>1628</v>
      </c>
      <c r="J80" t="s">
        <v>1538</v>
      </c>
      <c r="K80" t="s">
        <v>429</v>
      </c>
      <c r="L80" t="s">
        <v>424</v>
      </c>
      <c r="M80" t="s">
        <v>430</v>
      </c>
      <c r="N80" s="1" t="s">
        <v>431</v>
      </c>
      <c r="O80" s="1">
        <v>553895</v>
      </c>
      <c r="P80" s="1">
        <v>187670</v>
      </c>
      <c r="Q80" s="1">
        <v>51.566907999999998</v>
      </c>
      <c r="R80" s="1">
        <v>0.21901872</v>
      </c>
    </row>
    <row r="81" spans="1:18" x14ac:dyDescent="0.25">
      <c r="A81" t="s">
        <v>1603</v>
      </c>
      <c r="B81" t="s">
        <v>397</v>
      </c>
      <c r="C81" t="s">
        <v>398</v>
      </c>
      <c r="D81" t="s">
        <v>389</v>
      </c>
      <c r="E81" t="s">
        <v>390</v>
      </c>
      <c r="F81" t="s">
        <v>391</v>
      </c>
      <c r="G81" t="s">
        <v>392</v>
      </c>
      <c r="H81" t="s">
        <v>1627</v>
      </c>
      <c r="I81" t="s">
        <v>1628</v>
      </c>
      <c r="J81" t="s">
        <v>1538</v>
      </c>
      <c r="K81" t="s">
        <v>399</v>
      </c>
      <c r="L81" t="s">
        <v>394</v>
      </c>
      <c r="M81" t="s">
        <v>400</v>
      </c>
      <c r="N81" s="1" t="s">
        <v>401</v>
      </c>
      <c r="O81" s="1">
        <v>552030</v>
      </c>
      <c r="P81" s="1">
        <v>188243</v>
      </c>
      <c r="Q81" s="1">
        <v>51.572561999999998</v>
      </c>
      <c r="R81" s="1">
        <v>0.19237934000000001</v>
      </c>
    </row>
    <row r="82" spans="1:18" x14ac:dyDescent="0.25">
      <c r="A82" t="s">
        <v>1603</v>
      </c>
      <c r="B82" t="s">
        <v>432</v>
      </c>
      <c r="C82" t="s">
        <v>433</v>
      </c>
      <c r="D82" t="s">
        <v>389</v>
      </c>
      <c r="E82" t="s">
        <v>390</v>
      </c>
      <c r="F82" t="s">
        <v>434</v>
      </c>
      <c r="G82" t="s">
        <v>435</v>
      </c>
      <c r="H82" t="s">
        <v>1629</v>
      </c>
      <c r="I82" t="s">
        <v>1630</v>
      </c>
      <c r="J82" t="s">
        <v>1538</v>
      </c>
      <c r="K82" t="s">
        <v>436</v>
      </c>
      <c r="L82" t="s">
        <v>394</v>
      </c>
      <c r="M82" t="s">
        <v>437</v>
      </c>
      <c r="N82" s="1" t="s">
        <v>438</v>
      </c>
      <c r="O82" s="1">
        <v>551671</v>
      </c>
      <c r="P82" s="1">
        <v>188948</v>
      </c>
      <c r="Q82" s="1">
        <v>51.578992</v>
      </c>
      <c r="R82" s="1">
        <v>0.18750723</v>
      </c>
    </row>
    <row r="83" spans="1:18" x14ac:dyDescent="0.25">
      <c r="A83" t="s">
        <v>1603</v>
      </c>
      <c r="B83" t="s">
        <v>439</v>
      </c>
      <c r="C83" t="s">
        <v>440</v>
      </c>
      <c r="D83" t="s">
        <v>389</v>
      </c>
      <c r="E83" t="s">
        <v>390</v>
      </c>
      <c r="F83" t="s">
        <v>434</v>
      </c>
      <c r="G83" t="s">
        <v>435</v>
      </c>
      <c r="H83" t="s">
        <v>1629</v>
      </c>
      <c r="I83" t="s">
        <v>1630</v>
      </c>
      <c r="J83" t="s">
        <v>1538</v>
      </c>
      <c r="K83" t="s">
        <v>441</v>
      </c>
      <c r="L83" t="s">
        <v>394</v>
      </c>
      <c r="M83" t="s">
        <v>442</v>
      </c>
      <c r="N83" s="1" t="s">
        <v>443</v>
      </c>
      <c r="O83" s="1">
        <v>552819</v>
      </c>
      <c r="P83" s="1">
        <v>188475</v>
      </c>
      <c r="Q83" s="1">
        <v>51.574432999999999</v>
      </c>
      <c r="R83" s="1">
        <v>0.20385631000000001</v>
      </c>
    </row>
    <row r="84" spans="1:18" x14ac:dyDescent="0.25">
      <c r="A84" t="s">
        <v>1603</v>
      </c>
      <c r="B84" t="s">
        <v>444</v>
      </c>
      <c r="C84" t="s">
        <v>445</v>
      </c>
      <c r="D84" t="s">
        <v>389</v>
      </c>
      <c r="E84" t="s">
        <v>390</v>
      </c>
      <c r="F84" t="s">
        <v>434</v>
      </c>
      <c r="G84" t="s">
        <v>435</v>
      </c>
      <c r="H84" t="s">
        <v>1629</v>
      </c>
      <c r="I84" t="s">
        <v>1630</v>
      </c>
      <c r="J84" t="s">
        <v>1538</v>
      </c>
      <c r="K84" t="s">
        <v>446</v>
      </c>
      <c r="L84" t="s">
        <v>394</v>
      </c>
      <c r="M84" t="s">
        <v>447</v>
      </c>
      <c r="N84" s="1" t="s">
        <v>448</v>
      </c>
      <c r="O84" s="1">
        <v>550672</v>
      </c>
      <c r="P84" s="1">
        <v>189720</v>
      </c>
      <c r="Q84" s="1">
        <v>51.586196000000001</v>
      </c>
      <c r="R84" s="1">
        <v>0.17343195</v>
      </c>
    </row>
    <row r="85" spans="1:18" x14ac:dyDescent="0.25">
      <c r="A85" t="s">
        <v>1603</v>
      </c>
      <c r="B85" t="s">
        <v>449</v>
      </c>
      <c r="C85" t="s">
        <v>1631</v>
      </c>
      <c r="D85" t="s">
        <v>389</v>
      </c>
      <c r="E85" t="s">
        <v>390</v>
      </c>
      <c r="F85" t="s">
        <v>450</v>
      </c>
      <c r="G85" t="s">
        <v>451</v>
      </c>
      <c r="H85" t="s">
        <v>1632</v>
      </c>
      <c r="I85" t="s">
        <v>1633</v>
      </c>
      <c r="J85" t="s">
        <v>1538</v>
      </c>
      <c r="K85" t="s">
        <v>452</v>
      </c>
      <c r="L85" t="s">
        <v>405</v>
      </c>
      <c r="M85" t="s">
        <v>406</v>
      </c>
      <c r="N85" s="1" t="s">
        <v>407</v>
      </c>
      <c r="O85" s="1">
        <v>548405</v>
      </c>
      <c r="P85" s="1">
        <v>188264</v>
      </c>
      <c r="Q85" s="1">
        <v>51.573715</v>
      </c>
      <c r="R85" s="1">
        <v>0.14011965000000001</v>
      </c>
    </row>
    <row r="86" spans="1:18" x14ac:dyDescent="0.25">
      <c r="A86" t="s">
        <v>1603</v>
      </c>
      <c r="B86" t="s">
        <v>453</v>
      </c>
      <c r="C86" t="s">
        <v>454</v>
      </c>
      <c r="D86" t="s">
        <v>389</v>
      </c>
      <c r="E86" t="s">
        <v>390</v>
      </c>
      <c r="F86" t="s">
        <v>450</v>
      </c>
      <c r="G86" t="s">
        <v>451</v>
      </c>
      <c r="H86" t="s">
        <v>1632</v>
      </c>
      <c r="I86" t="s">
        <v>1633</v>
      </c>
      <c r="J86" t="s">
        <v>1538</v>
      </c>
      <c r="K86" t="s">
        <v>455</v>
      </c>
      <c r="L86" t="s">
        <v>456</v>
      </c>
      <c r="M86" t="s">
        <v>457</v>
      </c>
      <c r="N86" s="1" t="s">
        <v>458</v>
      </c>
      <c r="O86" s="1">
        <v>554717</v>
      </c>
      <c r="P86" s="1">
        <v>192014</v>
      </c>
      <c r="Q86" s="1">
        <v>51.605711999999997</v>
      </c>
      <c r="R86" s="1">
        <v>0.23278188999999999</v>
      </c>
    </row>
    <row r="87" spans="1:18" x14ac:dyDescent="0.25">
      <c r="A87" t="s">
        <v>1603</v>
      </c>
      <c r="B87" t="s">
        <v>459</v>
      </c>
      <c r="C87" t="s">
        <v>460</v>
      </c>
      <c r="D87" t="s">
        <v>389</v>
      </c>
      <c r="E87" t="s">
        <v>390</v>
      </c>
      <c r="F87" t="s">
        <v>450</v>
      </c>
      <c r="G87" t="s">
        <v>451</v>
      </c>
      <c r="H87" t="s">
        <v>1632</v>
      </c>
      <c r="I87" t="s">
        <v>1633</v>
      </c>
      <c r="J87" t="s">
        <v>1538</v>
      </c>
      <c r="K87" t="s">
        <v>461</v>
      </c>
      <c r="L87" t="s">
        <v>456</v>
      </c>
      <c r="M87" t="s">
        <v>462</v>
      </c>
      <c r="N87" s="1" t="s">
        <v>463</v>
      </c>
      <c r="O87" s="1">
        <v>553197</v>
      </c>
      <c r="P87" s="1">
        <v>191366</v>
      </c>
      <c r="Q87" s="1">
        <v>51.600304999999999</v>
      </c>
      <c r="R87" s="1">
        <v>0.21056731000000001</v>
      </c>
    </row>
    <row r="88" spans="1:18" x14ac:dyDescent="0.25">
      <c r="A88" t="s">
        <v>1603</v>
      </c>
      <c r="B88" t="s">
        <v>464</v>
      </c>
      <c r="C88" t="s">
        <v>465</v>
      </c>
      <c r="D88" t="s">
        <v>389</v>
      </c>
      <c r="E88" t="s">
        <v>390</v>
      </c>
      <c r="F88" t="s">
        <v>450</v>
      </c>
      <c r="G88" t="s">
        <v>451</v>
      </c>
      <c r="H88" t="s">
        <v>1632</v>
      </c>
      <c r="I88" t="s">
        <v>1633</v>
      </c>
      <c r="J88" t="s">
        <v>1538</v>
      </c>
      <c r="K88" t="s">
        <v>466</v>
      </c>
      <c r="L88" t="s">
        <v>456</v>
      </c>
      <c r="M88" t="s">
        <v>462</v>
      </c>
      <c r="N88" s="1" t="s">
        <v>463</v>
      </c>
      <c r="O88" s="1">
        <v>553197</v>
      </c>
      <c r="P88" s="1">
        <v>191366</v>
      </c>
      <c r="Q88" s="1">
        <v>51.600304999999999</v>
      </c>
      <c r="R88" s="1">
        <v>0.21056731000000001</v>
      </c>
    </row>
    <row r="89" spans="1:18" x14ac:dyDescent="0.25">
      <c r="A89" t="s">
        <v>1603</v>
      </c>
      <c r="B89" t="s">
        <v>467</v>
      </c>
      <c r="C89" t="s">
        <v>1541</v>
      </c>
      <c r="D89" t="s">
        <v>389</v>
      </c>
      <c r="E89" t="s">
        <v>390</v>
      </c>
      <c r="F89" t="s">
        <v>450</v>
      </c>
      <c r="G89" t="s">
        <v>451</v>
      </c>
      <c r="H89" t="s">
        <v>1632</v>
      </c>
      <c r="I89" t="s">
        <v>1633</v>
      </c>
      <c r="J89" t="s">
        <v>1538</v>
      </c>
      <c r="K89" t="s">
        <v>468</v>
      </c>
      <c r="L89" t="s">
        <v>456</v>
      </c>
      <c r="M89" t="s">
        <v>469</v>
      </c>
      <c r="N89" s="1" t="s">
        <v>470</v>
      </c>
      <c r="O89" s="1">
        <v>554169</v>
      </c>
      <c r="P89" s="1">
        <v>192056</v>
      </c>
      <c r="Q89" s="1">
        <v>51.606239000000002</v>
      </c>
      <c r="R89" s="1">
        <v>0.22489343000000001</v>
      </c>
    </row>
    <row r="90" spans="1:18" x14ac:dyDescent="0.25">
      <c r="A90" t="s">
        <v>1603</v>
      </c>
      <c r="B90" t="s">
        <v>471</v>
      </c>
      <c r="C90" t="s">
        <v>472</v>
      </c>
      <c r="D90" t="s">
        <v>389</v>
      </c>
      <c r="E90" t="s">
        <v>390</v>
      </c>
      <c r="F90" t="s">
        <v>450</v>
      </c>
      <c r="G90" t="s">
        <v>451</v>
      </c>
      <c r="H90" t="s">
        <v>1632</v>
      </c>
      <c r="I90" t="s">
        <v>1633</v>
      </c>
      <c r="J90" t="s">
        <v>1538</v>
      </c>
      <c r="K90" t="s">
        <v>468</v>
      </c>
      <c r="L90" t="s">
        <v>456</v>
      </c>
      <c r="M90" t="s">
        <v>469</v>
      </c>
      <c r="N90" s="1" t="s">
        <v>470</v>
      </c>
      <c r="O90" s="1">
        <v>554169</v>
      </c>
      <c r="P90" s="1">
        <v>192056</v>
      </c>
      <c r="Q90" s="1">
        <v>51.606239000000002</v>
      </c>
      <c r="R90" s="1">
        <v>0.22489343000000001</v>
      </c>
    </row>
    <row r="91" spans="1:18" x14ac:dyDescent="0.25">
      <c r="A91" t="s">
        <v>1603</v>
      </c>
      <c r="B91" t="s">
        <v>473</v>
      </c>
      <c r="C91" t="s">
        <v>474</v>
      </c>
      <c r="D91" t="s">
        <v>389</v>
      </c>
      <c r="E91" t="s">
        <v>390</v>
      </c>
      <c r="F91" t="s">
        <v>450</v>
      </c>
      <c r="G91" t="s">
        <v>451</v>
      </c>
      <c r="H91" t="s">
        <v>1632</v>
      </c>
      <c r="I91" t="s">
        <v>1633</v>
      </c>
      <c r="J91" t="s">
        <v>1538</v>
      </c>
      <c r="K91" t="s">
        <v>468</v>
      </c>
      <c r="L91" t="s">
        <v>456</v>
      </c>
      <c r="M91" t="s">
        <v>469</v>
      </c>
      <c r="N91" s="1" t="s">
        <v>470</v>
      </c>
      <c r="O91" s="1">
        <v>554169</v>
      </c>
      <c r="P91" s="1">
        <v>192056</v>
      </c>
      <c r="Q91" s="1">
        <v>51.606239000000002</v>
      </c>
      <c r="R91" s="1">
        <v>0.22489343000000001</v>
      </c>
    </row>
    <row r="92" spans="1:18" x14ac:dyDescent="0.25">
      <c r="A92" t="s">
        <v>1603</v>
      </c>
      <c r="B92" t="s">
        <v>475</v>
      </c>
      <c r="C92" t="s">
        <v>476</v>
      </c>
      <c r="D92" t="s">
        <v>389</v>
      </c>
      <c r="E92" t="s">
        <v>390</v>
      </c>
      <c r="F92" t="s">
        <v>450</v>
      </c>
      <c r="G92" t="s">
        <v>451</v>
      </c>
      <c r="H92" t="s">
        <v>1632</v>
      </c>
      <c r="I92" t="s">
        <v>1633</v>
      </c>
      <c r="J92" t="s">
        <v>1538</v>
      </c>
      <c r="K92" t="s">
        <v>468</v>
      </c>
      <c r="L92" t="s">
        <v>456</v>
      </c>
      <c r="M92" t="s">
        <v>469</v>
      </c>
      <c r="N92" s="1" t="s">
        <v>470</v>
      </c>
      <c r="O92" s="1">
        <v>554169</v>
      </c>
      <c r="P92" s="1">
        <v>192056</v>
      </c>
      <c r="Q92" s="1">
        <v>51.606239000000002</v>
      </c>
      <c r="R92" s="1">
        <v>0.22489343000000001</v>
      </c>
    </row>
    <row r="93" spans="1:18" x14ac:dyDescent="0.25">
      <c r="A93" t="s">
        <v>1603</v>
      </c>
      <c r="B93" t="s">
        <v>477</v>
      </c>
      <c r="C93" t="s">
        <v>478</v>
      </c>
      <c r="D93" t="s">
        <v>389</v>
      </c>
      <c r="E93" t="s">
        <v>390</v>
      </c>
      <c r="F93" t="s">
        <v>450</v>
      </c>
      <c r="G93" t="s">
        <v>451</v>
      </c>
      <c r="H93" t="s">
        <v>1632</v>
      </c>
      <c r="I93" t="s">
        <v>1633</v>
      </c>
      <c r="J93" t="s">
        <v>1538</v>
      </c>
      <c r="K93" t="s">
        <v>479</v>
      </c>
      <c r="L93" t="s">
        <v>480</v>
      </c>
      <c r="M93" t="s">
        <v>481</v>
      </c>
      <c r="N93" s="1" t="s">
        <v>482</v>
      </c>
      <c r="O93" s="1">
        <v>554748</v>
      </c>
      <c r="P93" s="1">
        <v>190860</v>
      </c>
      <c r="Q93" s="1">
        <v>51.595334999999999</v>
      </c>
      <c r="R93" s="1">
        <v>0.23272048000000001</v>
      </c>
    </row>
    <row r="94" spans="1:18" x14ac:dyDescent="0.25">
      <c r="A94" t="s">
        <v>1603</v>
      </c>
      <c r="B94" t="s">
        <v>483</v>
      </c>
      <c r="C94" t="s">
        <v>484</v>
      </c>
      <c r="D94" t="s">
        <v>389</v>
      </c>
      <c r="E94" t="s">
        <v>390</v>
      </c>
      <c r="F94" t="s">
        <v>450</v>
      </c>
      <c r="G94" t="s">
        <v>451</v>
      </c>
      <c r="H94" t="s">
        <v>1632</v>
      </c>
      <c r="I94" t="s">
        <v>1633</v>
      </c>
      <c r="J94" t="s">
        <v>1538</v>
      </c>
      <c r="K94" t="s">
        <v>485</v>
      </c>
      <c r="L94" t="s">
        <v>480</v>
      </c>
      <c r="M94" t="s">
        <v>486</v>
      </c>
      <c r="N94" s="1" t="s">
        <v>487</v>
      </c>
      <c r="O94" s="1">
        <v>554849</v>
      </c>
      <c r="P94" s="1">
        <v>190533</v>
      </c>
      <c r="Q94" s="1">
        <v>51.592370000000003</v>
      </c>
      <c r="R94" s="1">
        <v>0.23403325</v>
      </c>
    </row>
    <row r="95" spans="1:18" x14ac:dyDescent="0.25">
      <c r="A95" t="s">
        <v>1603</v>
      </c>
      <c r="B95" t="s">
        <v>488</v>
      </c>
      <c r="C95" t="s">
        <v>1542</v>
      </c>
      <c r="D95" t="s">
        <v>389</v>
      </c>
      <c r="E95" t="s">
        <v>390</v>
      </c>
      <c r="F95" t="s">
        <v>450</v>
      </c>
      <c r="G95" t="s">
        <v>451</v>
      </c>
      <c r="H95" t="s">
        <v>1632</v>
      </c>
      <c r="I95" t="s">
        <v>1633</v>
      </c>
      <c r="J95" t="s">
        <v>1538</v>
      </c>
      <c r="K95" t="s">
        <v>489</v>
      </c>
      <c r="L95" t="s">
        <v>480</v>
      </c>
      <c r="M95" t="s">
        <v>490</v>
      </c>
      <c r="N95" s="1" t="s">
        <v>491</v>
      </c>
      <c r="O95" s="1">
        <v>554268</v>
      </c>
      <c r="P95" s="1">
        <v>190605</v>
      </c>
      <c r="Q95" s="1">
        <v>51.593176</v>
      </c>
      <c r="R95" s="1">
        <v>0.22568427999999999</v>
      </c>
    </row>
    <row r="96" spans="1:18" x14ac:dyDescent="0.25">
      <c r="A96" t="s">
        <v>1603</v>
      </c>
      <c r="B96" t="s">
        <v>492</v>
      </c>
      <c r="C96" t="s">
        <v>493</v>
      </c>
      <c r="D96" t="s">
        <v>389</v>
      </c>
      <c r="E96" t="s">
        <v>390</v>
      </c>
      <c r="F96" t="s">
        <v>450</v>
      </c>
      <c r="G96" t="s">
        <v>451</v>
      </c>
      <c r="H96" t="s">
        <v>1632</v>
      </c>
      <c r="I96" t="s">
        <v>1633</v>
      </c>
      <c r="J96" t="s">
        <v>1538</v>
      </c>
      <c r="K96" t="s">
        <v>494</v>
      </c>
      <c r="L96" t="s">
        <v>495</v>
      </c>
      <c r="M96" t="s">
        <v>496</v>
      </c>
      <c r="N96" s="1" t="s">
        <v>497</v>
      </c>
      <c r="O96" s="1">
        <v>549970</v>
      </c>
      <c r="P96" s="1">
        <v>191426</v>
      </c>
      <c r="Q96" s="1">
        <v>51.601711999999999</v>
      </c>
      <c r="R96" s="1">
        <v>0.16403546999999999</v>
      </c>
    </row>
    <row r="97" spans="1:18" x14ac:dyDescent="0.25">
      <c r="A97" t="s">
        <v>1603</v>
      </c>
      <c r="B97" t="s">
        <v>498</v>
      </c>
      <c r="C97" t="s">
        <v>499</v>
      </c>
      <c r="D97" t="s">
        <v>389</v>
      </c>
      <c r="E97" t="s">
        <v>390</v>
      </c>
      <c r="F97" t="s">
        <v>450</v>
      </c>
      <c r="G97" t="s">
        <v>451</v>
      </c>
      <c r="H97" t="s">
        <v>1632</v>
      </c>
      <c r="I97" t="s">
        <v>1633</v>
      </c>
      <c r="J97" t="s">
        <v>1538</v>
      </c>
      <c r="K97" t="s">
        <v>500</v>
      </c>
      <c r="L97" t="s">
        <v>495</v>
      </c>
      <c r="M97" t="s">
        <v>501</v>
      </c>
      <c r="N97" s="1" t="s">
        <v>502</v>
      </c>
      <c r="O97" s="1">
        <v>550027</v>
      </c>
      <c r="P97" s="1">
        <v>191251</v>
      </c>
      <c r="Q97" s="1">
        <v>51.600124000000001</v>
      </c>
      <c r="R97" s="1">
        <v>0.16478307</v>
      </c>
    </row>
    <row r="98" spans="1:18" x14ac:dyDescent="0.25">
      <c r="A98" t="s">
        <v>1603</v>
      </c>
      <c r="B98" t="s">
        <v>503</v>
      </c>
      <c r="C98" t="s">
        <v>504</v>
      </c>
      <c r="D98" t="s">
        <v>389</v>
      </c>
      <c r="E98" t="s">
        <v>390</v>
      </c>
      <c r="F98" t="s">
        <v>450</v>
      </c>
      <c r="G98" t="s">
        <v>451</v>
      </c>
      <c r="H98" t="s">
        <v>1632</v>
      </c>
      <c r="I98" t="s">
        <v>1633</v>
      </c>
      <c r="J98" t="s">
        <v>1538</v>
      </c>
      <c r="K98" t="s">
        <v>505</v>
      </c>
      <c r="L98" t="s">
        <v>394</v>
      </c>
      <c r="M98" t="s">
        <v>506</v>
      </c>
      <c r="N98" s="1" t="s">
        <v>507</v>
      </c>
      <c r="O98" s="1">
        <v>550077</v>
      </c>
      <c r="P98" s="1">
        <v>189338</v>
      </c>
      <c r="Q98" s="1">
        <v>51.582923000000001</v>
      </c>
      <c r="R98" s="1">
        <v>0.16468706999999999</v>
      </c>
    </row>
    <row r="99" spans="1:18" x14ac:dyDescent="0.25">
      <c r="A99" t="s">
        <v>1603</v>
      </c>
      <c r="B99" t="s">
        <v>515</v>
      </c>
      <c r="C99" t="s">
        <v>516</v>
      </c>
      <c r="D99" t="s">
        <v>389</v>
      </c>
      <c r="E99" t="s">
        <v>390</v>
      </c>
      <c r="F99" t="s">
        <v>510</v>
      </c>
      <c r="G99" t="s">
        <v>511</v>
      </c>
      <c r="H99" t="s">
        <v>1634</v>
      </c>
      <c r="I99" t="s">
        <v>1635</v>
      </c>
      <c r="J99" t="s">
        <v>1538</v>
      </c>
      <c r="K99" t="s">
        <v>429</v>
      </c>
      <c r="L99" t="s">
        <v>424</v>
      </c>
      <c r="M99" t="s">
        <v>430</v>
      </c>
      <c r="N99" s="1" t="s">
        <v>431</v>
      </c>
      <c r="O99" s="1">
        <v>553895</v>
      </c>
      <c r="P99" s="1">
        <v>187670</v>
      </c>
      <c r="Q99" s="1">
        <v>51.566907999999998</v>
      </c>
      <c r="R99" s="1">
        <v>0.21901872</v>
      </c>
    </row>
    <row r="100" spans="1:18" x14ac:dyDescent="0.25">
      <c r="A100" t="s">
        <v>1603</v>
      </c>
      <c r="B100" t="s">
        <v>517</v>
      </c>
      <c r="C100" t="s">
        <v>518</v>
      </c>
      <c r="D100" t="s">
        <v>389</v>
      </c>
      <c r="E100" t="s">
        <v>390</v>
      </c>
      <c r="F100" t="s">
        <v>510</v>
      </c>
      <c r="G100" t="s">
        <v>511</v>
      </c>
      <c r="H100" t="s">
        <v>1634</v>
      </c>
      <c r="I100" t="s">
        <v>1635</v>
      </c>
      <c r="J100" t="s">
        <v>1538</v>
      </c>
      <c r="K100" t="s">
        <v>519</v>
      </c>
      <c r="L100" t="s">
        <v>424</v>
      </c>
      <c r="M100" t="s">
        <v>520</v>
      </c>
      <c r="N100" s="1" t="s">
        <v>521</v>
      </c>
      <c r="O100" s="1">
        <v>553941</v>
      </c>
      <c r="P100" s="1">
        <v>186488</v>
      </c>
      <c r="Q100" s="1">
        <v>51.556274999999999</v>
      </c>
      <c r="R100" s="1">
        <v>0.21916472000000001</v>
      </c>
    </row>
    <row r="101" spans="1:18" x14ac:dyDescent="0.25">
      <c r="A101" t="s">
        <v>1603</v>
      </c>
      <c r="B101" t="s">
        <v>522</v>
      </c>
      <c r="C101" t="s">
        <v>523</v>
      </c>
      <c r="D101" t="s">
        <v>389</v>
      </c>
      <c r="E101" t="s">
        <v>390</v>
      </c>
      <c r="F101" t="s">
        <v>510</v>
      </c>
      <c r="G101" t="s">
        <v>511</v>
      </c>
      <c r="H101" t="s">
        <v>1634</v>
      </c>
      <c r="I101" t="s">
        <v>1635</v>
      </c>
      <c r="J101" t="s">
        <v>1538</v>
      </c>
      <c r="K101" t="s">
        <v>524</v>
      </c>
      <c r="L101" t="s">
        <v>525</v>
      </c>
      <c r="M101" t="s">
        <v>526</v>
      </c>
      <c r="N101" s="1" t="s">
        <v>527</v>
      </c>
      <c r="O101" s="1">
        <v>555913</v>
      </c>
      <c r="P101" s="1">
        <v>185795</v>
      </c>
      <c r="Q101" s="1">
        <v>51.549508000000003</v>
      </c>
      <c r="R101" s="1">
        <v>0.24727998000000001</v>
      </c>
    </row>
    <row r="102" spans="1:18" x14ac:dyDescent="0.25">
      <c r="A102" t="s">
        <v>1603</v>
      </c>
      <c r="B102" t="s">
        <v>528</v>
      </c>
      <c r="C102" t="s">
        <v>529</v>
      </c>
      <c r="D102" t="s">
        <v>389</v>
      </c>
      <c r="E102" t="s">
        <v>390</v>
      </c>
      <c r="F102" t="s">
        <v>510</v>
      </c>
      <c r="G102" t="s">
        <v>511</v>
      </c>
      <c r="H102" t="s">
        <v>1634</v>
      </c>
      <c r="I102" t="s">
        <v>1635</v>
      </c>
      <c r="J102" t="s">
        <v>1538</v>
      </c>
      <c r="K102" t="s">
        <v>530</v>
      </c>
      <c r="L102" t="s">
        <v>531</v>
      </c>
      <c r="M102" t="s">
        <v>532</v>
      </c>
      <c r="N102" s="1" t="s">
        <v>533</v>
      </c>
      <c r="O102" s="1">
        <v>551980</v>
      </c>
      <c r="P102" s="1">
        <v>186056</v>
      </c>
      <c r="Q102" s="1">
        <v>51.552925000000002</v>
      </c>
      <c r="R102" s="1">
        <v>0.19071367</v>
      </c>
    </row>
    <row r="103" spans="1:18" x14ac:dyDescent="0.25">
      <c r="A103" t="s">
        <v>1603</v>
      </c>
      <c r="B103" t="s">
        <v>534</v>
      </c>
      <c r="C103" t="s">
        <v>1543</v>
      </c>
      <c r="D103" t="s">
        <v>389</v>
      </c>
      <c r="E103" t="s">
        <v>390</v>
      </c>
      <c r="F103" t="s">
        <v>510</v>
      </c>
      <c r="G103" t="s">
        <v>511</v>
      </c>
      <c r="H103" t="s">
        <v>1634</v>
      </c>
      <c r="I103" t="s">
        <v>1635</v>
      </c>
      <c r="J103" t="s">
        <v>1538</v>
      </c>
      <c r="K103" t="s">
        <v>535</v>
      </c>
      <c r="L103" t="s">
        <v>531</v>
      </c>
      <c r="M103" t="s">
        <v>536</v>
      </c>
      <c r="N103" t="s">
        <v>537</v>
      </c>
      <c r="O103">
        <v>552375</v>
      </c>
      <c r="P103">
        <v>185087</v>
      </c>
      <c r="Q103">
        <v>51.544113000000003</v>
      </c>
      <c r="R103">
        <v>0.19598719000000001</v>
      </c>
    </row>
    <row r="104" spans="1:18" x14ac:dyDescent="0.25">
      <c r="A104" t="s">
        <v>1603</v>
      </c>
      <c r="B104" t="s">
        <v>538</v>
      </c>
      <c r="C104" t="s">
        <v>539</v>
      </c>
      <c r="D104" t="s">
        <v>389</v>
      </c>
      <c r="E104" t="s">
        <v>390</v>
      </c>
      <c r="F104" t="s">
        <v>510</v>
      </c>
      <c r="G104" t="s">
        <v>511</v>
      </c>
      <c r="H104" t="s">
        <v>1634</v>
      </c>
      <c r="I104" t="s">
        <v>1635</v>
      </c>
      <c r="J104" t="s">
        <v>1538</v>
      </c>
      <c r="K104" t="s">
        <v>540</v>
      </c>
      <c r="L104" t="s">
        <v>531</v>
      </c>
      <c r="M104" t="s">
        <v>541</v>
      </c>
      <c r="N104" t="s">
        <v>542</v>
      </c>
      <c r="O104">
        <v>552924</v>
      </c>
      <c r="P104">
        <v>185456</v>
      </c>
      <c r="Q104">
        <v>51.547280000000001</v>
      </c>
      <c r="R104">
        <v>0.20405819</v>
      </c>
    </row>
    <row r="105" spans="1:18" x14ac:dyDescent="0.25">
      <c r="A105" t="s">
        <v>1603</v>
      </c>
      <c r="B105" t="s">
        <v>543</v>
      </c>
      <c r="C105" t="s">
        <v>544</v>
      </c>
      <c r="D105" t="s">
        <v>389</v>
      </c>
      <c r="E105" t="s">
        <v>390</v>
      </c>
      <c r="F105" t="s">
        <v>510</v>
      </c>
      <c r="G105" t="s">
        <v>511</v>
      </c>
      <c r="H105" t="s">
        <v>1634</v>
      </c>
      <c r="I105" t="s">
        <v>1635</v>
      </c>
      <c r="J105" t="s">
        <v>1538</v>
      </c>
      <c r="K105" t="s">
        <v>545</v>
      </c>
      <c r="L105" t="s">
        <v>424</v>
      </c>
      <c r="M105" t="s">
        <v>546</v>
      </c>
      <c r="N105" t="s">
        <v>547</v>
      </c>
      <c r="O105">
        <v>552722</v>
      </c>
      <c r="P105">
        <v>184935</v>
      </c>
      <c r="Q105">
        <v>51.542653000000001</v>
      </c>
      <c r="R105">
        <v>0.20092135999999999</v>
      </c>
    </row>
    <row r="106" spans="1:18" x14ac:dyDescent="0.25">
      <c r="A106" t="s">
        <v>1603</v>
      </c>
      <c r="B106" t="s">
        <v>549</v>
      </c>
      <c r="C106" t="s">
        <v>1544</v>
      </c>
      <c r="D106" t="s">
        <v>389</v>
      </c>
      <c r="E106" t="s">
        <v>390</v>
      </c>
      <c r="F106" t="s">
        <v>510</v>
      </c>
      <c r="G106" t="s">
        <v>511</v>
      </c>
      <c r="H106" t="s">
        <v>1634</v>
      </c>
      <c r="I106" t="s">
        <v>1635</v>
      </c>
      <c r="J106" t="s">
        <v>1538</v>
      </c>
      <c r="K106" t="s">
        <v>550</v>
      </c>
      <c r="L106" t="s">
        <v>548</v>
      </c>
      <c r="M106" t="s">
        <v>551</v>
      </c>
      <c r="N106" t="s">
        <v>552</v>
      </c>
      <c r="O106">
        <v>551752</v>
      </c>
      <c r="P106">
        <v>183712</v>
      </c>
      <c r="Q106">
        <v>51.531925999999999</v>
      </c>
      <c r="R106">
        <v>0.18641779999999999</v>
      </c>
    </row>
    <row r="107" spans="1:18" x14ac:dyDescent="0.25">
      <c r="A107" t="s">
        <v>1603</v>
      </c>
      <c r="B107" t="s">
        <v>553</v>
      </c>
      <c r="C107" t="s">
        <v>1545</v>
      </c>
      <c r="D107" t="s">
        <v>389</v>
      </c>
      <c r="E107" t="s">
        <v>390</v>
      </c>
      <c r="F107" t="s">
        <v>510</v>
      </c>
      <c r="G107" t="s">
        <v>511</v>
      </c>
      <c r="H107" t="s">
        <v>1634</v>
      </c>
      <c r="I107" t="s">
        <v>1635</v>
      </c>
      <c r="J107" t="s">
        <v>1538</v>
      </c>
      <c r="K107" t="s">
        <v>554</v>
      </c>
      <c r="L107" t="s">
        <v>548</v>
      </c>
      <c r="M107" t="s">
        <v>555</v>
      </c>
      <c r="N107" t="s">
        <v>556</v>
      </c>
      <c r="O107">
        <v>552533</v>
      </c>
      <c r="P107">
        <v>182337</v>
      </c>
      <c r="Q107">
        <v>51.519362000000001</v>
      </c>
      <c r="R107">
        <v>0.19707374999999999</v>
      </c>
    </row>
    <row r="108" spans="1:18" x14ac:dyDescent="0.25">
      <c r="A108" t="s">
        <v>1603</v>
      </c>
      <c r="B108" t="s">
        <v>557</v>
      </c>
      <c r="C108" t="s">
        <v>558</v>
      </c>
      <c r="D108" t="s">
        <v>389</v>
      </c>
      <c r="E108" t="s">
        <v>390</v>
      </c>
      <c r="F108" t="s">
        <v>510</v>
      </c>
      <c r="G108" t="s">
        <v>511</v>
      </c>
      <c r="H108" t="s">
        <v>1634</v>
      </c>
      <c r="I108" t="s">
        <v>1635</v>
      </c>
      <c r="J108" t="s">
        <v>1538</v>
      </c>
      <c r="K108" t="s">
        <v>559</v>
      </c>
      <c r="L108" t="s">
        <v>548</v>
      </c>
      <c r="M108" t="s">
        <v>560</v>
      </c>
      <c r="N108" t="s">
        <v>561</v>
      </c>
      <c r="O108">
        <v>553679</v>
      </c>
      <c r="P108">
        <v>183242</v>
      </c>
      <c r="Q108">
        <v>51.527183000000001</v>
      </c>
      <c r="R108">
        <v>0.21397231999999999</v>
      </c>
    </row>
    <row r="109" spans="1:18" x14ac:dyDescent="0.25">
      <c r="A109" t="s">
        <v>1603</v>
      </c>
      <c r="B109" t="s">
        <v>562</v>
      </c>
      <c r="C109" t="s">
        <v>1516</v>
      </c>
      <c r="D109" t="s">
        <v>389</v>
      </c>
      <c r="E109" t="s">
        <v>390</v>
      </c>
      <c r="F109" t="s">
        <v>510</v>
      </c>
      <c r="G109" t="s">
        <v>511</v>
      </c>
      <c r="H109" t="s">
        <v>1634</v>
      </c>
      <c r="I109" t="s">
        <v>1635</v>
      </c>
      <c r="J109" t="s">
        <v>1538</v>
      </c>
      <c r="K109" t="s">
        <v>563</v>
      </c>
      <c r="L109" t="s">
        <v>564</v>
      </c>
      <c r="M109" t="s">
        <v>565</v>
      </c>
      <c r="N109" t="s">
        <v>566</v>
      </c>
      <c r="O109">
        <v>553703</v>
      </c>
      <c r="P109">
        <v>182663</v>
      </c>
      <c r="Q109">
        <v>51.521974</v>
      </c>
      <c r="R109">
        <v>0.21406560999999999</v>
      </c>
    </row>
    <row r="110" spans="1:18" x14ac:dyDescent="0.25">
      <c r="A110" t="s">
        <v>1603</v>
      </c>
      <c r="B110" t="s">
        <v>567</v>
      </c>
      <c r="C110" t="s">
        <v>568</v>
      </c>
      <c r="D110" t="s">
        <v>389</v>
      </c>
      <c r="E110" t="s">
        <v>390</v>
      </c>
      <c r="F110" t="s">
        <v>510</v>
      </c>
      <c r="G110" t="s">
        <v>511</v>
      </c>
      <c r="H110" t="s">
        <v>1634</v>
      </c>
      <c r="I110" t="s">
        <v>1635</v>
      </c>
      <c r="J110" t="s">
        <v>1538</v>
      </c>
      <c r="K110" t="s">
        <v>569</v>
      </c>
      <c r="L110" t="s">
        <v>570</v>
      </c>
      <c r="M110" t="s">
        <v>571</v>
      </c>
      <c r="N110" t="s">
        <v>572</v>
      </c>
      <c r="O110">
        <v>557095</v>
      </c>
      <c r="P110">
        <v>187988</v>
      </c>
      <c r="Q110">
        <v>51.568883</v>
      </c>
      <c r="R110">
        <v>0.26529226</v>
      </c>
    </row>
    <row r="111" spans="1:18" x14ac:dyDescent="0.25">
      <c r="A111" t="s">
        <v>1603</v>
      </c>
      <c r="B111" t="s">
        <v>573</v>
      </c>
      <c r="C111" t="s">
        <v>574</v>
      </c>
      <c r="D111" t="s">
        <v>389</v>
      </c>
      <c r="E111" t="s">
        <v>390</v>
      </c>
      <c r="F111" t="s">
        <v>510</v>
      </c>
      <c r="G111" t="s">
        <v>511</v>
      </c>
      <c r="H111" t="s">
        <v>1634</v>
      </c>
      <c r="I111" t="s">
        <v>1635</v>
      </c>
      <c r="J111" t="s">
        <v>1538</v>
      </c>
      <c r="K111" t="s">
        <v>575</v>
      </c>
      <c r="L111" t="s">
        <v>570</v>
      </c>
      <c r="M111" t="s">
        <v>576</v>
      </c>
      <c r="N111" t="s">
        <v>577</v>
      </c>
      <c r="O111">
        <v>556984</v>
      </c>
      <c r="P111">
        <v>187288</v>
      </c>
      <c r="Q111">
        <v>51.562624999999997</v>
      </c>
      <c r="R111">
        <v>0.26337961999999998</v>
      </c>
    </row>
    <row r="112" spans="1:18" x14ac:dyDescent="0.25">
      <c r="A112" t="s">
        <v>1603</v>
      </c>
      <c r="B112" t="s">
        <v>578</v>
      </c>
      <c r="C112" t="s">
        <v>579</v>
      </c>
      <c r="D112" t="s">
        <v>389</v>
      </c>
      <c r="E112" t="s">
        <v>390</v>
      </c>
      <c r="F112" t="s">
        <v>510</v>
      </c>
      <c r="G112" t="s">
        <v>511</v>
      </c>
      <c r="H112" t="s">
        <v>1634</v>
      </c>
      <c r="I112" t="s">
        <v>1635</v>
      </c>
      <c r="J112" t="s">
        <v>1538</v>
      </c>
      <c r="K112" t="s">
        <v>580</v>
      </c>
      <c r="L112" t="s">
        <v>525</v>
      </c>
      <c r="M112" t="s">
        <v>581</v>
      </c>
      <c r="N112" t="s">
        <v>582</v>
      </c>
      <c r="O112">
        <v>556440</v>
      </c>
      <c r="P112">
        <v>186625</v>
      </c>
      <c r="Q112">
        <v>51.556818999999997</v>
      </c>
      <c r="R112">
        <v>0.25524323999999998</v>
      </c>
    </row>
    <row r="113" spans="1:18" x14ac:dyDescent="0.25">
      <c r="A113" t="s">
        <v>1603</v>
      </c>
      <c r="B113" t="s">
        <v>583</v>
      </c>
      <c r="C113" t="s">
        <v>584</v>
      </c>
      <c r="D113" t="s">
        <v>389</v>
      </c>
      <c r="E113" t="s">
        <v>390</v>
      </c>
      <c r="F113" t="s">
        <v>510</v>
      </c>
      <c r="G113" t="s">
        <v>511</v>
      </c>
      <c r="H113" t="s">
        <v>1634</v>
      </c>
      <c r="I113" t="s">
        <v>1635</v>
      </c>
      <c r="J113" t="s">
        <v>1538</v>
      </c>
      <c r="K113" t="s">
        <v>585</v>
      </c>
      <c r="L113" t="s">
        <v>525</v>
      </c>
      <c r="M113" t="s">
        <v>586</v>
      </c>
      <c r="N113" t="s">
        <v>587</v>
      </c>
      <c r="O113">
        <v>555046</v>
      </c>
      <c r="P113">
        <v>186819</v>
      </c>
      <c r="Q113">
        <v>51.558947000000003</v>
      </c>
      <c r="R113">
        <v>0.23523689</v>
      </c>
    </row>
    <row r="114" spans="1:18" x14ac:dyDescent="0.25">
      <c r="A114" t="s">
        <v>1603</v>
      </c>
      <c r="B114" t="s">
        <v>508</v>
      </c>
      <c r="C114" t="s">
        <v>1546</v>
      </c>
      <c r="D114" t="s">
        <v>389</v>
      </c>
      <c r="E114" t="s">
        <v>390</v>
      </c>
      <c r="F114" t="s">
        <v>510</v>
      </c>
      <c r="G114" t="s">
        <v>511</v>
      </c>
      <c r="H114" t="s">
        <v>1634</v>
      </c>
      <c r="I114" t="s">
        <v>1635</v>
      </c>
      <c r="J114" t="s">
        <v>1538</v>
      </c>
      <c r="K114" t="s">
        <v>512</v>
      </c>
      <c r="L114" t="s">
        <v>424</v>
      </c>
      <c r="M114" t="s">
        <v>513</v>
      </c>
      <c r="N114" t="s">
        <v>514</v>
      </c>
      <c r="O114">
        <v>554586</v>
      </c>
      <c r="P114">
        <v>187037</v>
      </c>
      <c r="Q114">
        <v>51.561031999999997</v>
      </c>
      <c r="R114">
        <v>0.22870229</v>
      </c>
    </row>
    <row r="115" spans="1:18" x14ac:dyDescent="0.25">
      <c r="A115" t="s">
        <v>1603</v>
      </c>
      <c r="B115" t="s">
        <v>588</v>
      </c>
      <c r="C115" t="s">
        <v>589</v>
      </c>
      <c r="D115" t="s">
        <v>590</v>
      </c>
      <c r="E115" t="s">
        <v>591</v>
      </c>
      <c r="F115" t="s">
        <v>592</v>
      </c>
      <c r="G115" t="s">
        <v>593</v>
      </c>
      <c r="H115" t="s">
        <v>593</v>
      </c>
      <c r="I115" t="s">
        <v>1636</v>
      </c>
      <c r="J115" t="s">
        <v>1538</v>
      </c>
      <c r="K115" t="s">
        <v>594</v>
      </c>
      <c r="M115" t="s">
        <v>595</v>
      </c>
      <c r="N115" t="s">
        <v>596</v>
      </c>
      <c r="O115">
        <v>540635</v>
      </c>
      <c r="P115">
        <v>181244</v>
      </c>
      <c r="Q115">
        <v>51.512625</v>
      </c>
      <c r="R115">
        <v>2.5271616E-2</v>
      </c>
    </row>
    <row r="116" spans="1:18" x14ac:dyDescent="0.25">
      <c r="A116" t="s">
        <v>1603</v>
      </c>
      <c r="B116" t="s">
        <v>597</v>
      </c>
      <c r="C116" t="s">
        <v>598</v>
      </c>
      <c r="D116" t="s">
        <v>590</v>
      </c>
      <c r="E116" t="s">
        <v>591</v>
      </c>
      <c r="F116" t="s">
        <v>592</v>
      </c>
      <c r="G116" t="s">
        <v>593</v>
      </c>
      <c r="H116" t="s">
        <v>593</v>
      </c>
      <c r="I116" t="s">
        <v>1636</v>
      </c>
      <c r="J116" t="s">
        <v>1538</v>
      </c>
      <c r="K116" t="s">
        <v>599</v>
      </c>
      <c r="M116" t="s">
        <v>600</v>
      </c>
      <c r="N116" t="s">
        <v>601</v>
      </c>
      <c r="O116">
        <v>539825</v>
      </c>
      <c r="P116">
        <v>181135</v>
      </c>
      <c r="Q116">
        <v>51.511847000000003</v>
      </c>
      <c r="R116">
        <v>1.3563443E-2</v>
      </c>
    </row>
    <row r="117" spans="1:18" x14ac:dyDescent="0.25">
      <c r="A117" t="s">
        <v>1603</v>
      </c>
      <c r="B117" t="s">
        <v>602</v>
      </c>
      <c r="C117" t="s">
        <v>603</v>
      </c>
      <c r="D117" t="s">
        <v>590</v>
      </c>
      <c r="E117" t="s">
        <v>591</v>
      </c>
      <c r="F117" t="s">
        <v>592</v>
      </c>
      <c r="G117" t="s">
        <v>593</v>
      </c>
      <c r="H117" t="s">
        <v>593</v>
      </c>
      <c r="I117" t="s">
        <v>1636</v>
      </c>
      <c r="J117" t="s">
        <v>1538</v>
      </c>
      <c r="K117" t="s">
        <v>604</v>
      </c>
      <c r="M117" t="s">
        <v>605</v>
      </c>
      <c r="N117" t="s">
        <v>606</v>
      </c>
      <c r="O117">
        <v>541109</v>
      </c>
      <c r="P117">
        <v>182327</v>
      </c>
      <c r="Q117">
        <v>51.522238999999999</v>
      </c>
      <c r="R117">
        <v>3.2530946999999998E-2</v>
      </c>
    </row>
    <row r="118" spans="1:18" x14ac:dyDescent="0.25">
      <c r="A118" t="s">
        <v>1603</v>
      </c>
      <c r="B118" t="s">
        <v>607</v>
      </c>
      <c r="C118" t="s">
        <v>608</v>
      </c>
      <c r="D118" t="s">
        <v>590</v>
      </c>
      <c r="E118" t="s">
        <v>591</v>
      </c>
      <c r="F118" t="s">
        <v>592</v>
      </c>
      <c r="G118" t="s">
        <v>593</v>
      </c>
      <c r="H118" t="s">
        <v>593</v>
      </c>
      <c r="I118" t="s">
        <v>1636</v>
      </c>
      <c r="J118" t="s">
        <v>1538</v>
      </c>
      <c r="K118" t="s">
        <v>609</v>
      </c>
      <c r="M118" t="s">
        <v>610</v>
      </c>
      <c r="N118" t="s">
        <v>611</v>
      </c>
      <c r="O118">
        <v>539602</v>
      </c>
      <c r="P118">
        <v>182012</v>
      </c>
      <c r="Q118">
        <v>51.519781999999999</v>
      </c>
      <c r="R118">
        <v>1.0699055000000001E-2</v>
      </c>
    </row>
    <row r="119" spans="1:18" x14ac:dyDescent="0.25">
      <c r="A119" t="s">
        <v>1603</v>
      </c>
      <c r="B119" t="s">
        <v>612</v>
      </c>
      <c r="C119" t="s">
        <v>613</v>
      </c>
      <c r="D119" t="s">
        <v>590</v>
      </c>
      <c r="E119" t="s">
        <v>591</v>
      </c>
      <c r="F119" t="s">
        <v>614</v>
      </c>
      <c r="G119" t="s">
        <v>615</v>
      </c>
      <c r="H119" t="s">
        <v>615</v>
      </c>
      <c r="I119" t="s">
        <v>1637</v>
      </c>
      <c r="J119" t="s">
        <v>1538</v>
      </c>
      <c r="K119" t="s">
        <v>616</v>
      </c>
      <c r="M119" t="s">
        <v>617</v>
      </c>
      <c r="N119" t="s">
        <v>618</v>
      </c>
      <c r="O119">
        <v>543258</v>
      </c>
      <c r="P119">
        <v>180969</v>
      </c>
      <c r="Q119">
        <v>51.509495999999999</v>
      </c>
      <c r="R119">
        <v>6.2933420000000004E-2</v>
      </c>
    </row>
    <row r="120" spans="1:18" x14ac:dyDescent="0.25">
      <c r="A120" t="s">
        <v>1603</v>
      </c>
      <c r="B120" t="s">
        <v>619</v>
      </c>
      <c r="C120" t="s">
        <v>620</v>
      </c>
      <c r="D120" t="s">
        <v>590</v>
      </c>
      <c r="E120" t="s">
        <v>591</v>
      </c>
      <c r="F120" t="s">
        <v>614</v>
      </c>
      <c r="G120" t="s">
        <v>615</v>
      </c>
      <c r="H120" t="s">
        <v>615</v>
      </c>
      <c r="I120" t="s">
        <v>1637</v>
      </c>
      <c r="J120" t="s">
        <v>1538</v>
      </c>
      <c r="K120" t="s">
        <v>621</v>
      </c>
      <c r="M120" t="s">
        <v>622</v>
      </c>
      <c r="N120" t="s">
        <v>623</v>
      </c>
      <c r="O120">
        <v>542787</v>
      </c>
      <c r="P120">
        <v>181629</v>
      </c>
      <c r="Q120">
        <v>51.515546000000001</v>
      </c>
      <c r="R120">
        <v>5.6418168999999997E-2</v>
      </c>
    </row>
    <row r="121" spans="1:18" x14ac:dyDescent="0.25">
      <c r="A121" t="s">
        <v>1603</v>
      </c>
      <c r="B121" t="s">
        <v>624</v>
      </c>
      <c r="C121" t="s">
        <v>1547</v>
      </c>
      <c r="D121" t="s">
        <v>590</v>
      </c>
      <c r="E121" t="s">
        <v>591</v>
      </c>
      <c r="F121" t="s">
        <v>614</v>
      </c>
      <c r="G121" t="s">
        <v>615</v>
      </c>
      <c r="H121" t="s">
        <v>615</v>
      </c>
      <c r="I121" t="s">
        <v>1637</v>
      </c>
      <c r="J121" t="s">
        <v>1538</v>
      </c>
      <c r="K121" t="s">
        <v>625</v>
      </c>
      <c r="M121" t="s">
        <v>626</v>
      </c>
      <c r="N121" t="s">
        <v>627</v>
      </c>
      <c r="O121">
        <v>542593</v>
      </c>
      <c r="P121">
        <v>180059</v>
      </c>
      <c r="Q121">
        <v>51.501486999999997</v>
      </c>
      <c r="R121">
        <v>5.2989908000000002E-2</v>
      </c>
    </row>
    <row r="122" spans="1:18" x14ac:dyDescent="0.25">
      <c r="A122" t="s">
        <v>1603</v>
      </c>
      <c r="B122" t="s">
        <v>635</v>
      </c>
      <c r="C122" t="s">
        <v>636</v>
      </c>
      <c r="D122" t="s">
        <v>590</v>
      </c>
      <c r="E122" t="s">
        <v>591</v>
      </c>
      <c r="F122" t="s">
        <v>630</v>
      </c>
      <c r="G122" t="s">
        <v>631</v>
      </c>
      <c r="H122" t="s">
        <v>631</v>
      </c>
      <c r="I122" t="s">
        <v>1638</v>
      </c>
      <c r="J122" t="s">
        <v>1538</v>
      </c>
      <c r="K122" t="s">
        <v>632</v>
      </c>
      <c r="M122" t="s">
        <v>633</v>
      </c>
      <c r="N122" t="s">
        <v>634</v>
      </c>
      <c r="O122">
        <v>541930</v>
      </c>
      <c r="P122">
        <v>183350</v>
      </c>
      <c r="Q122">
        <v>51.531225999999997</v>
      </c>
      <c r="R122">
        <v>4.4768458999999997E-2</v>
      </c>
    </row>
    <row r="123" spans="1:18" x14ac:dyDescent="0.25">
      <c r="A123" t="s">
        <v>1603</v>
      </c>
      <c r="B123" t="s">
        <v>637</v>
      </c>
      <c r="C123" t="s">
        <v>638</v>
      </c>
      <c r="D123" t="s">
        <v>590</v>
      </c>
      <c r="E123" t="s">
        <v>591</v>
      </c>
      <c r="F123" t="s">
        <v>630</v>
      </c>
      <c r="G123" t="s">
        <v>631</v>
      </c>
      <c r="H123" t="s">
        <v>631</v>
      </c>
      <c r="I123" t="s">
        <v>1638</v>
      </c>
      <c r="J123" t="s">
        <v>1538</v>
      </c>
      <c r="K123" t="s">
        <v>639</v>
      </c>
      <c r="M123" t="s">
        <v>640</v>
      </c>
      <c r="N123" t="s">
        <v>641</v>
      </c>
      <c r="O123">
        <v>541405</v>
      </c>
      <c r="P123">
        <v>183360</v>
      </c>
      <c r="Q123">
        <v>51.531447</v>
      </c>
      <c r="R123">
        <v>3.7208861000000003E-2</v>
      </c>
    </row>
    <row r="124" spans="1:18" x14ac:dyDescent="0.25">
      <c r="A124" t="s">
        <v>1603</v>
      </c>
      <c r="B124" t="s">
        <v>642</v>
      </c>
      <c r="C124" t="s">
        <v>643</v>
      </c>
      <c r="D124" t="s">
        <v>590</v>
      </c>
      <c r="E124" t="s">
        <v>591</v>
      </c>
      <c r="F124" t="s">
        <v>630</v>
      </c>
      <c r="G124" t="s">
        <v>631</v>
      </c>
      <c r="H124" t="s">
        <v>631</v>
      </c>
      <c r="I124" t="s">
        <v>1638</v>
      </c>
      <c r="J124" t="s">
        <v>1538</v>
      </c>
      <c r="K124" t="s">
        <v>644</v>
      </c>
      <c r="M124" t="s">
        <v>645</v>
      </c>
      <c r="N124" t="s">
        <v>646</v>
      </c>
      <c r="O124">
        <v>542477</v>
      </c>
      <c r="P124">
        <v>183507</v>
      </c>
      <c r="Q124">
        <v>51.532499000000001</v>
      </c>
      <c r="R124">
        <v>5.2712424000000001E-2</v>
      </c>
    </row>
    <row r="125" spans="1:18" x14ac:dyDescent="0.25">
      <c r="A125" t="s">
        <v>1603</v>
      </c>
      <c r="B125" t="s">
        <v>647</v>
      </c>
      <c r="C125" t="s">
        <v>648</v>
      </c>
      <c r="D125" t="s">
        <v>590</v>
      </c>
      <c r="E125" t="s">
        <v>591</v>
      </c>
      <c r="F125" t="s">
        <v>630</v>
      </c>
      <c r="G125" t="s">
        <v>631</v>
      </c>
      <c r="H125" t="s">
        <v>631</v>
      </c>
      <c r="I125" t="s">
        <v>1638</v>
      </c>
      <c r="J125" t="s">
        <v>1538</v>
      </c>
      <c r="K125" t="s">
        <v>649</v>
      </c>
      <c r="M125" t="s">
        <v>650</v>
      </c>
      <c r="N125" t="s">
        <v>651</v>
      </c>
      <c r="O125">
        <v>542814</v>
      </c>
      <c r="P125">
        <v>183350</v>
      </c>
      <c r="Q125">
        <v>51.531002999999998</v>
      </c>
      <c r="R125">
        <v>5.7504007000000003E-2</v>
      </c>
    </row>
    <row r="126" spans="1:18" x14ac:dyDescent="0.25">
      <c r="A126" t="s">
        <v>1603</v>
      </c>
      <c r="B126" t="s">
        <v>652</v>
      </c>
      <c r="C126" t="s">
        <v>653</v>
      </c>
      <c r="D126" t="s">
        <v>590</v>
      </c>
      <c r="E126" t="s">
        <v>591</v>
      </c>
      <c r="F126" t="s">
        <v>630</v>
      </c>
      <c r="G126" t="s">
        <v>631</v>
      </c>
      <c r="H126" t="s">
        <v>631</v>
      </c>
      <c r="I126" t="s">
        <v>1638</v>
      </c>
      <c r="J126" t="s">
        <v>1538</v>
      </c>
      <c r="K126" t="s">
        <v>654</v>
      </c>
      <c r="M126" t="s">
        <v>655</v>
      </c>
      <c r="N126" t="s">
        <v>656</v>
      </c>
      <c r="O126">
        <v>540757</v>
      </c>
      <c r="P126">
        <v>182646</v>
      </c>
      <c r="Q126">
        <v>51.525193000000002</v>
      </c>
      <c r="R126">
        <v>2.7588027000000001E-2</v>
      </c>
    </row>
    <row r="127" spans="1:18" x14ac:dyDescent="0.25">
      <c r="A127" t="s">
        <v>1603</v>
      </c>
      <c r="B127" t="s">
        <v>657</v>
      </c>
      <c r="C127" t="s">
        <v>658</v>
      </c>
      <c r="D127" t="s">
        <v>590</v>
      </c>
      <c r="E127" t="s">
        <v>591</v>
      </c>
      <c r="F127" t="s">
        <v>630</v>
      </c>
      <c r="G127" t="s">
        <v>631</v>
      </c>
      <c r="H127" t="s">
        <v>631</v>
      </c>
      <c r="I127" t="s">
        <v>1638</v>
      </c>
      <c r="J127" t="s">
        <v>1538</v>
      </c>
      <c r="K127" t="s">
        <v>659</v>
      </c>
      <c r="M127" t="s">
        <v>660</v>
      </c>
      <c r="N127" t="s">
        <v>661</v>
      </c>
      <c r="O127">
        <v>540253</v>
      </c>
      <c r="P127">
        <v>183419</v>
      </c>
      <c r="Q127">
        <v>51.532263999999998</v>
      </c>
      <c r="R127">
        <v>2.0635384999999999E-2</v>
      </c>
    </row>
    <row r="128" spans="1:18" x14ac:dyDescent="0.25">
      <c r="A128" t="s">
        <v>1603</v>
      </c>
      <c r="B128" t="s">
        <v>628</v>
      </c>
      <c r="C128" t="s">
        <v>629</v>
      </c>
      <c r="D128" t="s">
        <v>590</v>
      </c>
      <c r="E128" t="s">
        <v>591</v>
      </c>
      <c r="F128" t="s">
        <v>630</v>
      </c>
      <c r="G128" t="s">
        <v>631</v>
      </c>
      <c r="H128" t="s">
        <v>631</v>
      </c>
      <c r="I128" t="s">
        <v>1638</v>
      </c>
      <c r="J128" t="s">
        <v>1538</v>
      </c>
      <c r="K128" t="s">
        <v>632</v>
      </c>
      <c r="M128" t="s">
        <v>633</v>
      </c>
      <c r="N128" t="s">
        <v>634</v>
      </c>
      <c r="O128">
        <v>541930</v>
      </c>
      <c r="P128">
        <v>183350</v>
      </c>
      <c r="Q128">
        <v>51.531225999999997</v>
      </c>
      <c r="R128">
        <v>4.4768458999999997E-2</v>
      </c>
    </row>
    <row r="129" spans="1:18" x14ac:dyDescent="0.25">
      <c r="A129" t="s">
        <v>1603</v>
      </c>
      <c r="B129" t="s">
        <v>664</v>
      </c>
      <c r="C129" t="s">
        <v>665</v>
      </c>
      <c r="D129" t="s">
        <v>590</v>
      </c>
      <c r="E129" t="s">
        <v>591</v>
      </c>
      <c r="F129" t="s">
        <v>662</v>
      </c>
      <c r="G129" t="s">
        <v>663</v>
      </c>
      <c r="H129" t="s">
        <v>663</v>
      </c>
      <c r="I129" t="s">
        <v>1639</v>
      </c>
      <c r="J129" t="s">
        <v>1538</v>
      </c>
      <c r="K129" t="s">
        <v>666</v>
      </c>
      <c r="M129" t="s">
        <v>667</v>
      </c>
      <c r="N129" t="s">
        <v>668</v>
      </c>
      <c r="O129">
        <v>540684</v>
      </c>
      <c r="P129">
        <v>182946</v>
      </c>
      <c r="Q129">
        <v>51.527906999999999</v>
      </c>
      <c r="R129">
        <v>2.6656164E-2</v>
      </c>
    </row>
    <row r="130" spans="1:18" x14ac:dyDescent="0.25">
      <c r="A130" t="s">
        <v>1603</v>
      </c>
      <c r="B130" t="s">
        <v>669</v>
      </c>
      <c r="C130" t="s">
        <v>670</v>
      </c>
      <c r="D130" t="s">
        <v>590</v>
      </c>
      <c r="E130" t="s">
        <v>591</v>
      </c>
      <c r="F130" t="s">
        <v>662</v>
      </c>
      <c r="G130" t="s">
        <v>663</v>
      </c>
      <c r="H130" t="s">
        <v>663</v>
      </c>
      <c r="I130" t="s">
        <v>1639</v>
      </c>
      <c r="J130" t="s">
        <v>1538</v>
      </c>
      <c r="K130" t="s">
        <v>671</v>
      </c>
      <c r="M130" t="s">
        <v>672</v>
      </c>
      <c r="N130" t="s">
        <v>673</v>
      </c>
      <c r="O130">
        <v>540488</v>
      </c>
      <c r="P130">
        <v>182808</v>
      </c>
      <c r="Q130">
        <v>51.526716</v>
      </c>
      <c r="R130">
        <v>2.3777605E-2</v>
      </c>
    </row>
    <row r="131" spans="1:18" x14ac:dyDescent="0.25">
      <c r="A131" t="s">
        <v>1603</v>
      </c>
      <c r="B131" t="s">
        <v>674</v>
      </c>
      <c r="C131" t="s">
        <v>675</v>
      </c>
      <c r="D131" t="s">
        <v>590</v>
      </c>
      <c r="E131" t="s">
        <v>591</v>
      </c>
      <c r="F131" t="s">
        <v>662</v>
      </c>
      <c r="G131" t="s">
        <v>663</v>
      </c>
      <c r="H131" t="s">
        <v>663</v>
      </c>
      <c r="I131" t="s">
        <v>1639</v>
      </c>
      <c r="J131" t="s">
        <v>1538</v>
      </c>
      <c r="M131" t="s">
        <v>676</v>
      </c>
      <c r="N131" t="s">
        <v>677</v>
      </c>
      <c r="O131">
        <v>540943</v>
      </c>
      <c r="P131">
        <v>183883</v>
      </c>
      <c r="Q131">
        <v>51.536262000000001</v>
      </c>
      <c r="R131">
        <v>3.0761987000000001E-2</v>
      </c>
    </row>
    <row r="132" spans="1:18" x14ac:dyDescent="0.25">
      <c r="A132" t="s">
        <v>1603</v>
      </c>
      <c r="B132" t="s">
        <v>760</v>
      </c>
      <c r="C132" t="s">
        <v>1548</v>
      </c>
      <c r="D132" t="s">
        <v>590</v>
      </c>
      <c r="E132" t="s">
        <v>591</v>
      </c>
      <c r="F132" t="s">
        <v>662</v>
      </c>
      <c r="G132" t="s">
        <v>663</v>
      </c>
      <c r="H132" t="s">
        <v>663</v>
      </c>
      <c r="I132" t="s">
        <v>1639</v>
      </c>
      <c r="J132" t="s">
        <v>1538</v>
      </c>
      <c r="K132" t="s">
        <v>761</v>
      </c>
      <c r="M132" t="s">
        <v>762</v>
      </c>
      <c r="N132" t="s">
        <v>763</v>
      </c>
      <c r="O132">
        <v>538568</v>
      </c>
      <c r="P132">
        <v>183938</v>
      </c>
      <c r="Q132">
        <v>51.537343999999997</v>
      </c>
      <c r="R132">
        <v>-3.4372387999999999E-3</v>
      </c>
    </row>
    <row r="133" spans="1:18" x14ac:dyDescent="0.25">
      <c r="A133" t="s">
        <v>1603</v>
      </c>
      <c r="B133" t="s">
        <v>678</v>
      </c>
      <c r="C133" t="s">
        <v>679</v>
      </c>
      <c r="D133" t="s">
        <v>590</v>
      </c>
      <c r="E133" t="s">
        <v>591</v>
      </c>
      <c r="F133" t="s">
        <v>680</v>
      </c>
      <c r="G133" t="s">
        <v>681</v>
      </c>
      <c r="H133" t="s">
        <v>681</v>
      </c>
      <c r="I133" t="s">
        <v>1640</v>
      </c>
      <c r="J133" t="s">
        <v>1538</v>
      </c>
      <c r="K133" t="s">
        <v>682</v>
      </c>
      <c r="M133" t="s">
        <v>683</v>
      </c>
      <c r="N133" t="s">
        <v>684</v>
      </c>
      <c r="O133">
        <v>542142</v>
      </c>
      <c r="P133">
        <v>185378</v>
      </c>
      <c r="Q133">
        <v>51.549394999999997</v>
      </c>
      <c r="R133">
        <v>4.8640959999999997E-2</v>
      </c>
    </row>
    <row r="134" spans="1:18" x14ac:dyDescent="0.25">
      <c r="A134" t="s">
        <v>1603</v>
      </c>
      <c r="B134" t="s">
        <v>685</v>
      </c>
      <c r="C134" t="s">
        <v>686</v>
      </c>
      <c r="D134" t="s">
        <v>590</v>
      </c>
      <c r="E134" t="s">
        <v>591</v>
      </c>
      <c r="F134" t="s">
        <v>680</v>
      </c>
      <c r="G134" t="s">
        <v>681</v>
      </c>
      <c r="H134" t="s">
        <v>681</v>
      </c>
      <c r="I134" t="s">
        <v>1640</v>
      </c>
      <c r="J134" t="s">
        <v>1538</v>
      </c>
      <c r="K134" t="s">
        <v>687</v>
      </c>
      <c r="M134" t="s">
        <v>688</v>
      </c>
      <c r="N134" t="s">
        <v>689</v>
      </c>
      <c r="O134">
        <v>541250</v>
      </c>
      <c r="P134">
        <v>184414</v>
      </c>
      <c r="Q134">
        <v>51.540956999999999</v>
      </c>
      <c r="R134">
        <v>3.5398279999999997E-2</v>
      </c>
    </row>
    <row r="135" spans="1:18" x14ac:dyDescent="0.25">
      <c r="A135" t="s">
        <v>1603</v>
      </c>
      <c r="B135" t="s">
        <v>690</v>
      </c>
      <c r="C135" t="s">
        <v>691</v>
      </c>
      <c r="D135" t="s">
        <v>590</v>
      </c>
      <c r="E135" t="s">
        <v>591</v>
      </c>
      <c r="F135" t="s">
        <v>680</v>
      </c>
      <c r="G135" t="s">
        <v>681</v>
      </c>
      <c r="H135" t="s">
        <v>681</v>
      </c>
      <c r="I135" t="s">
        <v>1640</v>
      </c>
      <c r="J135" t="s">
        <v>1538</v>
      </c>
      <c r="K135" t="s">
        <v>692</v>
      </c>
      <c r="M135" t="s">
        <v>693</v>
      </c>
      <c r="N135" t="s">
        <v>694</v>
      </c>
      <c r="O135">
        <v>541097</v>
      </c>
      <c r="P135">
        <v>184021</v>
      </c>
      <c r="Q135">
        <v>51.537464</v>
      </c>
      <c r="R135">
        <v>3.3036159000000002E-2</v>
      </c>
    </row>
    <row r="136" spans="1:18" x14ac:dyDescent="0.25">
      <c r="A136" t="s">
        <v>1603</v>
      </c>
      <c r="B136" t="s">
        <v>695</v>
      </c>
      <c r="C136" t="s">
        <v>696</v>
      </c>
      <c r="D136" t="s">
        <v>590</v>
      </c>
      <c r="E136" t="s">
        <v>591</v>
      </c>
      <c r="F136" t="s">
        <v>680</v>
      </c>
      <c r="G136" t="s">
        <v>681</v>
      </c>
      <c r="H136" t="s">
        <v>681</v>
      </c>
      <c r="I136" t="s">
        <v>1640</v>
      </c>
      <c r="J136" t="s">
        <v>1538</v>
      </c>
      <c r="K136" t="s">
        <v>697</v>
      </c>
      <c r="M136" t="s">
        <v>698</v>
      </c>
      <c r="N136" t="s">
        <v>699</v>
      </c>
      <c r="O136">
        <v>540876</v>
      </c>
      <c r="P136">
        <v>184941</v>
      </c>
      <c r="Q136">
        <v>51.545786</v>
      </c>
      <c r="R136">
        <v>3.0219711999999999E-2</v>
      </c>
    </row>
    <row r="137" spans="1:18" x14ac:dyDescent="0.25">
      <c r="A137" t="s">
        <v>1603</v>
      </c>
      <c r="B137" t="s">
        <v>700</v>
      </c>
      <c r="C137" t="s">
        <v>701</v>
      </c>
      <c r="D137" t="s">
        <v>590</v>
      </c>
      <c r="E137" t="s">
        <v>591</v>
      </c>
      <c r="F137" t="s">
        <v>680</v>
      </c>
      <c r="G137" t="s">
        <v>681</v>
      </c>
      <c r="H137" t="s">
        <v>681</v>
      </c>
      <c r="I137" t="s">
        <v>1640</v>
      </c>
      <c r="J137" t="s">
        <v>1538</v>
      </c>
      <c r="K137" t="s">
        <v>702</v>
      </c>
      <c r="M137" t="s">
        <v>703</v>
      </c>
      <c r="N137" t="s">
        <v>704</v>
      </c>
      <c r="O137">
        <v>542725</v>
      </c>
      <c r="P137">
        <v>185896</v>
      </c>
      <c r="Q137">
        <v>51.553902999999998</v>
      </c>
      <c r="R137">
        <v>5.7253423999999997E-2</v>
      </c>
    </row>
    <row r="138" spans="1:18" x14ac:dyDescent="0.25">
      <c r="A138" t="s">
        <v>1603</v>
      </c>
      <c r="B138" t="s">
        <v>705</v>
      </c>
      <c r="C138" t="s">
        <v>706</v>
      </c>
      <c r="D138" t="s">
        <v>590</v>
      </c>
      <c r="E138" t="s">
        <v>591</v>
      </c>
      <c r="F138" t="s">
        <v>680</v>
      </c>
      <c r="G138" t="s">
        <v>681</v>
      </c>
      <c r="H138" t="s">
        <v>681</v>
      </c>
      <c r="I138" t="s">
        <v>1640</v>
      </c>
      <c r="J138" t="s">
        <v>1538</v>
      </c>
      <c r="K138" t="s">
        <v>707</v>
      </c>
      <c r="M138" t="s">
        <v>708</v>
      </c>
      <c r="N138" t="s">
        <v>709</v>
      </c>
      <c r="O138">
        <v>541441</v>
      </c>
      <c r="P138">
        <v>185069</v>
      </c>
      <c r="Q138">
        <v>51.546795000000003</v>
      </c>
      <c r="R138">
        <v>3.8413612E-2</v>
      </c>
    </row>
    <row r="139" spans="1:18" x14ac:dyDescent="0.25">
      <c r="A139" t="s">
        <v>1603</v>
      </c>
      <c r="B139" t="s">
        <v>710</v>
      </c>
      <c r="C139" t="s">
        <v>711</v>
      </c>
      <c r="D139" t="s">
        <v>590</v>
      </c>
      <c r="E139" t="s">
        <v>591</v>
      </c>
      <c r="F139" t="s">
        <v>712</v>
      </c>
      <c r="G139" t="s">
        <v>713</v>
      </c>
      <c r="H139" t="s">
        <v>713</v>
      </c>
      <c r="I139" t="s">
        <v>1641</v>
      </c>
      <c r="J139" t="s">
        <v>1538</v>
      </c>
      <c r="K139" t="s">
        <v>714</v>
      </c>
      <c r="M139" t="s">
        <v>715</v>
      </c>
      <c r="N139" t="s">
        <v>716</v>
      </c>
      <c r="O139">
        <v>542286</v>
      </c>
      <c r="P139">
        <v>184464</v>
      </c>
      <c r="Q139">
        <v>51.541145999999998</v>
      </c>
      <c r="R139">
        <v>5.0347099999999999E-2</v>
      </c>
    </row>
    <row r="140" spans="1:18" x14ac:dyDescent="0.25">
      <c r="A140" t="s">
        <v>1603</v>
      </c>
      <c r="B140" t="s">
        <v>717</v>
      </c>
      <c r="C140" t="s">
        <v>718</v>
      </c>
      <c r="D140" t="s">
        <v>590</v>
      </c>
      <c r="E140" t="s">
        <v>591</v>
      </c>
      <c r="F140" t="s">
        <v>712</v>
      </c>
      <c r="G140" t="s">
        <v>713</v>
      </c>
      <c r="H140" t="s">
        <v>713</v>
      </c>
      <c r="I140" t="s">
        <v>1641</v>
      </c>
      <c r="J140" t="s">
        <v>1538</v>
      </c>
      <c r="K140" t="s">
        <v>719</v>
      </c>
      <c r="M140" t="s">
        <v>720</v>
      </c>
      <c r="N140" t="s">
        <v>721</v>
      </c>
      <c r="O140">
        <v>541796</v>
      </c>
      <c r="P140">
        <v>184426</v>
      </c>
      <c r="Q140">
        <v>51.540928000000001</v>
      </c>
      <c r="R140">
        <v>4.3270927000000001E-2</v>
      </c>
    </row>
    <row r="141" spans="1:18" x14ac:dyDescent="0.25">
      <c r="A141" t="s">
        <v>1603</v>
      </c>
      <c r="B141" t="s">
        <v>722</v>
      </c>
      <c r="C141" t="s">
        <v>723</v>
      </c>
      <c r="D141" t="s">
        <v>590</v>
      </c>
      <c r="E141" t="s">
        <v>591</v>
      </c>
      <c r="F141" t="s">
        <v>712</v>
      </c>
      <c r="G141" t="s">
        <v>713</v>
      </c>
      <c r="H141" t="s">
        <v>713</v>
      </c>
      <c r="I141" t="s">
        <v>1641</v>
      </c>
      <c r="J141" t="s">
        <v>1538</v>
      </c>
      <c r="K141" t="s">
        <v>724</v>
      </c>
      <c r="M141" t="s">
        <v>725</v>
      </c>
      <c r="N141" t="s">
        <v>726</v>
      </c>
      <c r="O141">
        <v>542172</v>
      </c>
      <c r="P141">
        <v>184503</v>
      </c>
      <c r="Q141">
        <v>51.541525</v>
      </c>
      <c r="R141">
        <v>4.8720109999999997E-2</v>
      </c>
    </row>
    <row r="142" spans="1:18" x14ac:dyDescent="0.25">
      <c r="A142" t="s">
        <v>1603</v>
      </c>
      <c r="B142" t="s">
        <v>727</v>
      </c>
      <c r="C142" t="s">
        <v>1746</v>
      </c>
      <c r="D142" t="s">
        <v>590</v>
      </c>
      <c r="E142" t="s">
        <v>591</v>
      </c>
      <c r="F142" t="s">
        <v>712</v>
      </c>
      <c r="G142" t="s">
        <v>713</v>
      </c>
      <c r="H142" t="s">
        <v>713</v>
      </c>
      <c r="I142" t="s">
        <v>1641</v>
      </c>
      <c r="J142" t="s">
        <v>1538</v>
      </c>
      <c r="K142" t="s">
        <v>728</v>
      </c>
      <c r="M142" t="s">
        <v>720</v>
      </c>
      <c r="N142" t="s">
        <v>721</v>
      </c>
      <c r="O142">
        <v>541796</v>
      </c>
      <c r="P142">
        <v>184426</v>
      </c>
      <c r="Q142">
        <v>51.540928000000001</v>
      </c>
      <c r="R142">
        <v>4.3270927000000001E-2</v>
      </c>
    </row>
    <row r="143" spans="1:18" x14ac:dyDescent="0.25">
      <c r="A143" t="s">
        <v>1603</v>
      </c>
      <c r="B143" t="s">
        <v>729</v>
      </c>
      <c r="C143" t="s">
        <v>730</v>
      </c>
      <c r="D143" t="s">
        <v>590</v>
      </c>
      <c r="E143" t="s">
        <v>591</v>
      </c>
      <c r="F143" t="s">
        <v>712</v>
      </c>
      <c r="G143" t="s">
        <v>713</v>
      </c>
      <c r="H143" t="s">
        <v>713</v>
      </c>
      <c r="I143" t="s">
        <v>1641</v>
      </c>
      <c r="J143" t="s">
        <v>1538</v>
      </c>
      <c r="K143" t="s">
        <v>731</v>
      </c>
      <c r="M143" t="s">
        <v>732</v>
      </c>
      <c r="N143" t="s">
        <v>733</v>
      </c>
      <c r="O143">
        <v>542458</v>
      </c>
      <c r="P143">
        <v>184130</v>
      </c>
      <c r="Q143">
        <v>51.538102000000002</v>
      </c>
      <c r="R143">
        <v>5.2690542999999999E-2</v>
      </c>
    </row>
    <row r="144" spans="1:18" x14ac:dyDescent="0.25">
      <c r="A144" t="s">
        <v>1603</v>
      </c>
      <c r="B144" t="s">
        <v>734</v>
      </c>
      <c r="C144" t="s">
        <v>1428</v>
      </c>
      <c r="D144" t="s">
        <v>590</v>
      </c>
      <c r="E144" t="s">
        <v>591</v>
      </c>
      <c r="F144" t="s">
        <v>735</v>
      </c>
      <c r="G144" t="s">
        <v>736</v>
      </c>
      <c r="H144" t="s">
        <v>736</v>
      </c>
      <c r="I144" t="s">
        <v>1642</v>
      </c>
      <c r="J144" t="s">
        <v>1538</v>
      </c>
      <c r="K144" t="s">
        <v>737</v>
      </c>
      <c r="M144" t="s">
        <v>738</v>
      </c>
      <c r="N144" t="s">
        <v>739</v>
      </c>
      <c r="O144">
        <v>539102</v>
      </c>
      <c r="P144">
        <v>185361</v>
      </c>
      <c r="Q144">
        <v>51.55</v>
      </c>
      <c r="R144">
        <v>4.8192100999999996E-3</v>
      </c>
    </row>
    <row r="145" spans="1:18" x14ac:dyDescent="0.25">
      <c r="A145" t="s">
        <v>1603</v>
      </c>
      <c r="B145" t="s">
        <v>740</v>
      </c>
      <c r="C145" t="s">
        <v>741</v>
      </c>
      <c r="D145" t="s">
        <v>590</v>
      </c>
      <c r="E145" t="s">
        <v>591</v>
      </c>
      <c r="F145" t="s">
        <v>735</v>
      </c>
      <c r="G145" t="s">
        <v>736</v>
      </c>
      <c r="H145" t="s">
        <v>736</v>
      </c>
      <c r="I145" t="s">
        <v>1642</v>
      </c>
      <c r="J145" t="s">
        <v>1538</v>
      </c>
      <c r="K145" t="s">
        <v>742</v>
      </c>
      <c r="M145" t="s">
        <v>743</v>
      </c>
      <c r="N145" t="s">
        <v>744</v>
      </c>
      <c r="O145">
        <v>541105</v>
      </c>
      <c r="P145">
        <v>185137</v>
      </c>
      <c r="Q145">
        <v>51.547490000000003</v>
      </c>
      <c r="R145">
        <v>3.3598484999999997E-2</v>
      </c>
    </row>
    <row r="146" spans="1:18" x14ac:dyDescent="0.25">
      <c r="A146" t="s">
        <v>1603</v>
      </c>
      <c r="B146" t="s">
        <v>745</v>
      </c>
      <c r="C146" t="s">
        <v>746</v>
      </c>
      <c r="D146" t="s">
        <v>590</v>
      </c>
      <c r="E146" t="s">
        <v>591</v>
      </c>
      <c r="F146" t="s">
        <v>735</v>
      </c>
      <c r="G146" t="s">
        <v>736</v>
      </c>
      <c r="H146" t="s">
        <v>736</v>
      </c>
      <c r="I146" t="s">
        <v>1642</v>
      </c>
      <c r="J146" t="s">
        <v>1538</v>
      </c>
      <c r="K146" t="s">
        <v>747</v>
      </c>
      <c r="M146" t="s">
        <v>748</v>
      </c>
      <c r="N146" t="s">
        <v>749</v>
      </c>
      <c r="O146">
        <v>540516</v>
      </c>
      <c r="P146">
        <v>185243</v>
      </c>
      <c r="Q146">
        <v>51.548589</v>
      </c>
      <c r="R146">
        <v>2.5152046000000001E-2</v>
      </c>
    </row>
    <row r="147" spans="1:18" x14ac:dyDescent="0.25">
      <c r="A147" t="s">
        <v>1603</v>
      </c>
      <c r="B147" t="s">
        <v>750</v>
      </c>
      <c r="C147" t="s">
        <v>751</v>
      </c>
      <c r="D147" t="s">
        <v>590</v>
      </c>
      <c r="E147" t="s">
        <v>591</v>
      </c>
      <c r="F147" t="s">
        <v>765</v>
      </c>
      <c r="G147" t="s">
        <v>766</v>
      </c>
      <c r="H147" t="s">
        <v>766</v>
      </c>
      <c r="I147" t="s">
        <v>1643</v>
      </c>
      <c r="J147" t="s">
        <v>1538</v>
      </c>
      <c r="K147" t="s">
        <v>752</v>
      </c>
      <c r="M147" t="s">
        <v>753</v>
      </c>
      <c r="N147" t="s">
        <v>754</v>
      </c>
      <c r="O147">
        <v>539225</v>
      </c>
      <c r="P147">
        <v>183671</v>
      </c>
      <c r="Q147">
        <v>51.534782999999997</v>
      </c>
      <c r="R147">
        <v>5.9240574000000001E-3</v>
      </c>
    </row>
    <row r="148" spans="1:18" x14ac:dyDescent="0.25">
      <c r="A148" t="s">
        <v>1603</v>
      </c>
      <c r="B148" t="s">
        <v>755</v>
      </c>
      <c r="C148" t="s">
        <v>756</v>
      </c>
      <c r="D148" t="s">
        <v>590</v>
      </c>
      <c r="E148" t="s">
        <v>591</v>
      </c>
      <c r="F148" t="s">
        <v>765</v>
      </c>
      <c r="G148" t="s">
        <v>766</v>
      </c>
      <c r="H148" t="s">
        <v>766</v>
      </c>
      <c r="I148" t="s">
        <v>1643</v>
      </c>
      <c r="J148" t="s">
        <v>1538</v>
      </c>
      <c r="K148" t="s">
        <v>757</v>
      </c>
      <c r="M148" t="s">
        <v>758</v>
      </c>
      <c r="N148" t="s">
        <v>759</v>
      </c>
      <c r="O148">
        <v>538349</v>
      </c>
      <c r="P148">
        <v>185140</v>
      </c>
      <c r="Q148">
        <v>51.548198999999997</v>
      </c>
      <c r="R148">
        <v>-6.1207496000000002E-3</v>
      </c>
    </row>
    <row r="149" spans="1:18" x14ac:dyDescent="0.25">
      <c r="A149" t="s">
        <v>1603</v>
      </c>
      <c r="B149" t="s">
        <v>764</v>
      </c>
      <c r="C149" t="s">
        <v>1549</v>
      </c>
      <c r="D149" t="s">
        <v>590</v>
      </c>
      <c r="E149" t="s">
        <v>591</v>
      </c>
      <c r="F149" t="s">
        <v>765</v>
      </c>
      <c r="G149" t="s">
        <v>766</v>
      </c>
      <c r="H149" t="s">
        <v>766</v>
      </c>
      <c r="I149" t="s">
        <v>1643</v>
      </c>
      <c r="J149" t="s">
        <v>1538</v>
      </c>
      <c r="K149" t="s">
        <v>767</v>
      </c>
      <c r="M149" t="s">
        <v>768</v>
      </c>
      <c r="N149" t="s">
        <v>769</v>
      </c>
      <c r="O149">
        <v>539553</v>
      </c>
      <c r="P149">
        <v>184332</v>
      </c>
      <c r="Q149">
        <v>51.540641999999998</v>
      </c>
      <c r="R149">
        <v>1.0911766999999999E-2</v>
      </c>
    </row>
    <row r="150" spans="1:18" x14ac:dyDescent="0.25">
      <c r="A150" t="s">
        <v>1603</v>
      </c>
      <c r="B150" t="s">
        <v>770</v>
      </c>
      <c r="C150" t="s">
        <v>771</v>
      </c>
      <c r="D150" t="s">
        <v>590</v>
      </c>
      <c r="E150" t="s">
        <v>591</v>
      </c>
      <c r="F150" t="s">
        <v>765</v>
      </c>
      <c r="G150" t="s">
        <v>766</v>
      </c>
      <c r="H150" t="s">
        <v>766</v>
      </c>
      <c r="I150" t="s">
        <v>1643</v>
      </c>
      <c r="J150" t="s">
        <v>1538</v>
      </c>
      <c r="K150" t="s">
        <v>772</v>
      </c>
      <c r="M150" t="s">
        <v>773</v>
      </c>
      <c r="N150" t="s">
        <v>774</v>
      </c>
      <c r="O150">
        <v>542460</v>
      </c>
      <c r="P150">
        <v>185199</v>
      </c>
      <c r="Q150">
        <v>51.547707000000003</v>
      </c>
      <c r="R150">
        <v>5.3151713000000003E-2</v>
      </c>
    </row>
    <row r="151" spans="1:18" x14ac:dyDescent="0.25">
      <c r="A151" t="s">
        <v>1603</v>
      </c>
      <c r="B151" t="s">
        <v>775</v>
      </c>
      <c r="C151" t="s">
        <v>776</v>
      </c>
      <c r="D151" t="s">
        <v>590</v>
      </c>
      <c r="E151" t="s">
        <v>591</v>
      </c>
      <c r="F151" t="s">
        <v>765</v>
      </c>
      <c r="G151" t="s">
        <v>766</v>
      </c>
      <c r="H151" t="s">
        <v>766</v>
      </c>
      <c r="I151" t="s">
        <v>1643</v>
      </c>
      <c r="J151" t="s">
        <v>1538</v>
      </c>
      <c r="K151" t="s">
        <v>777</v>
      </c>
      <c r="M151" t="s">
        <v>778</v>
      </c>
      <c r="N151" t="s">
        <v>779</v>
      </c>
      <c r="O151">
        <v>539233</v>
      </c>
      <c r="P151">
        <v>184486</v>
      </c>
      <c r="Q151">
        <v>51.542104999999999</v>
      </c>
      <c r="R151">
        <v>6.3613932999999996E-3</v>
      </c>
    </row>
    <row r="152" spans="1:18" x14ac:dyDescent="0.25">
      <c r="A152" t="s">
        <v>1603</v>
      </c>
      <c r="B152" t="s">
        <v>783</v>
      </c>
      <c r="C152" t="s">
        <v>784</v>
      </c>
      <c r="D152" t="s">
        <v>590</v>
      </c>
      <c r="E152" t="s">
        <v>591</v>
      </c>
      <c r="F152" t="s">
        <v>765</v>
      </c>
      <c r="G152" t="s">
        <v>766</v>
      </c>
      <c r="H152" t="s">
        <v>766</v>
      </c>
      <c r="I152" t="s">
        <v>1643</v>
      </c>
      <c r="J152" t="s">
        <v>1538</v>
      </c>
      <c r="K152" t="s">
        <v>785</v>
      </c>
      <c r="M152" t="s">
        <v>773</v>
      </c>
      <c r="N152" t="s">
        <v>774</v>
      </c>
      <c r="O152">
        <v>542460</v>
      </c>
      <c r="P152">
        <v>185199</v>
      </c>
      <c r="Q152">
        <v>51.547707000000003</v>
      </c>
      <c r="R152">
        <v>5.3151713000000003E-2</v>
      </c>
    </row>
    <row r="153" spans="1:18" x14ac:dyDescent="0.25">
      <c r="A153" t="s">
        <v>1603</v>
      </c>
      <c r="B153" t="s">
        <v>780</v>
      </c>
      <c r="C153" t="s">
        <v>1644</v>
      </c>
      <c r="D153" t="s">
        <v>590</v>
      </c>
      <c r="E153" t="s">
        <v>591</v>
      </c>
      <c r="F153" t="s">
        <v>788</v>
      </c>
      <c r="G153" t="s">
        <v>789</v>
      </c>
      <c r="H153" t="s">
        <v>789</v>
      </c>
      <c r="I153" t="s">
        <v>1645</v>
      </c>
      <c r="J153" t="s">
        <v>1538</v>
      </c>
      <c r="K153" t="s">
        <v>767</v>
      </c>
      <c r="M153" t="s">
        <v>781</v>
      </c>
      <c r="N153" t="s">
        <v>782</v>
      </c>
      <c r="O153">
        <v>539491</v>
      </c>
      <c r="P153">
        <v>184416</v>
      </c>
      <c r="Q153">
        <v>51.541412000000001</v>
      </c>
      <c r="R153">
        <v>1.0051602E-2</v>
      </c>
    </row>
    <row r="154" spans="1:18" x14ac:dyDescent="0.25">
      <c r="A154" t="s">
        <v>1603</v>
      </c>
      <c r="B154" t="s">
        <v>786</v>
      </c>
      <c r="C154" t="s">
        <v>787</v>
      </c>
      <c r="D154" t="s">
        <v>590</v>
      </c>
      <c r="E154" t="s">
        <v>591</v>
      </c>
      <c r="F154" t="s">
        <v>788</v>
      </c>
      <c r="G154" t="s">
        <v>789</v>
      </c>
      <c r="H154" t="s">
        <v>789</v>
      </c>
      <c r="I154" t="s">
        <v>1645</v>
      </c>
      <c r="J154" t="s">
        <v>1538</v>
      </c>
      <c r="K154" t="s">
        <v>790</v>
      </c>
      <c r="M154" t="s">
        <v>791</v>
      </c>
      <c r="N154" t="s">
        <v>792</v>
      </c>
      <c r="O154">
        <v>540567</v>
      </c>
      <c r="P154">
        <v>183994</v>
      </c>
      <c r="Q154">
        <v>51.537353000000003</v>
      </c>
      <c r="R154">
        <v>2.5388643999999998E-2</v>
      </c>
    </row>
    <row r="155" spans="1:18" x14ac:dyDescent="0.25">
      <c r="A155" t="s">
        <v>1603</v>
      </c>
      <c r="B155" t="s">
        <v>793</v>
      </c>
      <c r="C155" t="s">
        <v>794</v>
      </c>
      <c r="D155" t="s">
        <v>590</v>
      </c>
      <c r="E155" t="s">
        <v>591</v>
      </c>
      <c r="F155" t="s">
        <v>788</v>
      </c>
      <c r="G155" t="s">
        <v>789</v>
      </c>
      <c r="H155" t="s">
        <v>789</v>
      </c>
      <c r="I155" t="s">
        <v>1645</v>
      </c>
      <c r="J155" t="s">
        <v>1538</v>
      </c>
      <c r="K155" t="s">
        <v>795</v>
      </c>
      <c r="M155" t="s">
        <v>796</v>
      </c>
      <c r="N155" t="s">
        <v>797</v>
      </c>
      <c r="O155">
        <v>539112</v>
      </c>
      <c r="P155">
        <v>184766</v>
      </c>
      <c r="Q155">
        <v>51.544649999999997</v>
      </c>
      <c r="R155">
        <v>4.7282946000000003E-3</v>
      </c>
    </row>
    <row r="156" spans="1:18" x14ac:dyDescent="0.25">
      <c r="A156" t="s">
        <v>1603</v>
      </c>
      <c r="B156" t="s">
        <v>801</v>
      </c>
      <c r="C156" t="s">
        <v>802</v>
      </c>
      <c r="D156" t="s">
        <v>590</v>
      </c>
      <c r="E156" t="s">
        <v>591</v>
      </c>
      <c r="F156" t="s">
        <v>788</v>
      </c>
      <c r="G156" t="s">
        <v>789</v>
      </c>
      <c r="H156" t="s">
        <v>789</v>
      </c>
      <c r="I156" t="s">
        <v>1645</v>
      </c>
      <c r="J156" t="s">
        <v>1538</v>
      </c>
      <c r="K156" t="s">
        <v>798</v>
      </c>
      <c r="M156" t="s">
        <v>799</v>
      </c>
      <c r="N156" t="s">
        <v>800</v>
      </c>
      <c r="O156">
        <v>540492</v>
      </c>
      <c r="P156">
        <v>185464</v>
      </c>
      <c r="Q156">
        <v>51.550581000000001</v>
      </c>
      <c r="R156">
        <v>2.4894327000000001E-2</v>
      </c>
    </row>
    <row r="157" spans="1:18" x14ac:dyDescent="0.25">
      <c r="A157" t="s">
        <v>1603</v>
      </c>
      <c r="B157" t="s">
        <v>803</v>
      </c>
      <c r="C157" t="s">
        <v>804</v>
      </c>
      <c r="D157" t="s">
        <v>590</v>
      </c>
      <c r="E157" t="s">
        <v>591</v>
      </c>
      <c r="F157" t="s">
        <v>788</v>
      </c>
      <c r="G157" t="s">
        <v>789</v>
      </c>
      <c r="H157" t="s">
        <v>789</v>
      </c>
      <c r="I157" t="s">
        <v>1645</v>
      </c>
      <c r="J157" t="s">
        <v>1538</v>
      </c>
      <c r="K157" t="s">
        <v>805</v>
      </c>
      <c r="M157" t="s">
        <v>806</v>
      </c>
      <c r="N157" t="s">
        <v>807</v>
      </c>
      <c r="O157">
        <v>540620</v>
      </c>
      <c r="P157">
        <v>184636</v>
      </c>
      <c r="Q157">
        <v>51.543109000000001</v>
      </c>
      <c r="R157">
        <v>2.6408576E-2</v>
      </c>
    </row>
    <row r="158" spans="1:18" x14ac:dyDescent="0.25">
      <c r="A158" t="s">
        <v>1603</v>
      </c>
      <c r="B158" t="s">
        <v>808</v>
      </c>
      <c r="C158" t="s">
        <v>809</v>
      </c>
      <c r="D158" t="s">
        <v>810</v>
      </c>
      <c r="E158" t="s">
        <v>811</v>
      </c>
      <c r="F158" t="s">
        <v>812</v>
      </c>
      <c r="G158" t="s">
        <v>813</v>
      </c>
      <c r="H158" t="s">
        <v>813</v>
      </c>
      <c r="I158" t="s">
        <v>1646</v>
      </c>
      <c r="J158" t="s">
        <v>1538</v>
      </c>
      <c r="K158" t="s">
        <v>814</v>
      </c>
      <c r="L158" t="s">
        <v>815</v>
      </c>
      <c r="M158" t="s">
        <v>816</v>
      </c>
      <c r="N158" t="s">
        <v>817</v>
      </c>
      <c r="O158">
        <v>542899</v>
      </c>
      <c r="P158">
        <v>187429</v>
      </c>
      <c r="Q158">
        <v>51.567633999999998</v>
      </c>
      <c r="R158">
        <v>6.0384001E-2</v>
      </c>
    </row>
    <row r="159" spans="1:18" x14ac:dyDescent="0.25">
      <c r="A159" t="s">
        <v>1603</v>
      </c>
      <c r="B159" t="s">
        <v>823</v>
      </c>
      <c r="C159" t="s">
        <v>824</v>
      </c>
      <c r="D159" t="s">
        <v>810</v>
      </c>
      <c r="E159" t="s">
        <v>811</v>
      </c>
      <c r="F159" t="s">
        <v>812</v>
      </c>
      <c r="G159" t="s">
        <v>813</v>
      </c>
      <c r="H159" t="s">
        <v>813</v>
      </c>
      <c r="I159" t="s">
        <v>1646</v>
      </c>
      <c r="J159" t="s">
        <v>1538</v>
      </c>
      <c r="K159" t="s">
        <v>825</v>
      </c>
      <c r="L159" t="s">
        <v>815</v>
      </c>
      <c r="M159" t="s">
        <v>826</v>
      </c>
      <c r="N159" t="s">
        <v>827</v>
      </c>
      <c r="O159">
        <v>543751</v>
      </c>
      <c r="P159">
        <v>187002</v>
      </c>
      <c r="Q159">
        <v>51.563580999999999</v>
      </c>
      <c r="R159">
        <v>7.2493724999999995E-2</v>
      </c>
    </row>
    <row r="160" spans="1:18" x14ac:dyDescent="0.25">
      <c r="A160" t="s">
        <v>1603</v>
      </c>
      <c r="B160" t="s">
        <v>828</v>
      </c>
      <c r="C160" t="s">
        <v>829</v>
      </c>
      <c r="D160" t="s">
        <v>810</v>
      </c>
      <c r="E160" t="s">
        <v>811</v>
      </c>
      <c r="F160" t="s">
        <v>812</v>
      </c>
      <c r="G160" t="s">
        <v>813</v>
      </c>
      <c r="H160" t="s">
        <v>813</v>
      </c>
      <c r="I160" t="s">
        <v>1646</v>
      </c>
      <c r="J160" t="s">
        <v>1538</v>
      </c>
      <c r="K160" t="s">
        <v>830</v>
      </c>
      <c r="L160" t="s">
        <v>815</v>
      </c>
      <c r="M160" t="s">
        <v>831</v>
      </c>
      <c r="N160" t="s">
        <v>832</v>
      </c>
      <c r="O160">
        <v>543646</v>
      </c>
      <c r="P160">
        <v>186952</v>
      </c>
      <c r="Q160">
        <v>51.563158000000001</v>
      </c>
      <c r="R160">
        <v>7.0959545999999998E-2</v>
      </c>
    </row>
    <row r="161" spans="1:18" x14ac:dyDescent="0.25">
      <c r="A161" t="s">
        <v>1603</v>
      </c>
      <c r="B161" t="s">
        <v>833</v>
      </c>
      <c r="C161" t="s">
        <v>834</v>
      </c>
      <c r="D161" t="s">
        <v>810</v>
      </c>
      <c r="E161" t="s">
        <v>811</v>
      </c>
      <c r="F161" t="s">
        <v>812</v>
      </c>
      <c r="G161" t="s">
        <v>813</v>
      </c>
      <c r="H161" t="s">
        <v>813</v>
      </c>
      <c r="I161" t="s">
        <v>1646</v>
      </c>
      <c r="J161" t="s">
        <v>1538</v>
      </c>
      <c r="K161" t="s">
        <v>835</v>
      </c>
      <c r="L161" t="s">
        <v>815</v>
      </c>
      <c r="M161" t="s">
        <v>836</v>
      </c>
      <c r="N161" t="s">
        <v>837</v>
      </c>
      <c r="O161">
        <v>543990</v>
      </c>
      <c r="P161">
        <v>186949</v>
      </c>
      <c r="Q161">
        <v>51.563043</v>
      </c>
      <c r="R161">
        <v>7.5917640999999994E-2</v>
      </c>
    </row>
    <row r="162" spans="1:18" x14ac:dyDescent="0.25">
      <c r="A162" t="s">
        <v>1603</v>
      </c>
      <c r="B162" t="s">
        <v>838</v>
      </c>
      <c r="C162" t="s">
        <v>839</v>
      </c>
      <c r="D162" t="s">
        <v>810</v>
      </c>
      <c r="E162" t="s">
        <v>811</v>
      </c>
      <c r="F162" t="s">
        <v>812</v>
      </c>
      <c r="G162" t="s">
        <v>813</v>
      </c>
      <c r="H162" t="s">
        <v>813</v>
      </c>
      <c r="I162" t="s">
        <v>1646</v>
      </c>
      <c r="J162" t="s">
        <v>1538</v>
      </c>
      <c r="K162" t="s">
        <v>840</v>
      </c>
      <c r="L162" t="s">
        <v>815</v>
      </c>
      <c r="M162" t="s">
        <v>841</v>
      </c>
      <c r="N162" t="s">
        <v>842</v>
      </c>
      <c r="O162">
        <v>543201</v>
      </c>
      <c r="P162">
        <v>188032</v>
      </c>
      <c r="Q162">
        <v>51.572975</v>
      </c>
      <c r="R162">
        <v>6.4983819999999998E-2</v>
      </c>
    </row>
    <row r="163" spans="1:18" x14ac:dyDescent="0.25">
      <c r="A163" t="s">
        <v>1603</v>
      </c>
      <c r="B163" t="s">
        <v>843</v>
      </c>
      <c r="C163" t="s">
        <v>844</v>
      </c>
      <c r="D163" t="s">
        <v>810</v>
      </c>
      <c r="E163" t="s">
        <v>811</v>
      </c>
      <c r="F163" t="s">
        <v>812</v>
      </c>
      <c r="G163" t="s">
        <v>813</v>
      </c>
      <c r="H163" t="s">
        <v>813</v>
      </c>
      <c r="I163" t="s">
        <v>1646</v>
      </c>
      <c r="J163" t="s">
        <v>1538</v>
      </c>
      <c r="K163" t="s">
        <v>845</v>
      </c>
      <c r="L163" t="s">
        <v>846</v>
      </c>
      <c r="M163" t="s">
        <v>847</v>
      </c>
      <c r="N163" t="s">
        <v>848</v>
      </c>
      <c r="O163">
        <v>543151</v>
      </c>
      <c r="P163">
        <v>188496</v>
      </c>
      <c r="Q163">
        <v>51.577157</v>
      </c>
      <c r="R163">
        <v>6.4451751000000002E-2</v>
      </c>
    </row>
    <row r="164" spans="1:18" x14ac:dyDescent="0.25">
      <c r="A164" t="s">
        <v>1603</v>
      </c>
      <c r="B164" t="s">
        <v>849</v>
      </c>
      <c r="C164" t="s">
        <v>850</v>
      </c>
      <c r="D164" t="s">
        <v>810</v>
      </c>
      <c r="E164" t="s">
        <v>811</v>
      </c>
      <c r="F164" t="s">
        <v>812</v>
      </c>
      <c r="G164" t="s">
        <v>813</v>
      </c>
      <c r="H164" t="s">
        <v>813</v>
      </c>
      <c r="I164" t="s">
        <v>1646</v>
      </c>
      <c r="J164" t="s">
        <v>1538</v>
      </c>
      <c r="K164" t="s">
        <v>851</v>
      </c>
      <c r="L164" t="s">
        <v>846</v>
      </c>
      <c r="M164" t="s">
        <v>852</v>
      </c>
      <c r="N164" t="s">
        <v>853</v>
      </c>
      <c r="O164">
        <v>542406</v>
      </c>
      <c r="P164">
        <v>188530</v>
      </c>
      <c r="Q164">
        <v>51.577651000000003</v>
      </c>
      <c r="R164">
        <v>5.3721702000000003E-2</v>
      </c>
    </row>
    <row r="165" spans="1:18" x14ac:dyDescent="0.25">
      <c r="A165" t="s">
        <v>1603</v>
      </c>
      <c r="B165" t="s">
        <v>818</v>
      </c>
      <c r="C165" t="s">
        <v>819</v>
      </c>
      <c r="D165" t="s">
        <v>810</v>
      </c>
      <c r="E165" t="s">
        <v>811</v>
      </c>
      <c r="F165" t="s">
        <v>812</v>
      </c>
      <c r="G165" t="s">
        <v>813</v>
      </c>
      <c r="H165" t="s">
        <v>813</v>
      </c>
      <c r="I165" t="s">
        <v>1646</v>
      </c>
      <c r="J165" t="s">
        <v>1539</v>
      </c>
      <c r="K165" t="s">
        <v>820</v>
      </c>
      <c r="L165" t="s">
        <v>815</v>
      </c>
      <c r="M165" t="s">
        <v>821</v>
      </c>
      <c r="N165" t="s">
        <v>822</v>
      </c>
      <c r="O165">
        <v>543305</v>
      </c>
      <c r="P165">
        <v>186498</v>
      </c>
      <c r="Q165">
        <v>51.559165</v>
      </c>
      <c r="R165">
        <v>6.5858546000000004E-2</v>
      </c>
    </row>
    <row r="166" spans="1:18" x14ac:dyDescent="0.25">
      <c r="A166" t="s">
        <v>1603</v>
      </c>
      <c r="B166" t="s">
        <v>854</v>
      </c>
      <c r="C166" t="s">
        <v>855</v>
      </c>
      <c r="D166" t="s">
        <v>810</v>
      </c>
      <c r="E166" t="s">
        <v>811</v>
      </c>
      <c r="F166" t="s">
        <v>856</v>
      </c>
      <c r="G166" t="s">
        <v>857</v>
      </c>
      <c r="H166" t="s">
        <v>857</v>
      </c>
      <c r="I166" t="s">
        <v>1647</v>
      </c>
      <c r="J166" t="s">
        <v>1538</v>
      </c>
      <c r="K166" t="s">
        <v>858</v>
      </c>
      <c r="L166" t="s">
        <v>846</v>
      </c>
      <c r="M166" t="s">
        <v>859</v>
      </c>
      <c r="N166" t="s">
        <v>860</v>
      </c>
      <c r="O166">
        <v>543661</v>
      </c>
      <c r="P166">
        <v>188984</v>
      </c>
      <c r="Q166">
        <v>51.581412999999998</v>
      </c>
      <c r="R166">
        <v>7.2005967000000004E-2</v>
      </c>
    </row>
    <row r="167" spans="1:18" x14ac:dyDescent="0.25">
      <c r="A167" t="s">
        <v>1603</v>
      </c>
      <c r="B167" t="s">
        <v>861</v>
      </c>
      <c r="C167" t="s">
        <v>862</v>
      </c>
      <c r="D167" t="s">
        <v>810</v>
      </c>
      <c r="E167" t="s">
        <v>811</v>
      </c>
      <c r="F167" t="s">
        <v>856</v>
      </c>
      <c r="G167" t="s">
        <v>857</v>
      </c>
      <c r="H167" t="s">
        <v>857</v>
      </c>
      <c r="I167" t="s">
        <v>1647</v>
      </c>
      <c r="J167" t="s">
        <v>1538</v>
      </c>
      <c r="K167" t="s">
        <v>863</v>
      </c>
      <c r="L167" t="s">
        <v>846</v>
      </c>
      <c r="M167" t="s">
        <v>864</v>
      </c>
      <c r="N167" t="s">
        <v>865</v>
      </c>
      <c r="O167">
        <v>542226</v>
      </c>
      <c r="P167">
        <v>188390</v>
      </c>
      <c r="Q167">
        <v>51.576439000000001</v>
      </c>
      <c r="R167">
        <v>5.1069203000000001E-2</v>
      </c>
    </row>
    <row r="168" spans="1:18" x14ac:dyDescent="0.25">
      <c r="A168" t="s">
        <v>1603</v>
      </c>
      <c r="B168" t="s">
        <v>866</v>
      </c>
      <c r="C168" t="s">
        <v>867</v>
      </c>
      <c r="D168" t="s">
        <v>810</v>
      </c>
      <c r="E168" t="s">
        <v>811</v>
      </c>
      <c r="F168" t="s">
        <v>856</v>
      </c>
      <c r="G168" t="s">
        <v>857</v>
      </c>
      <c r="H168" t="s">
        <v>857</v>
      </c>
      <c r="I168" t="s">
        <v>1647</v>
      </c>
      <c r="J168" t="s">
        <v>1538</v>
      </c>
      <c r="K168" t="s">
        <v>868</v>
      </c>
      <c r="L168" t="s">
        <v>869</v>
      </c>
      <c r="M168" t="s">
        <v>870</v>
      </c>
      <c r="N168" t="s">
        <v>871</v>
      </c>
      <c r="O168">
        <v>543621</v>
      </c>
      <c r="P168">
        <v>190647</v>
      </c>
      <c r="Q168">
        <v>51.596366000000003</v>
      </c>
      <c r="R168">
        <v>7.2108948000000006E-2</v>
      </c>
    </row>
    <row r="169" spans="1:18" x14ac:dyDescent="0.25">
      <c r="A169" t="s">
        <v>1603</v>
      </c>
      <c r="B169" t="s">
        <v>872</v>
      </c>
      <c r="C169" t="s">
        <v>873</v>
      </c>
      <c r="D169" t="s">
        <v>810</v>
      </c>
      <c r="E169" t="s">
        <v>811</v>
      </c>
      <c r="F169" t="s">
        <v>856</v>
      </c>
      <c r="G169" t="s">
        <v>857</v>
      </c>
      <c r="H169" t="s">
        <v>857</v>
      </c>
      <c r="I169" t="s">
        <v>1647</v>
      </c>
      <c r="J169" t="s">
        <v>1538</v>
      </c>
      <c r="K169" t="s">
        <v>874</v>
      </c>
      <c r="L169" t="s">
        <v>875</v>
      </c>
      <c r="M169" t="s">
        <v>876</v>
      </c>
      <c r="N169" t="s">
        <v>877</v>
      </c>
      <c r="O169">
        <v>542982</v>
      </c>
      <c r="P169">
        <v>190347</v>
      </c>
      <c r="Q169">
        <v>51.593831999999999</v>
      </c>
      <c r="R169">
        <v>6.2767795000000001E-2</v>
      </c>
    </row>
    <row r="170" spans="1:18" x14ac:dyDescent="0.25">
      <c r="A170" t="s">
        <v>1603</v>
      </c>
      <c r="B170" t="s">
        <v>878</v>
      </c>
      <c r="C170" t="s">
        <v>879</v>
      </c>
      <c r="D170" t="s">
        <v>810</v>
      </c>
      <c r="E170" t="s">
        <v>811</v>
      </c>
      <c r="F170" t="s">
        <v>856</v>
      </c>
      <c r="G170" t="s">
        <v>857</v>
      </c>
      <c r="H170" t="s">
        <v>857</v>
      </c>
      <c r="I170" t="s">
        <v>1647</v>
      </c>
      <c r="J170" t="s">
        <v>1538</v>
      </c>
      <c r="K170" t="s">
        <v>880</v>
      </c>
      <c r="L170" t="s">
        <v>857</v>
      </c>
      <c r="M170" t="s">
        <v>881</v>
      </c>
      <c r="N170" t="s">
        <v>882</v>
      </c>
      <c r="O170">
        <v>544453</v>
      </c>
      <c r="P170">
        <v>191094</v>
      </c>
      <c r="Q170">
        <v>51.600169999999999</v>
      </c>
      <c r="R170">
        <v>8.4296185999999995E-2</v>
      </c>
    </row>
    <row r="171" spans="1:18" x14ac:dyDescent="0.25">
      <c r="A171" t="s">
        <v>1603</v>
      </c>
      <c r="B171" t="s">
        <v>894</v>
      </c>
      <c r="C171" t="s">
        <v>895</v>
      </c>
      <c r="D171" t="s">
        <v>810</v>
      </c>
      <c r="E171" t="s">
        <v>811</v>
      </c>
      <c r="F171" t="s">
        <v>856</v>
      </c>
      <c r="G171" t="s">
        <v>857</v>
      </c>
      <c r="H171" t="s">
        <v>857</v>
      </c>
      <c r="I171" t="s">
        <v>1647</v>
      </c>
      <c r="J171" t="s">
        <v>1538</v>
      </c>
      <c r="K171" t="s">
        <v>896</v>
      </c>
      <c r="L171" t="s">
        <v>897</v>
      </c>
      <c r="M171" t="s">
        <v>898</v>
      </c>
      <c r="N171" t="s">
        <v>899</v>
      </c>
      <c r="O171">
        <v>545822</v>
      </c>
      <c r="P171">
        <v>191978</v>
      </c>
      <c r="Q171">
        <v>51.607759999999999</v>
      </c>
      <c r="R171">
        <v>0.10441554</v>
      </c>
    </row>
    <row r="172" spans="1:18" x14ac:dyDescent="0.25">
      <c r="A172" t="s">
        <v>1603</v>
      </c>
      <c r="B172" t="s">
        <v>900</v>
      </c>
      <c r="C172" t="s">
        <v>901</v>
      </c>
      <c r="D172" t="s">
        <v>810</v>
      </c>
      <c r="E172" t="s">
        <v>811</v>
      </c>
      <c r="F172" t="s">
        <v>856</v>
      </c>
      <c r="G172" t="s">
        <v>857</v>
      </c>
      <c r="H172" t="s">
        <v>857</v>
      </c>
      <c r="I172" t="s">
        <v>1647</v>
      </c>
      <c r="J172" t="s">
        <v>1538</v>
      </c>
      <c r="K172" t="s">
        <v>896</v>
      </c>
      <c r="L172" t="s">
        <v>897</v>
      </c>
      <c r="M172" t="s">
        <v>898</v>
      </c>
      <c r="N172" t="s">
        <v>899</v>
      </c>
      <c r="O172">
        <v>545822</v>
      </c>
      <c r="P172">
        <v>191978</v>
      </c>
      <c r="Q172">
        <v>51.607759999999999</v>
      </c>
      <c r="R172">
        <v>0.10441554</v>
      </c>
    </row>
    <row r="173" spans="1:18" x14ac:dyDescent="0.25">
      <c r="A173" t="s">
        <v>1603</v>
      </c>
      <c r="B173" t="s">
        <v>902</v>
      </c>
      <c r="C173" t="s">
        <v>903</v>
      </c>
      <c r="D173" t="s">
        <v>810</v>
      </c>
      <c r="E173" t="s">
        <v>811</v>
      </c>
      <c r="F173" t="s">
        <v>904</v>
      </c>
      <c r="G173" t="s">
        <v>905</v>
      </c>
      <c r="H173" t="s">
        <v>905</v>
      </c>
      <c r="I173" t="s">
        <v>1648</v>
      </c>
      <c r="J173" t="s">
        <v>1538</v>
      </c>
      <c r="K173" t="s">
        <v>906</v>
      </c>
      <c r="L173" t="s">
        <v>907</v>
      </c>
      <c r="M173" t="s">
        <v>908</v>
      </c>
      <c r="N173" t="s">
        <v>909</v>
      </c>
      <c r="O173">
        <v>544820</v>
      </c>
      <c r="P173">
        <v>188524</v>
      </c>
      <c r="Q173">
        <v>51.576982999999998</v>
      </c>
      <c r="R173">
        <v>8.8531907000000007E-2</v>
      </c>
    </row>
    <row r="174" spans="1:18" x14ac:dyDescent="0.25">
      <c r="A174" t="s">
        <v>1603</v>
      </c>
      <c r="B174" t="s">
        <v>915</v>
      </c>
      <c r="C174" t="s">
        <v>916</v>
      </c>
      <c r="D174" t="s">
        <v>810</v>
      </c>
      <c r="E174" t="s">
        <v>811</v>
      </c>
      <c r="F174" t="s">
        <v>904</v>
      </c>
      <c r="G174" t="s">
        <v>905</v>
      </c>
      <c r="H174" t="s">
        <v>905</v>
      </c>
      <c r="I174" t="s">
        <v>1648</v>
      </c>
      <c r="J174" t="s">
        <v>1538</v>
      </c>
      <c r="K174" t="s">
        <v>917</v>
      </c>
      <c r="L174" t="s">
        <v>918</v>
      </c>
      <c r="M174" t="s">
        <v>919</v>
      </c>
      <c r="N174" t="s">
        <v>920</v>
      </c>
      <c r="O174">
        <v>546331</v>
      </c>
      <c r="P174">
        <v>187526</v>
      </c>
      <c r="Q174">
        <v>51.567625999999997</v>
      </c>
      <c r="R174">
        <v>0.10990630999999999</v>
      </c>
    </row>
    <row r="175" spans="1:18" x14ac:dyDescent="0.25">
      <c r="A175" t="s">
        <v>1603</v>
      </c>
      <c r="B175" t="s">
        <v>921</v>
      </c>
      <c r="C175" t="s">
        <v>922</v>
      </c>
      <c r="D175" t="s">
        <v>810</v>
      </c>
      <c r="E175" t="s">
        <v>811</v>
      </c>
      <c r="F175" t="s">
        <v>904</v>
      </c>
      <c r="G175" t="s">
        <v>905</v>
      </c>
      <c r="H175" t="s">
        <v>905</v>
      </c>
      <c r="I175" t="s">
        <v>1648</v>
      </c>
      <c r="J175" t="s">
        <v>1538</v>
      </c>
      <c r="K175" t="s">
        <v>923</v>
      </c>
      <c r="L175" t="s">
        <v>905</v>
      </c>
      <c r="M175" t="s">
        <v>924</v>
      </c>
      <c r="N175" t="s">
        <v>925</v>
      </c>
      <c r="O175">
        <v>545438</v>
      </c>
      <c r="P175">
        <v>187037</v>
      </c>
      <c r="Q175">
        <v>51.563462999999999</v>
      </c>
      <c r="R175">
        <v>9.6829019000000002E-2</v>
      </c>
    </row>
    <row r="176" spans="1:18" x14ac:dyDescent="0.25">
      <c r="A176" t="s">
        <v>1603</v>
      </c>
      <c r="B176" t="s">
        <v>926</v>
      </c>
      <c r="C176" t="s">
        <v>927</v>
      </c>
      <c r="D176" t="s">
        <v>810</v>
      </c>
      <c r="E176" t="s">
        <v>811</v>
      </c>
      <c r="F176" t="s">
        <v>904</v>
      </c>
      <c r="G176" t="s">
        <v>905</v>
      </c>
      <c r="H176" t="s">
        <v>905</v>
      </c>
      <c r="I176" t="s">
        <v>1648</v>
      </c>
      <c r="J176" t="s">
        <v>1538</v>
      </c>
      <c r="K176" t="s">
        <v>928</v>
      </c>
      <c r="L176" t="s">
        <v>905</v>
      </c>
      <c r="M176" t="s">
        <v>929</v>
      </c>
      <c r="N176" t="s">
        <v>930</v>
      </c>
      <c r="O176">
        <v>545249</v>
      </c>
      <c r="P176">
        <v>187246</v>
      </c>
      <c r="Q176">
        <v>51.565389000000003</v>
      </c>
      <c r="R176">
        <v>9.4190582999999994E-2</v>
      </c>
    </row>
    <row r="177" spans="1:18" x14ac:dyDescent="0.25">
      <c r="A177" t="s">
        <v>1603</v>
      </c>
      <c r="B177" t="s">
        <v>931</v>
      </c>
      <c r="C177" t="s">
        <v>932</v>
      </c>
      <c r="D177" t="s">
        <v>810</v>
      </c>
      <c r="E177" t="s">
        <v>811</v>
      </c>
      <c r="F177" t="s">
        <v>904</v>
      </c>
      <c r="G177" t="s">
        <v>905</v>
      </c>
      <c r="H177" t="s">
        <v>905</v>
      </c>
      <c r="I177" t="s">
        <v>1648</v>
      </c>
      <c r="J177" t="s">
        <v>1538</v>
      </c>
      <c r="K177" t="s">
        <v>933</v>
      </c>
      <c r="L177" t="s">
        <v>918</v>
      </c>
      <c r="M177" t="s">
        <v>934</v>
      </c>
      <c r="N177" t="s">
        <v>935</v>
      </c>
      <c r="O177">
        <v>546598</v>
      </c>
      <c r="P177">
        <v>187054</v>
      </c>
      <c r="Q177">
        <v>51.563316</v>
      </c>
      <c r="R177">
        <v>0.11355912999999999</v>
      </c>
    </row>
    <row r="178" spans="1:18" x14ac:dyDescent="0.25">
      <c r="A178" t="s">
        <v>1603</v>
      </c>
      <c r="B178" t="s">
        <v>936</v>
      </c>
      <c r="C178" t="s">
        <v>937</v>
      </c>
      <c r="D178" t="s">
        <v>810</v>
      </c>
      <c r="E178" t="s">
        <v>811</v>
      </c>
      <c r="F178" t="s">
        <v>904</v>
      </c>
      <c r="G178" t="s">
        <v>905</v>
      </c>
      <c r="H178" t="s">
        <v>905</v>
      </c>
      <c r="I178" t="s">
        <v>1648</v>
      </c>
      <c r="J178" t="s">
        <v>1538</v>
      </c>
      <c r="K178" t="s">
        <v>938</v>
      </c>
      <c r="L178" t="s">
        <v>918</v>
      </c>
      <c r="M178" t="s">
        <v>939</v>
      </c>
      <c r="N178" t="s">
        <v>940</v>
      </c>
      <c r="O178">
        <v>546532</v>
      </c>
      <c r="P178">
        <v>187121</v>
      </c>
      <c r="Q178">
        <v>51.563935000000001</v>
      </c>
      <c r="R178">
        <v>0.11263556</v>
      </c>
    </row>
    <row r="179" spans="1:18" x14ac:dyDescent="0.25">
      <c r="A179" t="s">
        <v>1603</v>
      </c>
      <c r="B179" t="s">
        <v>941</v>
      </c>
      <c r="C179" t="s">
        <v>942</v>
      </c>
      <c r="D179" t="s">
        <v>810</v>
      </c>
      <c r="E179" t="s">
        <v>811</v>
      </c>
      <c r="F179" t="s">
        <v>904</v>
      </c>
      <c r="G179" t="s">
        <v>905</v>
      </c>
      <c r="H179" t="s">
        <v>905</v>
      </c>
      <c r="I179" t="s">
        <v>1648</v>
      </c>
      <c r="J179" t="s">
        <v>1538</v>
      </c>
      <c r="K179" t="s">
        <v>943</v>
      </c>
      <c r="L179" t="s">
        <v>405</v>
      </c>
      <c r="M179" t="s">
        <v>944</v>
      </c>
      <c r="N179" t="s">
        <v>945</v>
      </c>
      <c r="O179">
        <v>547352</v>
      </c>
      <c r="P179">
        <v>188216</v>
      </c>
      <c r="Q179">
        <v>51.573560000000001</v>
      </c>
      <c r="R179">
        <v>0.12491581</v>
      </c>
    </row>
    <row r="180" spans="1:18" x14ac:dyDescent="0.25">
      <c r="A180" t="s">
        <v>1603</v>
      </c>
      <c r="B180" t="s">
        <v>946</v>
      </c>
      <c r="C180" t="s">
        <v>1747</v>
      </c>
      <c r="D180" t="s">
        <v>810</v>
      </c>
      <c r="E180" t="s">
        <v>811</v>
      </c>
      <c r="F180" t="s">
        <v>904</v>
      </c>
      <c r="G180" t="s">
        <v>905</v>
      </c>
      <c r="H180" t="s">
        <v>905</v>
      </c>
      <c r="I180" t="s">
        <v>1648</v>
      </c>
      <c r="J180" t="s">
        <v>1539</v>
      </c>
      <c r="K180" t="s">
        <v>948</v>
      </c>
      <c r="L180" t="s">
        <v>405</v>
      </c>
      <c r="M180" t="s">
        <v>949</v>
      </c>
      <c r="N180" t="s">
        <v>950</v>
      </c>
      <c r="O180">
        <v>547178</v>
      </c>
      <c r="P180">
        <v>188535</v>
      </c>
      <c r="Q180">
        <v>51.576472000000003</v>
      </c>
      <c r="R180">
        <v>0.12254036</v>
      </c>
    </row>
    <row r="181" spans="1:18" x14ac:dyDescent="0.25">
      <c r="A181" t="s">
        <v>1603</v>
      </c>
      <c r="B181" t="s">
        <v>996</v>
      </c>
      <c r="C181" t="s">
        <v>997</v>
      </c>
      <c r="D181" t="s">
        <v>810</v>
      </c>
      <c r="E181" t="s">
        <v>811</v>
      </c>
      <c r="F181" t="s">
        <v>953</v>
      </c>
      <c r="G181" t="s">
        <v>954</v>
      </c>
      <c r="H181" t="s">
        <v>954</v>
      </c>
      <c r="I181" t="s">
        <v>1649</v>
      </c>
      <c r="J181" t="s">
        <v>1539</v>
      </c>
      <c r="K181" t="s">
        <v>998</v>
      </c>
      <c r="L181" t="s">
        <v>999</v>
      </c>
      <c r="M181" t="s">
        <v>1000</v>
      </c>
      <c r="N181" t="s">
        <v>1001</v>
      </c>
      <c r="O181">
        <v>540897</v>
      </c>
      <c r="P181">
        <v>191927</v>
      </c>
      <c r="Q181">
        <v>51.608555000000003</v>
      </c>
      <c r="R181">
        <v>3.3322327999999998E-2</v>
      </c>
    </row>
    <row r="182" spans="1:18" x14ac:dyDescent="0.25">
      <c r="A182" t="s">
        <v>1603</v>
      </c>
      <c r="B182" t="s">
        <v>951</v>
      </c>
      <c r="C182" t="s">
        <v>952</v>
      </c>
      <c r="D182" t="s">
        <v>810</v>
      </c>
      <c r="E182" t="s">
        <v>811</v>
      </c>
      <c r="F182" t="s">
        <v>953</v>
      </c>
      <c r="G182" t="s">
        <v>954</v>
      </c>
      <c r="H182" t="s">
        <v>954</v>
      </c>
      <c r="I182" t="s">
        <v>1649</v>
      </c>
      <c r="J182" t="s">
        <v>1538</v>
      </c>
      <c r="K182" t="s">
        <v>955</v>
      </c>
      <c r="L182" t="s">
        <v>956</v>
      </c>
      <c r="M182" t="s">
        <v>957</v>
      </c>
      <c r="N182" t="s">
        <v>958</v>
      </c>
      <c r="O182">
        <v>540453</v>
      </c>
      <c r="P182">
        <v>188526</v>
      </c>
      <c r="Q182">
        <v>51.578105000000001</v>
      </c>
      <c r="R182">
        <v>2.5554684000000001E-2</v>
      </c>
    </row>
    <row r="183" spans="1:18" x14ac:dyDescent="0.25">
      <c r="A183" t="s">
        <v>1603</v>
      </c>
      <c r="B183" t="s">
        <v>959</v>
      </c>
      <c r="C183" t="s">
        <v>960</v>
      </c>
      <c r="D183" t="s">
        <v>810</v>
      </c>
      <c r="E183" t="s">
        <v>811</v>
      </c>
      <c r="F183" t="s">
        <v>953</v>
      </c>
      <c r="G183" t="s">
        <v>954</v>
      </c>
      <c r="H183" t="s">
        <v>954</v>
      </c>
      <c r="I183" t="s">
        <v>1649</v>
      </c>
      <c r="J183" t="s">
        <v>1538</v>
      </c>
      <c r="K183" t="s">
        <v>961</v>
      </c>
      <c r="L183" t="s">
        <v>956</v>
      </c>
      <c r="M183" t="s">
        <v>962</v>
      </c>
      <c r="N183" t="s">
        <v>963</v>
      </c>
      <c r="O183">
        <v>540289</v>
      </c>
      <c r="P183">
        <v>188521</v>
      </c>
      <c r="Q183">
        <v>51.578100999999997</v>
      </c>
      <c r="R183">
        <v>2.3187508999999999E-2</v>
      </c>
    </row>
    <row r="184" spans="1:18" x14ac:dyDescent="0.25">
      <c r="A184" t="s">
        <v>1603</v>
      </c>
      <c r="B184" t="s">
        <v>964</v>
      </c>
      <c r="C184" t="s">
        <v>965</v>
      </c>
      <c r="D184" t="s">
        <v>810</v>
      </c>
      <c r="E184" t="s">
        <v>811</v>
      </c>
      <c r="F184" t="s">
        <v>953</v>
      </c>
      <c r="G184" t="s">
        <v>954</v>
      </c>
      <c r="H184" t="s">
        <v>954</v>
      </c>
      <c r="I184" t="s">
        <v>1649</v>
      </c>
      <c r="J184" t="s">
        <v>1538</v>
      </c>
      <c r="K184" t="s">
        <v>966</v>
      </c>
      <c r="L184" t="s">
        <v>967</v>
      </c>
      <c r="M184" t="s">
        <v>968</v>
      </c>
      <c r="N184" t="s">
        <v>969</v>
      </c>
      <c r="O184">
        <v>541394</v>
      </c>
      <c r="P184">
        <v>186612</v>
      </c>
      <c r="Q184">
        <v>51.560670999999999</v>
      </c>
      <c r="R184">
        <v>3.8356031999999998E-2</v>
      </c>
    </row>
    <row r="185" spans="1:18" x14ac:dyDescent="0.25">
      <c r="A185" t="s">
        <v>1603</v>
      </c>
      <c r="B185" t="s">
        <v>970</v>
      </c>
      <c r="C185" t="s">
        <v>971</v>
      </c>
      <c r="D185" t="s">
        <v>810</v>
      </c>
      <c r="E185" t="s">
        <v>811</v>
      </c>
      <c r="F185" t="s">
        <v>953</v>
      </c>
      <c r="G185" t="s">
        <v>954</v>
      </c>
      <c r="H185" t="s">
        <v>954</v>
      </c>
      <c r="I185" t="s">
        <v>1649</v>
      </c>
      <c r="J185" t="s">
        <v>1538</v>
      </c>
      <c r="K185" t="s">
        <v>972</v>
      </c>
      <c r="L185" t="s">
        <v>973</v>
      </c>
      <c r="M185" t="s">
        <v>974</v>
      </c>
      <c r="N185" t="s">
        <v>975</v>
      </c>
      <c r="O185">
        <v>540404</v>
      </c>
      <c r="P185">
        <v>190279</v>
      </c>
      <c r="Q185">
        <v>51.593868999999998</v>
      </c>
      <c r="R185">
        <v>2.554851E-2</v>
      </c>
    </row>
    <row r="186" spans="1:18" x14ac:dyDescent="0.25">
      <c r="A186" t="s">
        <v>1603</v>
      </c>
      <c r="B186" t="s">
        <v>976</v>
      </c>
      <c r="C186" t="s">
        <v>977</v>
      </c>
      <c r="D186" t="s">
        <v>810</v>
      </c>
      <c r="E186" t="s">
        <v>811</v>
      </c>
      <c r="F186" t="s">
        <v>953</v>
      </c>
      <c r="G186" t="s">
        <v>954</v>
      </c>
      <c r="H186" t="s">
        <v>954</v>
      </c>
      <c r="I186" t="s">
        <v>1649</v>
      </c>
      <c r="J186" t="s">
        <v>1538</v>
      </c>
      <c r="K186" t="s">
        <v>978</v>
      </c>
      <c r="L186" t="s">
        <v>973</v>
      </c>
      <c r="M186" t="s">
        <v>974</v>
      </c>
      <c r="N186" t="s">
        <v>975</v>
      </c>
      <c r="O186">
        <v>540404</v>
      </c>
      <c r="P186">
        <v>190279</v>
      </c>
      <c r="Q186">
        <v>51.593868999999998</v>
      </c>
      <c r="R186">
        <v>2.554851E-2</v>
      </c>
    </row>
    <row r="187" spans="1:18" x14ac:dyDescent="0.25">
      <c r="A187" t="s">
        <v>1603</v>
      </c>
      <c r="B187" t="s">
        <v>979</v>
      </c>
      <c r="C187" t="s">
        <v>980</v>
      </c>
      <c r="D187" t="s">
        <v>810</v>
      </c>
      <c r="E187" t="s">
        <v>811</v>
      </c>
      <c r="F187" t="s">
        <v>953</v>
      </c>
      <c r="G187" t="s">
        <v>954</v>
      </c>
      <c r="H187" t="s">
        <v>954</v>
      </c>
      <c r="I187" t="s">
        <v>1649</v>
      </c>
      <c r="J187" t="s">
        <v>1538</v>
      </c>
      <c r="K187" t="s">
        <v>981</v>
      </c>
      <c r="L187" t="s">
        <v>973</v>
      </c>
      <c r="M187" t="s">
        <v>982</v>
      </c>
      <c r="N187" t="s">
        <v>983</v>
      </c>
      <c r="O187">
        <v>540310</v>
      </c>
      <c r="P187">
        <v>190124</v>
      </c>
      <c r="Q187">
        <v>51.592500000000001</v>
      </c>
      <c r="R187">
        <v>2.4130467999999999E-2</v>
      </c>
    </row>
    <row r="188" spans="1:18" x14ac:dyDescent="0.25">
      <c r="A188" t="s">
        <v>1603</v>
      </c>
      <c r="B188" t="s">
        <v>984</v>
      </c>
      <c r="C188" t="s">
        <v>985</v>
      </c>
      <c r="D188" t="s">
        <v>810</v>
      </c>
      <c r="E188" t="s">
        <v>811</v>
      </c>
      <c r="F188" t="s">
        <v>953</v>
      </c>
      <c r="G188" t="s">
        <v>954</v>
      </c>
      <c r="H188" t="s">
        <v>954</v>
      </c>
      <c r="I188" t="s">
        <v>1649</v>
      </c>
      <c r="J188" t="s">
        <v>1538</v>
      </c>
      <c r="K188" t="s">
        <v>986</v>
      </c>
      <c r="L188" t="s">
        <v>973</v>
      </c>
      <c r="M188" t="s">
        <v>987</v>
      </c>
      <c r="N188" t="s">
        <v>988</v>
      </c>
      <c r="O188">
        <v>540129</v>
      </c>
      <c r="P188">
        <v>190669</v>
      </c>
      <c r="Q188">
        <v>51.597442000000001</v>
      </c>
      <c r="R188">
        <v>2.1736756999999999E-2</v>
      </c>
    </row>
    <row r="189" spans="1:18" x14ac:dyDescent="0.25">
      <c r="A189" t="s">
        <v>1603</v>
      </c>
      <c r="B189" t="s">
        <v>991</v>
      </c>
      <c r="C189" t="s">
        <v>992</v>
      </c>
      <c r="D189" t="s">
        <v>810</v>
      </c>
      <c r="E189" t="s">
        <v>811</v>
      </c>
      <c r="F189" t="s">
        <v>953</v>
      </c>
      <c r="G189" t="s">
        <v>954</v>
      </c>
      <c r="H189" t="s">
        <v>954</v>
      </c>
      <c r="I189" t="s">
        <v>1649</v>
      </c>
      <c r="J189" t="s">
        <v>1538</v>
      </c>
      <c r="K189" t="s">
        <v>993</v>
      </c>
      <c r="L189" t="s">
        <v>815</v>
      </c>
      <c r="M189" t="s">
        <v>994</v>
      </c>
      <c r="N189" t="s">
        <v>995</v>
      </c>
      <c r="O189">
        <v>542206</v>
      </c>
      <c r="P189">
        <v>190038</v>
      </c>
      <c r="Q189">
        <v>51.591251999999997</v>
      </c>
      <c r="R189">
        <v>5.1447693000000003E-2</v>
      </c>
    </row>
    <row r="190" spans="1:18" x14ac:dyDescent="0.25">
      <c r="A190" t="s">
        <v>1603</v>
      </c>
      <c r="B190" t="s">
        <v>1002</v>
      </c>
      <c r="C190" t="s">
        <v>1003</v>
      </c>
      <c r="D190" t="s">
        <v>810</v>
      </c>
      <c r="E190" t="s">
        <v>811</v>
      </c>
      <c r="F190" t="s">
        <v>953</v>
      </c>
      <c r="G190" t="s">
        <v>954</v>
      </c>
      <c r="H190" t="s">
        <v>954</v>
      </c>
      <c r="I190" t="s">
        <v>1649</v>
      </c>
      <c r="J190" t="s">
        <v>1538</v>
      </c>
      <c r="K190" t="s">
        <v>1004</v>
      </c>
      <c r="L190" t="s">
        <v>999</v>
      </c>
      <c r="M190" t="s">
        <v>1005</v>
      </c>
      <c r="N190" t="s">
        <v>1006</v>
      </c>
      <c r="O190">
        <v>539982</v>
      </c>
      <c r="P190">
        <v>191888</v>
      </c>
      <c r="Q190">
        <v>51.608432000000001</v>
      </c>
      <c r="R190">
        <v>2.0101964E-2</v>
      </c>
    </row>
    <row r="191" spans="1:18" x14ac:dyDescent="0.25">
      <c r="A191" t="s">
        <v>1603</v>
      </c>
      <c r="B191" t="s">
        <v>989</v>
      </c>
      <c r="C191" t="s">
        <v>990</v>
      </c>
      <c r="D191" t="s">
        <v>810</v>
      </c>
      <c r="E191" t="s">
        <v>811</v>
      </c>
      <c r="F191" t="s">
        <v>953</v>
      </c>
      <c r="G191" t="s">
        <v>954</v>
      </c>
      <c r="H191" t="s">
        <v>954</v>
      </c>
      <c r="I191" t="s">
        <v>1649</v>
      </c>
      <c r="J191" t="s">
        <v>1538</v>
      </c>
      <c r="K191" t="s">
        <v>986</v>
      </c>
      <c r="L191" t="s">
        <v>973</v>
      </c>
      <c r="M191" t="s">
        <v>987</v>
      </c>
      <c r="N191" t="s">
        <v>988</v>
      </c>
      <c r="O191">
        <v>540129</v>
      </c>
      <c r="P191">
        <v>190669</v>
      </c>
      <c r="Q191">
        <v>51.597442000000001</v>
      </c>
      <c r="R191">
        <v>2.1736756999999999E-2</v>
      </c>
    </row>
    <row r="192" spans="1:18" x14ac:dyDescent="0.25">
      <c r="A192" t="s">
        <v>1603</v>
      </c>
      <c r="B192" t="s">
        <v>1007</v>
      </c>
      <c r="C192" t="s">
        <v>1008</v>
      </c>
      <c r="D192" t="s">
        <v>810</v>
      </c>
      <c r="E192" t="s">
        <v>811</v>
      </c>
      <c r="F192" t="s">
        <v>1009</v>
      </c>
      <c r="G192" t="s">
        <v>1010</v>
      </c>
      <c r="H192" t="s">
        <v>1010</v>
      </c>
      <c r="I192" t="s">
        <v>1650</v>
      </c>
      <c r="J192" t="s">
        <v>1538</v>
      </c>
      <c r="K192" t="s">
        <v>1011</v>
      </c>
      <c r="L192" t="s">
        <v>815</v>
      </c>
      <c r="M192" t="s">
        <v>1012</v>
      </c>
      <c r="N192" t="s">
        <v>1013</v>
      </c>
      <c r="O192">
        <v>543897</v>
      </c>
      <c r="P192">
        <v>186254</v>
      </c>
      <c r="Q192">
        <v>51.556821999999997</v>
      </c>
      <c r="R192">
        <v>7.4292691999999994E-2</v>
      </c>
    </row>
    <row r="193" spans="1:18" x14ac:dyDescent="0.25">
      <c r="A193" t="s">
        <v>1603</v>
      </c>
      <c r="B193" t="s">
        <v>1019</v>
      </c>
      <c r="C193" t="s">
        <v>1020</v>
      </c>
      <c r="D193" t="s">
        <v>810</v>
      </c>
      <c r="E193" t="s">
        <v>811</v>
      </c>
      <c r="F193" t="s">
        <v>1009</v>
      </c>
      <c r="G193" t="s">
        <v>1010</v>
      </c>
      <c r="H193" t="s">
        <v>1010</v>
      </c>
      <c r="I193" t="s">
        <v>1650</v>
      </c>
      <c r="J193" t="s">
        <v>1538</v>
      </c>
      <c r="K193" t="s">
        <v>1016</v>
      </c>
      <c r="L193" t="s">
        <v>815</v>
      </c>
      <c r="M193" t="s">
        <v>1017</v>
      </c>
      <c r="N193" t="s">
        <v>1018</v>
      </c>
      <c r="O193">
        <v>544106</v>
      </c>
      <c r="P193">
        <v>185110</v>
      </c>
      <c r="Q193">
        <v>51.546489000000001</v>
      </c>
      <c r="R193">
        <v>7.6837077000000004E-2</v>
      </c>
    </row>
    <row r="194" spans="1:18" x14ac:dyDescent="0.25">
      <c r="A194" t="s">
        <v>1603</v>
      </c>
      <c r="B194" t="s">
        <v>1021</v>
      </c>
      <c r="C194" t="s">
        <v>1022</v>
      </c>
      <c r="D194" t="s">
        <v>810</v>
      </c>
      <c r="E194" t="s">
        <v>811</v>
      </c>
      <c r="F194" t="s">
        <v>1009</v>
      </c>
      <c r="G194" t="s">
        <v>1010</v>
      </c>
      <c r="H194" t="s">
        <v>1010</v>
      </c>
      <c r="I194" t="s">
        <v>1650</v>
      </c>
      <c r="J194" t="s">
        <v>1538</v>
      </c>
      <c r="K194" t="s">
        <v>1023</v>
      </c>
      <c r="L194" t="s">
        <v>815</v>
      </c>
      <c r="M194" t="s">
        <v>1024</v>
      </c>
      <c r="N194" t="s">
        <v>1025</v>
      </c>
      <c r="O194">
        <v>543991</v>
      </c>
      <c r="P194">
        <v>185477</v>
      </c>
      <c r="Q194">
        <v>51.549816</v>
      </c>
      <c r="R194">
        <v>7.5329842999999994E-2</v>
      </c>
    </row>
    <row r="195" spans="1:18" x14ac:dyDescent="0.25">
      <c r="A195" t="s">
        <v>1603</v>
      </c>
      <c r="B195" t="s">
        <v>1014</v>
      </c>
      <c r="C195" t="s">
        <v>1015</v>
      </c>
      <c r="D195" t="s">
        <v>810</v>
      </c>
      <c r="E195" t="s">
        <v>811</v>
      </c>
      <c r="F195" t="s">
        <v>1009</v>
      </c>
      <c r="G195" t="s">
        <v>1010</v>
      </c>
      <c r="H195" t="s">
        <v>1010</v>
      </c>
      <c r="I195" t="s">
        <v>1650</v>
      </c>
      <c r="J195" t="s">
        <v>1539</v>
      </c>
      <c r="K195" t="s">
        <v>1016</v>
      </c>
      <c r="L195" t="s">
        <v>815</v>
      </c>
      <c r="M195" t="s">
        <v>1017</v>
      </c>
      <c r="N195" t="s">
        <v>1018</v>
      </c>
      <c r="O195">
        <v>544106</v>
      </c>
      <c r="P195">
        <v>185110</v>
      </c>
      <c r="Q195">
        <v>51.546489000000001</v>
      </c>
      <c r="R195">
        <v>7.6837077000000004E-2</v>
      </c>
    </row>
    <row r="196" spans="1:18" x14ac:dyDescent="0.25">
      <c r="A196" t="s">
        <v>1603</v>
      </c>
      <c r="B196" t="s">
        <v>1026</v>
      </c>
      <c r="C196" t="s">
        <v>1027</v>
      </c>
      <c r="D196" t="s">
        <v>810</v>
      </c>
      <c r="E196" t="s">
        <v>811</v>
      </c>
      <c r="F196" t="s">
        <v>1009</v>
      </c>
      <c r="G196" t="s">
        <v>1010</v>
      </c>
      <c r="H196" t="s">
        <v>1010</v>
      </c>
      <c r="I196" t="s">
        <v>1650</v>
      </c>
      <c r="J196" t="s">
        <v>1539</v>
      </c>
      <c r="K196" t="s">
        <v>1028</v>
      </c>
      <c r="L196" t="s">
        <v>905</v>
      </c>
      <c r="M196" t="s">
        <v>1029</v>
      </c>
      <c r="N196" t="s">
        <v>1030</v>
      </c>
      <c r="O196">
        <v>545422</v>
      </c>
      <c r="P196">
        <v>186734</v>
      </c>
      <c r="Q196">
        <v>51.560744</v>
      </c>
      <c r="R196">
        <v>9.6473119999999996E-2</v>
      </c>
    </row>
    <row r="197" spans="1:18" x14ac:dyDescent="0.25">
      <c r="A197" t="s">
        <v>1603</v>
      </c>
      <c r="B197" t="s">
        <v>888</v>
      </c>
      <c r="C197" t="s">
        <v>889</v>
      </c>
      <c r="D197" t="s">
        <v>810</v>
      </c>
      <c r="E197" t="s">
        <v>811</v>
      </c>
      <c r="F197" t="s">
        <v>1447</v>
      </c>
      <c r="G197" t="s">
        <v>1448</v>
      </c>
      <c r="H197" t="s">
        <v>1651</v>
      </c>
      <c r="I197" t="s">
        <v>1652</v>
      </c>
      <c r="J197" t="s">
        <v>1538</v>
      </c>
      <c r="K197" t="s">
        <v>890</v>
      </c>
      <c r="L197" t="s">
        <v>891</v>
      </c>
      <c r="M197" t="s">
        <v>892</v>
      </c>
      <c r="N197" t="s">
        <v>893</v>
      </c>
      <c r="O197">
        <v>544572</v>
      </c>
      <c r="P197">
        <v>191321</v>
      </c>
      <c r="Q197">
        <v>51.602179</v>
      </c>
      <c r="R197">
        <v>8.6106632000000002E-2</v>
      </c>
    </row>
    <row r="198" spans="1:18" x14ac:dyDescent="0.25">
      <c r="A198" t="s">
        <v>1603</v>
      </c>
      <c r="B198" t="s">
        <v>883</v>
      </c>
      <c r="C198" t="s">
        <v>884</v>
      </c>
      <c r="D198" t="s">
        <v>810</v>
      </c>
      <c r="E198" t="s">
        <v>811</v>
      </c>
      <c r="F198" t="s">
        <v>1447</v>
      </c>
      <c r="G198" t="s">
        <v>1448</v>
      </c>
      <c r="H198" t="s">
        <v>1651</v>
      </c>
      <c r="I198" t="s">
        <v>1652</v>
      </c>
      <c r="J198" t="s">
        <v>1538</v>
      </c>
      <c r="K198" t="s">
        <v>885</v>
      </c>
      <c r="L198" t="s">
        <v>857</v>
      </c>
      <c r="M198" t="s">
        <v>886</v>
      </c>
      <c r="N198" t="s">
        <v>887</v>
      </c>
      <c r="O198">
        <v>544435</v>
      </c>
      <c r="P198">
        <v>190476</v>
      </c>
      <c r="Q198">
        <v>51.594620999999997</v>
      </c>
      <c r="R198">
        <v>8.3782263999999995E-2</v>
      </c>
    </row>
    <row r="199" spans="1:18" x14ac:dyDescent="0.25">
      <c r="A199" t="s">
        <v>1603</v>
      </c>
      <c r="B199" t="s">
        <v>910</v>
      </c>
      <c r="C199" t="s">
        <v>911</v>
      </c>
      <c r="D199" t="s">
        <v>810</v>
      </c>
      <c r="E199" t="s">
        <v>811</v>
      </c>
      <c r="F199" t="s">
        <v>1447</v>
      </c>
      <c r="G199" t="s">
        <v>1448</v>
      </c>
      <c r="H199" t="s">
        <v>1651</v>
      </c>
      <c r="I199" t="s">
        <v>1652</v>
      </c>
      <c r="J199" t="s">
        <v>1538</v>
      </c>
      <c r="K199" t="s">
        <v>912</v>
      </c>
      <c r="L199" t="s">
        <v>907</v>
      </c>
      <c r="M199" t="s">
        <v>913</v>
      </c>
      <c r="N199" t="s">
        <v>914</v>
      </c>
      <c r="O199">
        <v>544654</v>
      </c>
      <c r="P199">
        <v>188447</v>
      </c>
      <c r="Q199">
        <v>51.576334000000003</v>
      </c>
      <c r="R199">
        <v>8.6106352999999997E-2</v>
      </c>
    </row>
    <row r="200" spans="1:18" x14ac:dyDescent="0.25">
      <c r="A200" t="s">
        <v>1603</v>
      </c>
      <c r="B200" t="s">
        <v>1031</v>
      </c>
      <c r="C200" t="s">
        <v>1032</v>
      </c>
      <c r="D200" t="s">
        <v>1033</v>
      </c>
      <c r="E200" t="s">
        <v>1034</v>
      </c>
      <c r="F200" t="s">
        <v>1035</v>
      </c>
      <c r="G200" t="s">
        <v>1036</v>
      </c>
      <c r="H200" t="s">
        <v>1653</v>
      </c>
      <c r="I200" t="s">
        <v>1654</v>
      </c>
      <c r="J200" t="s">
        <v>1538</v>
      </c>
      <c r="K200" t="s">
        <v>1037</v>
      </c>
      <c r="M200" t="s">
        <v>1038</v>
      </c>
      <c r="N200" t="s">
        <v>1039</v>
      </c>
      <c r="O200">
        <v>534381</v>
      </c>
      <c r="P200">
        <v>182665</v>
      </c>
      <c r="Q200">
        <v>51.526916</v>
      </c>
      <c r="R200">
        <v>-6.4255604999999993E-2</v>
      </c>
    </row>
    <row r="201" spans="1:18" x14ac:dyDescent="0.25">
      <c r="A201" t="s">
        <v>1603</v>
      </c>
      <c r="B201" t="s">
        <v>1040</v>
      </c>
      <c r="C201" t="s">
        <v>1041</v>
      </c>
      <c r="D201" t="s">
        <v>1033</v>
      </c>
      <c r="E201" t="s">
        <v>1034</v>
      </c>
      <c r="F201" t="s">
        <v>1035</v>
      </c>
      <c r="G201" t="s">
        <v>1036</v>
      </c>
      <c r="H201" t="s">
        <v>1653</v>
      </c>
      <c r="I201" t="s">
        <v>1654</v>
      </c>
      <c r="J201" t="s">
        <v>1538</v>
      </c>
      <c r="K201" t="s">
        <v>1042</v>
      </c>
      <c r="M201" t="s">
        <v>1043</v>
      </c>
      <c r="N201" t="s">
        <v>1044</v>
      </c>
      <c r="O201">
        <v>534907</v>
      </c>
      <c r="P201">
        <v>183175</v>
      </c>
      <c r="Q201">
        <v>51.531373000000002</v>
      </c>
      <c r="R201">
        <v>-5.6482689000000003E-2</v>
      </c>
    </row>
    <row r="202" spans="1:18" x14ac:dyDescent="0.25">
      <c r="A202" t="s">
        <v>1603</v>
      </c>
      <c r="B202" t="s">
        <v>1045</v>
      </c>
      <c r="C202" t="s">
        <v>1046</v>
      </c>
      <c r="D202" t="s">
        <v>1033</v>
      </c>
      <c r="E202" t="s">
        <v>1034</v>
      </c>
      <c r="F202" t="s">
        <v>1035</v>
      </c>
      <c r="G202" t="s">
        <v>1036</v>
      </c>
      <c r="H202" t="s">
        <v>1653</v>
      </c>
      <c r="I202" t="s">
        <v>1654</v>
      </c>
      <c r="J202" t="s">
        <v>1538</v>
      </c>
      <c r="K202" t="s">
        <v>1047</v>
      </c>
      <c r="M202" t="s">
        <v>1048</v>
      </c>
      <c r="N202" t="s">
        <v>1049</v>
      </c>
      <c r="O202">
        <v>535420</v>
      </c>
      <c r="P202">
        <v>182859</v>
      </c>
      <c r="Q202">
        <v>51.528410999999998</v>
      </c>
      <c r="R202">
        <v>-4.9212931000000001E-2</v>
      </c>
    </row>
    <row r="203" spans="1:18" x14ac:dyDescent="0.25">
      <c r="A203" t="s">
        <v>1603</v>
      </c>
      <c r="B203" t="s">
        <v>1050</v>
      </c>
      <c r="C203" t="s">
        <v>1051</v>
      </c>
      <c r="D203" t="s">
        <v>1033</v>
      </c>
      <c r="E203" t="s">
        <v>1034</v>
      </c>
      <c r="F203" t="s">
        <v>1035</v>
      </c>
      <c r="G203" t="s">
        <v>1036</v>
      </c>
      <c r="H203" t="s">
        <v>1653</v>
      </c>
      <c r="I203" t="s">
        <v>1654</v>
      </c>
      <c r="J203" t="s">
        <v>1538</v>
      </c>
      <c r="K203" t="s">
        <v>1052</v>
      </c>
      <c r="M203" t="s">
        <v>1053</v>
      </c>
      <c r="N203" t="s">
        <v>1054</v>
      </c>
      <c r="O203">
        <v>533683</v>
      </c>
      <c r="P203">
        <v>182924</v>
      </c>
      <c r="Q203">
        <v>51.529409000000001</v>
      </c>
      <c r="R203">
        <v>-7.4213118999999994E-2</v>
      </c>
    </row>
    <row r="204" spans="1:18" x14ac:dyDescent="0.25">
      <c r="A204" t="s">
        <v>1603</v>
      </c>
      <c r="B204" t="s">
        <v>1055</v>
      </c>
      <c r="C204" t="s">
        <v>1056</v>
      </c>
      <c r="D204" t="s">
        <v>1033</v>
      </c>
      <c r="E204" t="s">
        <v>1034</v>
      </c>
      <c r="F204" t="s">
        <v>1057</v>
      </c>
      <c r="G204" t="s">
        <v>1058</v>
      </c>
      <c r="H204" t="s">
        <v>1655</v>
      </c>
      <c r="I204" t="s">
        <v>1656</v>
      </c>
      <c r="J204" t="s">
        <v>1538</v>
      </c>
      <c r="K204" t="s">
        <v>1059</v>
      </c>
      <c r="M204" t="s">
        <v>1060</v>
      </c>
      <c r="N204" t="s">
        <v>1061</v>
      </c>
      <c r="O204">
        <v>534066</v>
      </c>
      <c r="P204">
        <v>181571</v>
      </c>
      <c r="Q204">
        <v>51.517158999999999</v>
      </c>
      <c r="R204">
        <v>-6.9209514E-2</v>
      </c>
    </row>
    <row r="205" spans="1:18" x14ac:dyDescent="0.25">
      <c r="A205" t="s">
        <v>1603</v>
      </c>
      <c r="B205" t="s">
        <v>1062</v>
      </c>
      <c r="C205" t="s">
        <v>1063</v>
      </c>
      <c r="D205" t="s">
        <v>1033</v>
      </c>
      <c r="E205" t="s">
        <v>1034</v>
      </c>
      <c r="F205" t="s">
        <v>1057</v>
      </c>
      <c r="G205" t="s">
        <v>1058</v>
      </c>
      <c r="H205" t="s">
        <v>1655</v>
      </c>
      <c r="I205" t="s">
        <v>1656</v>
      </c>
      <c r="J205" t="s">
        <v>1538</v>
      </c>
      <c r="K205" t="s">
        <v>1064</v>
      </c>
      <c r="M205" t="s">
        <v>1065</v>
      </c>
      <c r="N205" t="s">
        <v>1066</v>
      </c>
      <c r="O205">
        <v>534306</v>
      </c>
      <c r="P205">
        <v>182311</v>
      </c>
      <c r="Q205">
        <v>51.523752000000002</v>
      </c>
      <c r="R205">
        <v>-6.5470924E-2</v>
      </c>
    </row>
    <row r="206" spans="1:18" x14ac:dyDescent="0.25">
      <c r="A206" t="s">
        <v>1603</v>
      </c>
      <c r="B206" t="s">
        <v>1067</v>
      </c>
      <c r="C206" t="s">
        <v>1068</v>
      </c>
      <c r="D206" t="s">
        <v>1033</v>
      </c>
      <c r="E206" t="s">
        <v>1034</v>
      </c>
      <c r="F206" t="s">
        <v>1057</v>
      </c>
      <c r="G206" t="s">
        <v>1058</v>
      </c>
      <c r="H206" t="s">
        <v>1655</v>
      </c>
      <c r="I206" t="s">
        <v>1656</v>
      </c>
      <c r="J206" t="s">
        <v>1538</v>
      </c>
      <c r="K206" t="s">
        <v>1069</v>
      </c>
      <c r="M206" t="s">
        <v>1070</v>
      </c>
      <c r="N206" t="s">
        <v>1071</v>
      </c>
      <c r="O206">
        <v>533910</v>
      </c>
      <c r="P206">
        <v>181676</v>
      </c>
      <c r="Q206">
        <v>51.518140000000002</v>
      </c>
      <c r="R206">
        <v>-7.1416585000000005E-2</v>
      </c>
    </row>
    <row r="207" spans="1:18" x14ac:dyDescent="0.25">
      <c r="A207" t="s">
        <v>1603</v>
      </c>
      <c r="B207" t="s">
        <v>1072</v>
      </c>
      <c r="C207" t="s">
        <v>1073</v>
      </c>
      <c r="D207" t="s">
        <v>1033</v>
      </c>
      <c r="E207" t="s">
        <v>1034</v>
      </c>
      <c r="F207" t="s">
        <v>1057</v>
      </c>
      <c r="G207" t="s">
        <v>1058</v>
      </c>
      <c r="H207" t="s">
        <v>1655</v>
      </c>
      <c r="I207" t="s">
        <v>1656</v>
      </c>
      <c r="J207" t="s">
        <v>1538</v>
      </c>
      <c r="K207" t="s">
        <v>1074</v>
      </c>
      <c r="M207" t="s">
        <v>1075</v>
      </c>
      <c r="N207" t="s">
        <v>1076</v>
      </c>
      <c r="O207">
        <v>534859</v>
      </c>
      <c r="P207">
        <v>181910</v>
      </c>
      <c r="Q207">
        <v>51.520017000000003</v>
      </c>
      <c r="R207">
        <v>-5.7658092000000001E-2</v>
      </c>
    </row>
    <row r="208" spans="1:18" x14ac:dyDescent="0.25">
      <c r="A208" t="s">
        <v>1603</v>
      </c>
      <c r="B208" t="s">
        <v>1077</v>
      </c>
      <c r="C208" t="s">
        <v>1078</v>
      </c>
      <c r="D208" t="s">
        <v>1033</v>
      </c>
      <c r="E208" t="s">
        <v>1034</v>
      </c>
      <c r="F208" t="s">
        <v>1079</v>
      </c>
      <c r="G208" t="s">
        <v>1550</v>
      </c>
      <c r="H208" t="s">
        <v>1550</v>
      </c>
      <c r="I208" t="s">
        <v>1657</v>
      </c>
      <c r="J208" t="s">
        <v>1538</v>
      </c>
      <c r="K208" t="s">
        <v>1080</v>
      </c>
      <c r="M208" t="s">
        <v>1081</v>
      </c>
      <c r="N208" t="s">
        <v>1082</v>
      </c>
      <c r="O208">
        <v>535898</v>
      </c>
      <c r="P208">
        <v>181752</v>
      </c>
      <c r="Q208">
        <v>51.518349000000001</v>
      </c>
      <c r="R208">
        <v>-4.2753129000000001E-2</v>
      </c>
    </row>
    <row r="209" spans="1:18" x14ac:dyDescent="0.25">
      <c r="A209" t="s">
        <v>1603</v>
      </c>
      <c r="B209" t="s">
        <v>1083</v>
      </c>
      <c r="C209" t="s">
        <v>1551</v>
      </c>
      <c r="D209" t="s">
        <v>1033</v>
      </c>
      <c r="E209" t="s">
        <v>1034</v>
      </c>
      <c r="F209" t="s">
        <v>1079</v>
      </c>
      <c r="G209" t="s">
        <v>1550</v>
      </c>
      <c r="H209" t="s">
        <v>1550</v>
      </c>
      <c r="I209" t="s">
        <v>1657</v>
      </c>
      <c r="J209" t="s">
        <v>1538</v>
      </c>
      <c r="K209" t="s">
        <v>1084</v>
      </c>
      <c r="M209" t="s">
        <v>1085</v>
      </c>
      <c r="N209" t="s">
        <v>1086</v>
      </c>
      <c r="O209">
        <v>534537</v>
      </c>
      <c r="P209">
        <v>181246</v>
      </c>
      <c r="Q209">
        <v>51.514127000000002</v>
      </c>
      <c r="R209">
        <v>-6.2549480000000005E-2</v>
      </c>
    </row>
    <row r="210" spans="1:18" x14ac:dyDescent="0.25">
      <c r="A210" t="s">
        <v>1603</v>
      </c>
      <c r="B210" t="s">
        <v>1087</v>
      </c>
      <c r="C210" t="s">
        <v>1552</v>
      </c>
      <c r="D210" t="s">
        <v>1033</v>
      </c>
      <c r="E210" t="s">
        <v>1034</v>
      </c>
      <c r="F210" t="s">
        <v>1079</v>
      </c>
      <c r="G210" t="s">
        <v>1550</v>
      </c>
      <c r="H210" t="s">
        <v>1550</v>
      </c>
      <c r="I210" t="s">
        <v>1657</v>
      </c>
      <c r="J210" t="s">
        <v>1538</v>
      </c>
      <c r="K210" t="s">
        <v>1088</v>
      </c>
      <c r="M210" t="s">
        <v>1089</v>
      </c>
      <c r="N210" t="s">
        <v>1090</v>
      </c>
      <c r="O210">
        <v>534595</v>
      </c>
      <c r="P210">
        <v>181156</v>
      </c>
      <c r="Q210">
        <v>51.513303999999998</v>
      </c>
      <c r="R210">
        <v>-6.1748474999999997E-2</v>
      </c>
    </row>
    <row r="211" spans="1:18" x14ac:dyDescent="0.25">
      <c r="A211" t="s">
        <v>1603</v>
      </c>
      <c r="B211" t="s">
        <v>1091</v>
      </c>
      <c r="C211" t="s">
        <v>1092</v>
      </c>
      <c r="D211" t="s">
        <v>1033</v>
      </c>
      <c r="E211" t="s">
        <v>1034</v>
      </c>
      <c r="F211" t="s">
        <v>1079</v>
      </c>
      <c r="G211" t="s">
        <v>1550</v>
      </c>
      <c r="H211" t="s">
        <v>1550</v>
      </c>
      <c r="I211" t="s">
        <v>1657</v>
      </c>
      <c r="J211" t="s">
        <v>1538</v>
      </c>
      <c r="K211" t="s">
        <v>1094</v>
      </c>
      <c r="M211" t="s">
        <v>1095</v>
      </c>
      <c r="N211" t="s">
        <v>1096</v>
      </c>
      <c r="O211">
        <v>534810</v>
      </c>
      <c r="P211">
        <v>180364</v>
      </c>
      <c r="Q211">
        <v>51.506135999999998</v>
      </c>
      <c r="R211">
        <v>-5.8954558999999997E-2</v>
      </c>
    </row>
    <row r="212" spans="1:18" x14ac:dyDescent="0.25">
      <c r="A212" t="s">
        <v>1603</v>
      </c>
      <c r="B212" t="s">
        <v>1097</v>
      </c>
      <c r="C212" t="s">
        <v>1098</v>
      </c>
      <c r="D212" t="s">
        <v>1033</v>
      </c>
      <c r="E212" t="s">
        <v>1034</v>
      </c>
      <c r="F212" t="s">
        <v>1079</v>
      </c>
      <c r="G212" t="s">
        <v>1550</v>
      </c>
      <c r="H212" t="s">
        <v>1550</v>
      </c>
      <c r="I212" t="s">
        <v>1657</v>
      </c>
      <c r="J212" t="s">
        <v>1538</v>
      </c>
      <c r="K212" t="s">
        <v>1099</v>
      </c>
      <c r="M212" t="s">
        <v>1100</v>
      </c>
      <c r="N212" t="s">
        <v>1101</v>
      </c>
      <c r="O212">
        <v>535359</v>
      </c>
      <c r="P212">
        <v>181212</v>
      </c>
      <c r="Q212">
        <v>51.513624999999998</v>
      </c>
      <c r="R212">
        <v>-5.0723846000000003E-2</v>
      </c>
    </row>
    <row r="213" spans="1:18" x14ac:dyDescent="0.25">
      <c r="A213" t="s">
        <v>1603</v>
      </c>
      <c r="B213" t="s">
        <v>1102</v>
      </c>
      <c r="C213" t="s">
        <v>1103</v>
      </c>
      <c r="D213" t="s">
        <v>1033</v>
      </c>
      <c r="E213" t="s">
        <v>1034</v>
      </c>
      <c r="F213" t="s">
        <v>1079</v>
      </c>
      <c r="G213" t="s">
        <v>1550</v>
      </c>
      <c r="H213" t="s">
        <v>1550</v>
      </c>
      <c r="I213" t="s">
        <v>1657</v>
      </c>
      <c r="J213" t="s">
        <v>1538</v>
      </c>
      <c r="K213" t="s">
        <v>1104</v>
      </c>
      <c r="M213" t="s">
        <v>1105</v>
      </c>
      <c r="N213" t="s">
        <v>1106</v>
      </c>
      <c r="O213">
        <v>534160</v>
      </c>
      <c r="P213">
        <v>180441</v>
      </c>
      <c r="Q213">
        <v>51.506982999999998</v>
      </c>
      <c r="R213">
        <v>-6.8285214999999996E-2</v>
      </c>
    </row>
    <row r="214" spans="1:18" x14ac:dyDescent="0.25">
      <c r="A214" t="s">
        <v>1603</v>
      </c>
      <c r="B214" t="s">
        <v>1107</v>
      </c>
      <c r="C214" t="s">
        <v>1108</v>
      </c>
      <c r="D214" t="s">
        <v>1033</v>
      </c>
      <c r="E214" t="s">
        <v>1034</v>
      </c>
      <c r="F214" t="s">
        <v>1093</v>
      </c>
      <c r="G214" t="s">
        <v>1553</v>
      </c>
      <c r="H214" t="s">
        <v>1658</v>
      </c>
      <c r="I214" t="s">
        <v>1659</v>
      </c>
      <c r="J214" t="s">
        <v>1538</v>
      </c>
      <c r="K214" t="s">
        <v>1110</v>
      </c>
      <c r="M214" t="s">
        <v>1111</v>
      </c>
      <c r="N214" t="s">
        <v>1112</v>
      </c>
      <c r="O214">
        <v>536903</v>
      </c>
      <c r="P214">
        <v>182836</v>
      </c>
      <c r="Q214">
        <v>51.527847000000001</v>
      </c>
      <c r="R214">
        <v>-2.7856860000000001E-2</v>
      </c>
    </row>
    <row r="215" spans="1:18" x14ac:dyDescent="0.25">
      <c r="A215" t="s">
        <v>1603</v>
      </c>
      <c r="B215" t="s">
        <v>1113</v>
      </c>
      <c r="C215" t="s">
        <v>1114</v>
      </c>
      <c r="D215" t="s">
        <v>1033</v>
      </c>
      <c r="E215" t="s">
        <v>1034</v>
      </c>
      <c r="F215" t="s">
        <v>1093</v>
      </c>
      <c r="G215" t="s">
        <v>1553</v>
      </c>
      <c r="H215" t="s">
        <v>1658</v>
      </c>
      <c r="I215" t="s">
        <v>1659</v>
      </c>
      <c r="J215" t="s">
        <v>1538</v>
      </c>
      <c r="K215" t="s">
        <v>1115</v>
      </c>
      <c r="M215" t="s">
        <v>1116</v>
      </c>
      <c r="N215" t="s">
        <v>1117</v>
      </c>
      <c r="O215">
        <v>536678</v>
      </c>
      <c r="P215">
        <v>183316</v>
      </c>
      <c r="Q215">
        <v>51.532215000000001</v>
      </c>
      <c r="R215">
        <v>-3.0912192000000002E-2</v>
      </c>
    </row>
    <row r="216" spans="1:18" x14ac:dyDescent="0.25">
      <c r="A216" t="s">
        <v>1603</v>
      </c>
      <c r="B216" t="s">
        <v>1118</v>
      </c>
      <c r="C216" t="s">
        <v>1119</v>
      </c>
      <c r="D216" t="s">
        <v>1033</v>
      </c>
      <c r="E216" t="s">
        <v>1034</v>
      </c>
      <c r="F216" t="s">
        <v>1093</v>
      </c>
      <c r="G216" t="s">
        <v>1553</v>
      </c>
      <c r="H216" t="s">
        <v>1658</v>
      </c>
      <c r="I216" t="s">
        <v>1659</v>
      </c>
      <c r="J216" t="s">
        <v>1538</v>
      </c>
      <c r="K216" t="s">
        <v>1120</v>
      </c>
      <c r="M216" t="s">
        <v>1121</v>
      </c>
      <c r="N216" t="s">
        <v>1122</v>
      </c>
      <c r="O216">
        <v>536931</v>
      </c>
      <c r="P216">
        <v>183782</v>
      </c>
      <c r="Q216">
        <v>51.536341</v>
      </c>
      <c r="R216">
        <v>-2.7085962000000002E-2</v>
      </c>
    </row>
    <row r="217" spans="1:18" x14ac:dyDescent="0.25">
      <c r="A217" t="s">
        <v>1603</v>
      </c>
      <c r="B217" t="s">
        <v>1123</v>
      </c>
      <c r="C217" t="s">
        <v>1124</v>
      </c>
      <c r="D217" t="s">
        <v>1033</v>
      </c>
      <c r="E217" t="s">
        <v>1034</v>
      </c>
      <c r="F217" t="s">
        <v>1093</v>
      </c>
      <c r="G217" t="s">
        <v>1553</v>
      </c>
      <c r="H217" t="s">
        <v>1658</v>
      </c>
      <c r="I217" t="s">
        <v>1659</v>
      </c>
      <c r="J217" t="s">
        <v>1538</v>
      </c>
      <c r="K217" t="s">
        <v>1125</v>
      </c>
      <c r="M217" t="s">
        <v>1126</v>
      </c>
      <c r="N217" t="s">
        <v>1127</v>
      </c>
      <c r="O217">
        <v>536133</v>
      </c>
      <c r="P217">
        <v>183031</v>
      </c>
      <c r="Q217">
        <v>51.529784999999997</v>
      </c>
      <c r="R217">
        <v>-3.8874542999999998E-2</v>
      </c>
    </row>
    <row r="218" spans="1:18" x14ac:dyDescent="0.25">
      <c r="A218" t="s">
        <v>1603</v>
      </c>
      <c r="B218" t="s">
        <v>1128</v>
      </c>
      <c r="C218" t="s">
        <v>1129</v>
      </c>
      <c r="D218" t="s">
        <v>1033</v>
      </c>
      <c r="E218" t="s">
        <v>1034</v>
      </c>
      <c r="F218" t="s">
        <v>1093</v>
      </c>
      <c r="G218" t="s">
        <v>1553</v>
      </c>
      <c r="H218" t="s">
        <v>1658</v>
      </c>
      <c r="I218" t="s">
        <v>1659</v>
      </c>
      <c r="J218" t="s">
        <v>1538</v>
      </c>
      <c r="K218" t="s">
        <v>1130</v>
      </c>
      <c r="M218" t="s">
        <v>1131</v>
      </c>
      <c r="N218" t="s">
        <v>1132</v>
      </c>
      <c r="O218">
        <v>536617</v>
      </c>
      <c r="P218">
        <v>183214</v>
      </c>
      <c r="Q218">
        <v>51.531312999999997</v>
      </c>
      <c r="R218">
        <v>-3.1830602999999999E-2</v>
      </c>
    </row>
    <row r="219" spans="1:18" x14ac:dyDescent="0.25">
      <c r="A219" t="s">
        <v>1603</v>
      </c>
      <c r="B219" t="s">
        <v>1135</v>
      </c>
      <c r="C219" t="s">
        <v>1136</v>
      </c>
      <c r="D219" t="s">
        <v>1033</v>
      </c>
      <c r="E219" t="s">
        <v>1034</v>
      </c>
      <c r="F219" t="s">
        <v>1109</v>
      </c>
      <c r="G219" t="s">
        <v>1134</v>
      </c>
      <c r="H219" t="s">
        <v>1660</v>
      </c>
      <c r="I219" t="s">
        <v>1661</v>
      </c>
      <c r="J219" t="s">
        <v>1538</v>
      </c>
      <c r="K219" t="s">
        <v>1137</v>
      </c>
      <c r="M219" t="s">
        <v>1138</v>
      </c>
      <c r="N219" t="s">
        <v>1139</v>
      </c>
      <c r="O219">
        <v>537837</v>
      </c>
      <c r="P219">
        <v>182418</v>
      </c>
      <c r="Q219">
        <v>51.523864000000003</v>
      </c>
      <c r="R219">
        <v>-1.4564782E-2</v>
      </c>
    </row>
    <row r="220" spans="1:18" x14ac:dyDescent="0.25">
      <c r="A220" t="s">
        <v>1603</v>
      </c>
      <c r="B220" t="s">
        <v>1140</v>
      </c>
      <c r="C220" t="s">
        <v>1712</v>
      </c>
      <c r="D220" t="s">
        <v>1033</v>
      </c>
      <c r="E220" t="s">
        <v>1034</v>
      </c>
      <c r="F220" t="s">
        <v>1109</v>
      </c>
      <c r="G220" t="s">
        <v>1134</v>
      </c>
      <c r="H220" t="s">
        <v>1660</v>
      </c>
      <c r="I220" t="s">
        <v>1661</v>
      </c>
      <c r="J220" t="s">
        <v>1538</v>
      </c>
      <c r="K220" t="s">
        <v>1141</v>
      </c>
      <c r="M220" t="s">
        <v>1142</v>
      </c>
      <c r="N220" t="s">
        <v>1143</v>
      </c>
      <c r="O220">
        <v>536940</v>
      </c>
      <c r="P220">
        <v>182648</v>
      </c>
      <c r="Q220">
        <v>51.526148999999997</v>
      </c>
      <c r="R220">
        <v>-2.7396845E-2</v>
      </c>
    </row>
    <row r="221" spans="1:18" x14ac:dyDescent="0.25">
      <c r="A221" t="s">
        <v>1603</v>
      </c>
      <c r="B221" t="s">
        <v>1144</v>
      </c>
      <c r="C221" t="s">
        <v>1145</v>
      </c>
      <c r="D221" t="s">
        <v>1033</v>
      </c>
      <c r="E221" t="s">
        <v>1034</v>
      </c>
      <c r="F221" t="s">
        <v>1109</v>
      </c>
      <c r="G221" t="s">
        <v>1134</v>
      </c>
      <c r="H221" t="s">
        <v>1660</v>
      </c>
      <c r="I221" t="s">
        <v>1661</v>
      </c>
      <c r="J221" t="s">
        <v>1538</v>
      </c>
      <c r="K221" t="s">
        <v>1146</v>
      </c>
      <c r="M221" t="s">
        <v>1147</v>
      </c>
      <c r="N221" t="s">
        <v>1148</v>
      </c>
      <c r="O221">
        <v>537160</v>
      </c>
      <c r="P221">
        <v>181748</v>
      </c>
      <c r="Q221">
        <v>51.518008000000002</v>
      </c>
      <c r="R221">
        <v>-2.4577591999999999E-2</v>
      </c>
    </row>
    <row r="222" spans="1:18" x14ac:dyDescent="0.25">
      <c r="A222" t="s">
        <v>1603</v>
      </c>
      <c r="B222" t="s">
        <v>1149</v>
      </c>
      <c r="C222" t="s">
        <v>1662</v>
      </c>
      <c r="D222" t="s">
        <v>1033</v>
      </c>
      <c r="E222" t="s">
        <v>1034</v>
      </c>
      <c r="F222" t="s">
        <v>1109</v>
      </c>
      <c r="G222" t="s">
        <v>1134</v>
      </c>
      <c r="H222" t="s">
        <v>1660</v>
      </c>
      <c r="I222" t="s">
        <v>1661</v>
      </c>
      <c r="J222" t="s">
        <v>1538</v>
      </c>
      <c r="K222" t="s">
        <v>1150</v>
      </c>
      <c r="M222" t="s">
        <v>1151</v>
      </c>
      <c r="N222" t="s">
        <v>1152</v>
      </c>
      <c r="O222">
        <v>537975</v>
      </c>
      <c r="P222">
        <v>182706</v>
      </c>
      <c r="Q222">
        <v>51.526418</v>
      </c>
      <c r="R222">
        <v>-1.2464196E-2</v>
      </c>
    </row>
    <row r="223" spans="1:18" x14ac:dyDescent="0.25">
      <c r="A223" t="s">
        <v>1603</v>
      </c>
      <c r="B223" t="s">
        <v>1153</v>
      </c>
      <c r="C223" t="s">
        <v>1154</v>
      </c>
      <c r="D223" t="s">
        <v>1033</v>
      </c>
      <c r="E223" t="s">
        <v>1034</v>
      </c>
      <c r="F223" t="s">
        <v>1133</v>
      </c>
      <c r="G223" t="s">
        <v>1156</v>
      </c>
      <c r="H223" t="s">
        <v>1663</v>
      </c>
      <c r="I223" t="s">
        <v>1664</v>
      </c>
      <c r="J223" t="s">
        <v>1538</v>
      </c>
      <c r="K223" t="s">
        <v>1157</v>
      </c>
      <c r="M223" t="s">
        <v>1158</v>
      </c>
      <c r="N223" t="s">
        <v>1159</v>
      </c>
      <c r="O223">
        <v>536891</v>
      </c>
      <c r="P223">
        <v>180989</v>
      </c>
      <c r="Q223">
        <v>51.511253000000004</v>
      </c>
      <c r="R223">
        <v>-2.8746565000000002E-2</v>
      </c>
    </row>
    <row r="224" spans="1:18" x14ac:dyDescent="0.25">
      <c r="A224" t="s">
        <v>1603</v>
      </c>
      <c r="B224" t="s">
        <v>1160</v>
      </c>
      <c r="C224" t="s">
        <v>1161</v>
      </c>
      <c r="D224" t="s">
        <v>1033</v>
      </c>
      <c r="E224" t="s">
        <v>1034</v>
      </c>
      <c r="F224" t="s">
        <v>1133</v>
      </c>
      <c r="G224" t="s">
        <v>1156</v>
      </c>
      <c r="H224" t="s">
        <v>1663</v>
      </c>
      <c r="I224" t="s">
        <v>1664</v>
      </c>
      <c r="J224" t="s">
        <v>1538</v>
      </c>
      <c r="K224" t="s">
        <v>1162</v>
      </c>
      <c r="M224" t="s">
        <v>1163</v>
      </c>
      <c r="N224" t="s">
        <v>1164</v>
      </c>
      <c r="O224">
        <v>537882</v>
      </c>
      <c r="P224">
        <v>181345</v>
      </c>
      <c r="Q224">
        <v>51.514211000000003</v>
      </c>
      <c r="R224">
        <v>-1.4335996E-2</v>
      </c>
    </row>
    <row r="225" spans="1:18" x14ac:dyDescent="0.25">
      <c r="A225" t="s">
        <v>1603</v>
      </c>
      <c r="B225" t="s">
        <v>1165</v>
      </c>
      <c r="C225" t="s">
        <v>1166</v>
      </c>
      <c r="D225" t="s">
        <v>1033</v>
      </c>
      <c r="E225" t="s">
        <v>1034</v>
      </c>
      <c r="F225" t="s">
        <v>1133</v>
      </c>
      <c r="G225" t="s">
        <v>1156</v>
      </c>
      <c r="H225" t="s">
        <v>1663</v>
      </c>
      <c r="I225" t="s">
        <v>1664</v>
      </c>
      <c r="J225" t="s">
        <v>1538</v>
      </c>
      <c r="K225" t="s">
        <v>1167</v>
      </c>
      <c r="M225" t="s">
        <v>1168</v>
      </c>
      <c r="N225" t="s">
        <v>1169</v>
      </c>
      <c r="O225">
        <v>538534</v>
      </c>
      <c r="P225">
        <v>181393</v>
      </c>
      <c r="Q225">
        <v>51.514482999999998</v>
      </c>
      <c r="R225">
        <v>-4.9271033000000001E-3</v>
      </c>
    </row>
    <row r="226" spans="1:18" x14ac:dyDescent="0.25">
      <c r="A226" t="s">
        <v>1603</v>
      </c>
      <c r="B226" t="s">
        <v>1170</v>
      </c>
      <c r="C226" t="s">
        <v>1171</v>
      </c>
      <c r="D226" t="s">
        <v>1033</v>
      </c>
      <c r="E226" t="s">
        <v>1034</v>
      </c>
      <c r="F226" t="s">
        <v>1133</v>
      </c>
      <c r="G226" t="s">
        <v>1156</v>
      </c>
      <c r="H226" t="s">
        <v>1663</v>
      </c>
      <c r="I226" t="s">
        <v>1664</v>
      </c>
      <c r="J226" t="s">
        <v>1538</v>
      </c>
      <c r="K226" t="s">
        <v>1172</v>
      </c>
      <c r="M226" t="s">
        <v>1173</v>
      </c>
      <c r="N226" t="s">
        <v>1174</v>
      </c>
      <c r="O226">
        <v>538012</v>
      </c>
      <c r="P226">
        <v>180933</v>
      </c>
      <c r="Q226">
        <v>51.510477000000002</v>
      </c>
      <c r="R226">
        <v>-1.2624882E-2</v>
      </c>
    </row>
    <row r="227" spans="1:18" x14ac:dyDescent="0.25">
      <c r="A227" t="s">
        <v>1603</v>
      </c>
      <c r="B227" t="s">
        <v>1175</v>
      </c>
      <c r="C227" t="s">
        <v>1176</v>
      </c>
      <c r="D227" t="s">
        <v>1033</v>
      </c>
      <c r="E227" t="s">
        <v>1034</v>
      </c>
      <c r="F227" t="s">
        <v>1155</v>
      </c>
      <c r="G227" t="s">
        <v>1177</v>
      </c>
      <c r="H227" t="s">
        <v>1665</v>
      </c>
      <c r="I227" t="s">
        <v>1666</v>
      </c>
      <c r="J227" t="s">
        <v>1538</v>
      </c>
      <c r="K227" t="s">
        <v>1178</v>
      </c>
      <c r="M227" t="s">
        <v>1179</v>
      </c>
      <c r="N227" t="s">
        <v>1180</v>
      </c>
      <c r="O227">
        <v>537996</v>
      </c>
      <c r="P227">
        <v>179250</v>
      </c>
      <c r="Q227">
        <v>51.495356999999998</v>
      </c>
      <c r="R227">
        <v>-1.3513117E-2</v>
      </c>
    </row>
    <row r="228" spans="1:18" x14ac:dyDescent="0.25">
      <c r="A228" t="s">
        <v>1603</v>
      </c>
      <c r="B228" t="s">
        <v>1181</v>
      </c>
      <c r="C228" t="s">
        <v>1182</v>
      </c>
      <c r="D228" t="s">
        <v>1033</v>
      </c>
      <c r="E228" t="s">
        <v>1034</v>
      </c>
      <c r="F228" t="s">
        <v>1155</v>
      </c>
      <c r="G228" t="s">
        <v>1177</v>
      </c>
      <c r="H228" t="s">
        <v>1665</v>
      </c>
      <c r="I228" t="s">
        <v>1666</v>
      </c>
      <c r="J228" t="s">
        <v>1538</v>
      </c>
      <c r="K228" t="s">
        <v>1183</v>
      </c>
      <c r="M228" t="s">
        <v>1184</v>
      </c>
      <c r="N228" t="s">
        <v>1185</v>
      </c>
      <c r="O228">
        <v>537480</v>
      </c>
      <c r="P228">
        <v>178772</v>
      </c>
      <c r="Q228">
        <v>51.491188000000001</v>
      </c>
      <c r="R228">
        <v>-2.1127525000000001E-2</v>
      </c>
    </row>
    <row r="229" spans="1:18" x14ac:dyDescent="0.25">
      <c r="A229" t="s">
        <v>1603</v>
      </c>
      <c r="B229" t="s">
        <v>1186</v>
      </c>
      <c r="C229" t="s">
        <v>1187</v>
      </c>
      <c r="D229" t="s">
        <v>1033</v>
      </c>
      <c r="E229" t="s">
        <v>1034</v>
      </c>
      <c r="F229" t="s">
        <v>1155</v>
      </c>
      <c r="G229" t="s">
        <v>1177</v>
      </c>
      <c r="H229" t="s">
        <v>1665</v>
      </c>
      <c r="I229" t="s">
        <v>1666</v>
      </c>
      <c r="J229" t="s">
        <v>1538</v>
      </c>
      <c r="K229" t="s">
        <v>1188</v>
      </c>
      <c r="M229" t="s">
        <v>1189</v>
      </c>
      <c r="N229" t="s">
        <v>1190</v>
      </c>
      <c r="O229">
        <v>538227</v>
      </c>
      <c r="P229">
        <v>179604</v>
      </c>
      <c r="Q229">
        <v>51.498482000000003</v>
      </c>
      <c r="R229">
        <v>-1.0049091E-2</v>
      </c>
    </row>
    <row r="230" spans="1:18" x14ac:dyDescent="0.25">
      <c r="A230" t="s">
        <v>1603</v>
      </c>
      <c r="B230" t="s">
        <v>1191</v>
      </c>
      <c r="C230" t="s">
        <v>1192</v>
      </c>
      <c r="D230" t="s">
        <v>1033</v>
      </c>
      <c r="E230" t="s">
        <v>1034</v>
      </c>
      <c r="F230" t="s">
        <v>1155</v>
      </c>
      <c r="G230" t="s">
        <v>1177</v>
      </c>
      <c r="H230" t="s">
        <v>1665</v>
      </c>
      <c r="I230" t="s">
        <v>1666</v>
      </c>
      <c r="J230" t="s">
        <v>1538</v>
      </c>
      <c r="K230" t="s">
        <v>1193</v>
      </c>
      <c r="M230" t="s">
        <v>1194</v>
      </c>
      <c r="N230" t="s">
        <v>1195</v>
      </c>
      <c r="O230">
        <v>537136</v>
      </c>
      <c r="P230">
        <v>179834</v>
      </c>
      <c r="Q230">
        <v>51.500813999999998</v>
      </c>
      <c r="R230">
        <v>-2.5666996000000001E-2</v>
      </c>
    </row>
    <row r="231" spans="1:18" x14ac:dyDescent="0.25">
      <c r="A231" t="s">
        <v>1603</v>
      </c>
      <c r="B231" t="s">
        <v>1236</v>
      </c>
      <c r="C231" t="s">
        <v>1237</v>
      </c>
      <c r="D231" t="s">
        <v>1198</v>
      </c>
      <c r="E231" t="s">
        <v>1199</v>
      </c>
      <c r="F231" t="s">
        <v>1200</v>
      </c>
      <c r="G231" t="s">
        <v>1201</v>
      </c>
      <c r="H231" t="s">
        <v>1667</v>
      </c>
      <c r="I231" t="s">
        <v>1668</v>
      </c>
      <c r="J231" t="s">
        <v>1539</v>
      </c>
      <c r="K231" t="s">
        <v>1238</v>
      </c>
      <c r="L231" t="s">
        <v>1218</v>
      </c>
      <c r="M231" t="s">
        <v>1239</v>
      </c>
      <c r="N231" t="s">
        <v>1240</v>
      </c>
      <c r="O231">
        <v>538283</v>
      </c>
      <c r="P231">
        <v>190316</v>
      </c>
      <c r="Q231">
        <v>51.594726000000001</v>
      </c>
      <c r="R231">
        <v>-5.0366318E-3</v>
      </c>
    </row>
    <row r="232" spans="1:18" x14ac:dyDescent="0.25">
      <c r="A232" t="s">
        <v>1603</v>
      </c>
      <c r="B232" t="s">
        <v>1196</v>
      </c>
      <c r="C232" t="s">
        <v>1197</v>
      </c>
      <c r="D232" t="s">
        <v>1198</v>
      </c>
      <c r="E232" t="s">
        <v>1199</v>
      </c>
      <c r="F232" t="s">
        <v>1200</v>
      </c>
      <c r="G232" t="s">
        <v>1201</v>
      </c>
      <c r="H232" t="s">
        <v>1667</v>
      </c>
      <c r="I232" t="s">
        <v>1668</v>
      </c>
      <c r="J232" t="s">
        <v>1538</v>
      </c>
      <c r="K232" t="s">
        <v>1202</v>
      </c>
      <c r="L232" t="s">
        <v>1203</v>
      </c>
      <c r="M232" t="s">
        <v>1204</v>
      </c>
      <c r="N232" t="s">
        <v>1205</v>
      </c>
      <c r="O232">
        <v>537715</v>
      </c>
      <c r="P232">
        <v>194859</v>
      </c>
      <c r="Q232">
        <v>51.635688000000002</v>
      </c>
      <c r="R232">
        <v>-1.1447793E-2</v>
      </c>
    </row>
    <row r="233" spans="1:18" x14ac:dyDescent="0.25">
      <c r="A233" t="s">
        <v>1603</v>
      </c>
      <c r="B233" t="s">
        <v>1206</v>
      </c>
      <c r="C233" t="s">
        <v>1207</v>
      </c>
      <c r="D233" t="s">
        <v>1198</v>
      </c>
      <c r="E233" t="s">
        <v>1199</v>
      </c>
      <c r="F233" t="s">
        <v>1200</v>
      </c>
      <c r="G233" t="s">
        <v>1201</v>
      </c>
      <c r="H233" t="s">
        <v>1667</v>
      </c>
      <c r="I233" t="s">
        <v>1668</v>
      </c>
      <c r="J233" t="s">
        <v>1538</v>
      </c>
      <c r="K233" t="s">
        <v>1208</v>
      </c>
      <c r="L233" t="s">
        <v>1203</v>
      </c>
      <c r="M233" t="s">
        <v>1209</v>
      </c>
      <c r="N233" t="s">
        <v>1210</v>
      </c>
      <c r="O233">
        <v>538739</v>
      </c>
      <c r="P233">
        <v>193914</v>
      </c>
      <c r="Q233">
        <v>51.626944999999999</v>
      </c>
      <c r="R233">
        <v>2.9649466000000002E-3</v>
      </c>
    </row>
    <row r="234" spans="1:18" x14ac:dyDescent="0.25">
      <c r="A234" t="s">
        <v>1603</v>
      </c>
      <c r="B234" t="s">
        <v>1216</v>
      </c>
      <c r="C234" t="s">
        <v>1669</v>
      </c>
      <c r="D234" t="s">
        <v>1198</v>
      </c>
      <c r="E234" t="s">
        <v>1199</v>
      </c>
      <c r="F234" t="s">
        <v>1200</v>
      </c>
      <c r="G234" t="s">
        <v>1201</v>
      </c>
      <c r="H234" t="s">
        <v>1667</v>
      </c>
      <c r="I234" t="s">
        <v>1668</v>
      </c>
      <c r="J234" t="s">
        <v>1538</v>
      </c>
      <c r="K234" t="s">
        <v>1217</v>
      </c>
      <c r="L234" t="s">
        <v>1218</v>
      </c>
      <c r="M234" t="s">
        <v>1219</v>
      </c>
      <c r="N234" t="s">
        <v>1220</v>
      </c>
      <c r="O234">
        <v>536985</v>
      </c>
      <c r="P234">
        <v>190544</v>
      </c>
      <c r="Q234">
        <v>51.597090999999999</v>
      </c>
      <c r="R234">
        <v>-2.3674555E-2</v>
      </c>
    </row>
    <row r="235" spans="1:18" x14ac:dyDescent="0.25">
      <c r="A235" t="s">
        <v>1603</v>
      </c>
      <c r="B235" t="s">
        <v>1221</v>
      </c>
      <c r="C235" t="s">
        <v>1222</v>
      </c>
      <c r="D235" t="s">
        <v>1198</v>
      </c>
      <c r="E235" t="s">
        <v>1199</v>
      </c>
      <c r="F235" t="s">
        <v>1200</v>
      </c>
      <c r="G235" t="s">
        <v>1201</v>
      </c>
      <c r="H235" t="s">
        <v>1667</v>
      </c>
      <c r="I235" t="s">
        <v>1668</v>
      </c>
      <c r="J235" t="s">
        <v>1538</v>
      </c>
      <c r="K235" t="s">
        <v>1223</v>
      </c>
      <c r="L235" t="s">
        <v>1218</v>
      </c>
      <c r="M235" t="s">
        <v>1224</v>
      </c>
      <c r="N235" t="s">
        <v>1225</v>
      </c>
      <c r="O235">
        <v>536694</v>
      </c>
      <c r="P235">
        <v>189687</v>
      </c>
      <c r="Q235">
        <v>51.589461</v>
      </c>
      <c r="R235">
        <v>-2.8206729E-2</v>
      </c>
    </row>
    <row r="236" spans="1:18" x14ac:dyDescent="0.25">
      <c r="A236" t="s">
        <v>1603</v>
      </c>
      <c r="B236" t="s">
        <v>1226</v>
      </c>
      <c r="C236" t="s">
        <v>1227</v>
      </c>
      <c r="D236" t="s">
        <v>1198</v>
      </c>
      <c r="E236" t="s">
        <v>1199</v>
      </c>
      <c r="F236" t="s">
        <v>1200</v>
      </c>
      <c r="G236" t="s">
        <v>1201</v>
      </c>
      <c r="H236" t="s">
        <v>1667</v>
      </c>
      <c r="I236" t="s">
        <v>1668</v>
      </c>
      <c r="J236" t="s">
        <v>1538</v>
      </c>
      <c r="K236" t="s">
        <v>1228</v>
      </c>
      <c r="L236" t="s">
        <v>1218</v>
      </c>
      <c r="M236" t="s">
        <v>1229</v>
      </c>
      <c r="N236" t="s">
        <v>1230</v>
      </c>
      <c r="O236">
        <v>535891</v>
      </c>
      <c r="P236">
        <v>190652</v>
      </c>
      <c r="Q236">
        <v>51.598326999999998</v>
      </c>
      <c r="R236">
        <v>-3.9417391000000003E-2</v>
      </c>
    </row>
    <row r="237" spans="1:18" x14ac:dyDescent="0.25">
      <c r="A237" t="s">
        <v>1603</v>
      </c>
      <c r="B237" t="s">
        <v>1231</v>
      </c>
      <c r="C237" t="s">
        <v>1232</v>
      </c>
      <c r="D237" t="s">
        <v>1198</v>
      </c>
      <c r="E237" t="s">
        <v>1199</v>
      </c>
      <c r="F237" t="s">
        <v>1200</v>
      </c>
      <c r="G237" t="s">
        <v>1201</v>
      </c>
      <c r="H237" t="s">
        <v>1667</v>
      </c>
      <c r="I237" t="s">
        <v>1668</v>
      </c>
      <c r="J237" t="s">
        <v>1538</v>
      </c>
      <c r="K237" t="s">
        <v>1233</v>
      </c>
      <c r="L237" t="s">
        <v>1218</v>
      </c>
      <c r="M237" t="s">
        <v>1234</v>
      </c>
      <c r="N237" t="s">
        <v>1235</v>
      </c>
      <c r="O237">
        <v>538167</v>
      </c>
      <c r="P237">
        <v>189081</v>
      </c>
      <c r="Q237">
        <v>51.583657000000002</v>
      </c>
      <c r="R237">
        <v>-7.1959318999999999E-3</v>
      </c>
    </row>
    <row r="238" spans="1:18" x14ac:dyDescent="0.25">
      <c r="A238" t="s">
        <v>1603</v>
      </c>
      <c r="B238" t="s">
        <v>1211</v>
      </c>
      <c r="C238" t="s">
        <v>1212</v>
      </c>
      <c r="D238" t="s">
        <v>1198</v>
      </c>
      <c r="E238" t="s">
        <v>1199</v>
      </c>
      <c r="F238" t="s">
        <v>1200</v>
      </c>
      <c r="G238" t="s">
        <v>1201</v>
      </c>
      <c r="H238" t="s">
        <v>1667</v>
      </c>
      <c r="I238" t="s">
        <v>1668</v>
      </c>
      <c r="J238" t="s">
        <v>1539</v>
      </c>
      <c r="K238" t="s">
        <v>1213</v>
      </c>
      <c r="L238" t="s">
        <v>1203</v>
      </c>
      <c r="M238" t="s">
        <v>1214</v>
      </c>
      <c r="N238" t="s">
        <v>1215</v>
      </c>
      <c r="O238">
        <v>537307</v>
      </c>
      <c r="P238">
        <v>192314</v>
      </c>
      <c r="Q238">
        <v>51.612918000000001</v>
      </c>
      <c r="R238">
        <v>-1.8336228999999999E-2</v>
      </c>
    </row>
    <row r="239" spans="1:18" x14ac:dyDescent="0.25">
      <c r="A239" t="s">
        <v>1603</v>
      </c>
      <c r="B239" t="s">
        <v>1241</v>
      </c>
      <c r="C239" t="s">
        <v>1242</v>
      </c>
      <c r="D239" t="s">
        <v>1198</v>
      </c>
      <c r="E239" t="s">
        <v>1199</v>
      </c>
      <c r="F239" t="s">
        <v>1243</v>
      </c>
      <c r="G239" t="s">
        <v>1244</v>
      </c>
      <c r="H239" t="s">
        <v>1244</v>
      </c>
      <c r="I239" t="s">
        <v>1670</v>
      </c>
      <c r="J239" t="s">
        <v>1539</v>
      </c>
      <c r="K239" t="s">
        <v>1245</v>
      </c>
      <c r="L239" t="s">
        <v>1203</v>
      </c>
      <c r="M239" t="s">
        <v>1246</v>
      </c>
    </row>
    <row r="240" spans="1:18" x14ac:dyDescent="0.25">
      <c r="A240" t="s">
        <v>1603</v>
      </c>
      <c r="B240" t="s">
        <v>1247</v>
      </c>
      <c r="C240" t="s">
        <v>1248</v>
      </c>
      <c r="D240" t="s">
        <v>1198</v>
      </c>
      <c r="E240" t="s">
        <v>1199</v>
      </c>
      <c r="F240" t="s">
        <v>1243</v>
      </c>
      <c r="G240" t="s">
        <v>1244</v>
      </c>
      <c r="H240" t="s">
        <v>1244</v>
      </c>
      <c r="I240" t="s">
        <v>1670</v>
      </c>
      <c r="J240" t="s">
        <v>1538</v>
      </c>
      <c r="K240" t="s">
        <v>1249</v>
      </c>
      <c r="L240" t="s">
        <v>1203</v>
      </c>
      <c r="M240" t="s">
        <v>1250</v>
      </c>
      <c r="N240" t="s">
        <v>1251</v>
      </c>
      <c r="O240">
        <v>537006</v>
      </c>
      <c r="P240">
        <v>192657</v>
      </c>
      <c r="Q240">
        <v>51.616073999999998</v>
      </c>
      <c r="R240">
        <v>-2.2546676000000002E-2</v>
      </c>
    </row>
    <row r="241" spans="1:18" x14ac:dyDescent="0.25">
      <c r="A241" t="s">
        <v>1603</v>
      </c>
      <c r="B241" t="s">
        <v>1252</v>
      </c>
      <c r="C241" t="s">
        <v>1253</v>
      </c>
      <c r="D241" t="s">
        <v>1198</v>
      </c>
      <c r="E241" t="s">
        <v>1199</v>
      </c>
      <c r="F241" t="s">
        <v>1243</v>
      </c>
      <c r="G241" t="s">
        <v>1244</v>
      </c>
      <c r="H241" t="s">
        <v>1244</v>
      </c>
      <c r="I241" t="s">
        <v>1670</v>
      </c>
      <c r="J241" t="s">
        <v>1538</v>
      </c>
      <c r="K241" t="s">
        <v>1254</v>
      </c>
      <c r="L241" t="s">
        <v>1203</v>
      </c>
      <c r="M241" t="s">
        <v>1255</v>
      </c>
      <c r="N241" t="s">
        <v>1256</v>
      </c>
      <c r="O241">
        <v>537293</v>
      </c>
      <c r="P241">
        <v>192913</v>
      </c>
      <c r="Q241">
        <v>51.618304000000002</v>
      </c>
      <c r="R241">
        <v>-1.8303841000000001E-2</v>
      </c>
    </row>
    <row r="242" spans="1:18" x14ac:dyDescent="0.25">
      <c r="A242" t="s">
        <v>1603</v>
      </c>
      <c r="B242" t="s">
        <v>1257</v>
      </c>
      <c r="C242" t="s">
        <v>1258</v>
      </c>
      <c r="D242" t="s">
        <v>1198</v>
      </c>
      <c r="E242" t="s">
        <v>1199</v>
      </c>
      <c r="F242" t="s">
        <v>1243</v>
      </c>
      <c r="G242" t="s">
        <v>1244</v>
      </c>
      <c r="H242" t="s">
        <v>1244</v>
      </c>
      <c r="I242" t="s">
        <v>1670</v>
      </c>
      <c r="J242" t="s">
        <v>1538</v>
      </c>
      <c r="K242" t="s">
        <v>1259</v>
      </c>
      <c r="L242" t="s">
        <v>1203</v>
      </c>
      <c r="M242" t="s">
        <v>1260</v>
      </c>
      <c r="N242" t="s">
        <v>1261</v>
      </c>
      <c r="O242">
        <v>537765</v>
      </c>
      <c r="P242">
        <v>194083</v>
      </c>
      <c r="Q242">
        <v>51.628701999999997</v>
      </c>
      <c r="R242">
        <v>-1.1030843E-2</v>
      </c>
    </row>
    <row r="243" spans="1:18" x14ac:dyDescent="0.25">
      <c r="A243" t="s">
        <v>1603</v>
      </c>
      <c r="B243" t="s">
        <v>1262</v>
      </c>
      <c r="C243" t="s">
        <v>1263</v>
      </c>
      <c r="D243" t="s">
        <v>1198</v>
      </c>
      <c r="E243" t="s">
        <v>1199</v>
      </c>
      <c r="F243" t="s">
        <v>1243</v>
      </c>
      <c r="G243" t="s">
        <v>1244</v>
      </c>
      <c r="H243" t="s">
        <v>1244</v>
      </c>
      <c r="I243" t="s">
        <v>1670</v>
      </c>
      <c r="J243" t="s">
        <v>1538</v>
      </c>
      <c r="K243" t="s">
        <v>1264</v>
      </c>
      <c r="L243" t="s">
        <v>1203</v>
      </c>
      <c r="M243" t="s">
        <v>1265</v>
      </c>
      <c r="N243" t="s">
        <v>1266</v>
      </c>
      <c r="O243">
        <v>537534</v>
      </c>
      <c r="P243">
        <v>193450</v>
      </c>
      <c r="Q243">
        <v>51.623071000000003</v>
      </c>
      <c r="R243">
        <v>-1.4614411000000001E-2</v>
      </c>
    </row>
    <row r="244" spans="1:18" x14ac:dyDescent="0.25">
      <c r="A244" t="s">
        <v>1603</v>
      </c>
      <c r="B244" t="s">
        <v>1282</v>
      </c>
      <c r="C244" t="s">
        <v>1283</v>
      </c>
      <c r="D244" t="s">
        <v>1198</v>
      </c>
      <c r="E244" t="s">
        <v>1199</v>
      </c>
      <c r="F244" t="s">
        <v>1269</v>
      </c>
      <c r="G244" t="s">
        <v>1270</v>
      </c>
      <c r="H244" t="s">
        <v>1270</v>
      </c>
      <c r="I244" t="s">
        <v>1671</v>
      </c>
      <c r="J244" t="s">
        <v>1539</v>
      </c>
      <c r="K244" t="s">
        <v>1284</v>
      </c>
      <c r="L244" t="s">
        <v>1272</v>
      </c>
      <c r="M244" t="s">
        <v>1280</v>
      </c>
      <c r="N244" t="s">
        <v>1281</v>
      </c>
      <c r="O244">
        <v>537815</v>
      </c>
      <c r="P244">
        <v>186429</v>
      </c>
      <c r="Q244">
        <v>51.559911999999997</v>
      </c>
      <c r="R244">
        <v>-1.3312475000000001E-2</v>
      </c>
    </row>
    <row r="245" spans="1:18" x14ac:dyDescent="0.25">
      <c r="A245" t="s">
        <v>1603</v>
      </c>
      <c r="B245" t="s">
        <v>1267</v>
      </c>
      <c r="C245" t="s">
        <v>1268</v>
      </c>
      <c r="D245" t="s">
        <v>1198</v>
      </c>
      <c r="E245" t="s">
        <v>1199</v>
      </c>
      <c r="F245" t="s">
        <v>1269</v>
      </c>
      <c r="G245" t="s">
        <v>1270</v>
      </c>
      <c r="H245" t="s">
        <v>1270</v>
      </c>
      <c r="I245" t="s">
        <v>1671</v>
      </c>
      <c r="J245" t="s">
        <v>1538</v>
      </c>
      <c r="K245" t="s">
        <v>1271</v>
      </c>
      <c r="L245" t="s">
        <v>1272</v>
      </c>
      <c r="M245" t="s">
        <v>1273</v>
      </c>
      <c r="N245" t="s">
        <v>1274</v>
      </c>
      <c r="O245">
        <v>537179</v>
      </c>
      <c r="P245">
        <v>187682</v>
      </c>
      <c r="Q245">
        <v>51.571325999999999</v>
      </c>
      <c r="R245">
        <v>-2.1992728E-2</v>
      </c>
    </row>
    <row r="246" spans="1:18" x14ac:dyDescent="0.25">
      <c r="A246" t="s">
        <v>1603</v>
      </c>
      <c r="B246" t="s">
        <v>1275</v>
      </c>
      <c r="C246" t="s">
        <v>1276</v>
      </c>
      <c r="D246" t="s">
        <v>1198</v>
      </c>
      <c r="E246" t="s">
        <v>1199</v>
      </c>
      <c r="F246" t="s">
        <v>1269</v>
      </c>
      <c r="G246" t="s">
        <v>1270</v>
      </c>
      <c r="H246" t="s">
        <v>1270</v>
      </c>
      <c r="I246" t="s">
        <v>1671</v>
      </c>
      <c r="J246" t="s">
        <v>1538</v>
      </c>
      <c r="K246" t="s">
        <v>1277</v>
      </c>
      <c r="L246" t="s">
        <v>1272</v>
      </c>
      <c r="M246" t="s">
        <v>1278</v>
      </c>
      <c r="N246" t="s">
        <v>1279</v>
      </c>
      <c r="O246">
        <v>538108</v>
      </c>
      <c r="P246">
        <v>187688</v>
      </c>
      <c r="Q246">
        <v>51.571154</v>
      </c>
      <c r="R246">
        <v>-8.5942013999999994E-3</v>
      </c>
    </row>
    <row r="247" spans="1:18" x14ac:dyDescent="0.25">
      <c r="A247" t="s">
        <v>1603</v>
      </c>
      <c r="B247" t="s">
        <v>1317</v>
      </c>
      <c r="C247" t="s">
        <v>1318</v>
      </c>
      <c r="D247" t="s">
        <v>1198</v>
      </c>
      <c r="E247" t="s">
        <v>1199</v>
      </c>
      <c r="F247" t="s">
        <v>1287</v>
      </c>
      <c r="G247" t="s">
        <v>1288</v>
      </c>
      <c r="H247" t="s">
        <v>1672</v>
      </c>
      <c r="I247" t="s">
        <v>1673</v>
      </c>
      <c r="J247" t="s">
        <v>1539</v>
      </c>
      <c r="K247" t="s">
        <v>1319</v>
      </c>
      <c r="L247" t="s">
        <v>1272</v>
      </c>
      <c r="M247" t="s">
        <v>1320</v>
      </c>
      <c r="N247" t="s">
        <v>1321</v>
      </c>
      <c r="O247">
        <v>538574</v>
      </c>
      <c r="P247">
        <v>188755</v>
      </c>
      <c r="Q247">
        <v>51.580627</v>
      </c>
      <c r="R247">
        <v>-1.4539803E-3</v>
      </c>
    </row>
    <row r="248" spans="1:18" x14ac:dyDescent="0.25">
      <c r="A248" t="s">
        <v>1603</v>
      </c>
      <c r="B248" t="s">
        <v>1285</v>
      </c>
      <c r="C248" t="s">
        <v>1286</v>
      </c>
      <c r="D248" t="s">
        <v>1198</v>
      </c>
      <c r="E248" t="s">
        <v>1199</v>
      </c>
      <c r="F248" t="s">
        <v>1287</v>
      </c>
      <c r="G248" t="s">
        <v>1288</v>
      </c>
      <c r="H248" t="s">
        <v>1672</v>
      </c>
      <c r="I248" t="s">
        <v>1673</v>
      </c>
      <c r="J248" t="s">
        <v>1538</v>
      </c>
      <c r="K248" t="s">
        <v>1289</v>
      </c>
      <c r="L248" t="s">
        <v>1290</v>
      </c>
      <c r="M248" t="s">
        <v>1291</v>
      </c>
      <c r="N248" t="s">
        <v>1292</v>
      </c>
      <c r="O248">
        <v>538947</v>
      </c>
      <c r="P248">
        <v>187574</v>
      </c>
      <c r="Q248">
        <v>51.569923000000003</v>
      </c>
      <c r="R248">
        <v>3.4589922000000002E-3</v>
      </c>
    </row>
    <row r="249" spans="1:18" x14ac:dyDescent="0.25">
      <c r="A249" t="s">
        <v>1603</v>
      </c>
      <c r="B249" t="s">
        <v>1293</v>
      </c>
      <c r="C249" t="s">
        <v>1674</v>
      </c>
      <c r="D249" t="s">
        <v>1198</v>
      </c>
      <c r="E249" t="s">
        <v>1199</v>
      </c>
      <c r="F249" t="s">
        <v>1287</v>
      </c>
      <c r="G249" t="s">
        <v>1288</v>
      </c>
      <c r="H249" t="s">
        <v>1672</v>
      </c>
      <c r="I249" t="s">
        <v>1673</v>
      </c>
      <c r="J249" t="s">
        <v>1538</v>
      </c>
      <c r="K249" t="s">
        <v>1294</v>
      </c>
      <c r="L249" t="s">
        <v>1272</v>
      </c>
      <c r="M249" t="s">
        <v>1295</v>
      </c>
      <c r="N249" t="s">
        <v>1296</v>
      </c>
      <c r="O249">
        <v>537940</v>
      </c>
      <c r="P249">
        <v>186918</v>
      </c>
      <c r="Q249">
        <v>51.564276</v>
      </c>
      <c r="R249">
        <v>-1.1318719E-2</v>
      </c>
    </row>
    <row r="250" spans="1:18" x14ac:dyDescent="0.25">
      <c r="A250" t="s">
        <v>1603</v>
      </c>
      <c r="B250" t="s">
        <v>1297</v>
      </c>
      <c r="C250" t="s">
        <v>1298</v>
      </c>
      <c r="D250" t="s">
        <v>1198</v>
      </c>
      <c r="E250" t="s">
        <v>1199</v>
      </c>
      <c r="F250" t="s">
        <v>1287</v>
      </c>
      <c r="G250" t="s">
        <v>1288</v>
      </c>
      <c r="H250" t="s">
        <v>1672</v>
      </c>
      <c r="I250" t="s">
        <v>1673</v>
      </c>
      <c r="J250" t="s">
        <v>1538</v>
      </c>
      <c r="K250" t="s">
        <v>1299</v>
      </c>
      <c r="L250" t="s">
        <v>1272</v>
      </c>
      <c r="M250" t="s">
        <v>1300</v>
      </c>
      <c r="N250" t="s">
        <v>1301</v>
      </c>
      <c r="O250">
        <v>538466</v>
      </c>
      <c r="P250">
        <v>186672</v>
      </c>
      <c r="Q250">
        <v>51.561936000000003</v>
      </c>
      <c r="R250">
        <v>-3.8318204999999998E-3</v>
      </c>
    </row>
    <row r="251" spans="1:18" x14ac:dyDescent="0.25">
      <c r="A251" t="s">
        <v>1603</v>
      </c>
      <c r="B251" t="s">
        <v>1302</v>
      </c>
      <c r="C251" t="s">
        <v>1303</v>
      </c>
      <c r="D251" t="s">
        <v>1198</v>
      </c>
      <c r="E251" t="s">
        <v>1199</v>
      </c>
      <c r="F251" t="s">
        <v>1287</v>
      </c>
      <c r="G251" t="s">
        <v>1288</v>
      </c>
      <c r="H251" t="s">
        <v>1672</v>
      </c>
      <c r="I251" t="s">
        <v>1673</v>
      </c>
      <c r="J251" t="s">
        <v>1538</v>
      </c>
      <c r="K251" t="s">
        <v>1304</v>
      </c>
      <c r="L251" t="s">
        <v>1290</v>
      </c>
      <c r="M251" t="s">
        <v>1305</v>
      </c>
      <c r="N251" t="s">
        <v>1306</v>
      </c>
      <c r="O251">
        <v>538721</v>
      </c>
      <c r="P251">
        <v>187186</v>
      </c>
      <c r="Q251">
        <v>51.566491999999997</v>
      </c>
      <c r="R251">
        <v>4.7171125999999997E-5</v>
      </c>
    </row>
    <row r="252" spans="1:18" x14ac:dyDescent="0.25">
      <c r="A252" t="s">
        <v>1603</v>
      </c>
      <c r="B252" t="s">
        <v>1307</v>
      </c>
      <c r="C252" t="s">
        <v>1308</v>
      </c>
      <c r="D252" t="s">
        <v>1198</v>
      </c>
      <c r="E252" t="s">
        <v>1199</v>
      </c>
      <c r="F252" t="s">
        <v>1287</v>
      </c>
      <c r="G252" t="s">
        <v>1288</v>
      </c>
      <c r="H252" t="s">
        <v>1672</v>
      </c>
      <c r="I252" t="s">
        <v>1673</v>
      </c>
      <c r="J252" t="s">
        <v>1538</v>
      </c>
      <c r="K252" t="s">
        <v>1309</v>
      </c>
      <c r="L252" t="s">
        <v>1290</v>
      </c>
      <c r="M252" t="s">
        <v>1310</v>
      </c>
      <c r="N252" t="s">
        <v>1311</v>
      </c>
      <c r="O252">
        <v>539258</v>
      </c>
      <c r="P252">
        <v>185734</v>
      </c>
      <c r="Q252">
        <v>51.553313000000003</v>
      </c>
      <c r="R252">
        <v>7.2151919999999996E-3</v>
      </c>
    </row>
    <row r="253" spans="1:18" x14ac:dyDescent="0.25">
      <c r="A253" t="s">
        <v>1603</v>
      </c>
      <c r="B253" t="s">
        <v>1312</v>
      </c>
      <c r="C253" t="s">
        <v>1313</v>
      </c>
      <c r="D253" t="s">
        <v>1198</v>
      </c>
      <c r="E253" t="s">
        <v>1199</v>
      </c>
      <c r="F253" t="s">
        <v>1287</v>
      </c>
      <c r="G253" t="s">
        <v>1288</v>
      </c>
      <c r="H253" t="s">
        <v>1672</v>
      </c>
      <c r="I253" t="s">
        <v>1673</v>
      </c>
      <c r="J253" t="s">
        <v>1538</v>
      </c>
      <c r="K253" t="s">
        <v>1314</v>
      </c>
      <c r="L253" t="s">
        <v>1272</v>
      </c>
      <c r="M253" t="s">
        <v>1315</v>
      </c>
      <c r="N253" t="s">
        <v>1316</v>
      </c>
      <c r="O253">
        <v>538433</v>
      </c>
      <c r="P253">
        <v>187787</v>
      </c>
      <c r="Q253">
        <v>51.571964000000001</v>
      </c>
      <c r="R253">
        <v>-3.8687688000000001E-3</v>
      </c>
    </row>
    <row r="254" spans="1:18" x14ac:dyDescent="0.25">
      <c r="A254" t="s">
        <v>1603</v>
      </c>
      <c r="B254" t="s">
        <v>1322</v>
      </c>
      <c r="C254" t="s">
        <v>1323</v>
      </c>
      <c r="D254" t="s">
        <v>1198</v>
      </c>
      <c r="E254" t="s">
        <v>1199</v>
      </c>
      <c r="F254" t="s">
        <v>1324</v>
      </c>
      <c r="G254" t="s">
        <v>1325</v>
      </c>
      <c r="H254" t="s">
        <v>1325</v>
      </c>
      <c r="I254" t="s">
        <v>1675</v>
      </c>
      <c r="J254" t="s">
        <v>1538</v>
      </c>
      <c r="K254" t="s">
        <v>1326</v>
      </c>
      <c r="L254" t="s">
        <v>1290</v>
      </c>
      <c r="M254" t="s">
        <v>1327</v>
      </c>
      <c r="N254" t="s">
        <v>1328</v>
      </c>
      <c r="O254">
        <v>539685</v>
      </c>
      <c r="P254">
        <v>187696</v>
      </c>
      <c r="Q254">
        <v>51.570836999999997</v>
      </c>
      <c r="R254">
        <v>1.4148923000000001E-2</v>
      </c>
    </row>
    <row r="255" spans="1:18" x14ac:dyDescent="0.25">
      <c r="A255" t="s">
        <v>1603</v>
      </c>
      <c r="B255" t="s">
        <v>1329</v>
      </c>
      <c r="C255" t="s">
        <v>1330</v>
      </c>
      <c r="D255" t="s">
        <v>1198</v>
      </c>
      <c r="E255" t="s">
        <v>1199</v>
      </c>
      <c r="F255" t="s">
        <v>1324</v>
      </c>
      <c r="G255" t="s">
        <v>1325</v>
      </c>
      <c r="H255" t="s">
        <v>1325</v>
      </c>
      <c r="I255" t="s">
        <v>1675</v>
      </c>
      <c r="J255" t="s">
        <v>1538</v>
      </c>
      <c r="K255" t="s">
        <v>1331</v>
      </c>
      <c r="L255" t="s">
        <v>1290</v>
      </c>
      <c r="M255" t="s">
        <v>1332</v>
      </c>
      <c r="N255" t="s">
        <v>1333</v>
      </c>
      <c r="O255">
        <v>539101</v>
      </c>
      <c r="P255">
        <v>185749</v>
      </c>
      <c r="Q255">
        <v>51.553485999999999</v>
      </c>
      <c r="R255">
        <v>4.9580980000000002E-3</v>
      </c>
    </row>
    <row r="256" spans="1:18" x14ac:dyDescent="0.25">
      <c r="A256" t="s">
        <v>1603</v>
      </c>
      <c r="B256" t="s">
        <v>1334</v>
      </c>
      <c r="C256" t="s">
        <v>1335</v>
      </c>
      <c r="D256" t="s">
        <v>1198</v>
      </c>
      <c r="E256" t="s">
        <v>1199</v>
      </c>
      <c r="F256" t="s">
        <v>1324</v>
      </c>
      <c r="G256" t="s">
        <v>1325</v>
      </c>
      <c r="H256" t="s">
        <v>1325</v>
      </c>
      <c r="I256" t="s">
        <v>1675</v>
      </c>
      <c r="J256" t="s">
        <v>1538</v>
      </c>
      <c r="K256" t="s">
        <v>1336</v>
      </c>
      <c r="L256" t="s">
        <v>1290</v>
      </c>
      <c r="M256" t="s">
        <v>1337</v>
      </c>
      <c r="N256" t="s">
        <v>1338</v>
      </c>
      <c r="O256">
        <v>538897</v>
      </c>
      <c r="P256">
        <v>185957</v>
      </c>
      <c r="Q256">
        <v>51.555405999999998</v>
      </c>
      <c r="R256">
        <v>2.0996700000000001E-3</v>
      </c>
    </row>
    <row r="257" spans="1:18" x14ac:dyDescent="0.25">
      <c r="A257" t="s">
        <v>1603</v>
      </c>
      <c r="B257" t="s">
        <v>1339</v>
      </c>
      <c r="C257" t="s">
        <v>1340</v>
      </c>
      <c r="D257" t="s">
        <v>1198</v>
      </c>
      <c r="E257" t="s">
        <v>1199</v>
      </c>
      <c r="F257" t="s">
        <v>1324</v>
      </c>
      <c r="G257" t="s">
        <v>1325</v>
      </c>
      <c r="H257" t="s">
        <v>1325</v>
      </c>
      <c r="I257" t="s">
        <v>1675</v>
      </c>
      <c r="J257" t="s">
        <v>1538</v>
      </c>
      <c r="K257" t="s">
        <v>1336</v>
      </c>
      <c r="L257" t="s">
        <v>1290</v>
      </c>
      <c r="M257" t="s">
        <v>1337</v>
      </c>
      <c r="N257" t="s">
        <v>1338</v>
      </c>
      <c r="O257">
        <v>538897</v>
      </c>
      <c r="P257">
        <v>185957</v>
      </c>
      <c r="Q257">
        <v>51.555405999999998</v>
      </c>
      <c r="R257">
        <v>2.0996700000000001E-3</v>
      </c>
    </row>
    <row r="258" spans="1:18" x14ac:dyDescent="0.25">
      <c r="A258" t="s">
        <v>1603</v>
      </c>
      <c r="B258" t="s">
        <v>1341</v>
      </c>
      <c r="C258" t="s">
        <v>1342</v>
      </c>
      <c r="D258" t="s">
        <v>1198</v>
      </c>
      <c r="E258" t="s">
        <v>1199</v>
      </c>
      <c r="F258" t="s">
        <v>1324</v>
      </c>
      <c r="G258" t="s">
        <v>1325</v>
      </c>
      <c r="H258" t="s">
        <v>1325</v>
      </c>
      <c r="I258" t="s">
        <v>1675</v>
      </c>
      <c r="J258" t="s">
        <v>1538</v>
      </c>
      <c r="K258" t="s">
        <v>1343</v>
      </c>
      <c r="L258" t="s">
        <v>1290</v>
      </c>
      <c r="M258" t="s">
        <v>1344</v>
      </c>
      <c r="N258" t="s">
        <v>1345</v>
      </c>
      <c r="O258">
        <v>539369</v>
      </c>
      <c r="P258">
        <v>186366</v>
      </c>
      <c r="Q258">
        <v>51.558964000000003</v>
      </c>
      <c r="R258">
        <v>9.0654107999999997E-3</v>
      </c>
    </row>
    <row r="259" spans="1:18" x14ac:dyDescent="0.25">
      <c r="A259" t="s">
        <v>1603</v>
      </c>
      <c r="B259" t="s">
        <v>1346</v>
      </c>
      <c r="C259" t="s">
        <v>1347</v>
      </c>
      <c r="D259" t="s">
        <v>1198</v>
      </c>
      <c r="E259" t="s">
        <v>1199</v>
      </c>
      <c r="F259" t="s">
        <v>1324</v>
      </c>
      <c r="G259" t="s">
        <v>1325</v>
      </c>
      <c r="H259" t="s">
        <v>1325</v>
      </c>
      <c r="I259" t="s">
        <v>1675</v>
      </c>
      <c r="J259" t="s">
        <v>1538</v>
      </c>
      <c r="K259" t="s">
        <v>1336</v>
      </c>
      <c r="L259" t="s">
        <v>1290</v>
      </c>
      <c r="M259" t="s">
        <v>1337</v>
      </c>
      <c r="N259" t="s">
        <v>1338</v>
      </c>
      <c r="O259">
        <v>538897</v>
      </c>
      <c r="P259">
        <v>185957</v>
      </c>
      <c r="Q259">
        <v>51.555405999999998</v>
      </c>
      <c r="R259">
        <v>2.0996700000000001E-3</v>
      </c>
    </row>
    <row r="260" spans="1:18" x14ac:dyDescent="0.25">
      <c r="A260" t="s">
        <v>1603</v>
      </c>
      <c r="B260" t="s">
        <v>1348</v>
      </c>
      <c r="C260" t="s">
        <v>1349</v>
      </c>
      <c r="D260" t="s">
        <v>1198</v>
      </c>
      <c r="E260" t="s">
        <v>1199</v>
      </c>
      <c r="F260" t="s">
        <v>1350</v>
      </c>
      <c r="G260" t="s">
        <v>1351</v>
      </c>
      <c r="H260" t="s">
        <v>1351</v>
      </c>
      <c r="I260" t="s">
        <v>1676</v>
      </c>
      <c r="J260" t="s">
        <v>1538</v>
      </c>
      <c r="K260" t="s">
        <v>1352</v>
      </c>
      <c r="L260" t="s">
        <v>1218</v>
      </c>
      <c r="M260" t="s">
        <v>1353</v>
      </c>
      <c r="N260" t="s">
        <v>1354</v>
      </c>
      <c r="O260">
        <v>538040</v>
      </c>
      <c r="P260">
        <v>189024</v>
      </c>
      <c r="Q260">
        <v>51.583176000000002</v>
      </c>
      <c r="R260">
        <v>-9.0501534999999998E-3</v>
      </c>
    </row>
    <row r="261" spans="1:18" x14ac:dyDescent="0.25">
      <c r="A261" t="s">
        <v>1603</v>
      </c>
      <c r="B261" t="s">
        <v>1355</v>
      </c>
      <c r="C261" t="s">
        <v>1356</v>
      </c>
      <c r="D261" t="s">
        <v>1198</v>
      </c>
      <c r="E261" t="s">
        <v>1199</v>
      </c>
      <c r="F261" t="s">
        <v>1350</v>
      </c>
      <c r="G261" t="s">
        <v>1351</v>
      </c>
      <c r="H261" t="s">
        <v>1351</v>
      </c>
      <c r="I261" t="s">
        <v>1676</v>
      </c>
      <c r="J261" t="s">
        <v>1538</v>
      </c>
      <c r="K261" t="s">
        <v>1357</v>
      </c>
      <c r="L261" t="s">
        <v>1218</v>
      </c>
      <c r="M261" t="s">
        <v>1358</v>
      </c>
      <c r="N261" t="s">
        <v>1359</v>
      </c>
      <c r="O261">
        <v>536291</v>
      </c>
      <c r="P261">
        <v>190221</v>
      </c>
      <c r="Q261">
        <v>51.594357000000002</v>
      </c>
      <c r="R261">
        <v>-3.3813172000000002E-2</v>
      </c>
    </row>
    <row r="262" spans="1:18" x14ac:dyDescent="0.25">
      <c r="A262" t="s">
        <v>1603</v>
      </c>
      <c r="B262" t="s">
        <v>1360</v>
      </c>
      <c r="C262" t="s">
        <v>1677</v>
      </c>
      <c r="D262" t="s">
        <v>1198</v>
      </c>
      <c r="E262" t="s">
        <v>1199</v>
      </c>
      <c r="F262" t="s">
        <v>1350</v>
      </c>
      <c r="G262" t="s">
        <v>1351</v>
      </c>
      <c r="H262" t="s">
        <v>1351</v>
      </c>
      <c r="I262" t="s">
        <v>1676</v>
      </c>
      <c r="J262" t="s">
        <v>1538</v>
      </c>
      <c r="K262" t="s">
        <v>1361</v>
      </c>
      <c r="L262" t="s">
        <v>1218</v>
      </c>
      <c r="M262" t="s">
        <v>1362</v>
      </c>
      <c r="N262" t="s">
        <v>1363</v>
      </c>
      <c r="O262">
        <v>536241</v>
      </c>
      <c r="P262">
        <v>188655</v>
      </c>
      <c r="Q262">
        <v>51.580297000000002</v>
      </c>
      <c r="R262">
        <v>-3.5141800000000001E-2</v>
      </c>
    </row>
    <row r="263" spans="1:18" x14ac:dyDescent="0.25">
      <c r="A263" t="s">
        <v>1603</v>
      </c>
      <c r="B263" t="s">
        <v>1364</v>
      </c>
      <c r="C263" t="s">
        <v>1365</v>
      </c>
      <c r="D263" t="s">
        <v>1198</v>
      </c>
      <c r="E263" t="s">
        <v>1199</v>
      </c>
      <c r="F263" t="s">
        <v>1350</v>
      </c>
      <c r="G263" t="s">
        <v>1351</v>
      </c>
      <c r="H263" t="s">
        <v>1351</v>
      </c>
      <c r="I263" t="s">
        <v>1676</v>
      </c>
      <c r="J263" t="s">
        <v>1538</v>
      </c>
      <c r="K263" t="s">
        <v>1366</v>
      </c>
      <c r="L263" t="s">
        <v>1218</v>
      </c>
      <c r="M263" t="s">
        <v>1367</v>
      </c>
      <c r="N263" t="s">
        <v>1368</v>
      </c>
      <c r="O263">
        <v>538444</v>
      </c>
      <c r="P263">
        <v>189544</v>
      </c>
      <c r="Q263">
        <v>51.587749000000002</v>
      </c>
      <c r="R263">
        <v>-3.0181050000000001E-3</v>
      </c>
    </row>
    <row r="264" spans="1:18" x14ac:dyDescent="0.25">
      <c r="A264" t="s">
        <v>1603</v>
      </c>
      <c r="B264" t="s">
        <v>1369</v>
      </c>
      <c r="C264" t="s">
        <v>1370</v>
      </c>
      <c r="D264" t="s">
        <v>1198</v>
      </c>
      <c r="E264" t="s">
        <v>1199</v>
      </c>
      <c r="F264" t="s">
        <v>1350</v>
      </c>
      <c r="G264" t="s">
        <v>1351</v>
      </c>
      <c r="H264" t="s">
        <v>1351</v>
      </c>
      <c r="I264" t="s">
        <v>1676</v>
      </c>
      <c r="J264" t="s">
        <v>1538</v>
      </c>
      <c r="K264" t="s">
        <v>1366</v>
      </c>
      <c r="L264" t="s">
        <v>1218</v>
      </c>
      <c r="M264" t="s">
        <v>1367</v>
      </c>
      <c r="N264" t="s">
        <v>1368</v>
      </c>
      <c r="O264">
        <v>538444</v>
      </c>
      <c r="P264">
        <v>189544</v>
      </c>
      <c r="Q264">
        <v>51.587749000000002</v>
      </c>
      <c r="R264">
        <v>-3.0181050000000001E-3</v>
      </c>
    </row>
    <row r="265" spans="1:18" x14ac:dyDescent="0.25">
      <c r="A265" t="s">
        <v>1603</v>
      </c>
      <c r="B265" t="s">
        <v>1371</v>
      </c>
      <c r="C265" t="s">
        <v>1372</v>
      </c>
      <c r="D265" t="s">
        <v>1198</v>
      </c>
      <c r="E265" t="s">
        <v>1199</v>
      </c>
      <c r="F265" t="s">
        <v>1373</v>
      </c>
      <c r="G265" t="s">
        <v>1374</v>
      </c>
      <c r="H265" t="s">
        <v>1678</v>
      </c>
      <c r="I265" t="s">
        <v>1679</v>
      </c>
      <c r="J265" t="s">
        <v>1538</v>
      </c>
      <c r="K265" t="s">
        <v>1375</v>
      </c>
      <c r="L265" t="s">
        <v>1218</v>
      </c>
      <c r="M265" t="s">
        <v>1376</v>
      </c>
      <c r="N265" t="s">
        <v>1377</v>
      </c>
      <c r="O265">
        <v>536763</v>
      </c>
      <c r="P265">
        <v>187420</v>
      </c>
      <c r="Q265">
        <v>51.569073000000003</v>
      </c>
      <c r="R265">
        <v>-2.8093386000000001E-2</v>
      </c>
    </row>
    <row r="266" spans="1:18" x14ac:dyDescent="0.25">
      <c r="A266" t="s">
        <v>1603</v>
      </c>
      <c r="B266" t="s">
        <v>1378</v>
      </c>
      <c r="C266" t="s">
        <v>1554</v>
      </c>
      <c r="D266" t="s">
        <v>1198</v>
      </c>
      <c r="E266" t="s">
        <v>1199</v>
      </c>
      <c r="F266" t="s">
        <v>1373</v>
      </c>
      <c r="G266" t="s">
        <v>1374</v>
      </c>
      <c r="H266" t="s">
        <v>1678</v>
      </c>
      <c r="I266" t="s">
        <v>1679</v>
      </c>
      <c r="J266" t="s">
        <v>1538</v>
      </c>
      <c r="K266" t="s">
        <v>1379</v>
      </c>
      <c r="L266" t="s">
        <v>1218</v>
      </c>
      <c r="M266" t="s">
        <v>1380</v>
      </c>
      <c r="N266" t="s">
        <v>1381</v>
      </c>
      <c r="O266">
        <v>537259</v>
      </c>
      <c r="P266">
        <v>188627</v>
      </c>
      <c r="Q266">
        <v>51.579799000000001</v>
      </c>
      <c r="R266">
        <v>-2.0470187000000001E-2</v>
      </c>
    </row>
    <row r="267" spans="1:18" x14ac:dyDescent="0.25">
      <c r="A267" t="s">
        <v>1603</v>
      </c>
      <c r="B267" t="s">
        <v>1382</v>
      </c>
      <c r="C267" t="s">
        <v>947</v>
      </c>
      <c r="D267" t="s">
        <v>1198</v>
      </c>
      <c r="E267" t="s">
        <v>1199</v>
      </c>
      <c r="F267" t="s">
        <v>1373</v>
      </c>
      <c r="G267" t="s">
        <v>1374</v>
      </c>
      <c r="H267" t="s">
        <v>1678</v>
      </c>
      <c r="I267" t="s">
        <v>1679</v>
      </c>
      <c r="J267" t="s">
        <v>1538</v>
      </c>
      <c r="K267" t="s">
        <v>1383</v>
      </c>
      <c r="L267" t="s">
        <v>1218</v>
      </c>
      <c r="M267" t="s">
        <v>1384</v>
      </c>
      <c r="N267" t="s">
        <v>1385</v>
      </c>
      <c r="O267">
        <v>537919</v>
      </c>
      <c r="P267">
        <v>188578</v>
      </c>
      <c r="Q267">
        <v>51.579197000000001</v>
      </c>
      <c r="R267">
        <v>-1.0970442E-2</v>
      </c>
    </row>
    <row r="268" spans="1:18" x14ac:dyDescent="0.25">
      <c r="A268" t="s">
        <v>1603</v>
      </c>
      <c r="B268" t="s">
        <v>1386</v>
      </c>
      <c r="C268" t="s">
        <v>1387</v>
      </c>
      <c r="D268" t="s">
        <v>1198</v>
      </c>
      <c r="E268" t="s">
        <v>1199</v>
      </c>
      <c r="F268" t="s">
        <v>1373</v>
      </c>
      <c r="G268" t="s">
        <v>1374</v>
      </c>
      <c r="H268" t="s">
        <v>1678</v>
      </c>
      <c r="I268" t="s">
        <v>1679</v>
      </c>
      <c r="J268" t="s">
        <v>1538</v>
      </c>
      <c r="K268" t="s">
        <v>1388</v>
      </c>
      <c r="L268" t="s">
        <v>1218</v>
      </c>
      <c r="M268" t="s">
        <v>1389</v>
      </c>
      <c r="N268" t="s">
        <v>1390</v>
      </c>
      <c r="O268">
        <v>536234</v>
      </c>
      <c r="P268">
        <v>190272</v>
      </c>
      <c r="Q268">
        <v>51.594828999999997</v>
      </c>
      <c r="R268">
        <v>-3.4615754999999998E-2</v>
      </c>
    </row>
    <row r="269" spans="1:18" x14ac:dyDescent="0.25">
      <c r="A269" t="s">
        <v>1603</v>
      </c>
      <c r="B269" t="s">
        <v>1391</v>
      </c>
      <c r="C269" t="s">
        <v>1392</v>
      </c>
      <c r="D269" t="s">
        <v>1198</v>
      </c>
      <c r="E269" t="s">
        <v>1199</v>
      </c>
      <c r="F269" t="s">
        <v>1373</v>
      </c>
      <c r="G269" t="s">
        <v>1374</v>
      </c>
      <c r="H269" t="s">
        <v>1678</v>
      </c>
      <c r="I269" t="s">
        <v>1680</v>
      </c>
      <c r="J269" t="s">
        <v>1538</v>
      </c>
      <c r="K269" t="s">
        <v>1393</v>
      </c>
      <c r="L269" t="s">
        <v>1218</v>
      </c>
      <c r="M269" t="s">
        <v>1394</v>
      </c>
      <c r="N269" t="s">
        <v>1395</v>
      </c>
      <c r="O269">
        <v>536455</v>
      </c>
      <c r="P269">
        <v>188670</v>
      </c>
      <c r="Q269">
        <v>51.580379999999998</v>
      </c>
      <c r="R269">
        <v>-3.2049451E-2</v>
      </c>
    </row>
    <row r="270" spans="1:18" x14ac:dyDescent="0.25">
      <c r="A270" t="s">
        <v>1681</v>
      </c>
      <c r="B270" t="s">
        <v>1555</v>
      </c>
      <c r="C270" t="s">
        <v>1556</v>
      </c>
      <c r="D270" t="s">
        <v>186</v>
      </c>
      <c r="E270" t="s">
        <v>187</v>
      </c>
      <c r="J270" t="s">
        <v>1538</v>
      </c>
    </row>
  </sheetData>
  <phoneticPr fontId="6" type="noConversion"/>
  <pageMargins left="0.7" right="0.7" top="0.75" bottom="0.75" header="0.3" footer="0.3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3:AK193"/>
  <sheetViews>
    <sheetView topLeftCell="F142" workbookViewId="0">
      <selection activeCell="I193" sqref="I144:AF193"/>
    </sheetView>
  </sheetViews>
  <sheetFormatPr defaultRowHeight="15" x14ac:dyDescent="0.25"/>
  <cols>
    <col min="1" max="1" width="111.7109375" bestFit="1" customWidth="1"/>
    <col min="5" max="5" width="10.7109375" bestFit="1" customWidth="1"/>
    <col min="9" max="9" width="10.7109375" bestFit="1" customWidth="1"/>
    <col min="10" max="10" width="21.5703125" bestFit="1" customWidth="1"/>
    <col min="13" max="13" width="6.85546875" bestFit="1" customWidth="1"/>
    <col min="14" max="14" width="10.28515625" bestFit="1" customWidth="1"/>
  </cols>
  <sheetData>
    <row r="3" spans="1:24" x14ac:dyDescent="0.25">
      <c r="E3" s="2">
        <v>44682</v>
      </c>
    </row>
    <row r="4" spans="1:24" x14ac:dyDescent="0.25">
      <c r="E4" s="2">
        <v>44713</v>
      </c>
    </row>
    <row r="5" spans="1:24" x14ac:dyDescent="0.25">
      <c r="A5" s="9" t="s">
        <v>1406</v>
      </c>
      <c r="E5" s="2">
        <v>44743</v>
      </c>
      <c r="I5" t="s">
        <v>2</v>
      </c>
      <c r="J5" t="s">
        <v>1400</v>
      </c>
      <c r="K5" t="s">
        <v>1401</v>
      </c>
      <c r="M5" t="s">
        <v>1401</v>
      </c>
      <c r="N5" t="s">
        <v>1402</v>
      </c>
      <c r="Q5" s="5" t="s">
        <v>894</v>
      </c>
      <c r="R5" s="5" t="s">
        <v>895</v>
      </c>
      <c r="S5" s="5" t="s">
        <v>810</v>
      </c>
      <c r="T5" s="5" t="s">
        <v>811</v>
      </c>
      <c r="U5" s="5" t="s">
        <v>856</v>
      </c>
      <c r="V5" s="5" t="s">
        <v>857</v>
      </c>
      <c r="W5" s="5" t="s">
        <v>1403</v>
      </c>
    </row>
    <row r="6" spans="1:24" x14ac:dyDescent="0.25">
      <c r="A6" s="9" t="s">
        <v>1407</v>
      </c>
      <c r="E6" s="2">
        <v>44774</v>
      </c>
      <c r="I6" t="s">
        <v>18</v>
      </c>
      <c r="J6" t="s">
        <v>19</v>
      </c>
      <c r="K6" t="s">
        <v>16</v>
      </c>
      <c r="M6" t="s">
        <v>16</v>
      </c>
      <c r="N6" t="s">
        <v>17</v>
      </c>
      <c r="Q6" s="5" t="s">
        <v>900</v>
      </c>
      <c r="R6" s="5" t="s">
        <v>901</v>
      </c>
      <c r="S6" s="5" t="s">
        <v>810</v>
      </c>
      <c r="T6" s="5" t="s">
        <v>811</v>
      </c>
      <c r="U6" s="5" t="s">
        <v>856</v>
      </c>
      <c r="V6" s="5" t="s">
        <v>857</v>
      </c>
      <c r="W6" s="5" t="s">
        <v>1403</v>
      </c>
    </row>
    <row r="7" spans="1:24" x14ac:dyDescent="0.25">
      <c r="A7" s="9" t="s">
        <v>1408</v>
      </c>
      <c r="E7" s="2">
        <v>44805</v>
      </c>
      <c r="I7" t="s">
        <v>41</v>
      </c>
      <c r="J7" t="s">
        <v>42</v>
      </c>
      <c r="K7" t="s">
        <v>16</v>
      </c>
      <c r="M7" t="s">
        <v>389</v>
      </c>
      <c r="N7" t="s">
        <v>390</v>
      </c>
      <c r="Q7" s="5" t="s">
        <v>508</v>
      </c>
      <c r="R7" s="5" t="s">
        <v>509</v>
      </c>
      <c r="S7" s="5" t="s">
        <v>389</v>
      </c>
      <c r="T7" s="5" t="s">
        <v>390</v>
      </c>
      <c r="U7" s="5" t="s">
        <v>510</v>
      </c>
      <c r="V7" s="5" t="s">
        <v>511</v>
      </c>
      <c r="W7" s="5" t="s">
        <v>1403</v>
      </c>
    </row>
    <row r="8" spans="1:24" x14ac:dyDescent="0.25">
      <c r="A8" s="9" t="s">
        <v>1409</v>
      </c>
      <c r="E8" s="2">
        <v>44835</v>
      </c>
      <c r="I8" t="s">
        <v>70</v>
      </c>
      <c r="J8" t="s">
        <v>71</v>
      </c>
      <c r="K8" t="s">
        <v>16</v>
      </c>
      <c r="M8" t="s">
        <v>810</v>
      </c>
      <c r="N8" t="s">
        <v>811</v>
      </c>
      <c r="Q8" s="5" t="s">
        <v>419</v>
      </c>
      <c r="R8" s="5" t="s">
        <v>420</v>
      </c>
      <c r="S8" s="5" t="s">
        <v>389</v>
      </c>
      <c r="T8" s="5" t="s">
        <v>390</v>
      </c>
      <c r="U8" s="5" t="s">
        <v>391</v>
      </c>
      <c r="V8" s="5" t="s">
        <v>392</v>
      </c>
      <c r="W8" s="5" t="s">
        <v>1403</v>
      </c>
    </row>
    <row r="9" spans="1:24" x14ac:dyDescent="0.25">
      <c r="A9" s="9" t="s">
        <v>1410</v>
      </c>
      <c r="E9" s="2">
        <v>44866</v>
      </c>
      <c r="I9" t="s">
        <v>91</v>
      </c>
      <c r="J9" t="s">
        <v>92</v>
      </c>
      <c r="K9" t="s">
        <v>16</v>
      </c>
      <c r="Q9" s="5" t="s">
        <v>138</v>
      </c>
      <c r="R9" s="5" t="s">
        <v>139</v>
      </c>
      <c r="S9" s="5" t="s">
        <v>16</v>
      </c>
      <c r="T9" s="5" t="s">
        <v>17</v>
      </c>
      <c r="U9" s="5" t="s">
        <v>128</v>
      </c>
      <c r="V9" s="5" t="s">
        <v>129</v>
      </c>
      <c r="W9" s="5" t="s">
        <v>1403</v>
      </c>
    </row>
    <row r="10" spans="1:24" x14ac:dyDescent="0.25">
      <c r="A10" s="9" t="s">
        <v>1411</v>
      </c>
      <c r="E10" s="2">
        <v>44896</v>
      </c>
      <c r="I10" t="s">
        <v>128</v>
      </c>
      <c r="J10" t="s">
        <v>129</v>
      </c>
      <c r="K10" t="s">
        <v>16</v>
      </c>
    </row>
    <row r="11" spans="1:24" x14ac:dyDescent="0.25">
      <c r="A11" s="9" t="s">
        <v>1412</v>
      </c>
      <c r="E11" s="2">
        <v>44927</v>
      </c>
      <c r="I11" t="s">
        <v>169</v>
      </c>
      <c r="J11" t="s">
        <v>170</v>
      </c>
      <c r="K11" t="s">
        <v>16</v>
      </c>
    </row>
    <row r="12" spans="1:24" x14ac:dyDescent="0.25">
      <c r="A12" s="9" t="s">
        <v>1413</v>
      </c>
      <c r="E12" s="2">
        <v>44958</v>
      </c>
      <c r="I12" t="s">
        <v>391</v>
      </c>
      <c r="J12" t="s">
        <v>392</v>
      </c>
      <c r="K12" t="s">
        <v>389</v>
      </c>
      <c r="Q12" s="5" t="s">
        <v>1517</v>
      </c>
      <c r="R12" s="5" t="s">
        <v>1518</v>
      </c>
      <c r="T12" s="5" t="s">
        <v>1519</v>
      </c>
      <c r="V12" s="5" t="s">
        <v>1520</v>
      </c>
      <c r="X12" t="s">
        <v>1521</v>
      </c>
    </row>
    <row r="13" spans="1:24" x14ac:dyDescent="0.25">
      <c r="A13" s="9" t="s">
        <v>1414</v>
      </c>
      <c r="E13" s="2">
        <v>44986</v>
      </c>
      <c r="I13" t="s">
        <v>434</v>
      </c>
      <c r="J13" t="s">
        <v>435</v>
      </c>
      <c r="K13" t="s">
        <v>389</v>
      </c>
      <c r="Q13" t="s">
        <v>1026</v>
      </c>
      <c r="R13">
        <v>83</v>
      </c>
      <c r="S13" t="s">
        <v>996</v>
      </c>
      <c r="T13">
        <v>11</v>
      </c>
      <c r="U13" t="s">
        <v>1026</v>
      </c>
      <c r="V13">
        <v>952</v>
      </c>
      <c r="W13" t="s">
        <v>1026</v>
      </c>
      <c r="X13">
        <v>44</v>
      </c>
    </row>
    <row r="14" spans="1:24" x14ac:dyDescent="0.25">
      <c r="A14" s="9" t="s">
        <v>1415</v>
      </c>
      <c r="E14" s="2">
        <v>45017</v>
      </c>
      <c r="I14" t="s">
        <v>450</v>
      </c>
      <c r="J14" t="s">
        <v>451</v>
      </c>
      <c r="K14" t="s">
        <v>389</v>
      </c>
      <c r="Q14" t="s">
        <v>996</v>
      </c>
      <c r="R14">
        <v>56</v>
      </c>
      <c r="S14" t="s">
        <v>1026</v>
      </c>
      <c r="T14">
        <v>10</v>
      </c>
      <c r="U14" t="s">
        <v>946</v>
      </c>
      <c r="V14">
        <v>574</v>
      </c>
      <c r="W14" t="s">
        <v>946</v>
      </c>
      <c r="X14">
        <v>37</v>
      </c>
    </row>
    <row r="15" spans="1:24" x14ac:dyDescent="0.25">
      <c r="A15" s="9" t="s">
        <v>1416</v>
      </c>
      <c r="I15" t="s">
        <v>510</v>
      </c>
      <c r="J15" t="s">
        <v>511</v>
      </c>
      <c r="K15" t="s">
        <v>389</v>
      </c>
      <c r="Q15" t="s">
        <v>1014</v>
      </c>
      <c r="R15">
        <v>36</v>
      </c>
      <c r="S15" t="s">
        <v>1014</v>
      </c>
      <c r="T15">
        <v>5</v>
      </c>
      <c r="U15" t="s">
        <v>996</v>
      </c>
      <c r="V15">
        <v>523</v>
      </c>
      <c r="W15" t="s">
        <v>1014</v>
      </c>
      <c r="X15">
        <v>29</v>
      </c>
    </row>
    <row r="16" spans="1:24" x14ac:dyDescent="0.25">
      <c r="A16" s="9" t="s">
        <v>1417</v>
      </c>
      <c r="I16" t="s">
        <v>812</v>
      </c>
      <c r="J16" t="s">
        <v>813</v>
      </c>
      <c r="K16" t="s">
        <v>810</v>
      </c>
      <c r="Q16" t="s">
        <v>946</v>
      </c>
      <c r="R16">
        <v>29</v>
      </c>
      <c r="S16" t="s">
        <v>946</v>
      </c>
      <c r="T16">
        <v>4</v>
      </c>
      <c r="U16" t="s">
        <v>818</v>
      </c>
      <c r="V16">
        <v>418</v>
      </c>
      <c r="W16" t="s">
        <v>996</v>
      </c>
      <c r="X16">
        <v>16</v>
      </c>
    </row>
    <row r="17" spans="1:37" x14ac:dyDescent="0.25">
      <c r="A17" s="9" t="s">
        <v>1418</v>
      </c>
      <c r="I17" t="s">
        <v>856</v>
      </c>
      <c r="J17" t="s">
        <v>857</v>
      </c>
      <c r="K17" t="s">
        <v>810</v>
      </c>
      <c r="Q17" t="s">
        <v>818</v>
      </c>
      <c r="R17">
        <v>19</v>
      </c>
      <c r="S17" t="s">
        <v>818</v>
      </c>
      <c r="T17">
        <v>3</v>
      </c>
      <c r="U17" t="s">
        <v>1014</v>
      </c>
      <c r="V17">
        <v>407</v>
      </c>
      <c r="W17" t="s">
        <v>818</v>
      </c>
      <c r="X17">
        <v>11</v>
      </c>
    </row>
    <row r="18" spans="1:37" x14ac:dyDescent="0.25">
      <c r="A18" s="9" t="s">
        <v>1419</v>
      </c>
      <c r="I18" t="s">
        <v>904</v>
      </c>
      <c r="J18" t="s">
        <v>905</v>
      </c>
      <c r="K18" t="s">
        <v>810</v>
      </c>
    </row>
    <row r="19" spans="1:37" x14ac:dyDescent="0.25">
      <c r="A19" s="9" t="s">
        <v>1420</v>
      </c>
      <c r="I19" t="s">
        <v>953</v>
      </c>
      <c r="J19" t="s">
        <v>954</v>
      </c>
      <c r="K19" t="s">
        <v>810</v>
      </c>
    </row>
    <row r="20" spans="1:37" x14ac:dyDescent="0.25">
      <c r="A20" s="9" t="s">
        <v>1421</v>
      </c>
      <c r="I20" t="s">
        <v>1009</v>
      </c>
      <c r="J20" t="s">
        <v>1010</v>
      </c>
      <c r="K20" t="s">
        <v>810</v>
      </c>
    </row>
    <row r="21" spans="1:37" x14ac:dyDescent="0.25">
      <c r="A21" s="9" t="s">
        <v>1422</v>
      </c>
    </row>
    <row r="22" spans="1:37" x14ac:dyDescent="0.25">
      <c r="A22" s="9" t="s">
        <v>1423</v>
      </c>
    </row>
    <row r="23" spans="1:37" x14ac:dyDescent="0.25">
      <c r="A23" s="9" t="s">
        <v>1424</v>
      </c>
    </row>
    <row r="24" spans="1:37" x14ac:dyDescent="0.25">
      <c r="A24" s="9" t="s">
        <v>1425</v>
      </c>
    </row>
    <row r="25" spans="1:37" x14ac:dyDescent="0.25">
      <c r="A25" s="9" t="s">
        <v>1426</v>
      </c>
    </row>
    <row r="26" spans="1:37" x14ac:dyDescent="0.25">
      <c r="A26" s="9" t="s">
        <v>1427</v>
      </c>
    </row>
    <row r="27" spans="1:37" x14ac:dyDescent="0.25">
      <c r="K27" t="s">
        <v>1430</v>
      </c>
      <c r="L27" t="s">
        <v>1431</v>
      </c>
      <c r="M27" t="s">
        <v>1432</v>
      </c>
      <c r="N27" t="s">
        <v>1443</v>
      </c>
      <c r="O27" t="s">
        <v>1433</v>
      </c>
      <c r="P27" t="s">
        <v>1434</v>
      </c>
      <c r="Q27" t="s">
        <v>1435</v>
      </c>
      <c r="R27" t="s">
        <v>1436</v>
      </c>
      <c r="S27" t="s">
        <v>1437</v>
      </c>
      <c r="T27" t="s">
        <v>1438</v>
      </c>
      <c r="U27" t="s">
        <v>1444</v>
      </c>
      <c r="V27" t="s">
        <v>1439</v>
      </c>
      <c r="W27" t="s">
        <v>1440</v>
      </c>
      <c r="X27" t="s">
        <v>1441</v>
      </c>
      <c r="Y27" t="s">
        <v>1442</v>
      </c>
      <c r="Z27" t="s">
        <v>1490</v>
      </c>
      <c r="AA27" t="s">
        <v>1491</v>
      </c>
      <c r="AB27" t="s">
        <v>1492</v>
      </c>
      <c r="AC27" t="s">
        <v>1493</v>
      </c>
      <c r="AD27" t="s">
        <v>1494</v>
      </c>
      <c r="AE27" t="s">
        <v>1495</v>
      </c>
      <c r="AF27" t="s">
        <v>1496</v>
      </c>
      <c r="AG27" t="s">
        <v>1497</v>
      </c>
      <c r="AH27" t="s">
        <v>1498</v>
      </c>
      <c r="AI27" t="s">
        <v>1499</v>
      </c>
      <c r="AJ27" t="s">
        <v>1500</v>
      </c>
      <c r="AK27" t="s">
        <v>1501</v>
      </c>
    </row>
    <row r="28" spans="1:37" x14ac:dyDescent="0.25">
      <c r="K28" t="s">
        <v>1430</v>
      </c>
      <c r="L28" t="s">
        <v>1431</v>
      </c>
      <c r="M28" t="s">
        <v>1432</v>
      </c>
      <c r="N28" t="s">
        <v>1443</v>
      </c>
      <c r="O28" t="s">
        <v>1433</v>
      </c>
      <c r="P28" t="s">
        <v>1434</v>
      </c>
      <c r="Q28" t="s">
        <v>1435</v>
      </c>
      <c r="R28" t="s">
        <v>1436</v>
      </c>
      <c r="S28" t="s">
        <v>1437</v>
      </c>
      <c r="T28" t="s">
        <v>1438</v>
      </c>
      <c r="U28" t="s">
        <v>1444</v>
      </c>
      <c r="V28" t="s">
        <v>1439</v>
      </c>
      <c r="W28" t="s">
        <v>1445</v>
      </c>
      <c r="X28" t="s">
        <v>1441</v>
      </c>
      <c r="Y28" t="s">
        <v>1442</v>
      </c>
      <c r="Z28" t="s">
        <v>1490</v>
      </c>
      <c r="AA28" t="s">
        <v>1491</v>
      </c>
      <c r="AB28" t="s">
        <v>1492</v>
      </c>
      <c r="AC28" t="s">
        <v>1493</v>
      </c>
      <c r="AD28" t="s">
        <v>1510</v>
      </c>
      <c r="AE28" t="s">
        <v>1512</v>
      </c>
      <c r="AF28" t="s">
        <v>1496</v>
      </c>
      <c r="AG28" t="s">
        <v>1497</v>
      </c>
      <c r="AH28" t="s">
        <v>1511</v>
      </c>
      <c r="AI28" t="s">
        <v>1499</v>
      </c>
      <c r="AJ28" t="s">
        <v>1513</v>
      </c>
      <c r="AK28" t="s">
        <v>1501</v>
      </c>
    </row>
    <row r="29" spans="1:37" x14ac:dyDescent="0.25">
      <c r="I29" s="2">
        <v>44075</v>
      </c>
      <c r="J29" t="s">
        <v>121</v>
      </c>
      <c r="K29">
        <v>8148</v>
      </c>
      <c r="L29">
        <v>866</v>
      </c>
      <c r="M29">
        <v>62</v>
      </c>
      <c r="N29">
        <v>0</v>
      </c>
      <c r="O29">
        <v>0</v>
      </c>
      <c r="P29">
        <v>0</v>
      </c>
      <c r="Q29">
        <v>0</v>
      </c>
      <c r="R29">
        <v>0</v>
      </c>
      <c r="S29">
        <v>222</v>
      </c>
      <c r="T29">
        <v>26</v>
      </c>
      <c r="U29">
        <v>0</v>
      </c>
      <c r="V29">
        <v>0</v>
      </c>
      <c r="W29">
        <v>0</v>
      </c>
      <c r="X29">
        <v>0</v>
      </c>
      <c r="Y29">
        <v>0</v>
      </c>
    </row>
    <row r="30" spans="1:37" x14ac:dyDescent="0.25">
      <c r="I30" s="2">
        <v>44075</v>
      </c>
      <c r="J30" t="s">
        <v>996</v>
      </c>
      <c r="K30">
        <v>6681</v>
      </c>
      <c r="L30">
        <v>527</v>
      </c>
      <c r="M30">
        <v>12</v>
      </c>
      <c r="N30">
        <v>0</v>
      </c>
      <c r="O30">
        <v>0</v>
      </c>
      <c r="P30">
        <v>0</v>
      </c>
      <c r="Q30">
        <v>0</v>
      </c>
      <c r="R30">
        <v>0</v>
      </c>
      <c r="S30">
        <v>63</v>
      </c>
      <c r="T30">
        <v>15</v>
      </c>
      <c r="U30">
        <v>0</v>
      </c>
      <c r="V30">
        <v>0</v>
      </c>
      <c r="W30">
        <v>0</v>
      </c>
      <c r="X30">
        <v>0</v>
      </c>
      <c r="Y30">
        <v>0</v>
      </c>
    </row>
    <row r="31" spans="1:37" x14ac:dyDescent="0.25">
      <c r="I31" s="2">
        <v>44075</v>
      </c>
      <c r="J31" t="s">
        <v>1026</v>
      </c>
      <c r="K31">
        <v>16740</v>
      </c>
      <c r="L31">
        <v>1094</v>
      </c>
      <c r="M31">
        <v>41</v>
      </c>
      <c r="N31">
        <v>3</v>
      </c>
      <c r="O31">
        <v>3</v>
      </c>
      <c r="P31">
        <v>3</v>
      </c>
      <c r="Q31">
        <v>3</v>
      </c>
      <c r="R31">
        <v>0</v>
      </c>
      <c r="S31">
        <v>131</v>
      </c>
      <c r="T31">
        <v>16</v>
      </c>
      <c r="U31">
        <v>0</v>
      </c>
      <c r="V31">
        <v>0</v>
      </c>
      <c r="W31">
        <v>0</v>
      </c>
      <c r="X31">
        <v>0</v>
      </c>
      <c r="Y31">
        <v>0</v>
      </c>
    </row>
    <row r="32" spans="1:37" x14ac:dyDescent="0.25">
      <c r="A32" s="23" t="s">
        <v>1493</v>
      </c>
      <c r="I32" s="2">
        <v>44075</v>
      </c>
      <c r="J32" t="s">
        <v>1014</v>
      </c>
      <c r="K32">
        <v>5571</v>
      </c>
      <c r="L32">
        <v>412</v>
      </c>
      <c r="M32">
        <v>25</v>
      </c>
      <c r="N32">
        <v>0</v>
      </c>
      <c r="O32">
        <v>0</v>
      </c>
      <c r="P32">
        <v>0</v>
      </c>
      <c r="Q32">
        <v>0</v>
      </c>
      <c r="R32">
        <v>0</v>
      </c>
      <c r="S32">
        <v>44</v>
      </c>
      <c r="T32">
        <v>3</v>
      </c>
      <c r="U32">
        <v>0</v>
      </c>
      <c r="V32">
        <v>0</v>
      </c>
      <c r="W32">
        <v>0</v>
      </c>
      <c r="X32">
        <v>0</v>
      </c>
      <c r="Y32">
        <v>0</v>
      </c>
    </row>
    <row r="33" spans="1:37" x14ac:dyDescent="0.25">
      <c r="A33" s="23" t="s">
        <v>1435</v>
      </c>
      <c r="I33" s="2">
        <v>44075</v>
      </c>
      <c r="J33" t="s">
        <v>818</v>
      </c>
      <c r="K33">
        <v>8304</v>
      </c>
      <c r="L33">
        <v>418</v>
      </c>
      <c r="M33">
        <v>8</v>
      </c>
      <c r="N33">
        <v>0</v>
      </c>
      <c r="O33">
        <v>0</v>
      </c>
      <c r="P33">
        <v>0</v>
      </c>
      <c r="Q33">
        <v>0</v>
      </c>
      <c r="R33">
        <v>0</v>
      </c>
      <c r="S33">
        <v>21</v>
      </c>
      <c r="T33">
        <v>2</v>
      </c>
      <c r="U33">
        <v>0</v>
      </c>
      <c r="V33">
        <v>0</v>
      </c>
      <c r="W33">
        <v>0</v>
      </c>
      <c r="X33">
        <v>0</v>
      </c>
      <c r="Y33">
        <v>0</v>
      </c>
    </row>
    <row r="34" spans="1:37" x14ac:dyDescent="0.25">
      <c r="A34" s="23" t="s">
        <v>1492</v>
      </c>
      <c r="I34" s="2">
        <v>44075</v>
      </c>
      <c r="J34" t="s">
        <v>946</v>
      </c>
      <c r="K34">
        <v>9123</v>
      </c>
      <c r="L34">
        <v>720</v>
      </c>
      <c r="M34">
        <v>48</v>
      </c>
      <c r="N34">
        <v>0</v>
      </c>
      <c r="O34">
        <v>0</v>
      </c>
      <c r="P34">
        <v>0</v>
      </c>
      <c r="Q34">
        <v>0</v>
      </c>
      <c r="R34">
        <v>0</v>
      </c>
      <c r="S34">
        <v>37</v>
      </c>
      <c r="T34">
        <v>7</v>
      </c>
      <c r="U34">
        <v>0</v>
      </c>
      <c r="V34">
        <v>0</v>
      </c>
      <c r="W34">
        <v>0</v>
      </c>
      <c r="X34">
        <v>0</v>
      </c>
      <c r="Y34">
        <v>0</v>
      </c>
    </row>
    <row r="35" spans="1:37" x14ac:dyDescent="0.25">
      <c r="A35" s="23" t="s">
        <v>1497</v>
      </c>
      <c r="I35" s="2">
        <v>44105</v>
      </c>
      <c r="J35" t="s">
        <v>121</v>
      </c>
      <c r="K35">
        <v>8166</v>
      </c>
      <c r="L35">
        <v>867</v>
      </c>
      <c r="M35">
        <v>61</v>
      </c>
      <c r="N35">
        <v>0</v>
      </c>
      <c r="O35">
        <v>0</v>
      </c>
      <c r="P35">
        <v>0</v>
      </c>
      <c r="Q35">
        <v>0</v>
      </c>
      <c r="R35">
        <v>0</v>
      </c>
      <c r="S35">
        <v>225</v>
      </c>
      <c r="T35">
        <v>27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</row>
    <row r="36" spans="1:37" x14ac:dyDescent="0.25">
      <c r="A36" s="23" t="s">
        <v>1442</v>
      </c>
      <c r="I36" s="2">
        <v>44105</v>
      </c>
      <c r="J36" t="s">
        <v>996</v>
      </c>
      <c r="K36">
        <v>6689</v>
      </c>
      <c r="L36">
        <v>523</v>
      </c>
      <c r="M36">
        <v>12</v>
      </c>
      <c r="N36">
        <v>0</v>
      </c>
      <c r="O36">
        <v>0</v>
      </c>
      <c r="P36">
        <v>0</v>
      </c>
      <c r="Q36">
        <v>0</v>
      </c>
      <c r="R36">
        <v>0</v>
      </c>
      <c r="S36">
        <v>61</v>
      </c>
      <c r="T36">
        <v>14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</row>
    <row r="37" spans="1:37" x14ac:dyDescent="0.25">
      <c r="A37" s="23" t="s">
        <v>1430</v>
      </c>
      <c r="I37" s="2">
        <v>44105</v>
      </c>
      <c r="J37" t="s">
        <v>1026</v>
      </c>
      <c r="K37">
        <v>16818</v>
      </c>
      <c r="L37">
        <v>1095</v>
      </c>
      <c r="M37">
        <v>47</v>
      </c>
      <c r="N37">
        <v>2</v>
      </c>
      <c r="O37">
        <v>0</v>
      </c>
      <c r="P37">
        <v>2</v>
      </c>
      <c r="Q37">
        <v>2</v>
      </c>
      <c r="R37">
        <v>0</v>
      </c>
      <c r="S37">
        <v>131</v>
      </c>
      <c r="T37">
        <v>17</v>
      </c>
      <c r="U37">
        <v>1</v>
      </c>
      <c r="V37">
        <v>0</v>
      </c>
      <c r="W37">
        <v>1</v>
      </c>
      <c r="X37">
        <v>1</v>
      </c>
      <c r="Y37">
        <v>1</v>
      </c>
      <c r="Z37">
        <v>2</v>
      </c>
      <c r="AA37">
        <v>0</v>
      </c>
    </row>
    <row r="38" spans="1:37" x14ac:dyDescent="0.25">
      <c r="A38" s="23" t="s">
        <v>1434</v>
      </c>
      <c r="I38" s="2">
        <v>44105</v>
      </c>
      <c r="J38" t="s">
        <v>1014</v>
      </c>
      <c r="K38">
        <v>5580</v>
      </c>
      <c r="L38">
        <v>413</v>
      </c>
      <c r="M38">
        <v>24</v>
      </c>
      <c r="N38">
        <v>0</v>
      </c>
      <c r="O38">
        <v>0</v>
      </c>
      <c r="P38">
        <v>0</v>
      </c>
      <c r="Q38">
        <v>0</v>
      </c>
      <c r="R38">
        <v>0</v>
      </c>
      <c r="S38">
        <v>42</v>
      </c>
      <c r="T38">
        <v>3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</row>
    <row r="39" spans="1:37" x14ac:dyDescent="0.25">
      <c r="A39" s="23" t="s">
        <v>1441</v>
      </c>
      <c r="I39" s="2">
        <v>44105</v>
      </c>
      <c r="J39" t="s">
        <v>818</v>
      </c>
      <c r="K39">
        <v>8320</v>
      </c>
      <c r="L39">
        <v>419</v>
      </c>
      <c r="M39">
        <v>8</v>
      </c>
      <c r="N39">
        <v>4</v>
      </c>
      <c r="O39">
        <v>0</v>
      </c>
      <c r="P39">
        <v>4</v>
      </c>
      <c r="Q39">
        <v>4</v>
      </c>
      <c r="R39">
        <v>0</v>
      </c>
      <c r="S39">
        <v>20</v>
      </c>
      <c r="T39">
        <v>2</v>
      </c>
      <c r="U39">
        <v>2</v>
      </c>
      <c r="V39">
        <v>2</v>
      </c>
      <c r="W39">
        <v>0</v>
      </c>
      <c r="X39">
        <v>2</v>
      </c>
      <c r="Y39">
        <v>2</v>
      </c>
      <c r="Z39">
        <v>4</v>
      </c>
      <c r="AA39">
        <v>2</v>
      </c>
    </row>
    <row r="40" spans="1:37" x14ac:dyDescent="0.25">
      <c r="A40" s="23" t="s">
        <v>1432</v>
      </c>
      <c r="I40" s="2">
        <v>44105</v>
      </c>
      <c r="J40" t="s">
        <v>946</v>
      </c>
      <c r="K40">
        <v>9191</v>
      </c>
      <c r="L40">
        <v>721</v>
      </c>
      <c r="M40">
        <v>46</v>
      </c>
      <c r="N40">
        <v>0</v>
      </c>
      <c r="O40">
        <v>0</v>
      </c>
      <c r="P40">
        <v>0</v>
      </c>
      <c r="Q40">
        <v>0</v>
      </c>
      <c r="R40">
        <v>0</v>
      </c>
      <c r="S40">
        <v>34</v>
      </c>
      <c r="T40">
        <v>5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</row>
    <row r="41" spans="1:37" x14ac:dyDescent="0.25">
      <c r="A41" s="23" t="s">
        <v>1438</v>
      </c>
      <c r="I41" s="2">
        <v>44136</v>
      </c>
      <c r="J41" t="s">
        <v>121</v>
      </c>
      <c r="K41">
        <v>8180</v>
      </c>
      <c r="L41">
        <v>869</v>
      </c>
      <c r="M41">
        <v>59</v>
      </c>
      <c r="N41">
        <v>0</v>
      </c>
      <c r="O41" s="22" t="s">
        <v>1503</v>
      </c>
      <c r="P41">
        <v>0</v>
      </c>
      <c r="Q41">
        <v>0</v>
      </c>
      <c r="R41">
        <v>0</v>
      </c>
      <c r="S41">
        <v>223</v>
      </c>
      <c r="T41">
        <v>29</v>
      </c>
      <c r="U41">
        <v>0</v>
      </c>
      <c r="V41">
        <v>0</v>
      </c>
      <c r="W41" t="s">
        <v>1503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</row>
    <row r="42" spans="1:37" x14ac:dyDescent="0.25">
      <c r="A42" s="23" t="s">
        <v>1443</v>
      </c>
      <c r="I42" s="2">
        <v>44136</v>
      </c>
      <c r="J42" t="s">
        <v>996</v>
      </c>
      <c r="K42">
        <v>6712</v>
      </c>
      <c r="L42">
        <v>520</v>
      </c>
      <c r="M42">
        <v>12</v>
      </c>
      <c r="N42">
        <v>7</v>
      </c>
      <c r="O42" s="22" t="s">
        <v>1503</v>
      </c>
      <c r="P42">
        <v>7</v>
      </c>
      <c r="Q42">
        <v>7</v>
      </c>
      <c r="R42">
        <v>0</v>
      </c>
      <c r="S42">
        <v>61</v>
      </c>
      <c r="T42">
        <v>14</v>
      </c>
      <c r="U42">
        <v>1</v>
      </c>
      <c r="V42">
        <v>1</v>
      </c>
      <c r="W42" t="s">
        <v>1503</v>
      </c>
      <c r="X42">
        <v>1</v>
      </c>
      <c r="Y42">
        <v>1</v>
      </c>
      <c r="Z42">
        <v>0</v>
      </c>
      <c r="AA42">
        <v>0</v>
      </c>
      <c r="AB42">
        <v>0</v>
      </c>
      <c r="AC42">
        <v>0</v>
      </c>
      <c r="AD42">
        <v>6</v>
      </c>
      <c r="AE42">
        <v>4</v>
      </c>
      <c r="AF42">
        <v>7</v>
      </c>
      <c r="AG42">
        <v>0</v>
      </c>
      <c r="AH42">
        <v>1</v>
      </c>
      <c r="AI42">
        <v>1</v>
      </c>
      <c r="AJ42">
        <v>0</v>
      </c>
      <c r="AK42">
        <v>1</v>
      </c>
    </row>
    <row r="43" spans="1:37" x14ac:dyDescent="0.25">
      <c r="A43" s="23" t="s">
        <v>1444</v>
      </c>
      <c r="I43" s="2">
        <v>44136</v>
      </c>
      <c r="J43" t="s">
        <v>1026</v>
      </c>
      <c r="K43">
        <v>16871</v>
      </c>
      <c r="L43">
        <v>1101</v>
      </c>
      <c r="M43">
        <v>54</v>
      </c>
      <c r="N43">
        <v>2</v>
      </c>
      <c r="O43" s="22" t="s">
        <v>1503</v>
      </c>
      <c r="P43">
        <v>2</v>
      </c>
      <c r="Q43">
        <v>2</v>
      </c>
      <c r="R43">
        <v>0</v>
      </c>
      <c r="S43">
        <v>132</v>
      </c>
      <c r="T43">
        <v>16</v>
      </c>
      <c r="U43">
        <v>1</v>
      </c>
      <c r="V43">
        <v>1</v>
      </c>
      <c r="W43" t="s">
        <v>1503</v>
      </c>
      <c r="X43">
        <v>1</v>
      </c>
      <c r="Y43">
        <v>1</v>
      </c>
      <c r="Z43">
        <v>0</v>
      </c>
      <c r="AA43">
        <v>0</v>
      </c>
      <c r="AB43">
        <v>1</v>
      </c>
      <c r="AC43">
        <v>0</v>
      </c>
      <c r="AD43">
        <v>1</v>
      </c>
      <c r="AE43">
        <v>1</v>
      </c>
      <c r="AF43">
        <v>2</v>
      </c>
      <c r="AG43">
        <v>0</v>
      </c>
      <c r="AH43">
        <v>1</v>
      </c>
      <c r="AI43">
        <v>1</v>
      </c>
      <c r="AJ43">
        <v>1</v>
      </c>
      <c r="AK43">
        <v>1</v>
      </c>
    </row>
    <row r="44" spans="1:37" x14ac:dyDescent="0.25">
      <c r="A44" s="23" t="s">
        <v>1510</v>
      </c>
      <c r="I44" s="2">
        <v>44136</v>
      </c>
      <c r="J44" t="s">
        <v>1014</v>
      </c>
      <c r="K44">
        <v>5573</v>
      </c>
      <c r="L44">
        <v>412</v>
      </c>
      <c r="M44">
        <v>24</v>
      </c>
      <c r="N44">
        <v>0</v>
      </c>
      <c r="O44" s="22" t="s">
        <v>1503</v>
      </c>
      <c r="P44">
        <v>0</v>
      </c>
      <c r="Q44">
        <v>0</v>
      </c>
      <c r="R44">
        <v>0</v>
      </c>
      <c r="S44">
        <v>42</v>
      </c>
      <c r="T44">
        <v>3</v>
      </c>
      <c r="U44">
        <v>0</v>
      </c>
      <c r="V44">
        <v>0</v>
      </c>
      <c r="W44" t="s">
        <v>1503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</row>
    <row r="45" spans="1:37" x14ac:dyDescent="0.25">
      <c r="A45" s="23" t="s">
        <v>1511</v>
      </c>
      <c r="I45" s="2">
        <v>44136</v>
      </c>
      <c r="J45" t="s">
        <v>946</v>
      </c>
      <c r="K45">
        <v>9202</v>
      </c>
      <c r="L45">
        <v>724</v>
      </c>
      <c r="M45">
        <v>41</v>
      </c>
      <c r="N45">
        <v>31</v>
      </c>
      <c r="O45" s="22" t="s">
        <v>1503</v>
      </c>
      <c r="P45">
        <v>31</v>
      </c>
      <c r="Q45">
        <v>31</v>
      </c>
      <c r="R45">
        <v>0</v>
      </c>
      <c r="S45">
        <v>33</v>
      </c>
      <c r="T45">
        <v>6</v>
      </c>
      <c r="U45">
        <v>5</v>
      </c>
      <c r="V45">
        <v>0</v>
      </c>
      <c r="W45" t="s">
        <v>1503</v>
      </c>
      <c r="X45">
        <v>5</v>
      </c>
      <c r="Y45">
        <v>5</v>
      </c>
      <c r="Z45">
        <v>0</v>
      </c>
      <c r="AA45">
        <v>0</v>
      </c>
      <c r="AB45">
        <v>18</v>
      </c>
      <c r="AC45">
        <v>0</v>
      </c>
      <c r="AD45">
        <v>25</v>
      </c>
      <c r="AE45">
        <v>18</v>
      </c>
      <c r="AF45">
        <v>30</v>
      </c>
      <c r="AG45">
        <v>0</v>
      </c>
      <c r="AH45">
        <v>5</v>
      </c>
      <c r="AI45">
        <v>1</v>
      </c>
      <c r="AJ45">
        <v>4</v>
      </c>
      <c r="AK45">
        <v>5</v>
      </c>
    </row>
    <row r="46" spans="1:37" x14ac:dyDescent="0.25">
      <c r="A46" s="23" t="s">
        <v>1499</v>
      </c>
      <c r="I46" s="2">
        <v>44136</v>
      </c>
      <c r="J46" t="s">
        <v>818</v>
      </c>
      <c r="K46">
        <v>8278</v>
      </c>
      <c r="L46">
        <v>415</v>
      </c>
      <c r="M46">
        <v>8</v>
      </c>
      <c r="N46">
        <v>4</v>
      </c>
      <c r="O46" s="22" t="s">
        <v>1503</v>
      </c>
      <c r="P46">
        <v>4</v>
      </c>
      <c r="Q46">
        <v>4</v>
      </c>
      <c r="R46">
        <v>0</v>
      </c>
      <c r="S46">
        <v>20</v>
      </c>
      <c r="T46">
        <v>2</v>
      </c>
      <c r="U46">
        <v>2</v>
      </c>
      <c r="V46">
        <v>0</v>
      </c>
      <c r="W46" t="s">
        <v>1503</v>
      </c>
      <c r="X46">
        <v>2</v>
      </c>
      <c r="Y46">
        <v>2</v>
      </c>
      <c r="Z46">
        <v>0</v>
      </c>
      <c r="AA46">
        <v>0</v>
      </c>
      <c r="AB46">
        <v>1</v>
      </c>
      <c r="AC46">
        <v>0</v>
      </c>
      <c r="AD46">
        <v>2</v>
      </c>
      <c r="AE46">
        <v>1</v>
      </c>
      <c r="AF46">
        <v>4</v>
      </c>
      <c r="AG46">
        <v>0</v>
      </c>
      <c r="AH46">
        <v>1</v>
      </c>
      <c r="AI46">
        <v>2</v>
      </c>
      <c r="AJ46">
        <v>2</v>
      </c>
      <c r="AK46">
        <v>2</v>
      </c>
    </row>
    <row r="47" spans="1:37" x14ac:dyDescent="0.25">
      <c r="A47" s="23" t="s">
        <v>1431</v>
      </c>
      <c r="I47" s="2">
        <v>44166</v>
      </c>
      <c r="J47" t="s">
        <v>996</v>
      </c>
      <c r="K47">
        <v>6734</v>
      </c>
      <c r="L47">
        <v>519</v>
      </c>
      <c r="M47">
        <v>12</v>
      </c>
      <c r="N47">
        <v>7</v>
      </c>
      <c r="O47" s="22" t="s">
        <v>1503</v>
      </c>
      <c r="P47">
        <v>7</v>
      </c>
      <c r="Q47">
        <v>7</v>
      </c>
      <c r="R47">
        <v>0</v>
      </c>
      <c r="S47">
        <v>61</v>
      </c>
      <c r="T47">
        <v>14</v>
      </c>
      <c r="U47">
        <v>11</v>
      </c>
      <c r="V47">
        <v>2</v>
      </c>
      <c r="W47">
        <v>9</v>
      </c>
      <c r="X47">
        <v>9</v>
      </c>
      <c r="Y47">
        <v>10</v>
      </c>
      <c r="Z47">
        <v>0</v>
      </c>
      <c r="AA47">
        <v>0</v>
      </c>
      <c r="AB47">
        <v>0</v>
      </c>
      <c r="AC47">
        <v>6</v>
      </c>
      <c r="AD47">
        <v>6</v>
      </c>
      <c r="AE47">
        <v>4</v>
      </c>
      <c r="AF47">
        <v>7</v>
      </c>
      <c r="AG47">
        <v>0</v>
      </c>
      <c r="AH47">
        <v>10</v>
      </c>
      <c r="AI47">
        <v>11</v>
      </c>
      <c r="AJ47">
        <v>9</v>
      </c>
      <c r="AK47">
        <v>11</v>
      </c>
    </row>
    <row r="48" spans="1:37" x14ac:dyDescent="0.25">
      <c r="A48" s="23" t="s">
        <v>1437</v>
      </c>
      <c r="I48" s="2">
        <v>44166</v>
      </c>
      <c r="J48" t="s">
        <v>1026</v>
      </c>
      <c r="K48" s="22">
        <v>16618</v>
      </c>
      <c r="L48" s="22">
        <v>1080</v>
      </c>
      <c r="M48" s="22">
        <v>58</v>
      </c>
      <c r="N48" s="22">
        <v>2</v>
      </c>
      <c r="O48" s="22" t="s">
        <v>1503</v>
      </c>
      <c r="P48" s="22">
        <v>2</v>
      </c>
      <c r="Q48" s="22">
        <v>2</v>
      </c>
      <c r="R48" s="22">
        <v>0</v>
      </c>
      <c r="S48" s="22">
        <v>132</v>
      </c>
      <c r="T48" s="22">
        <v>15</v>
      </c>
      <c r="U48" s="22">
        <v>1</v>
      </c>
      <c r="V48" s="22">
        <v>0</v>
      </c>
      <c r="W48" s="22">
        <v>1</v>
      </c>
      <c r="X48" s="22">
        <v>1</v>
      </c>
      <c r="Y48" s="22">
        <v>1</v>
      </c>
      <c r="Z48" s="22">
        <v>0</v>
      </c>
      <c r="AA48" s="22">
        <v>0</v>
      </c>
      <c r="AB48" s="22">
        <v>1</v>
      </c>
      <c r="AC48" s="22">
        <v>0</v>
      </c>
      <c r="AD48" s="22">
        <v>2</v>
      </c>
      <c r="AE48" s="22">
        <v>1</v>
      </c>
      <c r="AF48" s="22">
        <v>2</v>
      </c>
      <c r="AG48" s="22">
        <v>0</v>
      </c>
      <c r="AH48" s="22">
        <v>1</v>
      </c>
      <c r="AI48" s="22">
        <v>1</v>
      </c>
      <c r="AJ48" s="22">
        <v>1</v>
      </c>
      <c r="AK48" s="22">
        <v>1</v>
      </c>
    </row>
    <row r="49" spans="1:37" x14ac:dyDescent="0.25">
      <c r="A49" s="23" t="s">
        <v>1512</v>
      </c>
      <c r="I49" s="2">
        <v>44166</v>
      </c>
      <c r="J49" t="s">
        <v>1014</v>
      </c>
      <c r="K49" s="22">
        <v>5571</v>
      </c>
      <c r="L49" s="22">
        <v>412</v>
      </c>
      <c r="M49" s="22">
        <v>24</v>
      </c>
      <c r="N49" s="22">
        <v>0</v>
      </c>
      <c r="O49" s="22" t="s">
        <v>1503</v>
      </c>
      <c r="P49" s="22">
        <v>0</v>
      </c>
      <c r="Q49" s="22">
        <v>0</v>
      </c>
      <c r="R49" s="22">
        <v>0</v>
      </c>
      <c r="S49" s="22">
        <v>42</v>
      </c>
      <c r="T49" s="22">
        <v>2</v>
      </c>
      <c r="U49" s="22">
        <v>0</v>
      </c>
      <c r="V49" s="22">
        <v>0</v>
      </c>
      <c r="W49" s="22">
        <v>0</v>
      </c>
      <c r="X49" s="22">
        <v>0</v>
      </c>
      <c r="Y49" s="22">
        <v>0</v>
      </c>
      <c r="Z49" s="22">
        <v>0</v>
      </c>
      <c r="AA49" s="22">
        <v>0</v>
      </c>
      <c r="AB49" s="22">
        <v>0</v>
      </c>
      <c r="AC49" s="22">
        <v>0</v>
      </c>
      <c r="AD49" s="22">
        <v>0</v>
      </c>
      <c r="AE49" s="22">
        <v>0</v>
      </c>
      <c r="AF49" s="22">
        <v>0</v>
      </c>
      <c r="AG49" s="22">
        <v>0</v>
      </c>
      <c r="AH49" s="22">
        <v>0</v>
      </c>
      <c r="AI49" s="22">
        <v>0</v>
      </c>
      <c r="AJ49" s="22">
        <v>0</v>
      </c>
      <c r="AK49" s="22">
        <v>0</v>
      </c>
    </row>
    <row r="50" spans="1:37" x14ac:dyDescent="0.25">
      <c r="A50" s="23" t="s">
        <v>1513</v>
      </c>
      <c r="I50" s="2">
        <v>44166</v>
      </c>
      <c r="J50" t="s">
        <v>946</v>
      </c>
      <c r="K50" s="22">
        <v>9231</v>
      </c>
      <c r="L50" s="22">
        <v>717</v>
      </c>
      <c r="M50" s="22">
        <v>41</v>
      </c>
      <c r="N50" s="22">
        <v>32</v>
      </c>
      <c r="O50" s="22" t="s">
        <v>1503</v>
      </c>
      <c r="P50" s="22">
        <v>32</v>
      </c>
      <c r="Q50" s="22">
        <v>32</v>
      </c>
      <c r="R50" s="22">
        <v>0</v>
      </c>
      <c r="S50" s="22">
        <v>33</v>
      </c>
      <c r="T50" s="22">
        <v>6</v>
      </c>
      <c r="U50" s="22">
        <v>6</v>
      </c>
      <c r="V50" s="22">
        <v>6</v>
      </c>
      <c r="W50" s="22">
        <v>0</v>
      </c>
      <c r="X50" s="22">
        <v>6</v>
      </c>
      <c r="Y50" s="22">
        <v>6</v>
      </c>
      <c r="Z50" s="22">
        <v>5</v>
      </c>
      <c r="AA50" s="22">
        <v>1</v>
      </c>
      <c r="AB50" s="22">
        <v>20</v>
      </c>
      <c r="AC50" s="22">
        <v>19</v>
      </c>
      <c r="AD50" s="22">
        <v>26</v>
      </c>
      <c r="AE50" s="22">
        <v>19</v>
      </c>
      <c r="AF50" s="22">
        <v>31</v>
      </c>
      <c r="AG50" s="22">
        <v>1</v>
      </c>
      <c r="AH50" s="22">
        <v>6</v>
      </c>
      <c r="AI50" s="22">
        <v>4</v>
      </c>
      <c r="AJ50" s="22">
        <v>5</v>
      </c>
      <c r="AK50" s="22">
        <v>6</v>
      </c>
    </row>
    <row r="51" spans="1:37" x14ac:dyDescent="0.25">
      <c r="A51" s="23" t="s">
        <v>1445</v>
      </c>
      <c r="I51" s="2">
        <v>44166</v>
      </c>
      <c r="J51" t="s">
        <v>818</v>
      </c>
      <c r="K51" s="22">
        <v>8272</v>
      </c>
      <c r="L51" s="22">
        <v>421</v>
      </c>
      <c r="M51" s="22">
        <v>8</v>
      </c>
      <c r="N51" s="22">
        <v>4</v>
      </c>
      <c r="O51" s="22" t="s">
        <v>1503</v>
      </c>
      <c r="P51" s="22">
        <v>4</v>
      </c>
      <c r="Q51" s="22">
        <v>4</v>
      </c>
      <c r="R51" s="22">
        <v>0</v>
      </c>
      <c r="S51" s="22">
        <v>20</v>
      </c>
      <c r="T51" s="22">
        <v>2</v>
      </c>
      <c r="U51" s="22">
        <v>1</v>
      </c>
      <c r="V51" s="22">
        <v>1</v>
      </c>
      <c r="W51" s="22">
        <v>0</v>
      </c>
      <c r="X51" s="22">
        <v>1</v>
      </c>
      <c r="Y51" s="22">
        <v>1</v>
      </c>
      <c r="Z51" s="22">
        <v>1</v>
      </c>
      <c r="AA51" s="22">
        <v>0</v>
      </c>
      <c r="AB51" s="22">
        <v>2</v>
      </c>
      <c r="AC51" s="22">
        <v>2</v>
      </c>
      <c r="AD51" s="22">
        <v>4</v>
      </c>
      <c r="AE51" s="22">
        <v>1</v>
      </c>
      <c r="AF51" s="22">
        <v>4</v>
      </c>
      <c r="AG51" s="22">
        <v>0</v>
      </c>
      <c r="AH51" s="22">
        <v>1</v>
      </c>
      <c r="AI51" s="22">
        <v>1</v>
      </c>
      <c r="AJ51" s="22">
        <v>1</v>
      </c>
      <c r="AK51" s="22">
        <v>1</v>
      </c>
    </row>
    <row r="52" spans="1:37" x14ac:dyDescent="0.25">
      <c r="A52" s="23" t="s">
        <v>1439</v>
      </c>
      <c r="I52" s="2">
        <v>44197</v>
      </c>
      <c r="J52" t="s">
        <v>996</v>
      </c>
      <c r="K52" s="22">
        <v>6752</v>
      </c>
      <c r="L52" s="22">
        <v>518</v>
      </c>
      <c r="M52" s="22">
        <v>13</v>
      </c>
      <c r="N52" s="22">
        <v>7</v>
      </c>
      <c r="O52" s="22" t="s">
        <v>1503</v>
      </c>
      <c r="P52" s="22">
        <v>7</v>
      </c>
      <c r="Q52" s="22">
        <v>7</v>
      </c>
      <c r="R52" s="22" t="s">
        <v>1503</v>
      </c>
      <c r="S52" s="22">
        <v>60</v>
      </c>
      <c r="T52" s="22">
        <v>13</v>
      </c>
      <c r="U52" s="22">
        <v>11</v>
      </c>
      <c r="V52" s="22">
        <v>2</v>
      </c>
      <c r="W52" s="22">
        <v>9</v>
      </c>
      <c r="X52" s="22">
        <v>9</v>
      </c>
      <c r="Y52" s="22">
        <v>10</v>
      </c>
      <c r="Z52" s="22">
        <v>0</v>
      </c>
      <c r="AA52" s="22">
        <v>0</v>
      </c>
      <c r="AB52" s="22">
        <v>0</v>
      </c>
      <c r="AC52" s="22">
        <v>6</v>
      </c>
      <c r="AD52" s="22">
        <v>6</v>
      </c>
      <c r="AE52" s="22">
        <v>4</v>
      </c>
      <c r="AF52" s="22">
        <v>7</v>
      </c>
      <c r="AG52" s="22">
        <v>0</v>
      </c>
      <c r="AH52" s="22">
        <v>10</v>
      </c>
      <c r="AI52" s="22">
        <v>11</v>
      </c>
      <c r="AJ52" s="22">
        <v>9</v>
      </c>
      <c r="AK52" s="22">
        <v>11</v>
      </c>
    </row>
    <row r="53" spans="1:37" x14ac:dyDescent="0.25">
      <c r="A53" s="23" t="s">
        <v>1496</v>
      </c>
      <c r="I53" s="2">
        <v>44197</v>
      </c>
      <c r="J53" t="s">
        <v>1026</v>
      </c>
      <c r="K53" s="22">
        <v>16450</v>
      </c>
      <c r="L53" s="22">
        <v>1083</v>
      </c>
      <c r="M53" s="22">
        <v>64</v>
      </c>
      <c r="N53" s="22">
        <v>1</v>
      </c>
      <c r="O53" s="22" t="s">
        <v>1503</v>
      </c>
      <c r="P53" s="22">
        <v>1</v>
      </c>
      <c r="Q53" s="22">
        <v>1</v>
      </c>
      <c r="R53" s="22" t="s">
        <v>1503</v>
      </c>
      <c r="S53" s="22">
        <v>130</v>
      </c>
      <c r="T53" s="22">
        <v>17</v>
      </c>
      <c r="U53" s="22">
        <v>1</v>
      </c>
      <c r="V53" s="22">
        <v>0</v>
      </c>
      <c r="W53" s="22">
        <v>1</v>
      </c>
      <c r="X53" s="22">
        <v>1</v>
      </c>
      <c r="Y53" s="22">
        <v>1</v>
      </c>
      <c r="Z53" s="22">
        <v>0</v>
      </c>
      <c r="AA53" s="22">
        <v>0</v>
      </c>
      <c r="AB53" s="22">
        <v>1</v>
      </c>
      <c r="AC53" s="22">
        <v>0</v>
      </c>
      <c r="AD53" s="22">
        <v>1</v>
      </c>
      <c r="AE53" s="22">
        <v>1</v>
      </c>
      <c r="AF53" s="22">
        <v>1</v>
      </c>
      <c r="AG53" s="22">
        <v>0</v>
      </c>
      <c r="AH53" s="22">
        <v>1</v>
      </c>
      <c r="AI53" s="22">
        <v>1</v>
      </c>
      <c r="AJ53" s="22">
        <v>1</v>
      </c>
      <c r="AK53" s="22">
        <v>1</v>
      </c>
    </row>
    <row r="54" spans="1:37" x14ac:dyDescent="0.25">
      <c r="A54" s="23" t="s">
        <v>1501</v>
      </c>
      <c r="I54" s="2">
        <v>44197</v>
      </c>
      <c r="J54" t="s">
        <v>1014</v>
      </c>
      <c r="K54" s="22">
        <v>5596</v>
      </c>
      <c r="L54" s="22">
        <v>413</v>
      </c>
      <c r="M54" s="22">
        <v>19</v>
      </c>
      <c r="N54" s="22">
        <v>0</v>
      </c>
      <c r="O54" s="22" t="s">
        <v>1503</v>
      </c>
      <c r="P54" s="22">
        <v>0</v>
      </c>
      <c r="Q54" s="22">
        <v>0</v>
      </c>
      <c r="R54" s="22" t="s">
        <v>1503</v>
      </c>
      <c r="S54" s="22">
        <v>41</v>
      </c>
      <c r="T54" s="22">
        <v>3</v>
      </c>
      <c r="U54" s="22">
        <v>0</v>
      </c>
      <c r="V54" s="22">
        <v>0</v>
      </c>
      <c r="W54" s="22">
        <v>0</v>
      </c>
      <c r="X54" s="22">
        <v>0</v>
      </c>
      <c r="Y54" s="22">
        <v>0</v>
      </c>
      <c r="Z54" s="22">
        <v>0</v>
      </c>
      <c r="AA54" s="22">
        <v>0</v>
      </c>
      <c r="AB54" s="22">
        <v>0</v>
      </c>
      <c r="AC54" s="22">
        <v>0</v>
      </c>
      <c r="AD54" s="22">
        <v>0</v>
      </c>
      <c r="AE54" s="22">
        <v>0</v>
      </c>
      <c r="AF54" s="22">
        <v>0</v>
      </c>
      <c r="AG54" s="22">
        <v>0</v>
      </c>
      <c r="AH54" s="22">
        <v>0</v>
      </c>
      <c r="AI54" s="22">
        <v>0</v>
      </c>
      <c r="AJ54" s="22">
        <v>0</v>
      </c>
      <c r="AK54" s="22">
        <v>0</v>
      </c>
    </row>
    <row r="55" spans="1:37" x14ac:dyDescent="0.25">
      <c r="A55" s="23" t="s">
        <v>1514</v>
      </c>
      <c r="I55" s="2">
        <v>44197</v>
      </c>
      <c r="J55" t="s">
        <v>946</v>
      </c>
      <c r="K55" s="22">
        <v>9205</v>
      </c>
      <c r="L55" s="22">
        <v>711</v>
      </c>
      <c r="M55" s="22">
        <v>41</v>
      </c>
      <c r="N55" s="22">
        <v>30</v>
      </c>
      <c r="O55" s="22" t="s">
        <v>1503</v>
      </c>
      <c r="P55" s="22">
        <v>30</v>
      </c>
      <c r="Q55" s="22">
        <v>30</v>
      </c>
      <c r="R55" s="22" t="s">
        <v>1503</v>
      </c>
      <c r="S55" s="22">
        <v>33</v>
      </c>
      <c r="T55" s="22">
        <v>5</v>
      </c>
      <c r="U55" s="22">
        <v>5</v>
      </c>
      <c r="V55" s="22">
        <v>5</v>
      </c>
      <c r="W55" s="22">
        <v>0</v>
      </c>
      <c r="X55" s="22">
        <v>5</v>
      </c>
      <c r="Y55" s="22">
        <v>5</v>
      </c>
      <c r="Z55" s="22">
        <v>6</v>
      </c>
      <c r="AA55" s="22">
        <v>3</v>
      </c>
      <c r="AB55" s="22">
        <v>19</v>
      </c>
      <c r="AC55" s="22">
        <v>19</v>
      </c>
      <c r="AD55" s="22">
        <v>26</v>
      </c>
      <c r="AE55" s="22">
        <v>17</v>
      </c>
      <c r="AF55" s="22">
        <v>29</v>
      </c>
      <c r="AG55" s="22">
        <v>5</v>
      </c>
      <c r="AH55" s="22">
        <v>5</v>
      </c>
      <c r="AI55" s="22">
        <v>3</v>
      </c>
      <c r="AJ55" s="22">
        <v>4</v>
      </c>
      <c r="AK55" s="22">
        <v>5</v>
      </c>
    </row>
    <row r="56" spans="1:37" x14ac:dyDescent="0.25">
      <c r="A56" s="24" t="s">
        <v>1515</v>
      </c>
      <c r="I56" s="2">
        <v>44197</v>
      </c>
      <c r="J56" t="s">
        <v>818</v>
      </c>
      <c r="K56" s="22">
        <v>8263</v>
      </c>
      <c r="L56" s="22">
        <v>422</v>
      </c>
      <c r="M56" s="22">
        <v>7</v>
      </c>
      <c r="N56" s="22">
        <v>4</v>
      </c>
      <c r="O56" s="22" t="s">
        <v>1503</v>
      </c>
      <c r="P56" s="22">
        <v>4</v>
      </c>
      <c r="Q56" s="22">
        <v>4</v>
      </c>
      <c r="R56" s="22" t="s">
        <v>1503</v>
      </c>
      <c r="S56" s="22">
        <v>20</v>
      </c>
      <c r="T56" s="22">
        <v>1</v>
      </c>
      <c r="U56" s="22">
        <v>1</v>
      </c>
      <c r="V56" s="22">
        <v>1</v>
      </c>
      <c r="W56" s="22">
        <v>0</v>
      </c>
      <c r="X56" s="22">
        <v>1</v>
      </c>
      <c r="Y56" s="22">
        <v>1</v>
      </c>
      <c r="Z56" s="22">
        <v>1</v>
      </c>
      <c r="AA56" s="22">
        <v>0</v>
      </c>
      <c r="AB56" s="22">
        <v>2</v>
      </c>
      <c r="AC56" s="22">
        <v>2</v>
      </c>
      <c r="AD56" s="22">
        <v>4</v>
      </c>
      <c r="AE56" s="22">
        <v>1</v>
      </c>
      <c r="AF56" s="22">
        <v>4</v>
      </c>
      <c r="AG56" s="22">
        <v>0</v>
      </c>
      <c r="AH56" s="22">
        <v>1</v>
      </c>
      <c r="AI56" s="22">
        <v>1</v>
      </c>
      <c r="AJ56" s="22">
        <v>1</v>
      </c>
      <c r="AK56" s="22">
        <v>1</v>
      </c>
    </row>
    <row r="57" spans="1:37" x14ac:dyDescent="0.25">
      <c r="I57" s="2">
        <v>44228</v>
      </c>
      <c r="J57" t="s">
        <v>996</v>
      </c>
      <c r="K57" s="22">
        <v>6766</v>
      </c>
      <c r="L57" s="22">
        <v>524</v>
      </c>
      <c r="M57" s="22">
        <v>12</v>
      </c>
      <c r="N57" s="22">
        <v>7</v>
      </c>
      <c r="O57" s="22" t="s">
        <v>1503</v>
      </c>
      <c r="P57" s="22">
        <v>7</v>
      </c>
      <c r="Q57" s="22">
        <v>7</v>
      </c>
      <c r="R57" s="22" t="s">
        <v>1503</v>
      </c>
      <c r="S57" s="22">
        <v>62</v>
      </c>
      <c r="T57" s="22">
        <v>12</v>
      </c>
      <c r="U57" s="22">
        <v>10</v>
      </c>
      <c r="V57" s="22">
        <v>2</v>
      </c>
      <c r="W57" s="22">
        <v>8</v>
      </c>
      <c r="X57" s="22">
        <v>8</v>
      </c>
      <c r="Y57" s="22">
        <v>9</v>
      </c>
      <c r="Z57" s="22">
        <v>0</v>
      </c>
      <c r="AA57" s="22">
        <v>0</v>
      </c>
      <c r="AB57" s="22">
        <v>0</v>
      </c>
      <c r="AC57" s="22">
        <v>6</v>
      </c>
      <c r="AD57" s="22">
        <v>6</v>
      </c>
      <c r="AE57" s="22">
        <v>4</v>
      </c>
      <c r="AF57" s="22">
        <v>7</v>
      </c>
      <c r="AG57" s="22">
        <v>0</v>
      </c>
      <c r="AH57" s="22">
        <v>9</v>
      </c>
      <c r="AI57" s="22">
        <v>10</v>
      </c>
      <c r="AJ57" s="22">
        <v>8</v>
      </c>
      <c r="AK57" s="22">
        <v>10</v>
      </c>
    </row>
    <row r="58" spans="1:37" x14ac:dyDescent="0.25">
      <c r="I58" s="2">
        <v>44228</v>
      </c>
      <c r="J58" t="s">
        <v>1026</v>
      </c>
      <c r="K58" s="22">
        <v>16533</v>
      </c>
      <c r="L58" s="22">
        <v>1084</v>
      </c>
      <c r="M58" s="22">
        <v>69</v>
      </c>
      <c r="N58" s="22">
        <v>3</v>
      </c>
      <c r="O58" s="22" t="s">
        <v>1503</v>
      </c>
      <c r="P58" s="22">
        <v>3</v>
      </c>
      <c r="Q58" s="22">
        <v>2</v>
      </c>
      <c r="R58" s="22" t="s">
        <v>1503</v>
      </c>
      <c r="S58" s="22">
        <v>130</v>
      </c>
      <c r="T58" s="22">
        <v>17</v>
      </c>
      <c r="U58" s="22">
        <v>1</v>
      </c>
      <c r="V58" s="22">
        <v>0</v>
      </c>
      <c r="W58" s="22">
        <v>1</v>
      </c>
      <c r="X58" s="22">
        <v>1</v>
      </c>
      <c r="Y58" s="22">
        <v>1</v>
      </c>
      <c r="Z58" s="22">
        <v>1</v>
      </c>
      <c r="AA58" s="22">
        <v>0</v>
      </c>
      <c r="AB58" s="22">
        <v>3</v>
      </c>
      <c r="AC58" s="22">
        <v>2</v>
      </c>
      <c r="AD58" s="22">
        <v>2</v>
      </c>
      <c r="AE58" s="22">
        <v>3</v>
      </c>
      <c r="AF58" s="22">
        <v>3</v>
      </c>
      <c r="AG58" s="22">
        <v>0</v>
      </c>
      <c r="AH58" s="22">
        <v>1</v>
      </c>
      <c r="AI58" s="22">
        <v>1</v>
      </c>
      <c r="AJ58" s="22">
        <v>1</v>
      </c>
      <c r="AK58" s="22">
        <v>1</v>
      </c>
    </row>
    <row r="59" spans="1:37" x14ac:dyDescent="0.25">
      <c r="I59" s="2">
        <v>44228</v>
      </c>
      <c r="J59" t="s">
        <v>1014</v>
      </c>
      <c r="K59" s="22">
        <v>5596</v>
      </c>
      <c r="L59" s="22">
        <v>412</v>
      </c>
      <c r="M59" s="22">
        <v>17</v>
      </c>
      <c r="N59" s="22">
        <v>0</v>
      </c>
      <c r="O59" s="22" t="s">
        <v>1503</v>
      </c>
      <c r="P59" s="22">
        <v>0</v>
      </c>
      <c r="Q59" s="22">
        <v>0</v>
      </c>
      <c r="R59" s="22" t="s">
        <v>1503</v>
      </c>
      <c r="S59" s="22">
        <v>41</v>
      </c>
      <c r="T59" s="22">
        <v>1</v>
      </c>
      <c r="U59" s="22">
        <v>0</v>
      </c>
      <c r="V59" s="22">
        <v>0</v>
      </c>
      <c r="W59" s="22">
        <v>0</v>
      </c>
      <c r="X59" s="22">
        <v>0</v>
      </c>
      <c r="Y59" s="22">
        <v>0</v>
      </c>
      <c r="Z59" s="22">
        <v>0</v>
      </c>
      <c r="AA59" s="22">
        <v>0</v>
      </c>
      <c r="AB59" s="22">
        <v>0</v>
      </c>
      <c r="AC59" s="22">
        <v>0</v>
      </c>
      <c r="AD59" s="22">
        <v>0</v>
      </c>
      <c r="AE59" s="22">
        <v>0</v>
      </c>
      <c r="AF59" s="22">
        <v>0</v>
      </c>
      <c r="AG59" s="22">
        <v>0</v>
      </c>
      <c r="AH59" s="22">
        <v>0</v>
      </c>
      <c r="AI59" s="22">
        <v>0</v>
      </c>
      <c r="AJ59" s="22">
        <v>0</v>
      </c>
      <c r="AK59" s="22">
        <v>0</v>
      </c>
    </row>
    <row r="60" spans="1:37" x14ac:dyDescent="0.25">
      <c r="I60" s="2">
        <v>44228</v>
      </c>
      <c r="J60" t="s">
        <v>946</v>
      </c>
      <c r="K60" s="22">
        <v>9201</v>
      </c>
      <c r="L60" s="22">
        <v>712</v>
      </c>
      <c r="M60" s="22">
        <v>44</v>
      </c>
      <c r="N60" s="22">
        <v>27</v>
      </c>
      <c r="O60" s="22" t="s">
        <v>1503</v>
      </c>
      <c r="P60" s="22">
        <v>27</v>
      </c>
      <c r="Q60" s="22">
        <v>27</v>
      </c>
      <c r="R60" s="22" t="s">
        <v>1503</v>
      </c>
      <c r="S60" s="22">
        <v>33</v>
      </c>
      <c r="T60" s="22">
        <v>6</v>
      </c>
      <c r="U60" s="22">
        <v>5</v>
      </c>
      <c r="V60" s="22">
        <v>5</v>
      </c>
      <c r="W60" s="22">
        <v>0</v>
      </c>
      <c r="X60" s="22">
        <v>5</v>
      </c>
      <c r="Y60" s="22">
        <v>5</v>
      </c>
      <c r="Z60" s="22">
        <v>5</v>
      </c>
      <c r="AA60" s="22">
        <v>3</v>
      </c>
      <c r="AB60" s="22">
        <v>16</v>
      </c>
      <c r="AC60" s="22">
        <v>17</v>
      </c>
      <c r="AD60" s="22">
        <v>24</v>
      </c>
      <c r="AE60" s="22">
        <v>16</v>
      </c>
      <c r="AF60" s="22">
        <v>26</v>
      </c>
      <c r="AG60" s="22">
        <v>5</v>
      </c>
      <c r="AH60" s="22">
        <v>5</v>
      </c>
      <c r="AI60" s="22">
        <v>3</v>
      </c>
      <c r="AJ60" s="22">
        <v>4</v>
      </c>
      <c r="AK60" s="22">
        <v>5</v>
      </c>
    </row>
    <row r="61" spans="1:37" x14ac:dyDescent="0.25">
      <c r="I61" s="2">
        <v>44228</v>
      </c>
      <c r="J61" t="s">
        <v>818</v>
      </c>
      <c r="K61" s="22">
        <v>8243</v>
      </c>
      <c r="L61" s="22">
        <v>422</v>
      </c>
      <c r="M61" s="22">
        <v>6</v>
      </c>
      <c r="N61" s="22">
        <v>3</v>
      </c>
      <c r="O61" s="22" t="s">
        <v>1503</v>
      </c>
      <c r="P61" s="22">
        <v>3</v>
      </c>
      <c r="Q61" s="22">
        <v>3</v>
      </c>
      <c r="R61" s="22" t="s">
        <v>1503</v>
      </c>
      <c r="S61" s="22">
        <v>19</v>
      </c>
      <c r="T61" s="22">
        <v>1</v>
      </c>
      <c r="U61" s="22">
        <v>1</v>
      </c>
      <c r="V61" s="22">
        <v>1</v>
      </c>
      <c r="W61" s="22">
        <v>0</v>
      </c>
      <c r="X61" s="22">
        <v>1</v>
      </c>
      <c r="Y61" s="22">
        <v>1</v>
      </c>
      <c r="Z61" s="22">
        <v>1</v>
      </c>
      <c r="AA61" s="22">
        <v>0</v>
      </c>
      <c r="AB61" s="22">
        <v>1</v>
      </c>
      <c r="AC61" s="22">
        <v>1</v>
      </c>
      <c r="AD61" s="22">
        <v>3</v>
      </c>
      <c r="AE61" s="22">
        <v>1</v>
      </c>
      <c r="AF61" s="22">
        <v>3</v>
      </c>
      <c r="AG61" s="22">
        <v>0</v>
      </c>
      <c r="AH61" s="22">
        <v>1</v>
      </c>
      <c r="AI61" s="22">
        <v>1</v>
      </c>
      <c r="AJ61" s="22">
        <v>1</v>
      </c>
      <c r="AK61" s="22">
        <v>1</v>
      </c>
    </row>
    <row r="62" spans="1:37" x14ac:dyDescent="0.25">
      <c r="I62" s="2">
        <v>44256</v>
      </c>
      <c r="J62" t="s">
        <v>996</v>
      </c>
      <c r="K62" s="22">
        <v>6804</v>
      </c>
      <c r="L62" s="22">
        <v>529</v>
      </c>
      <c r="M62" s="22">
        <v>13</v>
      </c>
      <c r="N62" s="22">
        <v>6</v>
      </c>
      <c r="O62" s="22" t="s">
        <v>1503</v>
      </c>
      <c r="P62" s="22">
        <v>6</v>
      </c>
      <c r="Q62" s="22">
        <v>6</v>
      </c>
      <c r="R62" s="22" t="s">
        <v>1503</v>
      </c>
      <c r="S62" s="22">
        <v>62</v>
      </c>
      <c r="T62" s="22">
        <v>11</v>
      </c>
      <c r="U62" s="22">
        <v>10</v>
      </c>
      <c r="V62" s="22">
        <v>2</v>
      </c>
      <c r="W62" s="22">
        <v>8</v>
      </c>
      <c r="X62" s="22">
        <v>8</v>
      </c>
      <c r="Y62" s="22">
        <v>9</v>
      </c>
      <c r="Z62" s="22">
        <v>0</v>
      </c>
      <c r="AA62" s="22">
        <v>0</v>
      </c>
      <c r="AB62" s="22">
        <v>0</v>
      </c>
      <c r="AC62" s="22">
        <v>6</v>
      </c>
      <c r="AD62" s="22">
        <v>5</v>
      </c>
      <c r="AE62" s="22">
        <v>4</v>
      </c>
      <c r="AF62" s="22">
        <v>6</v>
      </c>
      <c r="AG62" s="22">
        <v>0</v>
      </c>
      <c r="AH62" s="22">
        <v>9</v>
      </c>
      <c r="AI62" s="22">
        <v>10</v>
      </c>
      <c r="AJ62" s="22">
        <v>8</v>
      </c>
      <c r="AK62" s="22">
        <v>10</v>
      </c>
    </row>
    <row r="63" spans="1:37" x14ac:dyDescent="0.25">
      <c r="I63" s="2">
        <v>44256</v>
      </c>
      <c r="J63" t="s">
        <v>1026</v>
      </c>
      <c r="K63" s="22">
        <v>16686</v>
      </c>
      <c r="L63" s="22">
        <v>1092</v>
      </c>
      <c r="M63" s="22">
        <v>69</v>
      </c>
      <c r="N63" s="22">
        <v>3</v>
      </c>
      <c r="O63" s="22" t="s">
        <v>1503</v>
      </c>
      <c r="P63" s="22">
        <v>3</v>
      </c>
      <c r="Q63" s="22">
        <v>2</v>
      </c>
      <c r="R63" s="22" t="s">
        <v>1503</v>
      </c>
      <c r="S63" s="22">
        <v>134</v>
      </c>
      <c r="T63" s="22">
        <v>16</v>
      </c>
      <c r="U63" s="22">
        <v>1</v>
      </c>
      <c r="V63" s="22">
        <v>0</v>
      </c>
      <c r="W63" s="22">
        <v>1</v>
      </c>
      <c r="X63" s="22">
        <v>1</v>
      </c>
      <c r="Y63" s="22">
        <v>1</v>
      </c>
      <c r="Z63" s="22">
        <v>1</v>
      </c>
      <c r="AA63" s="22">
        <v>0</v>
      </c>
      <c r="AB63" s="22">
        <v>3</v>
      </c>
      <c r="AC63" s="22">
        <v>2</v>
      </c>
      <c r="AD63" s="22">
        <v>2</v>
      </c>
      <c r="AE63" s="22">
        <v>3</v>
      </c>
      <c r="AF63" s="22">
        <v>3</v>
      </c>
      <c r="AG63" s="22">
        <v>0</v>
      </c>
      <c r="AH63" s="22">
        <v>1</v>
      </c>
      <c r="AI63" s="22">
        <v>1</v>
      </c>
      <c r="AJ63" s="22">
        <v>1</v>
      </c>
      <c r="AK63" s="22">
        <v>1</v>
      </c>
    </row>
    <row r="64" spans="1:37" x14ac:dyDescent="0.25">
      <c r="I64" s="2">
        <v>44256</v>
      </c>
      <c r="J64" t="s">
        <v>1014</v>
      </c>
      <c r="K64" s="22">
        <v>5625</v>
      </c>
      <c r="L64" s="22">
        <v>413</v>
      </c>
      <c r="M64" s="22">
        <v>16</v>
      </c>
      <c r="N64" s="22">
        <v>0</v>
      </c>
      <c r="O64" s="22" t="s">
        <v>1503</v>
      </c>
      <c r="P64" s="22">
        <v>0</v>
      </c>
      <c r="Q64" s="22">
        <v>0</v>
      </c>
      <c r="R64" s="22" t="s">
        <v>1503</v>
      </c>
      <c r="S64" s="22">
        <v>39</v>
      </c>
      <c r="T64" s="22">
        <v>1</v>
      </c>
      <c r="U64" s="22">
        <v>0</v>
      </c>
      <c r="V64" s="22">
        <v>0</v>
      </c>
      <c r="W64" s="22">
        <v>0</v>
      </c>
      <c r="X64" s="22">
        <v>0</v>
      </c>
      <c r="Y64" s="22">
        <v>0</v>
      </c>
      <c r="Z64" s="22">
        <v>0</v>
      </c>
      <c r="AA64" s="22">
        <v>0</v>
      </c>
      <c r="AB64" s="22">
        <v>0</v>
      </c>
      <c r="AC64" s="22">
        <v>0</v>
      </c>
      <c r="AD64" s="22">
        <v>0</v>
      </c>
      <c r="AE64" s="22">
        <v>0</v>
      </c>
      <c r="AF64" s="22">
        <v>0</v>
      </c>
      <c r="AG64" s="22">
        <v>0</v>
      </c>
      <c r="AH64" s="22">
        <v>0</v>
      </c>
      <c r="AI64" s="22">
        <v>0</v>
      </c>
      <c r="AJ64" s="22">
        <v>0</v>
      </c>
      <c r="AK64" s="22">
        <v>0</v>
      </c>
    </row>
    <row r="65" spans="9:37" x14ac:dyDescent="0.25">
      <c r="I65" s="2">
        <v>44256</v>
      </c>
      <c r="J65" t="s">
        <v>946</v>
      </c>
      <c r="K65" s="22">
        <v>9346</v>
      </c>
      <c r="L65" s="22">
        <v>724</v>
      </c>
      <c r="M65" s="22">
        <v>43</v>
      </c>
      <c r="N65" s="22">
        <v>28</v>
      </c>
      <c r="O65" s="22" t="s">
        <v>1503</v>
      </c>
      <c r="P65" s="22">
        <v>28</v>
      </c>
      <c r="Q65" s="22">
        <v>28</v>
      </c>
      <c r="R65" s="22" t="s">
        <v>1503</v>
      </c>
      <c r="S65" s="22">
        <v>34</v>
      </c>
      <c r="T65" s="22">
        <v>6</v>
      </c>
      <c r="U65" s="22">
        <v>5</v>
      </c>
      <c r="V65" s="22">
        <v>5</v>
      </c>
      <c r="W65" s="22">
        <v>0</v>
      </c>
      <c r="X65" s="22">
        <v>5</v>
      </c>
      <c r="Y65" s="22">
        <v>5</v>
      </c>
      <c r="Z65" s="22">
        <v>6</v>
      </c>
      <c r="AA65" s="22">
        <v>3</v>
      </c>
      <c r="AB65" s="22">
        <v>17</v>
      </c>
      <c r="AC65" s="22">
        <v>20</v>
      </c>
      <c r="AD65" s="22">
        <v>25</v>
      </c>
      <c r="AE65" s="22">
        <v>17</v>
      </c>
      <c r="AF65" s="22">
        <v>27</v>
      </c>
      <c r="AG65" s="22">
        <v>5</v>
      </c>
      <c r="AH65" s="22">
        <v>5</v>
      </c>
      <c r="AI65" s="22">
        <v>3</v>
      </c>
      <c r="AJ65" s="22">
        <v>4</v>
      </c>
      <c r="AK65" s="22">
        <v>5</v>
      </c>
    </row>
    <row r="66" spans="9:37" x14ac:dyDescent="0.25">
      <c r="I66" s="2">
        <v>44256</v>
      </c>
      <c r="J66" t="s">
        <v>818</v>
      </c>
      <c r="K66" s="22">
        <v>8196</v>
      </c>
      <c r="L66" s="22">
        <v>425</v>
      </c>
      <c r="M66" s="22">
        <v>6</v>
      </c>
      <c r="N66" s="22">
        <v>3</v>
      </c>
      <c r="O66" s="22" t="s">
        <v>1503</v>
      </c>
      <c r="P66" s="22">
        <v>3</v>
      </c>
      <c r="Q66" s="22">
        <v>3</v>
      </c>
      <c r="R66" s="22" t="s">
        <v>1503</v>
      </c>
      <c r="S66" s="22">
        <v>20</v>
      </c>
      <c r="T66" s="22">
        <v>2</v>
      </c>
      <c r="U66" s="22">
        <v>1</v>
      </c>
      <c r="V66" s="22">
        <v>1</v>
      </c>
      <c r="W66" s="22">
        <v>0</v>
      </c>
      <c r="X66" s="22">
        <v>1</v>
      </c>
      <c r="Y66" s="22">
        <v>1</v>
      </c>
      <c r="Z66" s="22">
        <v>1</v>
      </c>
      <c r="AA66" s="22">
        <v>0</v>
      </c>
      <c r="AB66" s="22">
        <v>1</v>
      </c>
      <c r="AC66" s="22">
        <v>1</v>
      </c>
      <c r="AD66" s="22">
        <v>3</v>
      </c>
      <c r="AE66" s="22">
        <v>1</v>
      </c>
      <c r="AF66" s="22">
        <v>3</v>
      </c>
      <c r="AG66" s="22">
        <v>0</v>
      </c>
      <c r="AH66" s="22">
        <v>1</v>
      </c>
      <c r="AI66" s="22">
        <v>1</v>
      </c>
      <c r="AJ66" s="22">
        <v>1</v>
      </c>
      <c r="AK66" s="22">
        <v>1</v>
      </c>
    </row>
    <row r="67" spans="9:37" x14ac:dyDescent="0.25">
      <c r="I67" s="2">
        <v>44287</v>
      </c>
      <c r="J67" t="s">
        <v>996</v>
      </c>
      <c r="K67" s="22">
        <v>6849</v>
      </c>
      <c r="L67" s="22">
        <v>532</v>
      </c>
      <c r="M67" s="22">
        <v>59</v>
      </c>
      <c r="N67" s="22">
        <v>9</v>
      </c>
      <c r="O67" s="22" t="s">
        <v>1503</v>
      </c>
      <c r="P67" s="22">
        <v>9</v>
      </c>
      <c r="Q67" s="22">
        <v>8</v>
      </c>
      <c r="R67" s="22" t="s">
        <v>1503</v>
      </c>
      <c r="S67" s="22">
        <v>60</v>
      </c>
      <c r="T67" s="22">
        <v>19</v>
      </c>
      <c r="U67" s="22">
        <v>12</v>
      </c>
      <c r="V67" s="22">
        <v>3</v>
      </c>
      <c r="W67" s="22">
        <v>9</v>
      </c>
      <c r="X67" s="22">
        <v>10</v>
      </c>
      <c r="Y67" s="22">
        <v>10</v>
      </c>
      <c r="Z67" s="22">
        <v>0</v>
      </c>
      <c r="AA67" s="22">
        <v>0</v>
      </c>
      <c r="AB67" s="22">
        <v>0</v>
      </c>
      <c r="AC67" s="22">
        <v>8</v>
      </c>
      <c r="AD67" s="22">
        <v>8</v>
      </c>
      <c r="AE67" s="22">
        <v>6</v>
      </c>
      <c r="AF67" s="22">
        <v>9</v>
      </c>
      <c r="AG67" s="22">
        <v>0</v>
      </c>
      <c r="AH67" s="22">
        <v>11</v>
      </c>
      <c r="AI67" s="22">
        <v>12</v>
      </c>
      <c r="AJ67" s="22">
        <v>10</v>
      </c>
      <c r="AK67" s="22">
        <v>12</v>
      </c>
    </row>
    <row r="68" spans="9:37" x14ac:dyDescent="0.25">
      <c r="I68" s="2">
        <v>44287</v>
      </c>
      <c r="J68" t="s">
        <v>1026</v>
      </c>
      <c r="K68" s="22">
        <v>16817</v>
      </c>
      <c r="L68" s="22">
        <v>1094</v>
      </c>
      <c r="M68" s="22">
        <v>213</v>
      </c>
      <c r="N68" s="22">
        <v>5</v>
      </c>
      <c r="O68" s="22" t="s">
        <v>1503</v>
      </c>
      <c r="P68" s="22">
        <v>5</v>
      </c>
      <c r="Q68" s="22">
        <v>4</v>
      </c>
      <c r="R68" s="22" t="s">
        <v>1503</v>
      </c>
      <c r="S68" s="22">
        <v>133</v>
      </c>
      <c r="T68" s="22">
        <v>45</v>
      </c>
      <c r="U68" s="22">
        <v>1</v>
      </c>
      <c r="V68" s="22">
        <v>0</v>
      </c>
      <c r="W68" s="22">
        <v>1</v>
      </c>
      <c r="X68" s="22">
        <v>1</v>
      </c>
      <c r="Y68" s="22">
        <v>1</v>
      </c>
      <c r="Z68" s="22">
        <v>2</v>
      </c>
      <c r="AA68" s="22">
        <v>0</v>
      </c>
      <c r="AB68" s="22">
        <v>3</v>
      </c>
      <c r="AC68" s="22">
        <v>3</v>
      </c>
      <c r="AD68" s="22">
        <v>3</v>
      </c>
      <c r="AE68" s="22">
        <v>3</v>
      </c>
      <c r="AF68" s="22">
        <v>5</v>
      </c>
      <c r="AG68" s="22">
        <v>0</v>
      </c>
      <c r="AH68" s="22">
        <v>1</v>
      </c>
      <c r="AI68" s="22">
        <v>1</v>
      </c>
      <c r="AJ68" s="22">
        <v>1</v>
      </c>
      <c r="AK68" s="22">
        <v>1</v>
      </c>
    </row>
    <row r="69" spans="9:37" x14ac:dyDescent="0.25">
      <c r="I69" s="2">
        <v>44287</v>
      </c>
      <c r="J69" t="s">
        <v>1014</v>
      </c>
      <c r="K69" s="22">
        <v>5662</v>
      </c>
      <c r="L69" s="22">
        <v>412</v>
      </c>
      <c r="M69" s="22">
        <v>129</v>
      </c>
      <c r="N69" s="22">
        <v>0</v>
      </c>
      <c r="O69" s="22" t="s">
        <v>1503</v>
      </c>
      <c r="P69" s="22">
        <v>0</v>
      </c>
      <c r="Q69" s="22">
        <v>0</v>
      </c>
      <c r="R69" s="22" t="s">
        <v>1503</v>
      </c>
      <c r="S69" s="22">
        <v>39</v>
      </c>
      <c r="T69" s="22">
        <v>24</v>
      </c>
      <c r="U69" s="22">
        <v>0</v>
      </c>
      <c r="V69" s="22">
        <v>0</v>
      </c>
      <c r="W69" s="22">
        <v>0</v>
      </c>
      <c r="X69" s="22">
        <v>0</v>
      </c>
      <c r="Y69" s="22">
        <v>0</v>
      </c>
      <c r="Z69" s="22">
        <v>0</v>
      </c>
      <c r="AA69" s="22">
        <v>0</v>
      </c>
      <c r="AB69" s="22">
        <v>0</v>
      </c>
      <c r="AC69" s="22">
        <v>0</v>
      </c>
      <c r="AD69" s="22">
        <v>0</v>
      </c>
      <c r="AE69" s="22">
        <v>0</v>
      </c>
      <c r="AF69" s="22">
        <v>0</v>
      </c>
      <c r="AG69" s="22">
        <v>0</v>
      </c>
      <c r="AH69" s="22">
        <v>0</v>
      </c>
      <c r="AI69" s="22">
        <v>0</v>
      </c>
      <c r="AJ69" s="22">
        <v>0</v>
      </c>
      <c r="AK69" s="22">
        <v>0</v>
      </c>
    </row>
    <row r="70" spans="9:37" x14ac:dyDescent="0.25">
      <c r="I70" s="2">
        <v>44287</v>
      </c>
      <c r="J70" t="s">
        <v>946</v>
      </c>
      <c r="K70" s="22">
        <v>9422</v>
      </c>
      <c r="L70" s="22">
        <v>739</v>
      </c>
      <c r="M70" s="22">
        <v>140</v>
      </c>
      <c r="N70" s="22">
        <v>32</v>
      </c>
      <c r="O70" s="22" t="s">
        <v>1503</v>
      </c>
      <c r="P70" s="22">
        <v>32</v>
      </c>
      <c r="Q70" s="22">
        <v>32</v>
      </c>
      <c r="R70" s="22" t="s">
        <v>1503</v>
      </c>
      <c r="S70" s="22">
        <v>34</v>
      </c>
      <c r="T70" s="22">
        <v>9</v>
      </c>
      <c r="U70" s="22">
        <v>6</v>
      </c>
      <c r="V70" s="22">
        <v>6</v>
      </c>
      <c r="W70" s="22">
        <v>0</v>
      </c>
      <c r="X70" s="22">
        <v>6</v>
      </c>
      <c r="Y70" s="22">
        <v>6</v>
      </c>
      <c r="Z70" s="22">
        <v>7</v>
      </c>
      <c r="AA70" s="22">
        <v>4</v>
      </c>
      <c r="AB70" s="22">
        <v>20</v>
      </c>
      <c r="AC70" s="22">
        <v>23</v>
      </c>
      <c r="AD70" s="22">
        <v>29</v>
      </c>
      <c r="AE70" s="22">
        <v>19</v>
      </c>
      <c r="AF70" s="22">
        <v>31</v>
      </c>
      <c r="AG70" s="22">
        <v>6</v>
      </c>
      <c r="AH70" s="22">
        <v>6</v>
      </c>
      <c r="AI70" s="22">
        <v>4</v>
      </c>
      <c r="AJ70" s="22">
        <v>5</v>
      </c>
      <c r="AK70" s="22">
        <v>6</v>
      </c>
    </row>
    <row r="71" spans="9:37" x14ac:dyDescent="0.25">
      <c r="I71" s="2">
        <v>44287</v>
      </c>
      <c r="J71" t="s">
        <v>818</v>
      </c>
      <c r="K71" s="22">
        <v>8243</v>
      </c>
      <c r="L71" s="22">
        <v>430</v>
      </c>
      <c r="M71" s="22">
        <v>38</v>
      </c>
      <c r="N71" s="22">
        <v>4</v>
      </c>
      <c r="O71" s="22" t="s">
        <v>1503</v>
      </c>
      <c r="P71" s="22">
        <v>4</v>
      </c>
      <c r="Q71" s="22">
        <v>4</v>
      </c>
      <c r="R71" s="22" t="s">
        <v>1503</v>
      </c>
      <c r="S71" s="22">
        <v>20</v>
      </c>
      <c r="T71" s="22">
        <v>6</v>
      </c>
      <c r="U71" s="22">
        <v>4</v>
      </c>
      <c r="V71" s="22">
        <v>4</v>
      </c>
      <c r="W71" s="22">
        <v>0</v>
      </c>
      <c r="X71" s="22">
        <v>4</v>
      </c>
      <c r="Y71" s="22">
        <v>3</v>
      </c>
      <c r="Z71" s="22">
        <v>1</v>
      </c>
      <c r="AA71" s="22">
        <v>0</v>
      </c>
      <c r="AB71" s="22">
        <v>2</v>
      </c>
      <c r="AC71" s="22">
        <v>2</v>
      </c>
      <c r="AD71" s="22">
        <v>4</v>
      </c>
      <c r="AE71" s="22">
        <v>1</v>
      </c>
      <c r="AF71" s="22">
        <v>4</v>
      </c>
      <c r="AG71" s="22">
        <v>0</v>
      </c>
      <c r="AH71" s="22">
        <v>4</v>
      </c>
      <c r="AI71" s="22">
        <v>4</v>
      </c>
      <c r="AJ71" s="22">
        <v>3</v>
      </c>
      <c r="AK71" s="22">
        <v>4</v>
      </c>
    </row>
    <row r="72" spans="9:37" x14ac:dyDescent="0.25">
      <c r="I72" s="2">
        <v>44317</v>
      </c>
      <c r="J72" t="s">
        <v>996</v>
      </c>
      <c r="K72" s="22">
        <v>6927</v>
      </c>
      <c r="L72" s="22">
        <v>542</v>
      </c>
      <c r="M72" s="22">
        <v>14</v>
      </c>
      <c r="N72" s="22">
        <v>0</v>
      </c>
      <c r="O72" s="22" t="s">
        <v>1522</v>
      </c>
      <c r="P72" s="22">
        <v>0</v>
      </c>
      <c r="Q72" s="22">
        <v>0</v>
      </c>
      <c r="R72" s="22" t="s">
        <v>1522</v>
      </c>
      <c r="S72" s="22">
        <v>61</v>
      </c>
      <c r="T72" s="22">
        <v>11</v>
      </c>
      <c r="U72" s="22" t="s">
        <v>1522</v>
      </c>
      <c r="V72" s="22" t="s">
        <v>1522</v>
      </c>
      <c r="W72" s="22" t="s">
        <v>1522</v>
      </c>
      <c r="X72" s="22" t="s">
        <v>1522</v>
      </c>
      <c r="Y72" s="22" t="s">
        <v>1522</v>
      </c>
      <c r="Z72" s="22" t="s">
        <v>1522</v>
      </c>
      <c r="AA72" s="22" t="s">
        <v>1522</v>
      </c>
      <c r="AB72" s="22">
        <v>0</v>
      </c>
      <c r="AC72" s="22" t="s">
        <v>1522</v>
      </c>
      <c r="AD72" s="22" t="s">
        <v>1522</v>
      </c>
      <c r="AE72" s="22" t="s">
        <v>1522</v>
      </c>
      <c r="AF72" s="22">
        <v>0</v>
      </c>
      <c r="AG72" s="22" t="s">
        <v>1522</v>
      </c>
      <c r="AH72" s="22" t="s">
        <v>1522</v>
      </c>
      <c r="AI72" s="22" t="s">
        <v>1522</v>
      </c>
      <c r="AJ72" s="22" t="s">
        <v>1522</v>
      </c>
      <c r="AK72" s="22" t="s">
        <v>1522</v>
      </c>
    </row>
    <row r="73" spans="9:37" x14ac:dyDescent="0.25">
      <c r="I73" s="2">
        <v>44317</v>
      </c>
      <c r="J73" t="s">
        <v>1026</v>
      </c>
      <c r="K73" s="22">
        <v>16687</v>
      </c>
      <c r="L73" s="22">
        <v>1090</v>
      </c>
      <c r="M73" s="22">
        <v>79</v>
      </c>
      <c r="N73" s="22">
        <v>0</v>
      </c>
      <c r="O73" s="22" t="s">
        <v>1522</v>
      </c>
      <c r="P73" s="22">
        <v>0</v>
      </c>
      <c r="Q73" s="22">
        <v>0</v>
      </c>
      <c r="R73" s="22" t="s">
        <v>1522</v>
      </c>
      <c r="S73" s="22">
        <v>133</v>
      </c>
      <c r="T73" s="22">
        <v>15</v>
      </c>
      <c r="U73" s="22" t="s">
        <v>1522</v>
      </c>
      <c r="V73" s="22" t="s">
        <v>1522</v>
      </c>
      <c r="W73" s="22" t="s">
        <v>1522</v>
      </c>
      <c r="X73" s="22" t="s">
        <v>1522</v>
      </c>
      <c r="Y73" s="22" t="s">
        <v>1522</v>
      </c>
      <c r="Z73" s="22" t="s">
        <v>1522</v>
      </c>
      <c r="AA73" s="22" t="s">
        <v>1522</v>
      </c>
      <c r="AB73" s="22">
        <v>0</v>
      </c>
      <c r="AC73" s="22" t="s">
        <v>1522</v>
      </c>
      <c r="AD73" s="22" t="s">
        <v>1522</v>
      </c>
      <c r="AE73" s="22" t="s">
        <v>1522</v>
      </c>
      <c r="AF73" s="22">
        <v>0</v>
      </c>
      <c r="AG73" s="22" t="s">
        <v>1522</v>
      </c>
      <c r="AH73" s="22" t="s">
        <v>1522</v>
      </c>
      <c r="AI73" s="22" t="s">
        <v>1522</v>
      </c>
      <c r="AJ73" s="22" t="s">
        <v>1522</v>
      </c>
      <c r="AK73" s="22" t="s">
        <v>1522</v>
      </c>
    </row>
    <row r="74" spans="9:37" x14ac:dyDescent="0.25">
      <c r="I74" s="2">
        <v>44317</v>
      </c>
      <c r="J74" t="s">
        <v>1014</v>
      </c>
      <c r="K74" s="22">
        <v>5686</v>
      </c>
      <c r="L74" s="22">
        <v>412</v>
      </c>
      <c r="M74" s="22">
        <v>21</v>
      </c>
      <c r="N74" s="22">
        <v>2</v>
      </c>
      <c r="O74" s="22" t="s">
        <v>1522</v>
      </c>
      <c r="P74" s="22">
        <v>1</v>
      </c>
      <c r="Q74" s="22">
        <v>2</v>
      </c>
      <c r="R74" s="22" t="s">
        <v>1522</v>
      </c>
      <c r="S74" s="22">
        <v>39</v>
      </c>
      <c r="T74" s="22">
        <v>4</v>
      </c>
      <c r="U74" s="22" t="s">
        <v>1522</v>
      </c>
      <c r="V74" s="22" t="s">
        <v>1522</v>
      </c>
      <c r="W74" s="22" t="s">
        <v>1522</v>
      </c>
      <c r="X74" s="22" t="s">
        <v>1522</v>
      </c>
      <c r="Y74" s="22" t="s">
        <v>1522</v>
      </c>
      <c r="Z74" s="22" t="s">
        <v>1522</v>
      </c>
      <c r="AA74" s="22" t="s">
        <v>1522</v>
      </c>
      <c r="AB74" s="22">
        <v>2</v>
      </c>
      <c r="AC74" s="22" t="s">
        <v>1522</v>
      </c>
      <c r="AD74" s="22" t="s">
        <v>1522</v>
      </c>
      <c r="AE74" s="22" t="s">
        <v>1522</v>
      </c>
      <c r="AF74" s="22">
        <v>2</v>
      </c>
      <c r="AG74" s="22" t="s">
        <v>1522</v>
      </c>
      <c r="AH74" s="22" t="s">
        <v>1522</v>
      </c>
      <c r="AI74" s="22" t="s">
        <v>1522</v>
      </c>
      <c r="AJ74" s="22" t="s">
        <v>1522</v>
      </c>
      <c r="AK74" s="22" t="s">
        <v>1522</v>
      </c>
    </row>
    <row r="75" spans="9:37" x14ac:dyDescent="0.25">
      <c r="I75" s="2">
        <v>44317</v>
      </c>
      <c r="J75" t="s">
        <v>946</v>
      </c>
      <c r="K75" s="22">
        <v>9387</v>
      </c>
      <c r="L75" s="22">
        <v>736</v>
      </c>
      <c r="M75" s="22">
        <v>41</v>
      </c>
      <c r="N75" s="22">
        <v>0</v>
      </c>
      <c r="O75" s="22" t="s">
        <v>1522</v>
      </c>
      <c r="P75" s="22">
        <v>0</v>
      </c>
      <c r="Q75" s="22">
        <v>0</v>
      </c>
      <c r="R75" s="22" t="s">
        <v>1522</v>
      </c>
      <c r="S75" s="22">
        <v>34</v>
      </c>
      <c r="T75" s="22">
        <v>5</v>
      </c>
      <c r="U75" s="22" t="s">
        <v>1522</v>
      </c>
      <c r="V75" s="22" t="s">
        <v>1522</v>
      </c>
      <c r="W75" s="22" t="s">
        <v>1522</v>
      </c>
      <c r="X75" s="22" t="s">
        <v>1522</v>
      </c>
      <c r="Y75" s="22" t="s">
        <v>1522</v>
      </c>
      <c r="Z75" s="22" t="s">
        <v>1522</v>
      </c>
      <c r="AA75" s="22" t="s">
        <v>1522</v>
      </c>
      <c r="AB75" s="22">
        <v>0</v>
      </c>
      <c r="AC75" s="22" t="s">
        <v>1522</v>
      </c>
      <c r="AD75" s="22" t="s">
        <v>1522</v>
      </c>
      <c r="AE75" s="22" t="s">
        <v>1522</v>
      </c>
      <c r="AF75" s="22">
        <v>0</v>
      </c>
      <c r="AG75" s="22" t="s">
        <v>1522</v>
      </c>
      <c r="AH75" s="22" t="s">
        <v>1522</v>
      </c>
      <c r="AI75" s="22" t="s">
        <v>1522</v>
      </c>
      <c r="AJ75" s="22" t="s">
        <v>1522</v>
      </c>
      <c r="AK75" s="22" t="s">
        <v>1522</v>
      </c>
    </row>
    <row r="76" spans="9:37" x14ac:dyDescent="0.25">
      <c r="I76" s="2">
        <v>44317</v>
      </c>
      <c r="J76" t="s">
        <v>818</v>
      </c>
      <c r="K76" s="22">
        <v>8290</v>
      </c>
      <c r="L76" s="22">
        <v>432</v>
      </c>
      <c r="M76" s="22">
        <v>7</v>
      </c>
      <c r="N76" s="22">
        <v>0</v>
      </c>
      <c r="O76" s="22" t="s">
        <v>1522</v>
      </c>
      <c r="P76" s="22">
        <v>0</v>
      </c>
      <c r="Q76" s="22">
        <v>0</v>
      </c>
      <c r="R76" s="22" t="s">
        <v>1522</v>
      </c>
      <c r="S76" s="22">
        <v>20</v>
      </c>
      <c r="T76" s="22">
        <v>3</v>
      </c>
      <c r="U76" s="22" t="s">
        <v>1522</v>
      </c>
      <c r="V76" s="22" t="s">
        <v>1522</v>
      </c>
      <c r="W76" s="22" t="s">
        <v>1522</v>
      </c>
      <c r="X76" s="22" t="s">
        <v>1522</v>
      </c>
      <c r="Y76" s="22" t="s">
        <v>1522</v>
      </c>
      <c r="Z76" s="22" t="s">
        <v>1522</v>
      </c>
      <c r="AA76" s="22" t="s">
        <v>1522</v>
      </c>
      <c r="AB76" s="22">
        <v>0</v>
      </c>
      <c r="AC76" s="22" t="s">
        <v>1522</v>
      </c>
      <c r="AD76" s="22" t="s">
        <v>1522</v>
      </c>
      <c r="AE76" s="22" t="s">
        <v>1522</v>
      </c>
      <c r="AF76" s="22">
        <v>0</v>
      </c>
      <c r="AG76" s="22" t="s">
        <v>1522</v>
      </c>
      <c r="AH76" s="22" t="s">
        <v>1522</v>
      </c>
      <c r="AI76" s="22" t="s">
        <v>1522</v>
      </c>
      <c r="AJ76" s="22" t="s">
        <v>1522</v>
      </c>
      <c r="AK76" s="22" t="s">
        <v>1522</v>
      </c>
    </row>
    <row r="77" spans="9:37" x14ac:dyDescent="0.25">
      <c r="I77" s="2">
        <v>44348</v>
      </c>
      <c r="J77" t="s">
        <v>996</v>
      </c>
      <c r="K77" s="22">
        <v>6957</v>
      </c>
      <c r="L77" s="22">
        <v>543</v>
      </c>
      <c r="M77" s="22">
        <v>18</v>
      </c>
      <c r="N77" s="22">
        <v>0</v>
      </c>
      <c r="O77" s="22" t="s">
        <v>1522</v>
      </c>
      <c r="P77" s="22">
        <v>0</v>
      </c>
      <c r="Q77" s="22">
        <v>0</v>
      </c>
      <c r="R77" s="22" t="s">
        <v>1522</v>
      </c>
      <c r="S77" s="22">
        <v>62</v>
      </c>
      <c r="T77" s="22">
        <v>11</v>
      </c>
      <c r="U77" s="22" t="s">
        <v>1522</v>
      </c>
      <c r="V77" s="22" t="s">
        <v>1522</v>
      </c>
      <c r="W77" s="22" t="s">
        <v>1522</v>
      </c>
      <c r="X77" s="22" t="s">
        <v>1522</v>
      </c>
      <c r="Y77" s="22" t="s">
        <v>1522</v>
      </c>
      <c r="Z77" s="22" t="s">
        <v>1522</v>
      </c>
      <c r="AA77" s="22" t="s">
        <v>1522</v>
      </c>
      <c r="AB77" s="22">
        <v>0</v>
      </c>
      <c r="AC77" s="22" t="s">
        <v>1522</v>
      </c>
      <c r="AD77" s="22" t="s">
        <v>1522</v>
      </c>
      <c r="AE77" s="22" t="s">
        <v>1522</v>
      </c>
      <c r="AF77" s="22">
        <v>0</v>
      </c>
      <c r="AG77" s="22" t="s">
        <v>1522</v>
      </c>
      <c r="AH77" s="22" t="s">
        <v>1522</v>
      </c>
      <c r="AI77" s="22" t="s">
        <v>1522</v>
      </c>
      <c r="AJ77" s="22" t="s">
        <v>1522</v>
      </c>
      <c r="AK77" s="22" t="s">
        <v>1522</v>
      </c>
    </row>
    <row r="78" spans="9:37" x14ac:dyDescent="0.25">
      <c r="I78" s="2">
        <v>44348</v>
      </c>
      <c r="J78" t="s">
        <v>1026</v>
      </c>
      <c r="K78" s="22">
        <v>16766</v>
      </c>
      <c r="L78" s="22">
        <v>1096</v>
      </c>
      <c r="M78" s="22">
        <v>86</v>
      </c>
      <c r="N78" s="22">
        <v>0</v>
      </c>
      <c r="O78" s="22" t="s">
        <v>1522</v>
      </c>
      <c r="P78" s="22">
        <v>0</v>
      </c>
      <c r="Q78" s="22">
        <v>0</v>
      </c>
      <c r="R78" s="22" t="s">
        <v>1522</v>
      </c>
      <c r="S78" s="22">
        <v>133</v>
      </c>
      <c r="T78" s="22">
        <v>15</v>
      </c>
      <c r="U78" s="22" t="s">
        <v>1522</v>
      </c>
      <c r="V78" s="22" t="s">
        <v>1522</v>
      </c>
      <c r="W78" s="22" t="s">
        <v>1522</v>
      </c>
      <c r="X78" s="22" t="s">
        <v>1522</v>
      </c>
      <c r="Y78" s="22" t="s">
        <v>1522</v>
      </c>
      <c r="Z78" s="22" t="s">
        <v>1522</v>
      </c>
      <c r="AA78" s="22" t="s">
        <v>1522</v>
      </c>
      <c r="AB78" s="22">
        <v>0</v>
      </c>
      <c r="AC78" s="22" t="s">
        <v>1522</v>
      </c>
      <c r="AD78" s="22" t="s">
        <v>1522</v>
      </c>
      <c r="AE78" s="22" t="s">
        <v>1522</v>
      </c>
      <c r="AF78" s="22">
        <v>0</v>
      </c>
      <c r="AG78" s="22" t="s">
        <v>1522</v>
      </c>
      <c r="AH78" s="22" t="s">
        <v>1522</v>
      </c>
      <c r="AI78" s="22" t="s">
        <v>1522</v>
      </c>
      <c r="AJ78" s="22" t="s">
        <v>1522</v>
      </c>
      <c r="AK78" s="22" t="s">
        <v>1522</v>
      </c>
    </row>
    <row r="79" spans="9:37" x14ac:dyDescent="0.25">
      <c r="I79" s="2">
        <v>44348</v>
      </c>
      <c r="J79" t="s">
        <v>1014</v>
      </c>
      <c r="K79" s="22">
        <v>5736</v>
      </c>
      <c r="L79" s="22">
        <v>417</v>
      </c>
      <c r="M79" s="22">
        <v>26</v>
      </c>
      <c r="N79" s="22">
        <v>2</v>
      </c>
      <c r="O79" s="22" t="s">
        <v>1522</v>
      </c>
      <c r="P79" s="22">
        <v>1</v>
      </c>
      <c r="Q79" s="22">
        <v>2</v>
      </c>
      <c r="R79" s="22" t="s">
        <v>1522</v>
      </c>
      <c r="S79" s="22">
        <v>40</v>
      </c>
      <c r="T79" s="22">
        <v>4</v>
      </c>
      <c r="U79" s="22" t="s">
        <v>1522</v>
      </c>
      <c r="V79" s="22" t="s">
        <v>1522</v>
      </c>
      <c r="W79" s="22" t="s">
        <v>1522</v>
      </c>
      <c r="X79" s="22" t="s">
        <v>1522</v>
      </c>
      <c r="Y79" s="22" t="s">
        <v>1522</v>
      </c>
      <c r="Z79" s="22" t="s">
        <v>1522</v>
      </c>
      <c r="AA79" s="22" t="s">
        <v>1522</v>
      </c>
      <c r="AB79" s="22">
        <v>2</v>
      </c>
      <c r="AC79" s="22" t="s">
        <v>1522</v>
      </c>
      <c r="AD79" s="22" t="s">
        <v>1522</v>
      </c>
      <c r="AE79" s="22" t="s">
        <v>1522</v>
      </c>
      <c r="AF79" s="22">
        <v>2</v>
      </c>
      <c r="AG79" s="22" t="s">
        <v>1522</v>
      </c>
      <c r="AH79" s="22" t="s">
        <v>1522</v>
      </c>
      <c r="AI79" s="22" t="s">
        <v>1522</v>
      </c>
      <c r="AJ79" s="22" t="s">
        <v>1522</v>
      </c>
      <c r="AK79" s="22" t="s">
        <v>1522</v>
      </c>
    </row>
    <row r="80" spans="9:37" x14ac:dyDescent="0.25">
      <c r="I80" s="2">
        <v>44348</v>
      </c>
      <c r="J80" t="s">
        <v>946</v>
      </c>
      <c r="K80" s="22">
        <v>9318</v>
      </c>
      <c r="L80" s="22">
        <v>733</v>
      </c>
      <c r="M80" s="22">
        <v>48</v>
      </c>
      <c r="N80" s="22">
        <v>0</v>
      </c>
      <c r="O80" s="22" t="s">
        <v>1522</v>
      </c>
      <c r="P80" s="22">
        <v>0</v>
      </c>
      <c r="Q80" s="22">
        <v>0</v>
      </c>
      <c r="R80" s="22" t="s">
        <v>1522</v>
      </c>
      <c r="S80" s="22">
        <v>33</v>
      </c>
      <c r="T80" s="22">
        <v>5</v>
      </c>
      <c r="U80" s="22" t="s">
        <v>1522</v>
      </c>
      <c r="V80" s="22" t="s">
        <v>1522</v>
      </c>
      <c r="W80" s="22" t="s">
        <v>1522</v>
      </c>
      <c r="X80" s="22" t="s">
        <v>1522</v>
      </c>
      <c r="Y80" s="22" t="s">
        <v>1522</v>
      </c>
      <c r="Z80" s="22" t="s">
        <v>1522</v>
      </c>
      <c r="AA80" s="22" t="s">
        <v>1522</v>
      </c>
      <c r="AB80" s="22">
        <v>0</v>
      </c>
      <c r="AC80" s="22" t="s">
        <v>1522</v>
      </c>
      <c r="AD80" s="22" t="s">
        <v>1522</v>
      </c>
      <c r="AE80" s="22" t="s">
        <v>1522</v>
      </c>
      <c r="AF80" s="22">
        <v>0</v>
      </c>
      <c r="AG80" s="22" t="s">
        <v>1522</v>
      </c>
      <c r="AH80" s="22" t="s">
        <v>1522</v>
      </c>
      <c r="AI80" s="22" t="s">
        <v>1522</v>
      </c>
      <c r="AJ80" s="22" t="s">
        <v>1522</v>
      </c>
      <c r="AK80" s="22" t="s">
        <v>1522</v>
      </c>
    </row>
    <row r="81" spans="9:37" x14ac:dyDescent="0.25">
      <c r="I81" s="2">
        <v>44348</v>
      </c>
      <c r="J81" t="s">
        <v>818</v>
      </c>
      <c r="K81" s="22">
        <v>8134</v>
      </c>
      <c r="L81" s="22">
        <v>423</v>
      </c>
      <c r="M81" s="22">
        <v>9</v>
      </c>
      <c r="N81" s="22">
        <v>0</v>
      </c>
      <c r="O81" s="22" t="s">
        <v>1522</v>
      </c>
      <c r="P81" s="22">
        <v>0</v>
      </c>
      <c r="Q81" s="22">
        <v>0</v>
      </c>
      <c r="R81" s="22" t="s">
        <v>1522</v>
      </c>
      <c r="S81" s="22">
        <v>20</v>
      </c>
      <c r="T81" s="22">
        <v>3</v>
      </c>
      <c r="U81" s="22" t="s">
        <v>1522</v>
      </c>
      <c r="V81" s="22" t="s">
        <v>1522</v>
      </c>
      <c r="W81" s="22" t="s">
        <v>1522</v>
      </c>
      <c r="X81" s="22" t="s">
        <v>1522</v>
      </c>
      <c r="Y81" s="22" t="s">
        <v>1522</v>
      </c>
      <c r="Z81" s="22" t="s">
        <v>1522</v>
      </c>
      <c r="AA81" s="22" t="s">
        <v>1522</v>
      </c>
      <c r="AB81" s="22">
        <v>0</v>
      </c>
      <c r="AC81" s="22" t="s">
        <v>1522</v>
      </c>
      <c r="AD81" s="22" t="s">
        <v>1522</v>
      </c>
      <c r="AE81" s="22" t="s">
        <v>1522</v>
      </c>
      <c r="AF81" s="22">
        <v>0</v>
      </c>
      <c r="AG81" s="22" t="s">
        <v>1522</v>
      </c>
      <c r="AH81" s="22" t="s">
        <v>1522</v>
      </c>
      <c r="AI81" s="22" t="s">
        <v>1522</v>
      </c>
      <c r="AJ81" s="22" t="s">
        <v>1522</v>
      </c>
      <c r="AK81" s="22" t="s">
        <v>1522</v>
      </c>
    </row>
    <row r="82" spans="9:37" x14ac:dyDescent="0.25">
      <c r="I82" s="2">
        <v>44378</v>
      </c>
      <c r="J82" t="s">
        <v>996</v>
      </c>
      <c r="K82" s="22">
        <v>6992</v>
      </c>
      <c r="L82" s="22">
        <v>534</v>
      </c>
      <c r="M82" s="22">
        <v>21</v>
      </c>
      <c r="N82" s="22">
        <v>0</v>
      </c>
      <c r="O82" s="22" t="s">
        <v>1522</v>
      </c>
      <c r="P82" s="22">
        <v>0</v>
      </c>
      <c r="Q82" s="22">
        <v>0</v>
      </c>
      <c r="R82" s="22" t="s">
        <v>1522</v>
      </c>
      <c r="S82" s="22">
        <v>61</v>
      </c>
      <c r="T82" s="22">
        <v>13</v>
      </c>
      <c r="U82" s="22" t="s">
        <v>1522</v>
      </c>
      <c r="V82" s="22" t="s">
        <v>1522</v>
      </c>
      <c r="W82" s="22" t="s">
        <v>1522</v>
      </c>
      <c r="X82" s="22" t="s">
        <v>1522</v>
      </c>
      <c r="Y82" s="22" t="s">
        <v>1522</v>
      </c>
      <c r="Z82" s="22">
        <v>0</v>
      </c>
      <c r="AA82" s="22" t="s">
        <v>1522</v>
      </c>
      <c r="AB82" s="22">
        <v>0</v>
      </c>
      <c r="AC82" s="22">
        <v>0</v>
      </c>
      <c r="AD82" s="22">
        <v>0</v>
      </c>
      <c r="AE82" s="22">
        <v>0</v>
      </c>
      <c r="AF82" s="22">
        <v>0</v>
      </c>
      <c r="AG82" s="22" t="s">
        <v>1522</v>
      </c>
      <c r="AH82" s="22" t="s">
        <v>1522</v>
      </c>
      <c r="AI82" s="22" t="s">
        <v>1522</v>
      </c>
      <c r="AJ82" s="22" t="s">
        <v>1522</v>
      </c>
      <c r="AK82" s="22" t="s">
        <v>1522</v>
      </c>
    </row>
    <row r="83" spans="9:37" x14ac:dyDescent="0.25">
      <c r="I83" s="2">
        <v>44378</v>
      </c>
      <c r="J83" t="s">
        <v>1026</v>
      </c>
      <c r="K83" s="22">
        <v>16935</v>
      </c>
      <c r="L83" s="22">
        <v>1102</v>
      </c>
      <c r="M83" s="22">
        <v>97</v>
      </c>
      <c r="N83" s="22">
        <v>0</v>
      </c>
      <c r="O83" s="22" t="s">
        <v>1522</v>
      </c>
      <c r="P83" s="22">
        <v>0</v>
      </c>
      <c r="Q83" s="22">
        <v>0</v>
      </c>
      <c r="R83" s="22" t="s">
        <v>1522</v>
      </c>
      <c r="S83" s="22">
        <v>134</v>
      </c>
      <c r="T83" s="22">
        <v>16</v>
      </c>
      <c r="U83" s="22" t="s">
        <v>1522</v>
      </c>
      <c r="V83" s="22" t="s">
        <v>1522</v>
      </c>
      <c r="W83" s="22" t="s">
        <v>1522</v>
      </c>
      <c r="X83" s="22" t="s">
        <v>1522</v>
      </c>
      <c r="Y83" s="22" t="s">
        <v>1522</v>
      </c>
      <c r="Z83" s="22">
        <v>0</v>
      </c>
      <c r="AA83" s="22" t="s">
        <v>1522</v>
      </c>
      <c r="AB83" s="22">
        <v>0</v>
      </c>
      <c r="AC83" s="22">
        <v>0</v>
      </c>
      <c r="AD83" s="22">
        <v>0</v>
      </c>
      <c r="AE83" s="22">
        <v>0</v>
      </c>
      <c r="AF83" s="22">
        <v>0</v>
      </c>
      <c r="AG83" s="22" t="s">
        <v>1522</v>
      </c>
      <c r="AH83" s="22" t="s">
        <v>1522</v>
      </c>
      <c r="AI83" s="22" t="s">
        <v>1522</v>
      </c>
      <c r="AJ83" s="22" t="s">
        <v>1522</v>
      </c>
      <c r="AK83" s="22" t="s">
        <v>1522</v>
      </c>
    </row>
    <row r="84" spans="9:37" x14ac:dyDescent="0.25">
      <c r="I84" s="2">
        <v>44378</v>
      </c>
      <c r="J84" t="s">
        <v>1014</v>
      </c>
      <c r="K84" s="22">
        <v>5852</v>
      </c>
      <c r="L84" s="22">
        <v>424</v>
      </c>
      <c r="M84" s="22">
        <v>33</v>
      </c>
      <c r="N84" s="22">
        <v>26</v>
      </c>
      <c r="O84" s="22" t="s">
        <v>1522</v>
      </c>
      <c r="P84" s="22">
        <v>6</v>
      </c>
      <c r="Q84" s="22">
        <v>21</v>
      </c>
      <c r="R84" s="22" t="s">
        <v>1522</v>
      </c>
      <c r="S84" s="22">
        <v>40</v>
      </c>
      <c r="T84" s="22">
        <v>5</v>
      </c>
      <c r="U84" s="22" t="s">
        <v>1522</v>
      </c>
      <c r="V84" s="22" t="s">
        <v>1522</v>
      </c>
      <c r="W84" s="22" t="s">
        <v>1522</v>
      </c>
      <c r="X84" s="22" t="s">
        <v>1522</v>
      </c>
      <c r="Y84" s="22" t="s">
        <v>1522</v>
      </c>
      <c r="Z84" s="22">
        <v>15</v>
      </c>
      <c r="AA84" s="22" t="s">
        <v>1522</v>
      </c>
      <c r="AB84" s="22">
        <v>15</v>
      </c>
      <c r="AC84" s="22">
        <v>25</v>
      </c>
      <c r="AD84" s="22">
        <v>26</v>
      </c>
      <c r="AE84" s="22">
        <v>26</v>
      </c>
      <c r="AF84" s="22">
        <v>26</v>
      </c>
      <c r="AG84" s="22" t="s">
        <v>1522</v>
      </c>
      <c r="AH84" s="22" t="s">
        <v>1522</v>
      </c>
      <c r="AI84" s="22" t="s">
        <v>1522</v>
      </c>
      <c r="AJ84" s="22" t="s">
        <v>1522</v>
      </c>
      <c r="AK84" s="22" t="s">
        <v>1522</v>
      </c>
    </row>
    <row r="85" spans="9:37" x14ac:dyDescent="0.25">
      <c r="I85" s="2">
        <v>44378</v>
      </c>
      <c r="J85" t="s">
        <v>946</v>
      </c>
      <c r="K85" s="22">
        <v>9412</v>
      </c>
      <c r="L85" s="22">
        <v>735</v>
      </c>
      <c r="M85" s="22">
        <v>56</v>
      </c>
      <c r="N85" s="22">
        <v>0</v>
      </c>
      <c r="O85" s="22" t="s">
        <v>1522</v>
      </c>
      <c r="P85" s="22">
        <v>0</v>
      </c>
      <c r="Q85" s="22">
        <v>0</v>
      </c>
      <c r="R85" s="22" t="s">
        <v>1522</v>
      </c>
      <c r="S85" s="22">
        <v>33</v>
      </c>
      <c r="T85" s="22">
        <v>7</v>
      </c>
      <c r="U85" s="22" t="s">
        <v>1522</v>
      </c>
      <c r="V85" s="22" t="s">
        <v>1522</v>
      </c>
      <c r="W85" s="22" t="s">
        <v>1522</v>
      </c>
      <c r="X85" s="22" t="s">
        <v>1522</v>
      </c>
      <c r="Y85" s="22" t="s">
        <v>1522</v>
      </c>
      <c r="Z85" s="22">
        <v>0</v>
      </c>
      <c r="AA85" s="22" t="s">
        <v>1522</v>
      </c>
      <c r="AB85" s="22">
        <v>0</v>
      </c>
      <c r="AC85" s="22">
        <v>0</v>
      </c>
      <c r="AD85" s="22">
        <v>0</v>
      </c>
      <c r="AE85" s="22">
        <v>0</v>
      </c>
      <c r="AF85" s="22">
        <v>0</v>
      </c>
      <c r="AG85" s="22" t="s">
        <v>1522</v>
      </c>
      <c r="AH85" s="22" t="s">
        <v>1522</v>
      </c>
      <c r="AI85" s="22" t="s">
        <v>1522</v>
      </c>
      <c r="AJ85" s="22" t="s">
        <v>1522</v>
      </c>
      <c r="AK85" s="22" t="s">
        <v>1522</v>
      </c>
    </row>
    <row r="86" spans="9:37" x14ac:dyDescent="0.25">
      <c r="I86" s="2">
        <v>44378</v>
      </c>
      <c r="J86" t="s">
        <v>818</v>
      </c>
      <c r="K86" s="22">
        <v>8099</v>
      </c>
      <c r="L86" s="22">
        <v>421</v>
      </c>
      <c r="M86" s="22">
        <v>10</v>
      </c>
      <c r="N86" s="22">
        <v>0</v>
      </c>
      <c r="O86" s="22" t="s">
        <v>1522</v>
      </c>
      <c r="P86" s="22">
        <v>0</v>
      </c>
      <c r="Q86" s="22">
        <v>0</v>
      </c>
      <c r="R86" s="22" t="s">
        <v>1522</v>
      </c>
      <c r="S86" s="22">
        <v>21</v>
      </c>
      <c r="T86" s="22">
        <v>3</v>
      </c>
      <c r="U86" s="22" t="s">
        <v>1522</v>
      </c>
      <c r="V86" s="22" t="s">
        <v>1522</v>
      </c>
      <c r="W86" s="22" t="s">
        <v>1522</v>
      </c>
      <c r="X86" s="22" t="s">
        <v>1522</v>
      </c>
      <c r="Y86" s="22" t="s">
        <v>1522</v>
      </c>
      <c r="Z86" s="22">
        <v>0</v>
      </c>
      <c r="AA86" s="22" t="s">
        <v>1522</v>
      </c>
      <c r="AB86" s="22">
        <v>0</v>
      </c>
      <c r="AC86" s="22">
        <v>0</v>
      </c>
      <c r="AD86" s="22">
        <v>0</v>
      </c>
      <c r="AE86" s="22">
        <v>0</v>
      </c>
      <c r="AF86" s="22">
        <v>0</v>
      </c>
      <c r="AG86" s="22" t="s">
        <v>1522</v>
      </c>
      <c r="AH86" s="22" t="s">
        <v>1522</v>
      </c>
      <c r="AI86" s="22" t="s">
        <v>1522</v>
      </c>
      <c r="AJ86" s="22" t="s">
        <v>1522</v>
      </c>
      <c r="AK86" s="22" t="s">
        <v>1522</v>
      </c>
    </row>
    <row r="87" spans="9:37" x14ac:dyDescent="0.25">
      <c r="I87" s="2">
        <v>44409</v>
      </c>
      <c r="J87" t="s">
        <v>996</v>
      </c>
      <c r="K87" s="22">
        <v>7023</v>
      </c>
      <c r="L87" s="22">
        <v>530</v>
      </c>
      <c r="M87" s="22">
        <v>21</v>
      </c>
      <c r="N87" s="22">
        <v>0</v>
      </c>
      <c r="O87" s="22" t="s">
        <v>1522</v>
      </c>
      <c r="P87" s="22">
        <v>0</v>
      </c>
      <c r="Q87" s="22">
        <v>0</v>
      </c>
      <c r="R87" s="22" t="s">
        <v>1522</v>
      </c>
      <c r="S87" s="22">
        <v>60</v>
      </c>
      <c r="T87" s="22">
        <v>13</v>
      </c>
      <c r="U87" s="22">
        <v>0</v>
      </c>
      <c r="V87" s="22">
        <v>0</v>
      </c>
      <c r="W87" s="22" t="s">
        <v>1522</v>
      </c>
      <c r="X87" s="22">
        <v>0</v>
      </c>
      <c r="Y87" s="22">
        <v>0</v>
      </c>
      <c r="Z87" s="22">
        <v>0</v>
      </c>
      <c r="AA87" s="22">
        <v>0</v>
      </c>
      <c r="AB87" s="22">
        <v>0</v>
      </c>
      <c r="AC87" s="22">
        <v>0</v>
      </c>
      <c r="AD87" s="22">
        <v>0</v>
      </c>
      <c r="AE87" s="22">
        <v>0</v>
      </c>
      <c r="AF87" s="22">
        <v>0</v>
      </c>
      <c r="AG87" s="22">
        <v>0</v>
      </c>
      <c r="AH87" s="22">
        <v>0</v>
      </c>
      <c r="AI87" s="22">
        <v>0</v>
      </c>
      <c r="AJ87" s="22">
        <v>0</v>
      </c>
      <c r="AK87" s="22">
        <v>0</v>
      </c>
    </row>
    <row r="88" spans="9:37" x14ac:dyDescent="0.25">
      <c r="I88" s="2">
        <v>44409</v>
      </c>
      <c r="J88" t="s">
        <v>1026</v>
      </c>
      <c r="K88" s="22">
        <v>16963</v>
      </c>
      <c r="L88" s="22">
        <v>1101</v>
      </c>
      <c r="M88" s="22">
        <v>106</v>
      </c>
      <c r="N88" s="22">
        <v>0</v>
      </c>
      <c r="O88" s="22" t="s">
        <v>1522</v>
      </c>
      <c r="P88" s="22">
        <v>0</v>
      </c>
      <c r="Q88" s="22">
        <v>0</v>
      </c>
      <c r="R88" s="22" t="s">
        <v>1522</v>
      </c>
      <c r="S88" s="22">
        <v>131</v>
      </c>
      <c r="T88" s="22">
        <v>17</v>
      </c>
      <c r="U88" s="22">
        <v>0</v>
      </c>
      <c r="V88" s="22">
        <v>0</v>
      </c>
      <c r="W88" s="22" t="s">
        <v>1522</v>
      </c>
      <c r="X88" s="22">
        <v>0</v>
      </c>
      <c r="Y88" s="22">
        <v>0</v>
      </c>
      <c r="Z88" s="22">
        <v>0</v>
      </c>
      <c r="AA88" s="22">
        <v>0</v>
      </c>
      <c r="AB88" s="22">
        <v>0</v>
      </c>
      <c r="AC88" s="22">
        <v>0</v>
      </c>
      <c r="AD88" s="22">
        <v>0</v>
      </c>
      <c r="AE88" s="22">
        <v>0</v>
      </c>
      <c r="AF88" s="22">
        <v>0</v>
      </c>
      <c r="AG88" s="22">
        <v>0</v>
      </c>
      <c r="AH88" s="22">
        <v>0</v>
      </c>
      <c r="AI88" s="22">
        <v>0</v>
      </c>
      <c r="AJ88" s="22">
        <v>0</v>
      </c>
      <c r="AK88" s="22">
        <v>0</v>
      </c>
    </row>
    <row r="89" spans="9:37" x14ac:dyDescent="0.25">
      <c r="I89" s="2">
        <v>44409</v>
      </c>
      <c r="J89" t="s">
        <v>1014</v>
      </c>
      <c r="K89" s="22">
        <v>5873</v>
      </c>
      <c r="L89" s="22">
        <v>422</v>
      </c>
      <c r="M89" s="22">
        <v>40</v>
      </c>
      <c r="N89" s="22">
        <v>28</v>
      </c>
      <c r="O89" s="22" t="s">
        <v>1522</v>
      </c>
      <c r="P89" s="22">
        <v>9</v>
      </c>
      <c r="Q89" s="22">
        <v>22</v>
      </c>
      <c r="R89" s="22" t="s">
        <v>1522</v>
      </c>
      <c r="S89" s="22">
        <v>40</v>
      </c>
      <c r="T89" s="22">
        <v>5</v>
      </c>
      <c r="U89" s="22">
        <v>0</v>
      </c>
      <c r="V89" s="22">
        <v>0</v>
      </c>
      <c r="W89" s="22" t="s">
        <v>1522</v>
      </c>
      <c r="X89" s="22">
        <v>0</v>
      </c>
      <c r="Y89" s="22">
        <v>0</v>
      </c>
      <c r="Z89" s="22">
        <v>15</v>
      </c>
      <c r="AA89" s="22">
        <v>0</v>
      </c>
      <c r="AB89" s="22">
        <v>16</v>
      </c>
      <c r="AC89" s="22">
        <v>26</v>
      </c>
      <c r="AD89" s="22">
        <v>28</v>
      </c>
      <c r="AE89" s="22">
        <v>27</v>
      </c>
      <c r="AF89" s="22">
        <v>28</v>
      </c>
      <c r="AG89" s="22">
        <v>0</v>
      </c>
      <c r="AH89" s="22">
        <v>0</v>
      </c>
      <c r="AI89" s="22">
        <v>0</v>
      </c>
      <c r="AJ89" s="22">
        <v>0</v>
      </c>
      <c r="AK89" s="22">
        <v>0</v>
      </c>
    </row>
    <row r="90" spans="9:37" x14ac:dyDescent="0.25">
      <c r="I90" s="2">
        <v>44409</v>
      </c>
      <c r="J90" t="s">
        <v>946</v>
      </c>
      <c r="K90" s="22">
        <v>9433</v>
      </c>
      <c r="L90" s="22">
        <v>739</v>
      </c>
      <c r="M90" s="22">
        <v>69</v>
      </c>
      <c r="N90" s="22">
        <v>18</v>
      </c>
      <c r="O90" s="22" t="s">
        <v>1522</v>
      </c>
      <c r="P90" s="22">
        <v>18</v>
      </c>
      <c r="Q90" s="22">
        <v>18</v>
      </c>
      <c r="R90" s="22" t="s">
        <v>1522</v>
      </c>
      <c r="S90" s="22">
        <v>32</v>
      </c>
      <c r="T90" s="22">
        <v>6</v>
      </c>
      <c r="U90" s="22">
        <v>2</v>
      </c>
      <c r="V90" s="22">
        <v>1</v>
      </c>
      <c r="W90" s="22" t="s">
        <v>1522</v>
      </c>
      <c r="X90" s="22">
        <v>2</v>
      </c>
      <c r="Y90" s="22">
        <v>2</v>
      </c>
      <c r="Z90" s="22">
        <v>16</v>
      </c>
      <c r="AA90" s="22">
        <v>2</v>
      </c>
      <c r="AB90" s="22">
        <v>16</v>
      </c>
      <c r="AC90" s="22">
        <v>18</v>
      </c>
      <c r="AD90" s="22">
        <v>17</v>
      </c>
      <c r="AE90" s="22">
        <v>18</v>
      </c>
      <c r="AF90" s="22">
        <v>18</v>
      </c>
      <c r="AG90" s="22">
        <v>2</v>
      </c>
      <c r="AH90" s="22">
        <v>2</v>
      </c>
      <c r="AI90" s="22">
        <v>2</v>
      </c>
      <c r="AJ90" s="22">
        <v>2</v>
      </c>
      <c r="AK90" s="22">
        <v>2</v>
      </c>
    </row>
    <row r="91" spans="9:37" x14ac:dyDescent="0.25">
      <c r="I91" s="2">
        <v>44409</v>
      </c>
      <c r="J91" t="s">
        <v>818</v>
      </c>
      <c r="K91" s="22">
        <v>8108</v>
      </c>
      <c r="L91" s="22">
        <v>424</v>
      </c>
      <c r="M91" s="22">
        <v>13</v>
      </c>
      <c r="N91" s="22">
        <v>0</v>
      </c>
      <c r="O91" s="22" t="s">
        <v>1522</v>
      </c>
      <c r="P91" s="22">
        <v>0</v>
      </c>
      <c r="Q91" s="22">
        <v>0</v>
      </c>
      <c r="R91" s="22" t="s">
        <v>1522</v>
      </c>
      <c r="S91" s="22">
        <v>21</v>
      </c>
      <c r="T91" s="22">
        <v>4</v>
      </c>
      <c r="U91" s="22">
        <v>0</v>
      </c>
      <c r="V91" s="22">
        <v>0</v>
      </c>
      <c r="W91" s="22" t="s">
        <v>1522</v>
      </c>
      <c r="X91" s="22">
        <v>0</v>
      </c>
      <c r="Y91" s="22">
        <v>0</v>
      </c>
      <c r="Z91" s="22">
        <v>0</v>
      </c>
      <c r="AA91" s="22">
        <v>0</v>
      </c>
      <c r="AB91" s="22">
        <v>0</v>
      </c>
      <c r="AC91" s="22">
        <v>0</v>
      </c>
      <c r="AD91" s="22">
        <v>0</v>
      </c>
      <c r="AE91" s="22">
        <v>0</v>
      </c>
      <c r="AF91" s="22">
        <v>0</v>
      </c>
      <c r="AG91" s="22">
        <v>0</v>
      </c>
      <c r="AH91" s="22">
        <v>0</v>
      </c>
      <c r="AI91" s="22">
        <v>0</v>
      </c>
      <c r="AJ91" s="22">
        <v>0</v>
      </c>
      <c r="AK91" s="22">
        <v>0</v>
      </c>
    </row>
    <row r="92" spans="9:37" x14ac:dyDescent="0.25">
      <c r="I92" s="2">
        <v>44440</v>
      </c>
      <c r="J92" t="s">
        <v>996</v>
      </c>
      <c r="K92" s="22">
        <v>7048</v>
      </c>
      <c r="L92" s="22">
        <v>528</v>
      </c>
      <c r="M92" s="22">
        <v>27</v>
      </c>
      <c r="N92" s="22">
        <v>0</v>
      </c>
      <c r="O92" s="22" t="s">
        <v>1522</v>
      </c>
      <c r="P92" s="22">
        <v>0</v>
      </c>
      <c r="Q92" s="22">
        <v>0</v>
      </c>
      <c r="R92" s="22" t="s">
        <v>1522</v>
      </c>
      <c r="S92" s="22">
        <v>58</v>
      </c>
      <c r="T92" s="22">
        <v>13</v>
      </c>
      <c r="U92" s="22">
        <v>0</v>
      </c>
      <c r="V92" s="22">
        <v>0</v>
      </c>
      <c r="W92" s="22" t="s">
        <v>1522</v>
      </c>
      <c r="X92" s="22">
        <v>0</v>
      </c>
      <c r="Y92" s="22">
        <v>0</v>
      </c>
      <c r="Z92" s="22" t="s">
        <v>1522</v>
      </c>
      <c r="AA92" s="22" t="s">
        <v>1522</v>
      </c>
      <c r="AB92" s="22">
        <v>0</v>
      </c>
      <c r="AC92" s="22">
        <v>0</v>
      </c>
      <c r="AD92" s="22">
        <v>0</v>
      </c>
      <c r="AE92" s="22">
        <v>0</v>
      </c>
      <c r="AF92" s="22">
        <v>0</v>
      </c>
      <c r="AG92" s="22">
        <v>0</v>
      </c>
      <c r="AH92" s="22">
        <v>0</v>
      </c>
      <c r="AI92" s="22">
        <v>0</v>
      </c>
      <c r="AJ92" s="22">
        <v>0</v>
      </c>
      <c r="AK92" s="22">
        <v>0</v>
      </c>
    </row>
    <row r="93" spans="9:37" x14ac:dyDescent="0.25">
      <c r="I93" s="2">
        <v>44440</v>
      </c>
      <c r="J93" t="s">
        <v>1026</v>
      </c>
      <c r="K93" s="22">
        <v>17036</v>
      </c>
      <c r="L93" s="22">
        <v>1088</v>
      </c>
      <c r="M93" s="22">
        <v>118</v>
      </c>
      <c r="N93" s="22">
        <v>0</v>
      </c>
      <c r="O93" s="22" t="s">
        <v>1522</v>
      </c>
      <c r="P93" s="22">
        <v>0</v>
      </c>
      <c r="Q93" s="22">
        <v>0</v>
      </c>
      <c r="R93" s="22" t="s">
        <v>1522</v>
      </c>
      <c r="S93" s="22">
        <v>129</v>
      </c>
      <c r="T93" s="22">
        <v>19</v>
      </c>
      <c r="U93" s="22">
        <v>0</v>
      </c>
      <c r="V93" s="22">
        <v>0</v>
      </c>
      <c r="W93" s="22" t="s">
        <v>1522</v>
      </c>
      <c r="X93" s="22">
        <v>0</v>
      </c>
      <c r="Y93" s="22">
        <v>0</v>
      </c>
      <c r="Z93" s="22" t="s">
        <v>1522</v>
      </c>
      <c r="AA93" s="22" t="s">
        <v>1522</v>
      </c>
      <c r="AB93" s="22">
        <v>0</v>
      </c>
      <c r="AC93" s="22">
        <v>0</v>
      </c>
      <c r="AD93" s="22">
        <v>0</v>
      </c>
      <c r="AE93" s="22">
        <v>0</v>
      </c>
      <c r="AF93" s="22">
        <v>0</v>
      </c>
      <c r="AG93" s="22">
        <v>0</v>
      </c>
      <c r="AH93" s="22">
        <v>0</v>
      </c>
      <c r="AI93" s="22">
        <v>0</v>
      </c>
      <c r="AJ93" s="22">
        <v>0</v>
      </c>
      <c r="AK93" s="22">
        <v>0</v>
      </c>
    </row>
    <row r="94" spans="9:37" x14ac:dyDescent="0.25">
      <c r="I94" s="2">
        <v>44440</v>
      </c>
      <c r="J94" t="s">
        <v>1014</v>
      </c>
      <c r="K94" s="22">
        <v>5879</v>
      </c>
      <c r="L94" s="22">
        <v>418</v>
      </c>
      <c r="M94" s="22">
        <v>51</v>
      </c>
      <c r="N94" s="22">
        <v>31</v>
      </c>
      <c r="O94" s="22" t="s">
        <v>1522</v>
      </c>
      <c r="P94" s="22">
        <v>10</v>
      </c>
      <c r="Q94" s="22">
        <v>22</v>
      </c>
      <c r="R94" s="22" t="s">
        <v>1522</v>
      </c>
      <c r="S94" s="22">
        <v>40</v>
      </c>
      <c r="T94" s="22">
        <v>8</v>
      </c>
      <c r="U94" s="22">
        <v>0</v>
      </c>
      <c r="V94" s="22">
        <v>0</v>
      </c>
      <c r="W94" s="22" t="s">
        <v>1522</v>
      </c>
      <c r="X94" s="22">
        <v>0</v>
      </c>
      <c r="Y94" s="22">
        <v>0</v>
      </c>
      <c r="Z94" s="22" t="s">
        <v>1522</v>
      </c>
      <c r="AA94" s="22" t="s">
        <v>1522</v>
      </c>
      <c r="AB94" s="22">
        <v>18</v>
      </c>
      <c r="AC94" s="22">
        <v>29</v>
      </c>
      <c r="AD94" s="22">
        <v>31</v>
      </c>
      <c r="AE94" s="22">
        <v>30</v>
      </c>
      <c r="AF94" s="22">
        <v>31</v>
      </c>
      <c r="AG94" s="22">
        <v>0</v>
      </c>
      <c r="AH94" s="22">
        <v>0</v>
      </c>
      <c r="AI94" s="22">
        <v>0</v>
      </c>
      <c r="AJ94" s="22">
        <v>0</v>
      </c>
      <c r="AK94" s="22">
        <v>0</v>
      </c>
    </row>
    <row r="95" spans="9:37" x14ac:dyDescent="0.25">
      <c r="I95" s="2">
        <v>44440</v>
      </c>
      <c r="J95" t="s">
        <v>946</v>
      </c>
      <c r="K95" s="22">
        <v>9447</v>
      </c>
      <c r="L95" s="22">
        <v>733</v>
      </c>
      <c r="M95" s="22">
        <v>78</v>
      </c>
      <c r="N95" s="22">
        <v>19</v>
      </c>
      <c r="O95" s="22" t="s">
        <v>1522</v>
      </c>
      <c r="P95" s="22">
        <v>19</v>
      </c>
      <c r="Q95" s="22">
        <v>19</v>
      </c>
      <c r="R95" s="22" t="s">
        <v>1522</v>
      </c>
      <c r="S95" s="22">
        <v>31</v>
      </c>
      <c r="T95" s="22">
        <v>6</v>
      </c>
      <c r="U95" s="22">
        <v>2</v>
      </c>
      <c r="V95" s="22">
        <v>1</v>
      </c>
      <c r="W95" s="22" t="s">
        <v>1522</v>
      </c>
      <c r="X95" s="22">
        <v>2</v>
      </c>
      <c r="Y95" s="22">
        <v>2</v>
      </c>
      <c r="Z95" s="22" t="s">
        <v>1522</v>
      </c>
      <c r="AA95" s="22" t="s">
        <v>1522</v>
      </c>
      <c r="AB95" s="22">
        <v>17</v>
      </c>
      <c r="AC95" s="22">
        <v>19</v>
      </c>
      <c r="AD95" s="22">
        <v>18</v>
      </c>
      <c r="AE95" s="22">
        <v>19</v>
      </c>
      <c r="AF95" s="22">
        <v>19</v>
      </c>
      <c r="AG95" s="22">
        <v>2</v>
      </c>
      <c r="AH95" s="22">
        <v>2</v>
      </c>
      <c r="AI95" s="22">
        <v>2</v>
      </c>
      <c r="AJ95" s="22">
        <v>2</v>
      </c>
      <c r="AK95" s="22">
        <v>2</v>
      </c>
    </row>
    <row r="96" spans="9:37" x14ac:dyDescent="0.25">
      <c r="I96" s="2">
        <v>44440</v>
      </c>
      <c r="J96" t="s">
        <v>818</v>
      </c>
      <c r="K96" s="22">
        <v>8092</v>
      </c>
      <c r="L96" s="22">
        <v>424</v>
      </c>
      <c r="M96" s="22">
        <v>14</v>
      </c>
      <c r="N96" s="22">
        <v>0</v>
      </c>
      <c r="O96" s="22" t="s">
        <v>1522</v>
      </c>
      <c r="P96" s="22">
        <v>0</v>
      </c>
      <c r="Q96" s="22">
        <v>0</v>
      </c>
      <c r="R96" s="22" t="s">
        <v>1522</v>
      </c>
      <c r="S96" s="22">
        <v>21</v>
      </c>
      <c r="T96" s="22">
        <v>4</v>
      </c>
      <c r="U96" s="22">
        <v>0</v>
      </c>
      <c r="V96" s="22">
        <v>0</v>
      </c>
      <c r="W96" s="22" t="s">
        <v>1522</v>
      </c>
      <c r="X96" s="22">
        <v>0</v>
      </c>
      <c r="Y96" s="22">
        <v>0</v>
      </c>
      <c r="Z96" s="22" t="s">
        <v>1522</v>
      </c>
      <c r="AA96" s="22" t="s">
        <v>1522</v>
      </c>
      <c r="AB96" s="22">
        <v>0</v>
      </c>
      <c r="AC96" s="22">
        <v>0</v>
      </c>
      <c r="AD96" s="22">
        <v>0</v>
      </c>
      <c r="AE96" s="22">
        <v>0</v>
      </c>
      <c r="AF96" s="22">
        <v>0</v>
      </c>
      <c r="AG96" s="22">
        <v>0</v>
      </c>
      <c r="AH96" s="22">
        <v>0</v>
      </c>
      <c r="AI96" s="22">
        <v>0</v>
      </c>
      <c r="AJ96" s="22">
        <v>0</v>
      </c>
      <c r="AK96" s="22">
        <v>0</v>
      </c>
    </row>
    <row r="97" spans="9:37" x14ac:dyDescent="0.25">
      <c r="I97" s="2">
        <v>44470</v>
      </c>
      <c r="J97" t="s">
        <v>996</v>
      </c>
      <c r="K97" s="22">
        <v>7040</v>
      </c>
      <c r="L97" s="22">
        <v>528</v>
      </c>
      <c r="M97" s="22">
        <v>33</v>
      </c>
      <c r="N97" s="22">
        <v>1</v>
      </c>
      <c r="O97" s="22" t="s">
        <v>1522</v>
      </c>
      <c r="P97" s="22">
        <v>0</v>
      </c>
      <c r="Q97" s="22">
        <v>0</v>
      </c>
      <c r="R97" s="22" t="s">
        <v>1522</v>
      </c>
      <c r="S97" s="22">
        <v>58</v>
      </c>
      <c r="T97" s="22">
        <v>15</v>
      </c>
      <c r="U97" s="22">
        <v>0</v>
      </c>
      <c r="V97" s="22">
        <v>0</v>
      </c>
      <c r="W97" s="22">
        <v>0</v>
      </c>
      <c r="X97" s="22">
        <v>0</v>
      </c>
      <c r="Y97" s="22">
        <v>0</v>
      </c>
      <c r="Z97" s="22">
        <v>0</v>
      </c>
      <c r="AA97" s="22">
        <v>0</v>
      </c>
      <c r="AB97" s="22">
        <v>0</v>
      </c>
      <c r="AC97" s="22">
        <v>1</v>
      </c>
      <c r="AD97" s="22">
        <v>0</v>
      </c>
      <c r="AE97" s="22">
        <v>1</v>
      </c>
      <c r="AF97" s="22">
        <v>1</v>
      </c>
      <c r="AG97" s="22">
        <v>0</v>
      </c>
      <c r="AH97" s="22">
        <v>0</v>
      </c>
      <c r="AI97" s="22">
        <v>0</v>
      </c>
      <c r="AJ97" s="22">
        <v>0</v>
      </c>
      <c r="AK97" s="22">
        <v>0</v>
      </c>
    </row>
    <row r="98" spans="9:37" x14ac:dyDescent="0.25">
      <c r="I98" s="2">
        <v>44470</v>
      </c>
      <c r="J98" t="s">
        <v>1026</v>
      </c>
      <c r="K98" s="22">
        <v>17072</v>
      </c>
      <c r="L98" s="22">
        <v>1095</v>
      </c>
      <c r="M98" s="22">
        <v>133</v>
      </c>
      <c r="N98" s="22">
        <v>8</v>
      </c>
      <c r="O98" s="22" t="s">
        <v>1522</v>
      </c>
      <c r="P98" s="22">
        <v>1</v>
      </c>
      <c r="Q98" s="22">
        <v>8</v>
      </c>
      <c r="R98" s="22" t="s">
        <v>1522</v>
      </c>
      <c r="S98" s="22">
        <v>128</v>
      </c>
      <c r="T98" s="22">
        <v>22</v>
      </c>
      <c r="U98" s="22">
        <v>0</v>
      </c>
      <c r="V98" s="22">
        <v>0</v>
      </c>
      <c r="W98" s="22">
        <v>0</v>
      </c>
      <c r="X98" s="22">
        <v>0</v>
      </c>
      <c r="Y98" s="22">
        <v>0</v>
      </c>
      <c r="Z98" s="22">
        <v>3</v>
      </c>
      <c r="AA98" s="22">
        <v>0</v>
      </c>
      <c r="AB98" s="22">
        <v>8</v>
      </c>
      <c r="AC98" s="22">
        <v>8</v>
      </c>
      <c r="AD98" s="22">
        <v>8</v>
      </c>
      <c r="AE98" s="22">
        <v>3</v>
      </c>
      <c r="AF98" s="22">
        <v>8</v>
      </c>
      <c r="AG98" s="22">
        <v>0</v>
      </c>
      <c r="AH98" s="22">
        <v>0</v>
      </c>
      <c r="AI98" s="22">
        <v>0</v>
      </c>
      <c r="AJ98" s="22">
        <v>0</v>
      </c>
      <c r="AK98" s="22">
        <v>0</v>
      </c>
    </row>
    <row r="99" spans="9:37" x14ac:dyDescent="0.25">
      <c r="I99" s="2">
        <v>44470</v>
      </c>
      <c r="J99" t="s">
        <v>1014</v>
      </c>
      <c r="K99" s="22">
        <v>5871</v>
      </c>
      <c r="L99" s="22">
        <v>415</v>
      </c>
      <c r="M99" s="22">
        <v>78</v>
      </c>
      <c r="N99" s="22">
        <v>42</v>
      </c>
      <c r="O99" s="22" t="s">
        <v>1522</v>
      </c>
      <c r="P99" s="22">
        <v>12</v>
      </c>
      <c r="Q99" s="22">
        <v>25</v>
      </c>
      <c r="R99" s="22" t="s">
        <v>1522</v>
      </c>
      <c r="S99" s="22">
        <v>40</v>
      </c>
      <c r="T99" s="22">
        <v>10</v>
      </c>
      <c r="U99" s="22">
        <v>0</v>
      </c>
      <c r="V99" s="22">
        <v>0</v>
      </c>
      <c r="W99" s="22">
        <v>0</v>
      </c>
      <c r="X99" s="22">
        <v>0</v>
      </c>
      <c r="Y99" s="22">
        <v>0</v>
      </c>
      <c r="Z99" s="22">
        <v>21</v>
      </c>
      <c r="AA99" s="22">
        <v>0</v>
      </c>
      <c r="AB99" s="22">
        <v>24</v>
      </c>
      <c r="AC99" s="22">
        <v>40</v>
      </c>
      <c r="AD99" s="22">
        <v>42</v>
      </c>
      <c r="AE99" s="22">
        <v>38</v>
      </c>
      <c r="AF99" s="22">
        <v>42</v>
      </c>
      <c r="AG99" s="22">
        <v>0</v>
      </c>
      <c r="AH99" s="22">
        <v>0</v>
      </c>
      <c r="AI99" s="22">
        <v>0</v>
      </c>
      <c r="AJ99" s="22">
        <v>0</v>
      </c>
      <c r="AK99" s="22">
        <v>0</v>
      </c>
    </row>
    <row r="100" spans="9:37" x14ac:dyDescent="0.25">
      <c r="I100" s="2">
        <v>44470</v>
      </c>
      <c r="J100" t="s">
        <v>946</v>
      </c>
      <c r="K100" s="22">
        <v>9436</v>
      </c>
      <c r="L100" s="22">
        <v>741</v>
      </c>
      <c r="M100" s="22">
        <v>88</v>
      </c>
      <c r="N100" s="22">
        <v>19</v>
      </c>
      <c r="O100" s="22" t="s">
        <v>1522</v>
      </c>
      <c r="P100" s="22">
        <v>19</v>
      </c>
      <c r="Q100" s="22">
        <v>19</v>
      </c>
      <c r="R100" s="22" t="s">
        <v>1522</v>
      </c>
      <c r="S100" s="22">
        <v>32</v>
      </c>
      <c r="T100" s="22">
        <v>6</v>
      </c>
      <c r="U100" s="22">
        <v>4</v>
      </c>
      <c r="V100" s="22">
        <v>1</v>
      </c>
      <c r="W100" s="22">
        <v>1</v>
      </c>
      <c r="X100" s="22">
        <v>3</v>
      </c>
      <c r="Y100" s="22">
        <v>4</v>
      </c>
      <c r="Z100" s="22">
        <v>17</v>
      </c>
      <c r="AA100" s="22">
        <v>2</v>
      </c>
      <c r="AB100" s="22">
        <v>17</v>
      </c>
      <c r="AC100" s="22">
        <v>19</v>
      </c>
      <c r="AD100" s="22">
        <v>18</v>
      </c>
      <c r="AE100" s="22">
        <v>19</v>
      </c>
      <c r="AF100" s="22">
        <v>19</v>
      </c>
      <c r="AG100" s="22">
        <v>4</v>
      </c>
      <c r="AH100" s="22">
        <v>2</v>
      </c>
      <c r="AI100" s="22">
        <v>4</v>
      </c>
      <c r="AJ100" s="22">
        <v>4</v>
      </c>
      <c r="AK100" s="22">
        <v>4</v>
      </c>
    </row>
    <row r="101" spans="9:37" x14ac:dyDescent="0.25">
      <c r="I101" s="2">
        <v>44470</v>
      </c>
      <c r="J101" t="s">
        <v>818</v>
      </c>
      <c r="K101" s="22">
        <v>8096</v>
      </c>
      <c r="L101" s="22">
        <v>424</v>
      </c>
      <c r="M101" s="22">
        <v>17</v>
      </c>
      <c r="N101" s="22">
        <v>0</v>
      </c>
      <c r="O101" s="22" t="s">
        <v>1522</v>
      </c>
      <c r="P101" s="22">
        <v>0</v>
      </c>
      <c r="Q101" s="22">
        <v>0</v>
      </c>
      <c r="R101" s="22" t="s">
        <v>1522</v>
      </c>
      <c r="S101" s="22">
        <v>22</v>
      </c>
      <c r="T101" s="22">
        <v>4</v>
      </c>
      <c r="U101" s="22">
        <v>0</v>
      </c>
      <c r="V101" s="22">
        <v>0</v>
      </c>
      <c r="W101" s="22">
        <v>0</v>
      </c>
      <c r="X101" s="22">
        <v>0</v>
      </c>
      <c r="Y101" s="22">
        <v>0</v>
      </c>
      <c r="Z101" s="22">
        <v>0</v>
      </c>
      <c r="AA101" s="22">
        <v>0</v>
      </c>
      <c r="AB101" s="22">
        <v>0</v>
      </c>
      <c r="AC101" s="22">
        <v>0</v>
      </c>
      <c r="AD101" s="22">
        <v>0</v>
      </c>
      <c r="AE101" s="22">
        <v>0</v>
      </c>
      <c r="AF101" s="22">
        <v>0</v>
      </c>
      <c r="AG101" s="22">
        <v>0</v>
      </c>
      <c r="AH101" s="22">
        <v>0</v>
      </c>
      <c r="AI101" s="22">
        <v>0</v>
      </c>
      <c r="AJ101" s="22">
        <v>0</v>
      </c>
      <c r="AK101" s="22">
        <v>0</v>
      </c>
    </row>
    <row r="102" spans="9:37" x14ac:dyDescent="0.25">
      <c r="I102" s="2">
        <v>44501</v>
      </c>
      <c r="J102" t="s">
        <v>996</v>
      </c>
      <c r="K102" s="22">
        <v>7049</v>
      </c>
      <c r="L102" s="22">
        <v>531</v>
      </c>
      <c r="M102" s="22">
        <v>39</v>
      </c>
      <c r="N102" s="22">
        <v>2</v>
      </c>
      <c r="O102" s="22" t="s">
        <v>1522</v>
      </c>
      <c r="P102" s="22">
        <v>0</v>
      </c>
      <c r="Q102" s="22">
        <v>1</v>
      </c>
      <c r="R102" s="22" t="s">
        <v>1522</v>
      </c>
      <c r="S102" s="22">
        <v>57</v>
      </c>
      <c r="T102" s="22">
        <v>14</v>
      </c>
      <c r="U102" s="22">
        <v>0</v>
      </c>
      <c r="V102" s="22">
        <v>0</v>
      </c>
      <c r="W102" s="22">
        <v>0</v>
      </c>
      <c r="X102" s="22">
        <v>0</v>
      </c>
      <c r="Y102" s="22">
        <v>0</v>
      </c>
      <c r="Z102" s="22">
        <v>0</v>
      </c>
      <c r="AA102" s="22">
        <v>0</v>
      </c>
      <c r="AB102" s="22">
        <v>0</v>
      </c>
      <c r="AC102" s="22">
        <v>2</v>
      </c>
      <c r="AD102" s="22">
        <v>0</v>
      </c>
      <c r="AE102" s="22">
        <v>5</v>
      </c>
      <c r="AF102" s="22">
        <v>2</v>
      </c>
      <c r="AG102" s="22">
        <v>0</v>
      </c>
      <c r="AH102" s="22">
        <v>0</v>
      </c>
      <c r="AI102" s="22">
        <v>0</v>
      </c>
      <c r="AJ102" s="22">
        <v>0</v>
      </c>
      <c r="AK102" s="22">
        <v>0</v>
      </c>
    </row>
    <row r="103" spans="9:37" x14ac:dyDescent="0.25">
      <c r="I103" s="2">
        <v>44501</v>
      </c>
      <c r="J103" t="s">
        <v>1026</v>
      </c>
      <c r="K103" s="22">
        <v>17157</v>
      </c>
      <c r="L103" s="22">
        <v>1105</v>
      </c>
      <c r="M103" s="22">
        <v>144</v>
      </c>
      <c r="N103" s="22">
        <v>12</v>
      </c>
      <c r="O103" s="22" t="s">
        <v>1522</v>
      </c>
      <c r="P103" s="22">
        <v>2</v>
      </c>
      <c r="Q103" s="22">
        <v>12</v>
      </c>
      <c r="R103" s="22" t="s">
        <v>1522</v>
      </c>
      <c r="S103" s="22">
        <v>129</v>
      </c>
      <c r="T103" s="22">
        <v>24</v>
      </c>
      <c r="U103" s="22">
        <v>6</v>
      </c>
      <c r="V103" s="22">
        <v>4</v>
      </c>
      <c r="W103" s="22">
        <v>2</v>
      </c>
      <c r="X103" s="22">
        <v>5</v>
      </c>
      <c r="Y103" s="22">
        <v>6</v>
      </c>
      <c r="Z103" s="22">
        <v>5</v>
      </c>
      <c r="AA103" s="22">
        <v>6</v>
      </c>
      <c r="AB103" s="22">
        <v>12</v>
      </c>
      <c r="AC103" s="22">
        <v>12</v>
      </c>
      <c r="AD103" s="22">
        <v>12</v>
      </c>
      <c r="AE103" s="22">
        <v>5</v>
      </c>
      <c r="AF103" s="22">
        <v>12</v>
      </c>
      <c r="AG103" s="22">
        <v>6</v>
      </c>
      <c r="AH103" s="22">
        <v>6</v>
      </c>
      <c r="AI103" s="22">
        <v>6</v>
      </c>
      <c r="AJ103" s="22">
        <v>6</v>
      </c>
      <c r="AK103" s="22">
        <v>6</v>
      </c>
    </row>
    <row r="104" spans="9:37" x14ac:dyDescent="0.25">
      <c r="I104" s="2">
        <v>44501</v>
      </c>
      <c r="J104" t="s">
        <v>1014</v>
      </c>
      <c r="K104" s="22">
        <v>5871</v>
      </c>
      <c r="L104" s="22">
        <v>417</v>
      </c>
      <c r="M104" s="22">
        <v>93</v>
      </c>
      <c r="N104" s="22">
        <v>45</v>
      </c>
      <c r="O104" s="22" t="s">
        <v>1522</v>
      </c>
      <c r="P104" s="22">
        <v>12</v>
      </c>
      <c r="Q104" s="22">
        <v>27</v>
      </c>
      <c r="R104" s="22" t="s">
        <v>1522</v>
      </c>
      <c r="S104" s="22">
        <v>40</v>
      </c>
      <c r="T104" s="22">
        <v>13</v>
      </c>
      <c r="U104" s="22">
        <v>0</v>
      </c>
      <c r="V104" s="22">
        <v>0</v>
      </c>
      <c r="W104" s="22">
        <v>0</v>
      </c>
      <c r="X104" s="22">
        <v>0</v>
      </c>
      <c r="Y104" s="22">
        <v>0</v>
      </c>
      <c r="Z104" s="22">
        <v>22</v>
      </c>
      <c r="AA104" s="22">
        <v>0</v>
      </c>
      <c r="AB104" s="22">
        <v>26</v>
      </c>
      <c r="AC104" s="22">
        <v>43</v>
      </c>
      <c r="AD104" s="22">
        <v>45</v>
      </c>
      <c r="AE104" s="22">
        <v>49</v>
      </c>
      <c r="AF104" s="22">
        <v>45</v>
      </c>
      <c r="AG104" s="22">
        <v>0</v>
      </c>
      <c r="AH104" s="22">
        <v>0</v>
      </c>
      <c r="AI104" s="22">
        <v>0</v>
      </c>
      <c r="AJ104" s="22">
        <v>0</v>
      </c>
      <c r="AK104" s="22">
        <v>0</v>
      </c>
    </row>
    <row r="105" spans="9:37" x14ac:dyDescent="0.25">
      <c r="I105" s="2">
        <v>44501</v>
      </c>
      <c r="J105" t="s">
        <v>946</v>
      </c>
      <c r="K105" s="22">
        <v>9347</v>
      </c>
      <c r="L105" s="22">
        <v>744</v>
      </c>
      <c r="M105" s="22">
        <v>99</v>
      </c>
      <c r="N105" s="22">
        <v>19</v>
      </c>
      <c r="O105" s="22" t="s">
        <v>1522</v>
      </c>
      <c r="P105" s="22">
        <v>19</v>
      </c>
      <c r="Q105" s="22">
        <v>19</v>
      </c>
      <c r="R105" s="22" t="s">
        <v>1522</v>
      </c>
      <c r="S105" s="22">
        <v>32</v>
      </c>
      <c r="T105" s="22">
        <v>7</v>
      </c>
      <c r="U105" s="22">
        <v>4</v>
      </c>
      <c r="V105" s="22">
        <v>1</v>
      </c>
      <c r="W105" s="22">
        <v>1</v>
      </c>
      <c r="X105" s="22">
        <v>3</v>
      </c>
      <c r="Y105" s="22">
        <v>4</v>
      </c>
      <c r="Z105" s="22">
        <v>17</v>
      </c>
      <c r="AA105" s="22">
        <v>3</v>
      </c>
      <c r="AB105" s="22">
        <v>17</v>
      </c>
      <c r="AC105" s="22">
        <v>19</v>
      </c>
      <c r="AD105" s="22">
        <v>18</v>
      </c>
      <c r="AE105" s="22">
        <v>20</v>
      </c>
      <c r="AF105" s="22">
        <v>19</v>
      </c>
      <c r="AG105" s="22">
        <v>4</v>
      </c>
      <c r="AH105" s="22">
        <v>3</v>
      </c>
      <c r="AI105" s="22">
        <v>4</v>
      </c>
      <c r="AJ105" s="22">
        <v>4</v>
      </c>
      <c r="AK105" s="22">
        <v>4</v>
      </c>
    </row>
    <row r="106" spans="9:37" x14ac:dyDescent="0.25">
      <c r="I106" s="2">
        <v>44501</v>
      </c>
      <c r="J106" t="s">
        <v>818</v>
      </c>
      <c r="K106" s="22">
        <v>8091</v>
      </c>
      <c r="L106" s="22">
        <v>425</v>
      </c>
      <c r="M106" s="22">
        <v>22</v>
      </c>
      <c r="N106" s="22">
        <v>0</v>
      </c>
      <c r="O106" s="22" t="s">
        <v>1522</v>
      </c>
      <c r="P106" s="22">
        <v>0</v>
      </c>
      <c r="Q106" s="22">
        <v>0</v>
      </c>
      <c r="R106" s="22" t="s">
        <v>1522</v>
      </c>
      <c r="S106" s="22">
        <v>21</v>
      </c>
      <c r="T106" s="22">
        <v>4</v>
      </c>
      <c r="U106" s="22">
        <v>0</v>
      </c>
      <c r="V106" s="22">
        <v>0</v>
      </c>
      <c r="W106" s="22">
        <v>0</v>
      </c>
      <c r="X106" s="22">
        <v>0</v>
      </c>
      <c r="Y106" s="22">
        <v>0</v>
      </c>
      <c r="Z106" s="22">
        <v>0</v>
      </c>
      <c r="AA106" s="22">
        <v>0</v>
      </c>
      <c r="AB106" s="22">
        <v>0</v>
      </c>
      <c r="AC106" s="22">
        <v>0</v>
      </c>
      <c r="AD106" s="22">
        <v>0</v>
      </c>
      <c r="AE106" s="22">
        <v>0</v>
      </c>
      <c r="AF106" s="22">
        <v>0</v>
      </c>
      <c r="AG106" s="22">
        <v>0</v>
      </c>
      <c r="AH106" s="22">
        <v>0</v>
      </c>
      <c r="AI106" s="22">
        <v>0</v>
      </c>
      <c r="AJ106" s="22">
        <v>0</v>
      </c>
      <c r="AK106" s="22">
        <v>0</v>
      </c>
    </row>
    <row r="107" spans="9:37" x14ac:dyDescent="0.25">
      <c r="I107" s="2">
        <v>44531</v>
      </c>
      <c r="J107" t="s">
        <v>996</v>
      </c>
      <c r="K107" s="22">
        <v>7056</v>
      </c>
      <c r="L107" s="22">
        <v>533</v>
      </c>
      <c r="M107" s="22">
        <v>48</v>
      </c>
      <c r="N107" s="22">
        <v>17</v>
      </c>
      <c r="O107" s="22" t="s">
        <v>1522</v>
      </c>
      <c r="P107" s="22">
        <v>0</v>
      </c>
      <c r="Q107" s="22">
        <v>15</v>
      </c>
      <c r="R107" s="22" t="s">
        <v>1522</v>
      </c>
      <c r="S107" s="22">
        <v>59</v>
      </c>
      <c r="T107" s="22">
        <v>14</v>
      </c>
      <c r="U107" s="22">
        <v>12</v>
      </c>
      <c r="V107" s="22">
        <v>2</v>
      </c>
      <c r="W107" s="22">
        <v>0</v>
      </c>
      <c r="X107" s="22">
        <v>0</v>
      </c>
      <c r="Y107" s="22">
        <v>12</v>
      </c>
      <c r="Z107" s="22">
        <v>0</v>
      </c>
      <c r="AA107" s="22">
        <v>3</v>
      </c>
      <c r="AB107" s="22">
        <v>1</v>
      </c>
      <c r="AC107" s="22">
        <v>17</v>
      </c>
      <c r="AD107" s="22">
        <v>8</v>
      </c>
      <c r="AE107" s="22">
        <v>5</v>
      </c>
      <c r="AF107" s="22">
        <v>17</v>
      </c>
      <c r="AG107" s="22">
        <v>12</v>
      </c>
      <c r="AH107" s="22">
        <v>5</v>
      </c>
      <c r="AI107" s="22">
        <v>12</v>
      </c>
      <c r="AJ107" s="22">
        <v>10</v>
      </c>
      <c r="AK107" s="22">
        <v>12</v>
      </c>
    </row>
    <row r="108" spans="9:37" x14ac:dyDescent="0.25">
      <c r="I108" s="2">
        <v>44531</v>
      </c>
      <c r="J108" t="s">
        <v>1026</v>
      </c>
      <c r="K108" s="22">
        <v>17239</v>
      </c>
      <c r="L108" s="22">
        <v>1113</v>
      </c>
      <c r="M108" s="22">
        <v>164</v>
      </c>
      <c r="N108" s="22">
        <v>13</v>
      </c>
      <c r="O108" s="22" t="s">
        <v>1522</v>
      </c>
      <c r="P108" s="22">
        <v>2</v>
      </c>
      <c r="Q108" s="22">
        <v>13</v>
      </c>
      <c r="R108" s="22" t="s">
        <v>1522</v>
      </c>
      <c r="S108" s="22">
        <v>130</v>
      </c>
      <c r="T108" s="22">
        <v>26</v>
      </c>
      <c r="U108" s="22">
        <v>7</v>
      </c>
      <c r="V108" s="22">
        <v>5</v>
      </c>
      <c r="W108" s="22">
        <v>2</v>
      </c>
      <c r="X108" s="22">
        <v>5</v>
      </c>
      <c r="Y108" s="22">
        <v>7</v>
      </c>
      <c r="Z108" s="22">
        <v>5</v>
      </c>
      <c r="AA108" s="22">
        <v>7</v>
      </c>
      <c r="AB108" s="22">
        <v>13</v>
      </c>
      <c r="AC108" s="22">
        <v>13</v>
      </c>
      <c r="AD108" s="22">
        <v>13</v>
      </c>
      <c r="AE108" s="22">
        <v>5</v>
      </c>
      <c r="AF108" s="22">
        <v>13</v>
      </c>
      <c r="AG108" s="22">
        <v>7</v>
      </c>
      <c r="AH108" s="22">
        <v>7</v>
      </c>
      <c r="AI108" s="22">
        <v>7</v>
      </c>
      <c r="AJ108" s="22">
        <v>7</v>
      </c>
      <c r="AK108" s="22">
        <v>7</v>
      </c>
    </row>
    <row r="109" spans="9:37" x14ac:dyDescent="0.25">
      <c r="I109" s="2">
        <v>44531</v>
      </c>
      <c r="J109" t="s">
        <v>1014</v>
      </c>
      <c r="K109" s="22">
        <v>5893</v>
      </c>
      <c r="L109" s="22">
        <v>415</v>
      </c>
      <c r="M109" s="22">
        <v>106</v>
      </c>
      <c r="N109" s="22">
        <v>49</v>
      </c>
      <c r="O109" s="22" t="s">
        <v>1522</v>
      </c>
      <c r="P109" s="22">
        <v>13</v>
      </c>
      <c r="Q109" s="22">
        <v>27</v>
      </c>
      <c r="R109" s="22" t="s">
        <v>1522</v>
      </c>
      <c r="S109" s="22">
        <v>39</v>
      </c>
      <c r="T109" s="22">
        <v>15</v>
      </c>
      <c r="U109" s="22">
        <v>1</v>
      </c>
      <c r="V109" s="22">
        <v>1</v>
      </c>
      <c r="W109" s="22">
        <v>0</v>
      </c>
      <c r="X109" s="22">
        <v>0</v>
      </c>
      <c r="Y109" s="22">
        <v>1</v>
      </c>
      <c r="Z109" s="22">
        <v>22</v>
      </c>
      <c r="AA109" s="22">
        <v>1</v>
      </c>
      <c r="AB109" s="22">
        <v>27</v>
      </c>
      <c r="AC109" s="22">
        <v>47</v>
      </c>
      <c r="AD109" s="22">
        <v>49</v>
      </c>
      <c r="AE109" s="22">
        <v>49</v>
      </c>
      <c r="AF109" s="22">
        <v>49</v>
      </c>
      <c r="AG109" s="22">
        <v>1</v>
      </c>
      <c r="AH109" s="22">
        <v>1</v>
      </c>
      <c r="AI109" s="22">
        <v>1</v>
      </c>
      <c r="AJ109" s="22">
        <v>1</v>
      </c>
      <c r="AK109" s="22">
        <v>1</v>
      </c>
    </row>
    <row r="110" spans="9:37" x14ac:dyDescent="0.25">
      <c r="I110" s="2">
        <v>44531</v>
      </c>
      <c r="J110" t="s">
        <v>946</v>
      </c>
      <c r="K110" s="22">
        <v>9353</v>
      </c>
      <c r="L110" s="22">
        <v>746</v>
      </c>
      <c r="M110" s="22">
        <v>110</v>
      </c>
      <c r="N110" s="22">
        <v>20</v>
      </c>
      <c r="O110" s="22" t="s">
        <v>1522</v>
      </c>
      <c r="P110" s="22">
        <v>20</v>
      </c>
      <c r="Q110" s="22">
        <v>20</v>
      </c>
      <c r="R110" s="22" t="s">
        <v>1522</v>
      </c>
      <c r="S110" s="22">
        <v>31</v>
      </c>
      <c r="T110" s="22">
        <v>7</v>
      </c>
      <c r="U110" s="22">
        <v>4</v>
      </c>
      <c r="V110" s="22">
        <v>1</v>
      </c>
      <c r="W110" s="22">
        <v>1</v>
      </c>
      <c r="X110" s="22">
        <v>3</v>
      </c>
      <c r="Y110" s="22">
        <v>4</v>
      </c>
      <c r="Z110" s="22">
        <v>17</v>
      </c>
      <c r="AA110" s="22">
        <v>3</v>
      </c>
      <c r="AB110" s="22">
        <v>17</v>
      </c>
      <c r="AC110" s="22">
        <v>20</v>
      </c>
      <c r="AD110" s="22">
        <v>20</v>
      </c>
      <c r="AE110" s="22">
        <v>20</v>
      </c>
      <c r="AF110" s="22">
        <v>20</v>
      </c>
      <c r="AG110" s="22">
        <v>4</v>
      </c>
      <c r="AH110" s="22">
        <v>3</v>
      </c>
      <c r="AI110" s="22">
        <v>4</v>
      </c>
      <c r="AJ110" s="22">
        <v>4</v>
      </c>
      <c r="AK110" s="22">
        <v>4</v>
      </c>
    </row>
    <row r="111" spans="9:37" x14ac:dyDescent="0.25">
      <c r="I111" s="2">
        <v>44531</v>
      </c>
      <c r="J111" t="s">
        <v>818</v>
      </c>
      <c r="K111" s="22">
        <v>8090</v>
      </c>
      <c r="L111" s="22">
        <v>427</v>
      </c>
      <c r="M111" s="22">
        <v>26</v>
      </c>
      <c r="N111" s="22">
        <v>0</v>
      </c>
      <c r="O111" s="22" t="s">
        <v>1522</v>
      </c>
      <c r="P111" s="22">
        <v>0</v>
      </c>
      <c r="Q111" s="22">
        <v>0</v>
      </c>
      <c r="R111" s="22" t="s">
        <v>1522</v>
      </c>
      <c r="S111" s="22">
        <v>23</v>
      </c>
      <c r="T111" s="22">
        <v>6</v>
      </c>
      <c r="U111" s="22">
        <v>0</v>
      </c>
      <c r="V111" s="22">
        <v>0</v>
      </c>
      <c r="W111" s="22">
        <v>0</v>
      </c>
      <c r="X111" s="22">
        <v>0</v>
      </c>
      <c r="Y111" s="22">
        <v>0</v>
      </c>
      <c r="Z111" s="22">
        <v>0</v>
      </c>
      <c r="AA111" s="22">
        <v>0</v>
      </c>
      <c r="AB111" s="22">
        <v>0</v>
      </c>
      <c r="AC111" s="22">
        <v>0</v>
      </c>
      <c r="AD111" s="22">
        <v>0</v>
      </c>
      <c r="AE111" s="22">
        <v>0</v>
      </c>
      <c r="AF111" s="22">
        <v>0</v>
      </c>
      <c r="AG111" s="22">
        <v>0</v>
      </c>
      <c r="AH111" s="22">
        <v>0</v>
      </c>
      <c r="AI111" s="22">
        <v>0</v>
      </c>
      <c r="AJ111" s="22">
        <v>0</v>
      </c>
      <c r="AK111" s="22">
        <v>0</v>
      </c>
    </row>
    <row r="112" spans="9:37" x14ac:dyDescent="0.25">
      <c r="I112" s="2">
        <v>44562</v>
      </c>
      <c r="J112" t="s">
        <v>996</v>
      </c>
      <c r="K112" s="22">
        <v>7049</v>
      </c>
      <c r="L112" s="22">
        <v>532</v>
      </c>
      <c r="M112" s="22">
        <v>51</v>
      </c>
      <c r="N112" s="22">
        <v>16</v>
      </c>
      <c r="O112" s="22" t="s">
        <v>1522</v>
      </c>
      <c r="P112" s="22">
        <v>0</v>
      </c>
      <c r="Q112" s="22">
        <v>14</v>
      </c>
      <c r="R112" s="22" t="s">
        <v>1522</v>
      </c>
      <c r="S112" s="22">
        <v>59</v>
      </c>
      <c r="T112" s="22">
        <v>15</v>
      </c>
      <c r="U112" s="22">
        <v>12</v>
      </c>
      <c r="V112" s="22">
        <v>2</v>
      </c>
      <c r="W112" s="22">
        <v>0</v>
      </c>
      <c r="X112" s="22">
        <v>0</v>
      </c>
      <c r="Y112" s="22">
        <v>12</v>
      </c>
      <c r="Z112" s="22">
        <v>0</v>
      </c>
      <c r="AA112" s="22">
        <v>3</v>
      </c>
      <c r="AB112" s="22">
        <v>1</v>
      </c>
      <c r="AC112" s="22">
        <v>16</v>
      </c>
      <c r="AD112" s="22">
        <v>8</v>
      </c>
      <c r="AE112" s="22">
        <v>5</v>
      </c>
      <c r="AF112" s="22">
        <v>16</v>
      </c>
      <c r="AG112" s="22">
        <v>12</v>
      </c>
      <c r="AH112" s="22">
        <v>5</v>
      </c>
      <c r="AI112" s="22">
        <v>12</v>
      </c>
      <c r="AJ112" s="22">
        <v>10</v>
      </c>
      <c r="AK112" s="22">
        <v>12</v>
      </c>
    </row>
    <row r="113" spans="9:37" x14ac:dyDescent="0.25">
      <c r="I113" s="2">
        <v>44562</v>
      </c>
      <c r="J113" t="s">
        <v>1026</v>
      </c>
      <c r="K113" s="22">
        <v>17332</v>
      </c>
      <c r="L113" s="22">
        <v>1118</v>
      </c>
      <c r="M113" s="22">
        <v>173</v>
      </c>
      <c r="N113" s="22">
        <v>14</v>
      </c>
      <c r="O113" s="22" t="s">
        <v>1522</v>
      </c>
      <c r="P113" s="22">
        <v>3</v>
      </c>
      <c r="Q113" s="22">
        <v>14</v>
      </c>
      <c r="R113" s="22" t="s">
        <v>1522</v>
      </c>
      <c r="S113" s="22">
        <v>131</v>
      </c>
      <c r="T113" s="22">
        <v>28</v>
      </c>
      <c r="U113" s="22">
        <v>7</v>
      </c>
      <c r="V113" s="22">
        <v>5</v>
      </c>
      <c r="W113" s="22">
        <v>2</v>
      </c>
      <c r="X113" s="22">
        <v>5</v>
      </c>
      <c r="Y113" s="22">
        <v>7</v>
      </c>
      <c r="Z113" s="22">
        <v>5</v>
      </c>
      <c r="AA113" s="22">
        <v>7</v>
      </c>
      <c r="AB113" s="22">
        <v>13</v>
      </c>
      <c r="AC113" s="22">
        <v>14</v>
      </c>
      <c r="AD113" s="22">
        <v>14</v>
      </c>
      <c r="AE113" s="22">
        <v>5</v>
      </c>
      <c r="AF113" s="22">
        <v>14</v>
      </c>
      <c r="AG113" s="22">
        <v>7</v>
      </c>
      <c r="AH113" s="22">
        <v>7</v>
      </c>
      <c r="AI113" s="22">
        <v>7</v>
      </c>
      <c r="AJ113" s="22">
        <v>7</v>
      </c>
      <c r="AK113" s="22">
        <v>7</v>
      </c>
    </row>
    <row r="114" spans="9:37" x14ac:dyDescent="0.25">
      <c r="I114" s="2">
        <v>44562</v>
      </c>
      <c r="J114" t="s">
        <v>1014</v>
      </c>
      <c r="K114" s="22">
        <v>5894</v>
      </c>
      <c r="L114" s="22">
        <v>417</v>
      </c>
      <c r="M114" s="22">
        <v>111</v>
      </c>
      <c r="N114" s="22">
        <v>64</v>
      </c>
      <c r="O114" s="22" t="s">
        <v>1522</v>
      </c>
      <c r="P114" s="22">
        <v>13</v>
      </c>
      <c r="Q114" s="22">
        <v>34</v>
      </c>
      <c r="R114" s="22" t="s">
        <v>1522</v>
      </c>
      <c r="S114" s="22">
        <v>38</v>
      </c>
      <c r="T114" s="22">
        <v>17</v>
      </c>
      <c r="U114" s="22">
        <v>1</v>
      </c>
      <c r="V114" s="22">
        <v>1</v>
      </c>
      <c r="W114" s="22">
        <v>0</v>
      </c>
      <c r="X114" s="22">
        <v>0</v>
      </c>
      <c r="Y114" s="22">
        <v>1</v>
      </c>
      <c r="Z114" s="22">
        <v>25</v>
      </c>
      <c r="AA114" s="22">
        <v>1</v>
      </c>
      <c r="AB114" s="22">
        <v>35</v>
      </c>
      <c r="AC114" s="22">
        <v>62</v>
      </c>
      <c r="AD114" s="22">
        <v>62</v>
      </c>
      <c r="AE114" s="22">
        <v>49</v>
      </c>
      <c r="AF114" s="22">
        <v>64</v>
      </c>
      <c r="AG114" s="22">
        <v>1</v>
      </c>
      <c r="AH114" s="22">
        <v>1</v>
      </c>
      <c r="AI114" s="22">
        <v>1</v>
      </c>
      <c r="AJ114" s="22">
        <v>1</v>
      </c>
      <c r="AK114" s="22">
        <v>1</v>
      </c>
    </row>
    <row r="115" spans="9:37" x14ac:dyDescent="0.25">
      <c r="I115" s="2">
        <v>44562</v>
      </c>
      <c r="J115" t="s">
        <v>946</v>
      </c>
      <c r="K115" s="22">
        <v>9387</v>
      </c>
      <c r="L115" s="22">
        <v>754</v>
      </c>
      <c r="M115" s="22">
        <v>114</v>
      </c>
      <c r="N115" s="22">
        <v>20</v>
      </c>
      <c r="O115" s="22" t="s">
        <v>1522</v>
      </c>
      <c r="P115" s="22">
        <v>20</v>
      </c>
      <c r="Q115" s="22">
        <v>20</v>
      </c>
      <c r="R115" s="22" t="s">
        <v>1522</v>
      </c>
      <c r="S115" s="22">
        <v>31</v>
      </c>
      <c r="T115" s="22">
        <v>8</v>
      </c>
      <c r="U115" s="22">
        <v>4</v>
      </c>
      <c r="V115" s="22">
        <v>1</v>
      </c>
      <c r="W115" s="22">
        <v>1</v>
      </c>
      <c r="X115" s="22">
        <v>3</v>
      </c>
      <c r="Y115" s="22">
        <v>4</v>
      </c>
      <c r="Z115" s="22">
        <v>17</v>
      </c>
      <c r="AA115" s="22">
        <v>3</v>
      </c>
      <c r="AB115" s="22">
        <v>17</v>
      </c>
      <c r="AC115" s="22">
        <v>20</v>
      </c>
      <c r="AD115" s="22">
        <v>20</v>
      </c>
      <c r="AE115" s="22">
        <v>20</v>
      </c>
      <c r="AF115" s="22">
        <v>20</v>
      </c>
      <c r="AG115" s="22">
        <v>4</v>
      </c>
      <c r="AH115" s="22">
        <v>3</v>
      </c>
      <c r="AI115" s="22">
        <v>4</v>
      </c>
      <c r="AJ115" s="22">
        <v>4</v>
      </c>
      <c r="AK115" s="22">
        <v>4</v>
      </c>
    </row>
    <row r="116" spans="9:37" x14ac:dyDescent="0.25">
      <c r="I116" s="2">
        <v>44562</v>
      </c>
      <c r="J116" t="s">
        <v>818</v>
      </c>
      <c r="K116" s="22">
        <v>8082</v>
      </c>
      <c r="L116" s="22">
        <v>426</v>
      </c>
      <c r="M116" s="22">
        <v>28</v>
      </c>
      <c r="N116" s="22">
        <v>0</v>
      </c>
      <c r="O116" s="22" t="s">
        <v>1522</v>
      </c>
      <c r="P116" s="22">
        <v>0</v>
      </c>
      <c r="Q116" s="22">
        <v>0</v>
      </c>
      <c r="R116" s="22" t="s">
        <v>1522</v>
      </c>
      <c r="S116" s="22">
        <v>23</v>
      </c>
      <c r="T116" s="22">
        <v>8</v>
      </c>
      <c r="U116" s="22">
        <v>0</v>
      </c>
      <c r="V116" s="22">
        <v>0</v>
      </c>
      <c r="W116" s="22">
        <v>0</v>
      </c>
      <c r="X116" s="22">
        <v>0</v>
      </c>
      <c r="Y116" s="22">
        <v>0</v>
      </c>
      <c r="Z116" s="22">
        <v>0</v>
      </c>
      <c r="AA116" s="22">
        <v>0</v>
      </c>
      <c r="AB116" s="22">
        <v>0</v>
      </c>
      <c r="AC116" s="22">
        <v>0</v>
      </c>
      <c r="AD116" s="22">
        <v>0</v>
      </c>
      <c r="AE116" s="22">
        <v>0</v>
      </c>
      <c r="AF116" s="22">
        <v>0</v>
      </c>
      <c r="AG116" s="22">
        <v>0</v>
      </c>
      <c r="AH116" s="22">
        <v>0</v>
      </c>
      <c r="AI116" s="22">
        <v>0</v>
      </c>
      <c r="AJ116" s="22">
        <v>0</v>
      </c>
      <c r="AK116" s="22">
        <v>0</v>
      </c>
    </row>
    <row r="117" spans="9:37" x14ac:dyDescent="0.25">
      <c r="I117" s="2">
        <v>44593</v>
      </c>
      <c r="J117" t="s">
        <v>996</v>
      </c>
      <c r="K117" s="22">
        <v>7065</v>
      </c>
      <c r="L117" s="22">
        <v>536</v>
      </c>
      <c r="M117" s="22">
        <v>54</v>
      </c>
      <c r="N117" s="22">
        <v>16</v>
      </c>
      <c r="O117" s="22" t="s">
        <v>1522</v>
      </c>
      <c r="P117" s="22">
        <v>0</v>
      </c>
      <c r="Q117" s="22">
        <v>14</v>
      </c>
      <c r="R117" s="22" t="s">
        <v>1522</v>
      </c>
      <c r="S117" s="22">
        <v>60</v>
      </c>
      <c r="T117" s="22">
        <v>15</v>
      </c>
      <c r="U117" s="22">
        <v>13</v>
      </c>
      <c r="V117" s="22">
        <v>2</v>
      </c>
      <c r="W117" s="22">
        <v>0</v>
      </c>
      <c r="X117" s="22">
        <v>0</v>
      </c>
      <c r="Y117" s="22">
        <v>13</v>
      </c>
      <c r="Z117" s="22">
        <v>0</v>
      </c>
      <c r="AA117" s="22">
        <v>3</v>
      </c>
      <c r="AB117" s="22">
        <v>1</v>
      </c>
      <c r="AC117" s="22">
        <v>16</v>
      </c>
      <c r="AD117" s="22">
        <v>8</v>
      </c>
      <c r="AE117" s="22">
        <v>6</v>
      </c>
      <c r="AF117" s="22">
        <v>16</v>
      </c>
      <c r="AG117" s="22">
        <v>13</v>
      </c>
      <c r="AH117" s="22">
        <v>5</v>
      </c>
      <c r="AI117" s="22">
        <v>13</v>
      </c>
      <c r="AJ117" s="22">
        <v>11</v>
      </c>
      <c r="AK117" s="22">
        <v>13</v>
      </c>
    </row>
    <row r="118" spans="9:37" x14ac:dyDescent="0.25">
      <c r="I118" s="2">
        <v>44593</v>
      </c>
      <c r="J118" t="s">
        <v>1026</v>
      </c>
      <c r="K118" s="22">
        <v>17204</v>
      </c>
      <c r="L118" s="22">
        <v>1101</v>
      </c>
      <c r="M118" s="22">
        <v>173</v>
      </c>
      <c r="N118" s="22">
        <v>14</v>
      </c>
      <c r="O118" s="22" t="s">
        <v>1522</v>
      </c>
      <c r="P118" s="22">
        <v>3</v>
      </c>
      <c r="Q118" s="22">
        <v>14</v>
      </c>
      <c r="R118" s="22" t="s">
        <v>1522</v>
      </c>
      <c r="S118" s="22">
        <v>131</v>
      </c>
      <c r="T118" s="22">
        <v>30</v>
      </c>
      <c r="U118" s="22">
        <v>8</v>
      </c>
      <c r="V118" s="22">
        <v>6</v>
      </c>
      <c r="W118" s="22">
        <v>2</v>
      </c>
      <c r="X118" s="22">
        <v>5</v>
      </c>
      <c r="Y118" s="22">
        <v>8</v>
      </c>
      <c r="Z118" s="22">
        <v>5</v>
      </c>
      <c r="AA118" s="22">
        <v>8</v>
      </c>
      <c r="AB118" s="22">
        <v>13</v>
      </c>
      <c r="AC118" s="22">
        <v>14</v>
      </c>
      <c r="AD118" s="22">
        <v>14</v>
      </c>
      <c r="AE118" s="22">
        <v>5</v>
      </c>
      <c r="AF118" s="22">
        <v>14</v>
      </c>
      <c r="AG118" s="22">
        <v>8</v>
      </c>
      <c r="AH118" s="22">
        <v>8</v>
      </c>
      <c r="AI118" s="22">
        <v>8</v>
      </c>
      <c r="AJ118" s="22">
        <v>8</v>
      </c>
      <c r="AK118" s="22">
        <v>8</v>
      </c>
    </row>
    <row r="119" spans="9:37" x14ac:dyDescent="0.25">
      <c r="I119" s="2">
        <v>44593</v>
      </c>
      <c r="J119" t="s">
        <v>1014</v>
      </c>
      <c r="K119" s="22">
        <v>5924</v>
      </c>
      <c r="L119" s="22">
        <v>416</v>
      </c>
      <c r="M119" s="22">
        <v>118</v>
      </c>
      <c r="N119" s="22">
        <v>74</v>
      </c>
      <c r="O119" s="22" t="s">
        <v>1522</v>
      </c>
      <c r="P119" s="22">
        <v>15</v>
      </c>
      <c r="Q119" s="22">
        <v>42</v>
      </c>
      <c r="R119" s="22" t="s">
        <v>1522</v>
      </c>
      <c r="S119" s="22">
        <v>37</v>
      </c>
      <c r="T119" s="22">
        <v>21</v>
      </c>
      <c r="U119" s="22">
        <v>1</v>
      </c>
      <c r="V119" s="22">
        <v>1</v>
      </c>
      <c r="W119" s="22">
        <v>0</v>
      </c>
      <c r="X119" s="22">
        <v>0</v>
      </c>
      <c r="Y119" s="22">
        <v>1</v>
      </c>
      <c r="Z119" s="22">
        <v>26</v>
      </c>
      <c r="AA119" s="22">
        <v>1</v>
      </c>
      <c r="AB119" s="22">
        <v>40</v>
      </c>
      <c r="AC119" s="22">
        <v>72</v>
      </c>
      <c r="AD119" s="22">
        <v>71</v>
      </c>
      <c r="AE119" s="22">
        <v>52</v>
      </c>
      <c r="AF119" s="22">
        <v>74</v>
      </c>
      <c r="AG119" s="22">
        <v>1</v>
      </c>
      <c r="AH119" s="22">
        <v>1</v>
      </c>
      <c r="AI119" s="22">
        <v>1</v>
      </c>
      <c r="AJ119" s="22">
        <v>1</v>
      </c>
      <c r="AK119" s="22">
        <v>1</v>
      </c>
    </row>
    <row r="120" spans="9:37" x14ac:dyDescent="0.25">
      <c r="I120" s="2">
        <v>44593</v>
      </c>
      <c r="J120" t="s">
        <v>946</v>
      </c>
      <c r="K120" s="22">
        <v>9410</v>
      </c>
      <c r="L120" s="22">
        <v>755</v>
      </c>
      <c r="M120" s="22">
        <v>123</v>
      </c>
      <c r="N120" s="22">
        <v>20</v>
      </c>
      <c r="O120" s="22" t="s">
        <v>1522</v>
      </c>
      <c r="P120" s="22">
        <v>20</v>
      </c>
      <c r="Q120" s="22">
        <v>20</v>
      </c>
      <c r="R120" s="22" t="s">
        <v>1522</v>
      </c>
      <c r="S120" s="22">
        <v>31</v>
      </c>
      <c r="T120" s="22">
        <v>8</v>
      </c>
      <c r="U120" s="22">
        <v>4</v>
      </c>
      <c r="V120" s="22">
        <v>1</v>
      </c>
      <c r="W120" s="22">
        <v>1</v>
      </c>
      <c r="X120" s="22">
        <v>3</v>
      </c>
      <c r="Y120" s="22">
        <v>4</v>
      </c>
      <c r="Z120" s="22">
        <v>17</v>
      </c>
      <c r="AA120" s="22">
        <v>3</v>
      </c>
      <c r="AB120" s="22">
        <v>17</v>
      </c>
      <c r="AC120" s="22">
        <v>20</v>
      </c>
      <c r="AD120" s="22">
        <v>20</v>
      </c>
      <c r="AE120" s="22">
        <v>20</v>
      </c>
      <c r="AF120" s="22">
        <v>20</v>
      </c>
      <c r="AG120" s="22">
        <v>4</v>
      </c>
      <c r="AH120" s="22">
        <v>3</v>
      </c>
      <c r="AI120" s="22">
        <v>4</v>
      </c>
      <c r="AJ120" s="22">
        <v>4</v>
      </c>
      <c r="AK120" s="22">
        <v>4</v>
      </c>
    </row>
    <row r="121" spans="9:37" x14ac:dyDescent="0.25">
      <c r="I121" s="2">
        <v>44593</v>
      </c>
      <c r="J121" t="s">
        <v>818</v>
      </c>
      <c r="K121" s="22">
        <v>8084</v>
      </c>
      <c r="L121" s="22">
        <v>426</v>
      </c>
      <c r="M121" s="22">
        <v>38</v>
      </c>
      <c r="N121" s="22">
        <v>0</v>
      </c>
      <c r="O121" s="22" t="s">
        <v>1522</v>
      </c>
      <c r="P121" s="22">
        <v>0</v>
      </c>
      <c r="Q121" s="22">
        <v>0</v>
      </c>
      <c r="R121" s="22" t="s">
        <v>1522</v>
      </c>
      <c r="S121" s="22">
        <v>22</v>
      </c>
      <c r="T121" s="22">
        <v>8</v>
      </c>
      <c r="U121" s="22">
        <v>0</v>
      </c>
      <c r="V121" s="22">
        <v>0</v>
      </c>
      <c r="W121" s="22">
        <v>0</v>
      </c>
      <c r="X121" s="22">
        <v>0</v>
      </c>
      <c r="Y121" s="22">
        <v>0</v>
      </c>
      <c r="Z121" s="22">
        <v>0</v>
      </c>
      <c r="AA121" s="22">
        <v>0</v>
      </c>
      <c r="AB121" s="22">
        <v>0</v>
      </c>
      <c r="AC121" s="22">
        <v>0</v>
      </c>
      <c r="AD121" s="22">
        <v>0</v>
      </c>
      <c r="AE121" s="22">
        <v>0</v>
      </c>
      <c r="AF121" s="22">
        <v>0</v>
      </c>
      <c r="AG121" s="22">
        <v>0</v>
      </c>
      <c r="AH121" s="22">
        <v>0</v>
      </c>
      <c r="AI121" s="22">
        <v>0</v>
      </c>
      <c r="AJ121" s="22">
        <v>0</v>
      </c>
      <c r="AK121" s="22">
        <v>0</v>
      </c>
    </row>
    <row r="122" spans="9:37" x14ac:dyDescent="0.25">
      <c r="I122" s="2">
        <v>44621</v>
      </c>
      <c r="J122" t="s">
        <v>996</v>
      </c>
      <c r="K122" s="22">
        <v>7084</v>
      </c>
      <c r="L122" s="22">
        <v>538</v>
      </c>
      <c r="M122" s="22">
        <v>56</v>
      </c>
      <c r="N122" s="22">
        <v>16</v>
      </c>
      <c r="O122" s="22" t="s">
        <v>1522</v>
      </c>
      <c r="P122" s="22">
        <v>0</v>
      </c>
      <c r="Q122" s="22">
        <v>14</v>
      </c>
      <c r="R122" s="22" t="s">
        <v>1522</v>
      </c>
      <c r="S122" s="22">
        <v>60</v>
      </c>
      <c r="T122" s="22">
        <v>15</v>
      </c>
      <c r="U122" s="22">
        <v>13</v>
      </c>
      <c r="V122" s="22">
        <v>2</v>
      </c>
      <c r="W122" s="22">
        <v>0</v>
      </c>
      <c r="X122" s="22">
        <v>0</v>
      </c>
      <c r="Y122" s="22">
        <v>13</v>
      </c>
      <c r="Z122" s="22">
        <v>0</v>
      </c>
      <c r="AA122" s="22">
        <v>3</v>
      </c>
      <c r="AB122" s="22">
        <v>1</v>
      </c>
      <c r="AC122" s="22">
        <v>16</v>
      </c>
      <c r="AD122" s="22">
        <v>8</v>
      </c>
      <c r="AE122" s="22">
        <v>6</v>
      </c>
      <c r="AF122" s="22">
        <v>16</v>
      </c>
      <c r="AG122" s="22">
        <v>13</v>
      </c>
      <c r="AH122" s="22">
        <v>5</v>
      </c>
      <c r="AI122" s="22">
        <v>13</v>
      </c>
      <c r="AJ122" s="22">
        <v>11</v>
      </c>
      <c r="AK122" s="22">
        <v>13</v>
      </c>
    </row>
    <row r="123" spans="9:37" x14ac:dyDescent="0.25">
      <c r="I123" s="2">
        <v>44621</v>
      </c>
      <c r="J123" t="s">
        <v>1026</v>
      </c>
      <c r="K123" s="22">
        <v>17254</v>
      </c>
      <c r="L123" s="22">
        <v>1110</v>
      </c>
      <c r="M123" s="22">
        <v>179</v>
      </c>
      <c r="N123" s="22">
        <v>14</v>
      </c>
      <c r="O123" s="22" t="s">
        <v>1522</v>
      </c>
      <c r="P123" s="22">
        <v>3</v>
      </c>
      <c r="Q123" s="22">
        <v>14</v>
      </c>
      <c r="R123" s="22" t="s">
        <v>1522</v>
      </c>
      <c r="S123" s="22">
        <v>132</v>
      </c>
      <c r="T123" s="22">
        <v>31</v>
      </c>
      <c r="U123" s="22">
        <v>8</v>
      </c>
      <c r="V123" s="22">
        <v>6</v>
      </c>
      <c r="W123" s="22">
        <v>2</v>
      </c>
      <c r="X123" s="22">
        <v>5</v>
      </c>
      <c r="Y123" s="22">
        <v>8</v>
      </c>
      <c r="Z123" s="22">
        <v>5</v>
      </c>
      <c r="AA123" s="22">
        <v>8</v>
      </c>
      <c r="AB123" s="22">
        <v>13</v>
      </c>
      <c r="AC123" s="22">
        <v>14</v>
      </c>
      <c r="AD123" s="22">
        <v>14</v>
      </c>
      <c r="AE123" s="22">
        <v>5</v>
      </c>
      <c r="AF123" s="22">
        <v>14</v>
      </c>
      <c r="AG123" s="22">
        <v>8</v>
      </c>
      <c r="AH123" s="22">
        <v>8</v>
      </c>
      <c r="AI123" s="22">
        <v>8</v>
      </c>
      <c r="AJ123" s="22">
        <v>8</v>
      </c>
      <c r="AK123" s="22">
        <v>8</v>
      </c>
    </row>
    <row r="124" spans="9:37" x14ac:dyDescent="0.25">
      <c r="I124" s="2">
        <v>44621</v>
      </c>
      <c r="J124" t="s">
        <v>1014</v>
      </c>
      <c r="K124" s="22">
        <v>5949</v>
      </c>
      <c r="L124" s="22">
        <v>416</v>
      </c>
      <c r="M124" s="22">
        <v>121</v>
      </c>
      <c r="N124" s="22">
        <v>79</v>
      </c>
      <c r="O124" s="22" t="s">
        <v>1522</v>
      </c>
      <c r="P124" s="22">
        <v>18</v>
      </c>
      <c r="Q124" s="22">
        <v>50</v>
      </c>
      <c r="R124" s="22" t="s">
        <v>1522</v>
      </c>
      <c r="S124" s="22">
        <v>37</v>
      </c>
      <c r="T124" s="22">
        <v>23</v>
      </c>
      <c r="U124" s="22">
        <v>4</v>
      </c>
      <c r="V124" s="22">
        <v>2</v>
      </c>
      <c r="W124" s="22">
        <v>0</v>
      </c>
      <c r="X124" s="22">
        <v>1</v>
      </c>
      <c r="Y124" s="22">
        <v>4</v>
      </c>
      <c r="Z124" s="22">
        <v>30</v>
      </c>
      <c r="AA124" s="22">
        <v>4</v>
      </c>
      <c r="AB124" s="22">
        <v>44</v>
      </c>
      <c r="AC124" s="22">
        <v>79</v>
      </c>
      <c r="AD124" s="22">
        <v>77</v>
      </c>
      <c r="AE124" s="22">
        <v>55</v>
      </c>
      <c r="AF124" s="22">
        <v>79</v>
      </c>
      <c r="AG124" s="22">
        <v>4</v>
      </c>
      <c r="AH124" s="22">
        <v>4</v>
      </c>
      <c r="AI124" s="22">
        <v>4</v>
      </c>
      <c r="AJ124" s="22">
        <v>4</v>
      </c>
      <c r="AK124" s="22">
        <v>4</v>
      </c>
    </row>
    <row r="125" spans="9:37" x14ac:dyDescent="0.25">
      <c r="I125" s="2">
        <v>44621</v>
      </c>
      <c r="J125" t="s">
        <v>946</v>
      </c>
      <c r="K125" s="22">
        <v>9378</v>
      </c>
      <c r="L125" s="22">
        <v>750</v>
      </c>
      <c r="M125" s="22">
        <v>127</v>
      </c>
      <c r="N125" s="22">
        <v>20</v>
      </c>
      <c r="O125" s="22" t="s">
        <v>1522</v>
      </c>
      <c r="P125" s="22">
        <v>20</v>
      </c>
      <c r="Q125" s="22">
        <v>20</v>
      </c>
      <c r="R125" s="22" t="s">
        <v>1522</v>
      </c>
      <c r="S125" s="22">
        <v>30</v>
      </c>
      <c r="T125" s="22">
        <v>10</v>
      </c>
      <c r="U125" s="22">
        <v>4</v>
      </c>
      <c r="V125" s="22">
        <v>1</v>
      </c>
      <c r="W125" s="22">
        <v>0</v>
      </c>
      <c r="X125" s="22">
        <v>3</v>
      </c>
      <c r="Y125" s="22">
        <v>4</v>
      </c>
      <c r="Z125" s="22">
        <v>17</v>
      </c>
      <c r="AA125" s="22">
        <v>3</v>
      </c>
      <c r="AB125" s="22">
        <v>17</v>
      </c>
      <c r="AC125" s="22">
        <v>20</v>
      </c>
      <c r="AD125" s="22">
        <v>20</v>
      </c>
      <c r="AE125" s="22">
        <v>20</v>
      </c>
      <c r="AF125" s="22">
        <v>20</v>
      </c>
      <c r="AG125" s="22">
        <v>4</v>
      </c>
      <c r="AH125" s="22">
        <v>3</v>
      </c>
      <c r="AI125" s="22">
        <v>4</v>
      </c>
      <c r="AJ125" s="22">
        <v>4</v>
      </c>
      <c r="AK125" s="22">
        <v>4</v>
      </c>
    </row>
    <row r="126" spans="9:37" x14ac:dyDescent="0.25">
      <c r="I126" s="2">
        <v>44621</v>
      </c>
      <c r="J126" t="s">
        <v>818</v>
      </c>
      <c r="K126" s="22">
        <v>8085</v>
      </c>
      <c r="L126" s="22">
        <v>425</v>
      </c>
      <c r="M126" s="22">
        <v>41</v>
      </c>
      <c r="N126" s="22">
        <v>0</v>
      </c>
      <c r="O126" s="22" t="s">
        <v>1522</v>
      </c>
      <c r="P126" s="22">
        <v>0</v>
      </c>
      <c r="Q126" s="22">
        <v>0</v>
      </c>
      <c r="R126" s="22" t="s">
        <v>1522</v>
      </c>
      <c r="S126" s="22">
        <v>23</v>
      </c>
      <c r="T126" s="22">
        <v>9</v>
      </c>
      <c r="U126" s="22">
        <v>0</v>
      </c>
      <c r="V126" s="22">
        <v>0</v>
      </c>
      <c r="W126" s="22">
        <v>0</v>
      </c>
      <c r="X126" s="22">
        <v>0</v>
      </c>
      <c r="Y126" s="22">
        <v>0</v>
      </c>
      <c r="Z126" s="22">
        <v>0</v>
      </c>
      <c r="AA126" s="22">
        <v>0</v>
      </c>
      <c r="AB126" s="22">
        <v>0</v>
      </c>
      <c r="AC126" s="22">
        <v>0</v>
      </c>
      <c r="AD126" s="22">
        <v>0</v>
      </c>
      <c r="AE126" s="22">
        <v>0</v>
      </c>
      <c r="AF126" s="22">
        <v>0</v>
      </c>
      <c r="AG126" s="22">
        <v>0</v>
      </c>
      <c r="AH126" s="22">
        <v>0</v>
      </c>
      <c r="AI126" s="22">
        <v>0</v>
      </c>
      <c r="AJ126" s="22">
        <v>0</v>
      </c>
      <c r="AK126" s="22">
        <v>0</v>
      </c>
    </row>
    <row r="127" spans="9:37" x14ac:dyDescent="0.25">
      <c r="I127" s="2">
        <v>44652</v>
      </c>
      <c r="J127" t="s">
        <v>996</v>
      </c>
      <c r="K127" s="22">
        <v>7106</v>
      </c>
      <c r="L127" s="22">
        <v>541</v>
      </c>
      <c r="M127" s="22">
        <v>58</v>
      </c>
      <c r="N127" s="22">
        <v>24</v>
      </c>
      <c r="O127" s="22" t="s">
        <v>1522</v>
      </c>
      <c r="P127" s="22">
        <v>0</v>
      </c>
      <c r="Q127" s="22">
        <v>20</v>
      </c>
      <c r="R127" s="22" t="s">
        <v>1522</v>
      </c>
      <c r="S127" s="22">
        <v>60</v>
      </c>
      <c r="T127" s="22">
        <v>16</v>
      </c>
      <c r="U127" s="22">
        <v>14</v>
      </c>
      <c r="V127" s="22">
        <v>2</v>
      </c>
      <c r="W127" s="22">
        <v>0</v>
      </c>
      <c r="X127" s="22">
        <v>0</v>
      </c>
      <c r="Y127" s="22">
        <v>14</v>
      </c>
      <c r="Z127" s="22" t="s">
        <v>1522</v>
      </c>
      <c r="AA127" s="22" t="s">
        <v>1522</v>
      </c>
      <c r="AB127" s="22">
        <v>1</v>
      </c>
      <c r="AC127" s="22">
        <v>24</v>
      </c>
      <c r="AD127" s="22">
        <v>10</v>
      </c>
      <c r="AE127" s="22">
        <v>9</v>
      </c>
      <c r="AF127" s="22">
        <v>22</v>
      </c>
      <c r="AG127" s="22">
        <v>14</v>
      </c>
      <c r="AH127" s="22">
        <v>5</v>
      </c>
      <c r="AI127" s="22">
        <v>14</v>
      </c>
      <c r="AJ127" s="22">
        <v>12</v>
      </c>
      <c r="AK127" s="22">
        <v>14</v>
      </c>
    </row>
    <row r="128" spans="9:37" x14ac:dyDescent="0.25">
      <c r="I128" s="2">
        <v>44652</v>
      </c>
      <c r="J128" t="s">
        <v>1026</v>
      </c>
      <c r="K128" s="22">
        <v>17214</v>
      </c>
      <c r="L128" s="22">
        <v>1114</v>
      </c>
      <c r="M128" s="22">
        <v>193</v>
      </c>
      <c r="N128" s="22">
        <v>71</v>
      </c>
      <c r="O128" s="22" t="s">
        <v>1522</v>
      </c>
      <c r="P128" s="22">
        <v>44</v>
      </c>
      <c r="Q128" s="22">
        <v>70</v>
      </c>
      <c r="R128" s="22" t="s">
        <v>1522</v>
      </c>
      <c r="S128" s="22">
        <v>137</v>
      </c>
      <c r="T128" s="22">
        <v>33</v>
      </c>
      <c r="U128" s="22">
        <v>19</v>
      </c>
      <c r="V128" s="22">
        <v>12</v>
      </c>
      <c r="W128" s="22">
        <v>5</v>
      </c>
      <c r="X128" s="22">
        <v>16</v>
      </c>
      <c r="Y128" s="22">
        <v>19</v>
      </c>
      <c r="Z128" s="22" t="s">
        <v>1522</v>
      </c>
      <c r="AA128" s="22" t="s">
        <v>1522</v>
      </c>
      <c r="AB128" s="22">
        <v>53</v>
      </c>
      <c r="AC128" s="22">
        <v>71</v>
      </c>
      <c r="AD128" s="22">
        <v>70</v>
      </c>
      <c r="AE128" s="22">
        <v>48</v>
      </c>
      <c r="AF128" s="22">
        <v>71</v>
      </c>
      <c r="AG128" s="22">
        <v>19</v>
      </c>
      <c r="AH128" s="22">
        <v>19</v>
      </c>
      <c r="AI128" s="22">
        <v>19</v>
      </c>
      <c r="AJ128" s="22">
        <v>19</v>
      </c>
      <c r="AK128" s="22">
        <v>18</v>
      </c>
    </row>
    <row r="129" spans="9:37" x14ac:dyDescent="0.25">
      <c r="I129" s="2">
        <v>44652</v>
      </c>
      <c r="J129" t="s">
        <v>1014</v>
      </c>
      <c r="K129" s="22">
        <v>5987</v>
      </c>
      <c r="L129" s="22">
        <v>417</v>
      </c>
      <c r="M129" s="22">
        <v>125</v>
      </c>
      <c r="N129" s="22">
        <v>96</v>
      </c>
      <c r="O129" s="22" t="s">
        <v>1522</v>
      </c>
      <c r="P129" s="22">
        <v>38</v>
      </c>
      <c r="Q129" s="22">
        <v>59</v>
      </c>
      <c r="R129" s="22" t="s">
        <v>1522</v>
      </c>
      <c r="S129" s="22">
        <v>37</v>
      </c>
      <c r="T129" s="22">
        <v>22</v>
      </c>
      <c r="U129" s="22">
        <v>8</v>
      </c>
      <c r="V129" s="22">
        <v>2</v>
      </c>
      <c r="W129" s="22">
        <v>0</v>
      </c>
      <c r="X129" s="22">
        <v>2</v>
      </c>
      <c r="Y129" s="22">
        <v>8</v>
      </c>
      <c r="Z129" s="22" t="s">
        <v>1522</v>
      </c>
      <c r="AA129" s="22" t="s">
        <v>1522</v>
      </c>
      <c r="AB129" s="22">
        <v>56</v>
      </c>
      <c r="AC129" s="22">
        <v>96</v>
      </c>
      <c r="AD129" s="22">
        <v>93</v>
      </c>
      <c r="AE129" s="22">
        <v>65</v>
      </c>
      <c r="AF129" s="22">
        <v>96</v>
      </c>
      <c r="AG129" s="22">
        <v>8</v>
      </c>
      <c r="AH129" s="22">
        <v>8</v>
      </c>
      <c r="AI129" s="22">
        <v>8</v>
      </c>
      <c r="AJ129" s="22">
        <v>8</v>
      </c>
      <c r="AK129" s="22">
        <v>8</v>
      </c>
    </row>
    <row r="130" spans="9:37" x14ac:dyDescent="0.25">
      <c r="I130" s="2">
        <v>44652</v>
      </c>
      <c r="J130" t="s">
        <v>946</v>
      </c>
      <c r="K130" s="22">
        <v>9450</v>
      </c>
      <c r="L130" s="22">
        <v>748</v>
      </c>
      <c r="M130" s="22">
        <v>129</v>
      </c>
      <c r="N130" s="22">
        <v>49</v>
      </c>
      <c r="O130" s="22" t="s">
        <v>1522</v>
      </c>
      <c r="P130" s="22">
        <v>38</v>
      </c>
      <c r="Q130" s="22">
        <v>48</v>
      </c>
      <c r="R130" s="22" t="s">
        <v>1522</v>
      </c>
      <c r="S130" s="22">
        <v>28</v>
      </c>
      <c r="T130" s="22">
        <v>9</v>
      </c>
      <c r="U130" s="22">
        <v>7</v>
      </c>
      <c r="V130" s="22">
        <v>2</v>
      </c>
      <c r="W130" s="22">
        <v>1</v>
      </c>
      <c r="X130" s="22">
        <v>4</v>
      </c>
      <c r="Y130" s="22">
        <v>7</v>
      </c>
      <c r="Z130" s="22" t="s">
        <v>1522</v>
      </c>
      <c r="AA130" s="22" t="s">
        <v>1522</v>
      </c>
      <c r="AB130" s="22">
        <v>43</v>
      </c>
      <c r="AC130" s="22">
        <v>48</v>
      </c>
      <c r="AD130" s="22">
        <v>48</v>
      </c>
      <c r="AE130" s="22">
        <v>43</v>
      </c>
      <c r="AF130" s="22">
        <v>49</v>
      </c>
      <c r="AG130" s="22">
        <v>7</v>
      </c>
      <c r="AH130" s="22">
        <v>6</v>
      </c>
      <c r="AI130" s="22">
        <v>7</v>
      </c>
      <c r="AJ130" s="22">
        <v>7</v>
      </c>
      <c r="AK130" s="22">
        <v>7</v>
      </c>
    </row>
    <row r="131" spans="9:37" x14ac:dyDescent="0.25">
      <c r="I131" s="2">
        <v>44652</v>
      </c>
      <c r="J131" t="s">
        <v>818</v>
      </c>
      <c r="K131" s="22">
        <v>8072</v>
      </c>
      <c r="L131" s="22">
        <v>421</v>
      </c>
      <c r="M131" s="22">
        <v>42</v>
      </c>
      <c r="N131" s="22">
        <v>0</v>
      </c>
      <c r="O131" s="22" t="s">
        <v>1522</v>
      </c>
      <c r="P131" s="22">
        <v>0</v>
      </c>
      <c r="Q131" s="22">
        <v>0</v>
      </c>
      <c r="R131" s="22" t="s">
        <v>1522</v>
      </c>
      <c r="S131" s="22">
        <v>23</v>
      </c>
      <c r="T131" s="22">
        <v>9</v>
      </c>
      <c r="U131" s="22">
        <v>0</v>
      </c>
      <c r="V131" s="22">
        <v>0</v>
      </c>
      <c r="W131" s="22">
        <v>0</v>
      </c>
      <c r="X131" s="22">
        <v>0</v>
      </c>
      <c r="Y131" s="22">
        <v>0</v>
      </c>
      <c r="Z131" s="22" t="s">
        <v>1522</v>
      </c>
      <c r="AA131" s="22" t="s">
        <v>1522</v>
      </c>
      <c r="AB131" s="22">
        <v>0</v>
      </c>
      <c r="AC131" s="22">
        <v>0</v>
      </c>
      <c r="AD131" s="22">
        <v>0</v>
      </c>
      <c r="AE131" s="22">
        <v>0</v>
      </c>
      <c r="AF131" s="22">
        <v>0</v>
      </c>
      <c r="AG131" s="22">
        <v>0</v>
      </c>
      <c r="AH131" s="22">
        <v>0</v>
      </c>
      <c r="AI131" s="22">
        <v>0</v>
      </c>
      <c r="AJ131" s="22">
        <v>0</v>
      </c>
      <c r="AK131" s="22">
        <v>0</v>
      </c>
    </row>
    <row r="132" spans="9:37" x14ac:dyDescent="0.25">
      <c r="I132" s="2">
        <v>44682</v>
      </c>
      <c r="J132" t="s">
        <v>996</v>
      </c>
      <c r="K132" s="22">
        <v>7118</v>
      </c>
      <c r="L132" s="22">
        <v>540</v>
      </c>
      <c r="M132" s="22">
        <v>60</v>
      </c>
      <c r="N132" s="22">
        <v>0</v>
      </c>
      <c r="O132" s="22" t="s">
        <v>1522</v>
      </c>
      <c r="P132" s="22">
        <v>0</v>
      </c>
      <c r="Q132" s="22">
        <v>0</v>
      </c>
      <c r="R132" s="22" t="s">
        <v>1522</v>
      </c>
      <c r="S132" s="22">
        <v>61</v>
      </c>
      <c r="T132" s="22">
        <v>17</v>
      </c>
      <c r="U132" s="22">
        <v>0</v>
      </c>
      <c r="V132" s="22" t="s">
        <v>1522</v>
      </c>
      <c r="W132" s="22">
        <v>0</v>
      </c>
      <c r="X132" s="22">
        <v>0</v>
      </c>
      <c r="Y132" s="22">
        <v>0</v>
      </c>
      <c r="Z132" s="22" t="s">
        <v>1522</v>
      </c>
      <c r="AA132" s="22" t="s">
        <v>1522</v>
      </c>
      <c r="AB132" s="22">
        <v>0</v>
      </c>
      <c r="AC132" s="22">
        <v>0</v>
      </c>
      <c r="AD132" s="22">
        <v>0</v>
      </c>
      <c r="AE132" s="22">
        <v>0</v>
      </c>
      <c r="AF132" s="22">
        <v>0</v>
      </c>
      <c r="AG132" s="22">
        <v>0</v>
      </c>
      <c r="AH132" s="22">
        <v>0</v>
      </c>
      <c r="AI132" s="22">
        <v>0</v>
      </c>
      <c r="AJ132" s="22">
        <v>0</v>
      </c>
      <c r="AK132" s="22">
        <v>0</v>
      </c>
    </row>
    <row r="133" spans="9:37" x14ac:dyDescent="0.25">
      <c r="I133" s="2">
        <v>44682</v>
      </c>
      <c r="J133" t="s">
        <v>1026</v>
      </c>
      <c r="K133" s="22">
        <v>17263</v>
      </c>
      <c r="L133" s="22">
        <v>1121</v>
      </c>
      <c r="M133" s="22">
        <v>201</v>
      </c>
      <c r="N133" s="22">
        <v>14</v>
      </c>
      <c r="O133" s="22" t="s">
        <v>1522</v>
      </c>
      <c r="P133" s="22">
        <v>10</v>
      </c>
      <c r="Q133" s="22">
        <v>14</v>
      </c>
      <c r="R133" s="22" t="s">
        <v>1522</v>
      </c>
      <c r="S133" s="22">
        <v>138</v>
      </c>
      <c r="T133" s="22">
        <v>36</v>
      </c>
      <c r="U133" s="22">
        <v>1</v>
      </c>
      <c r="V133" s="22" t="s">
        <v>1522</v>
      </c>
      <c r="W133" s="22">
        <v>1</v>
      </c>
      <c r="X133" s="22">
        <v>1</v>
      </c>
      <c r="Y133" s="22">
        <v>1</v>
      </c>
      <c r="Z133" s="22" t="s">
        <v>1522</v>
      </c>
      <c r="AA133" s="22" t="s">
        <v>1522</v>
      </c>
      <c r="AB133" s="22">
        <v>14</v>
      </c>
      <c r="AC133" s="22">
        <v>14</v>
      </c>
      <c r="AD133" s="22">
        <v>14</v>
      </c>
      <c r="AE133" s="22">
        <v>6</v>
      </c>
      <c r="AF133" s="22">
        <v>14</v>
      </c>
      <c r="AG133" s="22">
        <v>1</v>
      </c>
      <c r="AH133" s="22">
        <v>1</v>
      </c>
      <c r="AI133" s="22">
        <v>1</v>
      </c>
      <c r="AJ133" s="22">
        <v>1</v>
      </c>
      <c r="AK133" s="22">
        <v>1</v>
      </c>
    </row>
    <row r="134" spans="9:37" x14ac:dyDescent="0.25">
      <c r="I134" s="2">
        <v>44682</v>
      </c>
      <c r="J134" t="s">
        <v>1014</v>
      </c>
      <c r="K134" s="22">
        <v>6016</v>
      </c>
      <c r="L134" s="22">
        <v>419</v>
      </c>
      <c r="M134" s="22">
        <v>131</v>
      </c>
      <c r="N134" s="22">
        <v>7</v>
      </c>
      <c r="O134" s="22" t="s">
        <v>1522</v>
      </c>
      <c r="P134" s="22">
        <v>7</v>
      </c>
      <c r="Q134" s="22">
        <v>4</v>
      </c>
      <c r="R134" s="22" t="s">
        <v>1522</v>
      </c>
      <c r="S134" s="22">
        <v>37</v>
      </c>
      <c r="T134" s="22">
        <v>22</v>
      </c>
      <c r="U134" s="22">
        <v>0</v>
      </c>
      <c r="V134" s="22" t="s">
        <v>1522</v>
      </c>
      <c r="W134" s="22">
        <v>0</v>
      </c>
      <c r="X134" s="22">
        <v>0</v>
      </c>
      <c r="Y134" s="22">
        <v>0</v>
      </c>
      <c r="Z134" s="22" t="s">
        <v>1522</v>
      </c>
      <c r="AA134" s="22" t="s">
        <v>1522</v>
      </c>
      <c r="AB134" s="22">
        <v>6</v>
      </c>
      <c r="AC134" s="22">
        <v>7</v>
      </c>
      <c r="AD134" s="22">
        <v>1</v>
      </c>
      <c r="AE134" s="22">
        <v>1</v>
      </c>
      <c r="AF134" s="22">
        <v>7</v>
      </c>
      <c r="AG134" s="22">
        <v>0</v>
      </c>
      <c r="AH134" s="22">
        <v>0</v>
      </c>
      <c r="AI134" s="22">
        <v>0</v>
      </c>
      <c r="AJ134" s="22">
        <v>0</v>
      </c>
      <c r="AK134" s="22">
        <v>0</v>
      </c>
    </row>
    <row r="135" spans="9:37" x14ac:dyDescent="0.25">
      <c r="I135" s="2">
        <v>44682</v>
      </c>
      <c r="J135" t="s">
        <v>946</v>
      </c>
      <c r="K135" s="22">
        <v>9444</v>
      </c>
      <c r="L135" s="22">
        <v>751</v>
      </c>
      <c r="M135" s="22">
        <v>135</v>
      </c>
      <c r="N135" s="22">
        <v>0</v>
      </c>
      <c r="O135" s="22" t="s">
        <v>1522</v>
      </c>
      <c r="P135" s="22">
        <v>0</v>
      </c>
      <c r="Q135" s="22">
        <v>0</v>
      </c>
      <c r="R135" s="22" t="s">
        <v>1522</v>
      </c>
      <c r="S135" s="22">
        <v>28</v>
      </c>
      <c r="T135" s="22">
        <v>11</v>
      </c>
      <c r="U135" s="22">
        <v>0</v>
      </c>
      <c r="V135" s="22" t="s">
        <v>1522</v>
      </c>
      <c r="W135" s="22">
        <v>0</v>
      </c>
      <c r="X135" s="22">
        <v>0</v>
      </c>
      <c r="Y135" s="22">
        <v>0</v>
      </c>
      <c r="Z135" s="22" t="s">
        <v>1522</v>
      </c>
      <c r="AA135" s="22" t="s">
        <v>1522</v>
      </c>
      <c r="AB135" s="22">
        <v>0</v>
      </c>
      <c r="AC135" s="22">
        <v>0</v>
      </c>
      <c r="AD135" s="22">
        <v>0</v>
      </c>
      <c r="AE135" s="22">
        <v>0</v>
      </c>
      <c r="AF135" s="22">
        <v>0</v>
      </c>
      <c r="AG135" s="22">
        <v>0</v>
      </c>
      <c r="AH135" s="22">
        <v>0</v>
      </c>
      <c r="AI135" s="22">
        <v>0</v>
      </c>
      <c r="AJ135" s="22">
        <v>0</v>
      </c>
      <c r="AK135" s="22">
        <v>0</v>
      </c>
    </row>
    <row r="136" spans="9:37" x14ac:dyDescent="0.25">
      <c r="I136" s="2">
        <v>44682</v>
      </c>
      <c r="J136" t="s">
        <v>818</v>
      </c>
      <c r="K136" s="22">
        <v>8091</v>
      </c>
      <c r="L136" s="22">
        <v>426</v>
      </c>
      <c r="M136" s="22">
        <v>44</v>
      </c>
      <c r="N136" s="22">
        <v>0</v>
      </c>
      <c r="O136" s="22" t="s">
        <v>1522</v>
      </c>
      <c r="P136" s="22">
        <v>0</v>
      </c>
      <c r="Q136" s="22">
        <v>0</v>
      </c>
      <c r="R136" s="22" t="s">
        <v>1522</v>
      </c>
      <c r="S136" s="22">
        <v>22</v>
      </c>
      <c r="T136" s="22">
        <v>10</v>
      </c>
      <c r="U136" s="22">
        <v>0</v>
      </c>
      <c r="V136" s="22" t="s">
        <v>1522</v>
      </c>
      <c r="W136" s="22">
        <v>0</v>
      </c>
      <c r="X136" s="22">
        <v>0</v>
      </c>
      <c r="Y136" s="22">
        <v>0</v>
      </c>
      <c r="Z136" s="22" t="s">
        <v>1522</v>
      </c>
      <c r="AA136" s="22" t="s">
        <v>1522</v>
      </c>
      <c r="AB136" s="22">
        <v>0</v>
      </c>
      <c r="AC136" s="22">
        <v>0</v>
      </c>
      <c r="AD136" s="22">
        <v>0</v>
      </c>
      <c r="AE136" s="22">
        <v>0</v>
      </c>
      <c r="AF136" s="22">
        <v>0</v>
      </c>
      <c r="AG136" s="22">
        <v>0</v>
      </c>
      <c r="AH136" s="22">
        <v>0</v>
      </c>
      <c r="AI136" s="22">
        <v>0</v>
      </c>
      <c r="AJ136" s="22">
        <v>0</v>
      </c>
      <c r="AK136" s="22">
        <v>0</v>
      </c>
    </row>
    <row r="137" spans="9:37" x14ac:dyDescent="0.25">
      <c r="I137" s="2">
        <v>44713</v>
      </c>
      <c r="J137" t="s">
        <v>996</v>
      </c>
      <c r="K137" s="22">
        <f>IFERROR(VLOOKUP($J137,Sheet1!$B$17:$AA$23,MATCH(Control!K$28,Sheet1!$B$17:$AA$17,0),FALSE),"-")</f>
        <v>7156</v>
      </c>
      <c r="L137" s="22">
        <f>IFERROR(VLOOKUP($J137,Sheet1!$B$17:$AA$23,MATCH(Control!L$28,Sheet1!$B$17:$AA$17,0),FALSE),"-")</f>
        <v>547</v>
      </c>
      <c r="M137" s="22">
        <f>IFERROR(VLOOKUP($J137,Sheet1!$B$17:$AA$23,MATCH(Control!M$28,Sheet1!$B$17:$AA$17,0),FALSE),"-")</f>
        <v>87</v>
      </c>
      <c r="N137" s="22">
        <f>IFERROR(VLOOKUP($J137,Sheet1!$B$17:$AA$23,MATCH(Control!N$28,Sheet1!$B$17:$AA$17,0),FALSE),"-")</f>
        <v>0</v>
      </c>
      <c r="O137" s="22" t="str">
        <f>IFERROR(VLOOKUP($J137,Sheet1!$B$17:$AA$23,MATCH(Control!O$28,Sheet1!$B$17:$AA$17,0),FALSE),"-")</f>
        <v>-</v>
      </c>
      <c r="P137" s="22">
        <f>IFERROR(VLOOKUP($J137,Sheet1!$B$17:$AA$23,MATCH(Control!P$28,Sheet1!$B$17:$AA$17,0),FALSE),"-")</f>
        <v>0</v>
      </c>
      <c r="Q137" s="22">
        <f>IFERROR(VLOOKUP($J137,Sheet1!$B$17:$AA$23,MATCH(Control!Q$28,Sheet1!$B$17:$AA$17,0),FALSE),"-")</f>
        <v>118</v>
      </c>
      <c r="R137" s="22" t="str">
        <f>IFERROR(VLOOKUP($J137,Sheet1!$B$17:$AA$23,MATCH(Control!R$28,Sheet1!$B$17:$AA$17,0),FALSE),"-")</f>
        <v>-</v>
      </c>
      <c r="S137" s="22">
        <f>IFERROR(VLOOKUP($J137,Sheet1!$B$17:$AA$23,MATCH(Control!S$28,Sheet1!$B$17:$AA$17,0),FALSE),"-")</f>
        <v>57</v>
      </c>
      <c r="T137" s="22">
        <f>IFERROR(VLOOKUP($J137,Sheet1!$B$17:$AA$23,MATCH(Control!T$28,Sheet1!$B$17:$AA$17,0),FALSE),"-")</f>
        <v>19</v>
      </c>
      <c r="U137" s="22">
        <f>IFERROR(VLOOKUP($J137,Sheet1!$B$17:$AA$23,MATCH(Control!U$28,Sheet1!$B$17:$AA$17,0),FALSE),"-")</f>
        <v>0</v>
      </c>
      <c r="V137" s="22">
        <f>IFERROR(VLOOKUP($J137,Sheet1!$B$17:$AA$23,MATCH(Control!V$28,Sheet1!$B$17:$AA$17,0),FALSE),"-")</f>
        <v>2</v>
      </c>
      <c r="W137" s="22">
        <f>IFERROR(VLOOKUP($J137,Sheet1!$B$17:$AA$23,MATCH(Control!W$28,Sheet1!$B$17:$AA$17,0),FALSE),"-")</f>
        <v>0</v>
      </c>
      <c r="X137" s="22">
        <f>IFERROR(VLOOKUP($J137,Sheet1!$B$17:$AA$23,MATCH(Control!X$28,Sheet1!$B$17:$AA$17,0),FALSE),"-")</f>
        <v>0</v>
      </c>
      <c r="Y137" s="22">
        <f>IFERROR(VLOOKUP($J137,Sheet1!$B$17:$AA$23,MATCH(Control!Y$28,Sheet1!$B$17:$AA$17,0),FALSE),"-")</f>
        <v>0</v>
      </c>
      <c r="Z137" s="22" t="str">
        <f>IFERROR(VLOOKUP($J137,Sheet1!$B$17:$AA$23,MATCH(Control!Z$28,Sheet1!$B$17:$AA$17,0),FALSE),"-")</f>
        <v>-</v>
      </c>
      <c r="AA137" s="22" t="str">
        <f>IFERROR(VLOOKUP($J137,Sheet1!$B$17:$AA$23,MATCH(Control!AA$28,Sheet1!$B$17:$AA$17,0),FALSE),"-")</f>
        <v>-</v>
      </c>
      <c r="AB137" s="22">
        <f>IFERROR(VLOOKUP($J137,Sheet1!$B$17:$AA$23,MATCH(Control!AB$28,Sheet1!$B$17:$AA$17,0),FALSE),"-")</f>
        <v>15</v>
      </c>
      <c r="AC137" s="22">
        <f>IFERROR(VLOOKUP($J137,Sheet1!$B$17:$AA$23,MATCH(Control!AC$28,Sheet1!$B$17:$AA$17,0),FALSE),"-")</f>
        <v>232</v>
      </c>
      <c r="AD137" s="22">
        <f>IFERROR(VLOOKUP($J137,Sheet1!$B$17:$AA$23,MATCH(Control!AD$28,Sheet1!$B$17:$AA$17,0),FALSE),"-")</f>
        <v>221</v>
      </c>
      <c r="AE137" s="22">
        <f>IFERROR(VLOOKUP($J137,Sheet1!$B$17:$AA$23,MATCH(Control!AE$28,Sheet1!$B$17:$AA$17,0),FALSE),"-")</f>
        <v>64</v>
      </c>
      <c r="AF137" s="22">
        <f>IFERROR(VLOOKUP($J137,Sheet1!$B$17:$AA$23,MATCH(Control!AF$28,Sheet1!$B$17:$AA$17,0),FALSE),"-")</f>
        <v>212</v>
      </c>
      <c r="AG137" s="22">
        <f>IFERROR(VLOOKUP($J137,Sheet1!$B$17:$AA$23,MATCH(Control!AG$28,Sheet1!$B$17:$AA$17,0),FALSE),"-")</f>
        <v>43</v>
      </c>
      <c r="AH137" s="22">
        <f>IFERROR(VLOOKUP($J137,Sheet1!$B$17:$AA$23,MATCH(Control!AH$28,Sheet1!$B$17:$AA$17,0),FALSE),"-")</f>
        <v>45</v>
      </c>
      <c r="AI137" s="22">
        <f>IFERROR(VLOOKUP($J137,Sheet1!$B$17:$AA$23,MATCH(Control!AI$28,Sheet1!$B$17:$AA$17,0),FALSE),"-")</f>
        <v>44</v>
      </c>
      <c r="AJ137" s="22">
        <f>IFERROR(VLOOKUP($J137,Sheet1!$B$17:$AA$23,MATCH(Control!AJ$28,Sheet1!$B$17:$AA$17,0),FALSE),"-")</f>
        <v>37</v>
      </c>
      <c r="AK137" s="22">
        <f>IFERROR(VLOOKUP($J137,Sheet1!$B$17:$AA$23,MATCH(Control!AK$28,Sheet1!$B$17:$AA$17,0),FALSE),"-")</f>
        <v>40</v>
      </c>
    </row>
    <row r="138" spans="9:37" x14ac:dyDescent="0.25">
      <c r="I138" s="2">
        <v>44713</v>
      </c>
      <c r="J138" t="s">
        <v>1026</v>
      </c>
      <c r="K138" s="22">
        <f>IFERROR(VLOOKUP($J138,Sheet1!$B$17:$AA$23,MATCH(Control!K$28,Sheet1!$B$17:$AA$17,0),FALSE),"-")</f>
        <v>17458</v>
      </c>
      <c r="L138" s="22">
        <f>IFERROR(VLOOKUP($J138,Sheet1!$B$17:$AA$23,MATCH(Control!L$28,Sheet1!$B$17:$AA$17,0),FALSE),"-")</f>
        <v>1143</v>
      </c>
      <c r="M138" s="22">
        <f>IFERROR(VLOOKUP($J138,Sheet1!$B$17:$AA$23,MATCH(Control!M$28,Sheet1!$B$17:$AA$17,0),FALSE),"-")</f>
        <v>300</v>
      </c>
      <c r="N138" s="22">
        <f>IFERROR(VLOOKUP($J138,Sheet1!$B$17:$AA$23,MATCH(Control!N$28,Sheet1!$B$17:$AA$17,0),FALSE),"-")</f>
        <v>14</v>
      </c>
      <c r="O138" s="22" t="str">
        <f>IFERROR(VLOOKUP($J138,Sheet1!$B$17:$AA$23,MATCH(Control!O$28,Sheet1!$B$17:$AA$17,0),FALSE),"-")</f>
        <v>-</v>
      </c>
      <c r="P138" s="22">
        <f>IFERROR(VLOOKUP($J138,Sheet1!$B$17:$AA$23,MATCH(Control!P$28,Sheet1!$B$17:$AA$17,0),FALSE),"-")</f>
        <v>39</v>
      </c>
      <c r="Q138" s="22">
        <f>IFERROR(VLOOKUP($J138,Sheet1!$B$17:$AA$23,MATCH(Control!Q$28,Sheet1!$B$17:$AA$17,0),FALSE),"-")</f>
        <v>333</v>
      </c>
      <c r="R138" s="22" t="str">
        <f>IFERROR(VLOOKUP($J138,Sheet1!$B$17:$AA$23,MATCH(Control!R$28,Sheet1!$B$17:$AA$17,0),FALSE),"-")</f>
        <v>-</v>
      </c>
      <c r="S138" s="22">
        <f>IFERROR(VLOOKUP($J138,Sheet1!$B$17:$AA$23,MATCH(Control!S$28,Sheet1!$B$17:$AA$17,0),FALSE),"-")</f>
        <v>125</v>
      </c>
      <c r="T138" s="22">
        <f>IFERROR(VLOOKUP($J138,Sheet1!$B$17:$AA$23,MATCH(Control!T$28,Sheet1!$B$17:$AA$17,0),FALSE),"-")</f>
        <v>47</v>
      </c>
      <c r="U138" s="22">
        <f>IFERROR(VLOOKUP($J138,Sheet1!$B$17:$AA$23,MATCH(Control!U$28,Sheet1!$B$17:$AA$17,0),FALSE),"-")</f>
        <v>1</v>
      </c>
      <c r="V138" s="22">
        <f>IFERROR(VLOOKUP($J138,Sheet1!$B$17:$AA$23,MATCH(Control!V$28,Sheet1!$B$17:$AA$17,0),FALSE),"-")</f>
        <v>19</v>
      </c>
      <c r="W138" s="22">
        <f>IFERROR(VLOOKUP($J138,Sheet1!$B$17:$AA$23,MATCH(Control!W$28,Sheet1!$B$17:$AA$17,0),FALSE),"-")</f>
        <v>17</v>
      </c>
      <c r="X138" s="22">
        <f>IFERROR(VLOOKUP($J138,Sheet1!$B$17:$AA$23,MATCH(Control!X$28,Sheet1!$B$17:$AA$17,0),FALSE),"-")</f>
        <v>15</v>
      </c>
      <c r="Y138" s="22">
        <f>IFERROR(VLOOKUP($J138,Sheet1!$B$17:$AA$23,MATCH(Control!Y$28,Sheet1!$B$17:$AA$17,0),FALSE),"-")</f>
        <v>78</v>
      </c>
      <c r="Z138" s="22" t="str">
        <f>IFERROR(VLOOKUP($J138,Sheet1!$B$17:$AA$23,MATCH(Control!Z$28,Sheet1!$B$17:$AA$17,0),FALSE),"-")</f>
        <v>-</v>
      </c>
      <c r="AA138" s="22" t="str">
        <f>IFERROR(VLOOKUP($J138,Sheet1!$B$17:$AA$23,MATCH(Control!AA$28,Sheet1!$B$17:$AA$17,0),FALSE),"-")</f>
        <v>-</v>
      </c>
      <c r="AB138" s="22">
        <f>IFERROR(VLOOKUP($J138,Sheet1!$B$17:$AA$23,MATCH(Control!AB$28,Sheet1!$B$17:$AA$17,0),FALSE),"-")</f>
        <v>158</v>
      </c>
      <c r="AC138" s="22">
        <f>IFERROR(VLOOKUP($J138,Sheet1!$B$17:$AA$23,MATCH(Control!AC$28,Sheet1!$B$17:$AA$17,0),FALSE),"-")</f>
        <v>546</v>
      </c>
      <c r="AD138" s="22">
        <f>IFERROR(VLOOKUP($J138,Sheet1!$B$17:$AA$23,MATCH(Control!AD$28,Sheet1!$B$17:$AA$17,0),FALSE),"-")</f>
        <v>370</v>
      </c>
      <c r="AE138" s="22">
        <f>IFERROR(VLOOKUP($J138,Sheet1!$B$17:$AA$23,MATCH(Control!AE$28,Sheet1!$B$17:$AA$17,0),FALSE),"-")</f>
        <v>162</v>
      </c>
      <c r="AF138" s="22">
        <f>IFERROR(VLOOKUP($J138,Sheet1!$B$17:$AA$23,MATCH(Control!AF$28,Sheet1!$B$17:$AA$17,0),FALSE),"-")</f>
        <v>454</v>
      </c>
      <c r="AG138" s="22">
        <f>IFERROR(VLOOKUP($J138,Sheet1!$B$17:$AA$23,MATCH(Control!AG$28,Sheet1!$B$17:$AA$17,0),FALSE),"-")</f>
        <v>76</v>
      </c>
      <c r="AH138" s="22">
        <f>IFERROR(VLOOKUP($J138,Sheet1!$B$17:$AA$23,MATCH(Control!AH$28,Sheet1!$B$17:$AA$17,0),FALSE),"-")</f>
        <v>86</v>
      </c>
      <c r="AI138" s="22">
        <f>IFERROR(VLOOKUP($J138,Sheet1!$B$17:$AA$23,MATCH(Control!AI$28,Sheet1!$B$17:$AA$17,0),FALSE),"-")</f>
        <v>111</v>
      </c>
      <c r="AJ138" s="22">
        <f>IFERROR(VLOOKUP($J138,Sheet1!$B$17:$AA$23,MATCH(Control!AJ$28,Sheet1!$B$17:$AA$17,0),FALSE),"-")</f>
        <v>81</v>
      </c>
      <c r="AK138" s="22">
        <f>IFERROR(VLOOKUP($J138,Sheet1!$B$17:$AA$23,MATCH(Control!AK$28,Sheet1!$B$17:$AA$17,0),FALSE),"-")</f>
        <v>97</v>
      </c>
    </row>
    <row r="139" spans="9:37" x14ac:dyDescent="0.25">
      <c r="I139" s="2">
        <v>44713</v>
      </c>
      <c r="J139" t="s">
        <v>1014</v>
      </c>
      <c r="K139" s="22">
        <f>IFERROR(VLOOKUP($J139,Sheet1!$B$17:$AA$23,MATCH(Control!K$28,Sheet1!$B$17:$AA$17,0),FALSE),"-")</f>
        <v>6033</v>
      </c>
      <c r="L139" s="22">
        <f>IFERROR(VLOOKUP($J139,Sheet1!$B$17:$AA$23,MATCH(Control!L$28,Sheet1!$B$17:$AA$17,0),FALSE),"-")</f>
        <v>427</v>
      </c>
      <c r="M139" s="22">
        <f>IFERROR(VLOOKUP($J139,Sheet1!$B$17:$AA$23,MATCH(Control!M$28,Sheet1!$B$17:$AA$17,0),FALSE),"-")</f>
        <v>166</v>
      </c>
      <c r="N139" s="22">
        <f>IFERROR(VLOOKUP($J139,Sheet1!$B$17:$AA$23,MATCH(Control!N$28,Sheet1!$B$17:$AA$17,0),FALSE),"-")</f>
        <v>7</v>
      </c>
      <c r="O139" s="22" t="str">
        <f>IFERROR(VLOOKUP($J139,Sheet1!$B$17:$AA$23,MATCH(Control!O$28,Sheet1!$B$17:$AA$17,0),FALSE),"-")</f>
        <v>-</v>
      </c>
      <c r="P139" s="22">
        <f>IFERROR(VLOOKUP($J139,Sheet1!$B$17:$AA$23,MATCH(Control!P$28,Sheet1!$B$17:$AA$17,0),FALSE),"-")</f>
        <v>128</v>
      </c>
      <c r="Q139" s="22">
        <f>IFERROR(VLOOKUP($J139,Sheet1!$B$17:$AA$23,MATCH(Control!Q$28,Sheet1!$B$17:$AA$17,0),FALSE),"-")</f>
        <v>218</v>
      </c>
      <c r="R139" s="22" t="str">
        <f>IFERROR(VLOOKUP($J139,Sheet1!$B$17:$AA$23,MATCH(Control!R$28,Sheet1!$B$17:$AA$17,0),FALSE),"-")</f>
        <v>-</v>
      </c>
      <c r="S139" s="22">
        <f>IFERROR(VLOOKUP($J139,Sheet1!$B$17:$AA$23,MATCH(Control!S$28,Sheet1!$B$17:$AA$17,0),FALSE),"-")</f>
        <v>37</v>
      </c>
      <c r="T139" s="22">
        <f>IFERROR(VLOOKUP($J139,Sheet1!$B$17:$AA$23,MATCH(Control!T$28,Sheet1!$B$17:$AA$17,0),FALSE),"-")</f>
        <v>22</v>
      </c>
      <c r="U139" s="22">
        <f>IFERROR(VLOOKUP($J139,Sheet1!$B$17:$AA$23,MATCH(Control!U$28,Sheet1!$B$17:$AA$17,0),FALSE),"-")</f>
        <v>0</v>
      </c>
      <c r="V139" s="22">
        <f>IFERROR(VLOOKUP($J139,Sheet1!$B$17:$AA$23,MATCH(Control!V$28,Sheet1!$B$17:$AA$17,0),FALSE),"-")</f>
        <v>3</v>
      </c>
      <c r="W139" s="22">
        <f>IFERROR(VLOOKUP($J139,Sheet1!$B$17:$AA$23,MATCH(Control!W$28,Sheet1!$B$17:$AA$17,0),FALSE),"-")</f>
        <v>6</v>
      </c>
      <c r="X139" s="22">
        <f>IFERROR(VLOOKUP($J139,Sheet1!$B$17:$AA$23,MATCH(Control!X$28,Sheet1!$B$17:$AA$17,0),FALSE),"-")</f>
        <v>9</v>
      </c>
      <c r="Y139" s="22">
        <f>IFERROR(VLOOKUP($J139,Sheet1!$B$17:$AA$23,MATCH(Control!Y$28,Sheet1!$B$17:$AA$17,0),FALSE),"-")</f>
        <v>33</v>
      </c>
      <c r="Z139" s="22" t="str">
        <f>IFERROR(VLOOKUP($J139,Sheet1!$B$17:$AA$23,MATCH(Control!Z$28,Sheet1!$B$17:$AA$17,0),FALSE),"-")</f>
        <v>-</v>
      </c>
      <c r="AA139" s="22" t="str">
        <f>IFERROR(VLOOKUP($J139,Sheet1!$B$17:$AA$23,MATCH(Control!AA$28,Sheet1!$B$17:$AA$17,0),FALSE),"-")</f>
        <v>-</v>
      </c>
      <c r="AB139" s="22">
        <f>IFERROR(VLOOKUP($J139,Sheet1!$B$17:$AA$23,MATCH(Control!AB$28,Sheet1!$B$17:$AA$17,0),FALSE),"-")</f>
        <v>202</v>
      </c>
      <c r="AC139" s="22">
        <f>IFERROR(VLOOKUP($J139,Sheet1!$B$17:$AA$23,MATCH(Control!AC$28,Sheet1!$B$17:$AA$17,0),FALSE),"-")</f>
        <v>266</v>
      </c>
      <c r="AD139" s="22">
        <f>IFERROR(VLOOKUP($J139,Sheet1!$B$17:$AA$23,MATCH(Control!AD$28,Sheet1!$B$17:$AA$17,0),FALSE),"-")</f>
        <v>201</v>
      </c>
      <c r="AE139" s="22">
        <f>IFERROR(VLOOKUP($J139,Sheet1!$B$17:$AA$23,MATCH(Control!AE$28,Sheet1!$B$17:$AA$17,0),FALSE),"-")</f>
        <v>98</v>
      </c>
      <c r="AF139" s="22">
        <f>IFERROR(VLOOKUP($J139,Sheet1!$B$17:$AA$23,MATCH(Control!AF$28,Sheet1!$B$17:$AA$17,0),FALSE),"-")</f>
        <v>265</v>
      </c>
      <c r="AG139" s="22">
        <f>IFERROR(VLOOKUP($J139,Sheet1!$B$17:$AA$23,MATCH(Control!AG$28,Sheet1!$B$17:$AA$17,0),FALSE),"-")</f>
        <v>36</v>
      </c>
      <c r="AH139" s="22">
        <f>IFERROR(VLOOKUP($J139,Sheet1!$B$17:$AA$23,MATCH(Control!AH$28,Sheet1!$B$17:$AA$17,0),FALSE),"-")</f>
        <v>34</v>
      </c>
      <c r="AI139" s="22">
        <f>IFERROR(VLOOKUP($J139,Sheet1!$B$17:$AA$23,MATCH(Control!AI$28,Sheet1!$B$17:$AA$17,0),FALSE),"-")</f>
        <v>36</v>
      </c>
      <c r="AJ139" s="22">
        <f>IFERROR(VLOOKUP($J139,Sheet1!$B$17:$AA$23,MATCH(Control!AJ$28,Sheet1!$B$17:$AA$17,0),FALSE),"-")</f>
        <v>30</v>
      </c>
      <c r="AK139" s="22">
        <f>IFERROR(VLOOKUP($J139,Sheet1!$B$17:$AA$23,MATCH(Control!AK$28,Sheet1!$B$17:$AA$17,0),FALSE),"-")</f>
        <v>36</v>
      </c>
    </row>
    <row r="140" spans="9:37" x14ac:dyDescent="0.25">
      <c r="I140" s="2">
        <v>44713</v>
      </c>
      <c r="J140" t="s">
        <v>946</v>
      </c>
      <c r="K140" s="22">
        <f>IFERROR(VLOOKUP($J140,Sheet1!$B$17:$AA$23,MATCH(Control!K$28,Sheet1!$B$17:$AA$17,0),FALSE),"-")</f>
        <v>9953</v>
      </c>
      <c r="L140" s="22">
        <f>IFERROR(VLOOKUP($J140,Sheet1!$B$17:$AA$23,MATCH(Control!L$28,Sheet1!$B$17:$AA$17,0),FALSE),"-")</f>
        <v>757</v>
      </c>
      <c r="M140" s="22">
        <f>IFERROR(VLOOKUP($J140,Sheet1!$B$17:$AA$23,MATCH(Control!M$28,Sheet1!$B$17:$AA$17,0),FALSE),"-")</f>
        <v>203</v>
      </c>
      <c r="N140" s="22">
        <f>IFERROR(VLOOKUP($J140,Sheet1!$B$17:$AA$23,MATCH(Control!N$28,Sheet1!$B$17:$AA$17,0),FALSE),"-")</f>
        <v>0</v>
      </c>
      <c r="O140" s="22" t="str">
        <f>IFERROR(VLOOKUP($J140,Sheet1!$B$17:$AA$23,MATCH(Control!O$28,Sheet1!$B$17:$AA$17,0),FALSE),"-")</f>
        <v>-</v>
      </c>
      <c r="P140" s="22">
        <f>IFERROR(VLOOKUP($J140,Sheet1!$B$17:$AA$23,MATCH(Control!P$28,Sheet1!$B$17:$AA$17,0),FALSE),"-")</f>
        <v>2</v>
      </c>
      <c r="Q140" s="22">
        <f>IFERROR(VLOOKUP($J140,Sheet1!$B$17:$AA$23,MATCH(Control!Q$28,Sheet1!$B$17:$AA$17,0),FALSE),"-")</f>
        <v>134</v>
      </c>
      <c r="R140" s="22" t="str">
        <f>IFERROR(VLOOKUP($J140,Sheet1!$B$17:$AA$23,MATCH(Control!R$28,Sheet1!$B$17:$AA$17,0),FALSE),"-")</f>
        <v>-</v>
      </c>
      <c r="S140" s="22">
        <f>IFERROR(VLOOKUP($J140,Sheet1!$B$17:$AA$23,MATCH(Control!S$28,Sheet1!$B$17:$AA$17,0),FALSE),"-")</f>
        <v>26</v>
      </c>
      <c r="T140" s="22">
        <f>IFERROR(VLOOKUP($J140,Sheet1!$B$17:$AA$23,MATCH(Control!T$28,Sheet1!$B$17:$AA$17,0),FALSE),"-")</f>
        <v>14</v>
      </c>
      <c r="U140" s="22">
        <f>IFERROR(VLOOKUP($J140,Sheet1!$B$17:$AA$23,MATCH(Control!U$28,Sheet1!$B$17:$AA$17,0),FALSE),"-")</f>
        <v>0</v>
      </c>
      <c r="V140" s="22">
        <f>IFERROR(VLOOKUP($J140,Sheet1!$B$17:$AA$23,MATCH(Control!V$28,Sheet1!$B$17:$AA$17,0),FALSE),"-")</f>
        <v>4</v>
      </c>
      <c r="W140" s="22">
        <f>IFERROR(VLOOKUP($J140,Sheet1!$B$17:$AA$23,MATCH(Control!W$28,Sheet1!$B$17:$AA$17,0),FALSE),"-")</f>
        <v>3</v>
      </c>
      <c r="X140" s="22">
        <f>IFERROR(VLOOKUP($J140,Sheet1!$B$17:$AA$23,MATCH(Control!X$28,Sheet1!$B$17:$AA$17,0),FALSE),"-")</f>
        <v>1</v>
      </c>
      <c r="Y140" s="22">
        <f>IFERROR(VLOOKUP($J140,Sheet1!$B$17:$AA$23,MATCH(Control!Y$28,Sheet1!$B$17:$AA$17,0),FALSE),"-")</f>
        <v>16</v>
      </c>
      <c r="Z140" s="22" t="str">
        <f>IFERROR(VLOOKUP($J140,Sheet1!$B$17:$AA$23,MATCH(Control!Z$28,Sheet1!$B$17:$AA$17,0),FALSE),"-")</f>
        <v>-</v>
      </c>
      <c r="AA140" s="22" t="str">
        <f>IFERROR(VLOOKUP($J140,Sheet1!$B$17:$AA$23,MATCH(Control!AA$28,Sheet1!$B$17:$AA$17,0),FALSE),"-")</f>
        <v>-</v>
      </c>
      <c r="AB140" s="22">
        <f>IFERROR(VLOOKUP($J140,Sheet1!$B$17:$AA$23,MATCH(Control!AB$28,Sheet1!$B$17:$AA$17,0),FALSE),"-")</f>
        <v>79</v>
      </c>
      <c r="AC140" s="22">
        <f>IFERROR(VLOOKUP($J140,Sheet1!$B$17:$AA$23,MATCH(Control!AC$28,Sheet1!$B$17:$AA$17,0),FALSE),"-")</f>
        <v>153</v>
      </c>
      <c r="AD140" s="22">
        <f>IFERROR(VLOOKUP($J140,Sheet1!$B$17:$AA$23,MATCH(Control!AD$28,Sheet1!$B$17:$AA$17,0),FALSE),"-")</f>
        <v>94</v>
      </c>
      <c r="AE140" s="22">
        <f>IFERROR(VLOOKUP($J140,Sheet1!$B$17:$AA$23,MATCH(Control!AE$28,Sheet1!$B$17:$AA$17,0),FALSE),"-")</f>
        <v>73</v>
      </c>
      <c r="AF140" s="22">
        <f>IFERROR(VLOOKUP($J140,Sheet1!$B$17:$AA$23,MATCH(Control!AF$28,Sheet1!$B$17:$AA$17,0),FALSE),"-")</f>
        <v>153</v>
      </c>
      <c r="AG140" s="22">
        <f>IFERROR(VLOOKUP($J140,Sheet1!$B$17:$AA$23,MATCH(Control!AG$28,Sheet1!$B$17:$AA$17,0),FALSE),"-")</f>
        <v>18</v>
      </c>
      <c r="AH140" s="22">
        <f>IFERROR(VLOOKUP($J140,Sheet1!$B$17:$AA$23,MATCH(Control!AH$28,Sheet1!$B$17:$AA$17,0),FALSE),"-")</f>
        <v>14</v>
      </c>
      <c r="AI140" s="22">
        <f>IFERROR(VLOOKUP($J140,Sheet1!$B$17:$AA$23,MATCH(Control!AI$28,Sheet1!$B$17:$AA$17,0),FALSE),"-")</f>
        <v>19</v>
      </c>
      <c r="AJ140" s="22">
        <f>IFERROR(VLOOKUP($J140,Sheet1!$B$17:$AA$23,MATCH(Control!AJ$28,Sheet1!$B$17:$AA$17,0),FALSE),"-")</f>
        <v>13</v>
      </c>
      <c r="AK140" s="22">
        <f>IFERROR(VLOOKUP($J140,Sheet1!$B$17:$AA$23,MATCH(Control!AK$28,Sheet1!$B$17:$AA$17,0),FALSE),"-")</f>
        <v>20</v>
      </c>
    </row>
    <row r="141" spans="9:37" x14ac:dyDescent="0.25">
      <c r="I141" s="2">
        <v>44713</v>
      </c>
      <c r="J141" t="s">
        <v>818</v>
      </c>
      <c r="K141" s="22">
        <f>IFERROR(VLOOKUP($J141,Sheet1!$B$17:$AA$23,MATCH(Control!K$28,Sheet1!$B$17:$AA$17,0),FALSE),"-")</f>
        <v>8354</v>
      </c>
      <c r="L141" s="22">
        <f>IFERROR(VLOOKUP($J141,Sheet1!$B$17:$AA$23,MATCH(Control!L$28,Sheet1!$B$17:$AA$17,0),FALSE),"-")</f>
        <v>422</v>
      </c>
      <c r="M141" s="22">
        <f>IFERROR(VLOOKUP($J141,Sheet1!$B$17:$AA$23,MATCH(Control!M$28,Sheet1!$B$17:$AA$17,0),FALSE),"-")</f>
        <v>67</v>
      </c>
      <c r="N141" s="22">
        <f>IFERROR(VLOOKUP($J141,Sheet1!$B$17:$AA$23,MATCH(Control!N$28,Sheet1!$B$17:$AA$17,0),FALSE),"-")</f>
        <v>1</v>
      </c>
      <c r="O141" s="22" t="str">
        <f>IFERROR(VLOOKUP($J141,Sheet1!$B$17:$AA$23,MATCH(Control!O$28,Sheet1!$B$17:$AA$17,0),FALSE),"-")</f>
        <v>-</v>
      </c>
      <c r="P141" s="22">
        <f>IFERROR(VLOOKUP($J141,Sheet1!$B$17:$AA$23,MATCH(Control!P$28,Sheet1!$B$17:$AA$17,0),FALSE),"-")</f>
        <v>0</v>
      </c>
      <c r="Q141" s="22">
        <f>IFERROR(VLOOKUP($J141,Sheet1!$B$17:$AA$23,MATCH(Control!Q$28,Sheet1!$B$17:$AA$17,0),FALSE),"-")</f>
        <v>78</v>
      </c>
      <c r="R141" s="22" t="str">
        <f>IFERROR(VLOOKUP($J141,Sheet1!$B$17:$AA$23,MATCH(Control!R$28,Sheet1!$B$17:$AA$17,0),FALSE),"-")</f>
        <v>-</v>
      </c>
      <c r="S141" s="22">
        <f>IFERROR(VLOOKUP($J141,Sheet1!$B$17:$AA$23,MATCH(Control!S$28,Sheet1!$B$17:$AA$17,0),FALSE),"-")</f>
        <v>18</v>
      </c>
      <c r="T141" s="22">
        <f>IFERROR(VLOOKUP($J141,Sheet1!$B$17:$AA$23,MATCH(Control!T$28,Sheet1!$B$17:$AA$17,0),FALSE),"-")</f>
        <v>10</v>
      </c>
      <c r="U141" s="22">
        <f>IFERROR(VLOOKUP($J141,Sheet1!$B$17:$AA$23,MATCH(Control!U$28,Sheet1!$B$17:$AA$17,0),FALSE),"-")</f>
        <v>0</v>
      </c>
      <c r="V141" s="22">
        <f>IFERROR(VLOOKUP($J141,Sheet1!$B$17:$AA$23,MATCH(Control!V$28,Sheet1!$B$17:$AA$17,0),FALSE),"-")</f>
        <v>4</v>
      </c>
      <c r="W141" s="22">
        <f>IFERROR(VLOOKUP($J141,Sheet1!$B$17:$AA$23,MATCH(Control!W$28,Sheet1!$B$17:$AA$17,0),FALSE),"-")</f>
        <v>6</v>
      </c>
      <c r="X141" s="22">
        <f>IFERROR(VLOOKUP($J141,Sheet1!$B$17:$AA$23,MATCH(Control!X$28,Sheet1!$B$17:$AA$17,0),FALSE),"-")</f>
        <v>0</v>
      </c>
      <c r="Y141" s="22">
        <f>IFERROR(VLOOKUP($J141,Sheet1!$B$17:$AA$23,MATCH(Control!Y$28,Sheet1!$B$17:$AA$17,0),FALSE),"-")</f>
        <v>1</v>
      </c>
      <c r="Z141" s="22" t="str">
        <f>IFERROR(VLOOKUP($J141,Sheet1!$B$17:$AA$23,MATCH(Control!Z$28,Sheet1!$B$17:$AA$17,0),FALSE),"-")</f>
        <v>-</v>
      </c>
      <c r="AA141" s="22" t="str">
        <f>IFERROR(VLOOKUP($J141,Sheet1!$B$17:$AA$23,MATCH(Control!AA$28,Sheet1!$B$17:$AA$17,0),FALSE),"-")</f>
        <v>-</v>
      </c>
      <c r="AB141" s="22">
        <f>IFERROR(VLOOKUP($J141,Sheet1!$B$17:$AA$23,MATCH(Control!AB$28,Sheet1!$B$17:$AA$17,0),FALSE),"-")</f>
        <v>58</v>
      </c>
      <c r="AC141" s="22">
        <f>IFERROR(VLOOKUP($J141,Sheet1!$B$17:$AA$23,MATCH(Control!AC$28,Sheet1!$B$17:$AA$17,0),FALSE),"-")</f>
        <v>172</v>
      </c>
      <c r="AD141" s="22">
        <f>IFERROR(VLOOKUP($J141,Sheet1!$B$17:$AA$23,MATCH(Control!AD$28,Sheet1!$B$17:$AA$17,0),FALSE),"-")</f>
        <v>19</v>
      </c>
      <c r="AE141" s="22">
        <f>IFERROR(VLOOKUP($J141,Sheet1!$B$17:$AA$23,MATCH(Control!AE$28,Sheet1!$B$17:$AA$17,0),FALSE),"-")</f>
        <v>64</v>
      </c>
      <c r="AF141" s="22">
        <f>IFERROR(VLOOKUP($J141,Sheet1!$B$17:$AA$23,MATCH(Control!AF$28,Sheet1!$B$17:$AA$17,0),FALSE),"-")</f>
        <v>171</v>
      </c>
      <c r="AG141" s="22">
        <f>IFERROR(VLOOKUP($J141,Sheet1!$B$17:$AA$23,MATCH(Control!AG$28,Sheet1!$B$17:$AA$17,0),FALSE),"-")</f>
        <v>0</v>
      </c>
      <c r="AH141" s="22">
        <f>IFERROR(VLOOKUP($J141,Sheet1!$B$17:$AA$23,MATCH(Control!AH$28,Sheet1!$B$17:$AA$17,0),FALSE),"-")</f>
        <v>2</v>
      </c>
      <c r="AI141" s="22">
        <f>IFERROR(VLOOKUP($J141,Sheet1!$B$17:$AA$23,MATCH(Control!AI$28,Sheet1!$B$17:$AA$17,0),FALSE),"-")</f>
        <v>17</v>
      </c>
      <c r="AJ141" s="22">
        <f>IFERROR(VLOOKUP($J141,Sheet1!$B$17:$AA$23,MATCH(Control!AJ$28,Sheet1!$B$17:$AA$17,0),FALSE),"-")</f>
        <v>14</v>
      </c>
      <c r="AK141" s="22">
        <f>IFERROR(VLOOKUP($J141,Sheet1!$B$17:$AA$23,MATCH(Control!AK$28,Sheet1!$B$17:$AA$17,0),FALSE),"-")</f>
        <v>17</v>
      </c>
    </row>
    <row r="143" spans="9:37" x14ac:dyDescent="0.25">
      <c r="K143" t="s">
        <v>1430</v>
      </c>
      <c r="L143" t="s">
        <v>1431</v>
      </c>
      <c r="M143" t="s">
        <v>1434</v>
      </c>
      <c r="N143" t="s">
        <v>1435</v>
      </c>
      <c r="O143" t="s">
        <v>1436</v>
      </c>
      <c r="P143" t="s">
        <v>1437</v>
      </c>
      <c r="Q143" t="s">
        <v>1439</v>
      </c>
      <c r="R143" t="s">
        <v>1440</v>
      </c>
      <c r="S143" t="s">
        <v>1441</v>
      </c>
      <c r="T143" t="s">
        <v>1442</v>
      </c>
      <c r="U143" t="s">
        <v>1492</v>
      </c>
      <c r="V143" t="s">
        <v>1493</v>
      </c>
      <c r="W143" t="s">
        <v>1494</v>
      </c>
      <c r="X143" t="s">
        <v>1495</v>
      </c>
      <c r="Y143" t="s">
        <v>1496</v>
      </c>
      <c r="Z143" t="s">
        <v>1497</v>
      </c>
      <c r="AA143" t="s">
        <v>1498</v>
      </c>
      <c r="AB143" t="s">
        <v>1499</v>
      </c>
      <c r="AC143" t="s">
        <v>1500</v>
      </c>
      <c r="AD143" t="s">
        <v>1501</v>
      </c>
      <c r="AE143" t="s">
        <v>1567</v>
      </c>
      <c r="AF143" t="s">
        <v>1563</v>
      </c>
    </row>
    <row r="144" spans="9:37" x14ac:dyDescent="0.25">
      <c r="I144" s="2">
        <v>44743</v>
      </c>
      <c r="J144" t="s">
        <v>996</v>
      </c>
      <c r="K144" s="22">
        <v>7165</v>
      </c>
      <c r="L144" s="22">
        <v>543</v>
      </c>
      <c r="M144" s="22">
        <v>0</v>
      </c>
      <c r="N144" s="22">
        <v>0</v>
      </c>
      <c r="O144" s="22">
        <v>0</v>
      </c>
      <c r="P144" s="22">
        <v>59</v>
      </c>
      <c r="Q144" s="22">
        <v>1</v>
      </c>
      <c r="R144" s="22">
        <v>0</v>
      </c>
      <c r="S144" s="22">
        <v>0</v>
      </c>
      <c r="T144" s="22">
        <v>0</v>
      </c>
      <c r="U144" s="22">
        <v>0</v>
      </c>
      <c r="V144" s="22">
        <v>44</v>
      </c>
      <c r="W144" s="22">
        <v>0</v>
      </c>
      <c r="X144" s="22">
        <v>12</v>
      </c>
      <c r="Y144" s="22">
        <v>44</v>
      </c>
      <c r="Z144" s="22">
        <v>3</v>
      </c>
      <c r="AA144" s="22">
        <v>0</v>
      </c>
      <c r="AB144" s="22">
        <v>10</v>
      </c>
      <c r="AC144" s="22">
        <v>9</v>
      </c>
      <c r="AD144" s="22">
        <v>10</v>
      </c>
      <c r="AE144" s="22">
        <v>44</v>
      </c>
      <c r="AF144" s="22">
        <v>10</v>
      </c>
      <c r="AG144" s="22"/>
      <c r="AH144" s="22"/>
      <c r="AI144" s="22"/>
      <c r="AJ144" s="22"/>
      <c r="AK144" s="22"/>
    </row>
    <row r="145" spans="9:37" x14ac:dyDescent="0.25">
      <c r="I145" s="2">
        <v>44743</v>
      </c>
      <c r="J145" t="s">
        <v>1026</v>
      </c>
      <c r="K145" s="22">
        <v>17333</v>
      </c>
      <c r="L145" s="22">
        <v>1125</v>
      </c>
      <c r="M145" s="22">
        <v>10</v>
      </c>
      <c r="N145" s="22">
        <v>145</v>
      </c>
      <c r="O145" s="22">
        <v>0</v>
      </c>
      <c r="P145" s="22">
        <v>138</v>
      </c>
      <c r="Q145" s="22">
        <v>0</v>
      </c>
      <c r="R145" s="22">
        <v>1</v>
      </c>
      <c r="S145" s="22">
        <v>1</v>
      </c>
      <c r="T145" s="22">
        <v>1</v>
      </c>
      <c r="U145" s="22">
        <v>26</v>
      </c>
      <c r="V145" s="22">
        <v>147</v>
      </c>
      <c r="W145" s="22">
        <v>14</v>
      </c>
      <c r="X145" s="22">
        <v>50</v>
      </c>
      <c r="Y145" s="22">
        <v>151</v>
      </c>
      <c r="Z145" s="22">
        <v>1</v>
      </c>
      <c r="AA145" s="22">
        <v>1</v>
      </c>
      <c r="AB145" s="22">
        <v>17</v>
      </c>
      <c r="AC145" s="22">
        <v>12</v>
      </c>
      <c r="AD145" s="22">
        <v>15</v>
      </c>
      <c r="AE145" s="22">
        <v>153</v>
      </c>
      <c r="AF145" s="22">
        <v>17</v>
      </c>
      <c r="AG145" s="22"/>
      <c r="AH145" s="22"/>
      <c r="AI145" s="22"/>
      <c r="AJ145" s="22"/>
      <c r="AK145" s="22"/>
    </row>
    <row r="146" spans="9:37" x14ac:dyDescent="0.25">
      <c r="I146" s="2">
        <v>44743</v>
      </c>
      <c r="J146" t="s">
        <v>1014</v>
      </c>
      <c r="K146" s="22">
        <v>6008</v>
      </c>
      <c r="L146" s="22">
        <v>426</v>
      </c>
      <c r="M146" s="22">
        <v>8</v>
      </c>
      <c r="N146" s="22">
        <v>5</v>
      </c>
      <c r="O146" s="22">
        <v>26</v>
      </c>
      <c r="P146" s="22">
        <v>37</v>
      </c>
      <c r="Q146" s="22">
        <v>0</v>
      </c>
      <c r="R146" s="22">
        <v>0</v>
      </c>
      <c r="S146" s="22">
        <v>0</v>
      </c>
      <c r="T146" s="22">
        <v>0</v>
      </c>
      <c r="U146" s="22">
        <v>26</v>
      </c>
      <c r="V146" s="22">
        <v>58</v>
      </c>
      <c r="W146" s="22">
        <v>1</v>
      </c>
      <c r="X146" s="22">
        <v>25</v>
      </c>
      <c r="Y146" s="22">
        <v>59</v>
      </c>
      <c r="Z146" s="22">
        <v>0</v>
      </c>
      <c r="AA146" s="22">
        <v>0</v>
      </c>
      <c r="AB146" s="22">
        <v>0</v>
      </c>
      <c r="AC146" s="22">
        <v>0</v>
      </c>
      <c r="AD146" s="22">
        <v>0</v>
      </c>
      <c r="AE146" s="22">
        <v>59</v>
      </c>
      <c r="AF146" s="22">
        <v>0</v>
      </c>
      <c r="AG146" s="22"/>
      <c r="AH146" s="22"/>
      <c r="AI146" s="22"/>
      <c r="AJ146" s="22"/>
      <c r="AK146" s="22"/>
    </row>
    <row r="147" spans="9:37" x14ac:dyDescent="0.25">
      <c r="I147" s="2">
        <v>44743</v>
      </c>
      <c r="J147" t="s">
        <v>946</v>
      </c>
      <c r="K147" s="22">
        <v>9575</v>
      </c>
      <c r="L147" s="22">
        <v>753</v>
      </c>
      <c r="M147" s="22">
        <v>0</v>
      </c>
      <c r="N147" s="22">
        <v>2</v>
      </c>
      <c r="O147" s="22">
        <v>0</v>
      </c>
      <c r="P147" s="22">
        <v>31</v>
      </c>
      <c r="Q147" s="22">
        <v>0</v>
      </c>
      <c r="R147" s="22">
        <v>0</v>
      </c>
      <c r="S147" s="22">
        <v>0</v>
      </c>
      <c r="T147" s="22">
        <v>0</v>
      </c>
      <c r="U147" s="22">
        <v>0</v>
      </c>
      <c r="V147" s="22">
        <v>1</v>
      </c>
      <c r="W147" s="22">
        <v>0</v>
      </c>
      <c r="X147" s="22">
        <v>18</v>
      </c>
      <c r="Y147" s="22">
        <v>36</v>
      </c>
      <c r="Z147" s="22">
        <v>0</v>
      </c>
      <c r="AA147" s="22">
        <v>0</v>
      </c>
      <c r="AB147" s="22">
        <v>1</v>
      </c>
      <c r="AC147" s="22">
        <v>1</v>
      </c>
      <c r="AD147" s="22">
        <v>1</v>
      </c>
      <c r="AE147" s="22">
        <v>37</v>
      </c>
      <c r="AF147" s="22">
        <v>1</v>
      </c>
      <c r="AG147" s="22"/>
      <c r="AH147" s="22"/>
      <c r="AI147" s="22"/>
      <c r="AJ147" s="22"/>
      <c r="AK147" s="22"/>
    </row>
    <row r="148" spans="9:37" x14ac:dyDescent="0.25">
      <c r="I148" s="2">
        <v>44743</v>
      </c>
      <c r="J148" t="s">
        <v>818</v>
      </c>
      <c r="K148" s="22">
        <v>8129</v>
      </c>
      <c r="L148" s="22">
        <v>424</v>
      </c>
      <c r="M148" s="22">
        <v>0</v>
      </c>
      <c r="N148" s="22">
        <v>2</v>
      </c>
      <c r="O148" s="22">
        <v>0</v>
      </c>
      <c r="P148" s="22">
        <v>21</v>
      </c>
      <c r="Q148" s="22">
        <v>5</v>
      </c>
      <c r="R148" s="22">
        <v>3</v>
      </c>
      <c r="S148" s="22">
        <v>0</v>
      </c>
      <c r="T148" s="22">
        <v>1</v>
      </c>
      <c r="U148" s="22">
        <v>1</v>
      </c>
      <c r="V148" s="22">
        <v>50</v>
      </c>
      <c r="W148" s="22">
        <v>0</v>
      </c>
      <c r="X148" s="22">
        <v>18</v>
      </c>
      <c r="Y148" s="22">
        <v>57</v>
      </c>
      <c r="Z148" s="22">
        <v>0</v>
      </c>
      <c r="AA148" s="22">
        <v>0</v>
      </c>
      <c r="AB148" s="22">
        <v>12</v>
      </c>
      <c r="AC148" s="22">
        <v>11</v>
      </c>
      <c r="AD148" s="22">
        <v>11</v>
      </c>
      <c r="AE148" s="22">
        <v>57</v>
      </c>
      <c r="AF148" s="22">
        <v>12</v>
      </c>
      <c r="AG148" s="22"/>
      <c r="AH148" s="22"/>
      <c r="AI148" s="22"/>
      <c r="AJ148" s="22"/>
      <c r="AK148" s="22"/>
    </row>
    <row r="149" spans="9:37" x14ac:dyDescent="0.25">
      <c r="I149" s="2">
        <v>44774</v>
      </c>
      <c r="J149" t="s">
        <v>996</v>
      </c>
      <c r="K149" s="22">
        <v>7181</v>
      </c>
      <c r="L149" s="22">
        <v>545</v>
      </c>
      <c r="M149" s="22">
        <v>0</v>
      </c>
      <c r="N149" s="22">
        <v>0</v>
      </c>
      <c r="O149" s="22">
        <v>0</v>
      </c>
      <c r="P149" s="22">
        <v>61</v>
      </c>
      <c r="Q149" s="22">
        <v>1</v>
      </c>
      <c r="R149" s="22">
        <v>0</v>
      </c>
      <c r="S149" s="22">
        <v>0</v>
      </c>
      <c r="T149" s="22">
        <v>0</v>
      </c>
      <c r="U149" s="22">
        <v>0</v>
      </c>
      <c r="V149" s="22">
        <v>51</v>
      </c>
      <c r="W149" s="22">
        <v>0</v>
      </c>
      <c r="X149" s="22">
        <v>15</v>
      </c>
      <c r="Y149" s="22">
        <v>51</v>
      </c>
      <c r="Z149" s="22">
        <v>5</v>
      </c>
      <c r="AA149" s="22">
        <v>0</v>
      </c>
      <c r="AB149" s="22">
        <v>11</v>
      </c>
      <c r="AC149" s="22">
        <v>10</v>
      </c>
      <c r="AD149" s="22">
        <v>11</v>
      </c>
      <c r="AE149" s="22">
        <v>51</v>
      </c>
      <c r="AF149" s="22">
        <v>11</v>
      </c>
    </row>
    <row r="150" spans="9:37" x14ac:dyDescent="0.25">
      <c r="I150" s="2">
        <v>44774</v>
      </c>
      <c r="J150" t="s">
        <v>1026</v>
      </c>
      <c r="K150" s="22">
        <v>17286</v>
      </c>
      <c r="L150" s="22">
        <v>1129</v>
      </c>
      <c r="M150" s="22">
        <v>10</v>
      </c>
      <c r="N150" s="22">
        <v>199</v>
      </c>
      <c r="O150" s="22">
        <v>0</v>
      </c>
      <c r="P150" s="22">
        <v>138</v>
      </c>
      <c r="Q150" s="22">
        <v>0</v>
      </c>
      <c r="R150" s="22">
        <v>1</v>
      </c>
      <c r="S150" s="22">
        <v>1</v>
      </c>
      <c r="T150" s="22">
        <v>1</v>
      </c>
      <c r="U150" s="22">
        <v>29</v>
      </c>
      <c r="V150" s="22">
        <v>201</v>
      </c>
      <c r="W150" s="22">
        <v>14</v>
      </c>
      <c r="X150" s="22">
        <v>59</v>
      </c>
      <c r="Y150" s="22">
        <v>206</v>
      </c>
      <c r="Z150" s="22">
        <v>1</v>
      </c>
      <c r="AA150" s="22">
        <v>1</v>
      </c>
      <c r="AB150" s="22">
        <v>18</v>
      </c>
      <c r="AC150" s="22">
        <v>13</v>
      </c>
      <c r="AD150" s="22">
        <v>16</v>
      </c>
      <c r="AE150" s="22">
        <v>207</v>
      </c>
      <c r="AF150" s="22">
        <v>18</v>
      </c>
    </row>
    <row r="151" spans="9:37" x14ac:dyDescent="0.25">
      <c r="I151" s="2">
        <v>44774</v>
      </c>
      <c r="J151" t="s">
        <v>1014</v>
      </c>
      <c r="K151" s="22">
        <v>6032</v>
      </c>
      <c r="L151" s="22">
        <v>429</v>
      </c>
      <c r="M151" s="22">
        <v>8</v>
      </c>
      <c r="N151" s="22">
        <v>11</v>
      </c>
      <c r="O151" s="22">
        <v>34</v>
      </c>
      <c r="P151" s="22">
        <v>37</v>
      </c>
      <c r="Q151" s="22">
        <v>0</v>
      </c>
      <c r="R151" s="22">
        <v>0</v>
      </c>
      <c r="S151" s="22">
        <v>0</v>
      </c>
      <c r="T151" s="22">
        <v>1</v>
      </c>
      <c r="U151" s="22">
        <v>57</v>
      </c>
      <c r="V151" s="22">
        <v>98</v>
      </c>
      <c r="W151" s="22">
        <v>1</v>
      </c>
      <c r="X151" s="22">
        <v>44</v>
      </c>
      <c r="Y151" s="22">
        <v>99</v>
      </c>
      <c r="Z151" s="22">
        <v>0</v>
      </c>
      <c r="AA151" s="22">
        <v>0</v>
      </c>
      <c r="AB151" s="22">
        <v>1</v>
      </c>
      <c r="AC151" s="22">
        <v>1</v>
      </c>
      <c r="AD151" s="22">
        <v>1</v>
      </c>
      <c r="AE151" s="22">
        <v>99</v>
      </c>
      <c r="AF151" s="22">
        <v>1</v>
      </c>
    </row>
    <row r="152" spans="9:37" x14ac:dyDescent="0.25">
      <c r="I152" s="2">
        <v>44774</v>
      </c>
      <c r="J152" t="s">
        <v>946</v>
      </c>
      <c r="K152" s="22">
        <v>9619</v>
      </c>
      <c r="L152" s="22">
        <v>747</v>
      </c>
      <c r="M152" s="22">
        <v>0</v>
      </c>
      <c r="N152" s="22">
        <v>17</v>
      </c>
      <c r="O152" s="22">
        <v>0</v>
      </c>
      <c r="P152" s="22">
        <v>28</v>
      </c>
      <c r="Q152" s="22">
        <v>1</v>
      </c>
      <c r="R152" s="22">
        <v>0</v>
      </c>
      <c r="S152" s="22">
        <v>0</v>
      </c>
      <c r="T152" s="22">
        <v>2</v>
      </c>
      <c r="U152" s="22">
        <v>10</v>
      </c>
      <c r="V152" s="22">
        <v>22</v>
      </c>
      <c r="W152" s="22">
        <v>0</v>
      </c>
      <c r="X152" s="22">
        <v>30</v>
      </c>
      <c r="Y152" s="22">
        <v>62</v>
      </c>
      <c r="Z152" s="22">
        <v>2</v>
      </c>
      <c r="AA152" s="22">
        <v>0</v>
      </c>
      <c r="AB152" s="22">
        <v>3</v>
      </c>
      <c r="AC152" s="22">
        <v>2</v>
      </c>
      <c r="AD152" s="22">
        <v>3</v>
      </c>
      <c r="AE152" s="22">
        <v>64</v>
      </c>
      <c r="AF152" s="22">
        <v>3</v>
      </c>
    </row>
    <row r="153" spans="9:37" x14ac:dyDescent="0.25">
      <c r="I153" s="2">
        <v>44774</v>
      </c>
      <c r="J153" t="s">
        <v>818</v>
      </c>
      <c r="K153" s="22">
        <v>8142</v>
      </c>
      <c r="L153" s="22">
        <v>425</v>
      </c>
      <c r="M153" s="22">
        <v>0</v>
      </c>
      <c r="N153" s="22">
        <v>2</v>
      </c>
      <c r="O153" s="22">
        <v>0</v>
      </c>
      <c r="P153" s="22">
        <v>21</v>
      </c>
      <c r="Q153" s="22">
        <v>5</v>
      </c>
      <c r="R153" s="22">
        <v>3</v>
      </c>
      <c r="S153" s="22">
        <v>0</v>
      </c>
      <c r="T153" s="22">
        <v>1</v>
      </c>
      <c r="U153" s="22">
        <v>1</v>
      </c>
      <c r="V153" s="22">
        <v>71</v>
      </c>
      <c r="W153" s="22">
        <v>0</v>
      </c>
      <c r="X153" s="22">
        <v>24</v>
      </c>
      <c r="Y153" s="22">
        <v>77</v>
      </c>
      <c r="Z153" s="22">
        <v>0</v>
      </c>
      <c r="AA153" s="22">
        <v>0</v>
      </c>
      <c r="AB153" s="22">
        <v>12</v>
      </c>
      <c r="AC153" s="22">
        <v>11</v>
      </c>
      <c r="AD153" s="22">
        <v>11</v>
      </c>
      <c r="AE153" s="22">
        <v>77</v>
      </c>
      <c r="AF153" s="22">
        <v>12</v>
      </c>
    </row>
    <row r="154" spans="9:37" x14ac:dyDescent="0.25">
      <c r="I154" s="2">
        <v>44805</v>
      </c>
      <c r="J154" t="s">
        <v>996</v>
      </c>
      <c r="K154" s="22">
        <v>7169</v>
      </c>
      <c r="L154" s="22">
        <v>543</v>
      </c>
      <c r="M154" s="22">
        <v>0</v>
      </c>
      <c r="N154" s="22">
        <v>0</v>
      </c>
      <c r="O154" s="22">
        <v>0</v>
      </c>
      <c r="P154" s="22">
        <v>60</v>
      </c>
      <c r="Q154" s="22">
        <v>1</v>
      </c>
      <c r="R154" s="22">
        <v>0</v>
      </c>
      <c r="S154" s="22">
        <v>0</v>
      </c>
      <c r="T154" s="22">
        <v>0</v>
      </c>
      <c r="U154" s="22">
        <v>0</v>
      </c>
      <c r="V154" s="22">
        <v>67</v>
      </c>
      <c r="W154" s="22">
        <v>0</v>
      </c>
      <c r="X154" s="22">
        <v>21</v>
      </c>
      <c r="Y154" s="22">
        <v>67</v>
      </c>
      <c r="Z154" s="22">
        <v>5</v>
      </c>
      <c r="AA154" s="22">
        <v>0</v>
      </c>
      <c r="AB154" s="22">
        <v>14</v>
      </c>
      <c r="AC154" s="22">
        <v>12</v>
      </c>
      <c r="AD154" s="22">
        <v>15</v>
      </c>
      <c r="AE154" s="22">
        <v>67</v>
      </c>
      <c r="AF154" s="22">
        <v>15</v>
      </c>
    </row>
    <row r="155" spans="9:37" x14ac:dyDescent="0.25">
      <c r="I155" s="2">
        <v>44805</v>
      </c>
      <c r="J155" t="s">
        <v>1026</v>
      </c>
      <c r="K155" s="22">
        <v>17260</v>
      </c>
      <c r="L155" s="22">
        <v>1132</v>
      </c>
      <c r="M155" s="22">
        <v>10</v>
      </c>
      <c r="N155" s="22">
        <v>209</v>
      </c>
      <c r="O155" s="22">
        <v>0</v>
      </c>
      <c r="P155" s="22">
        <v>133</v>
      </c>
      <c r="Q155" s="22">
        <v>0</v>
      </c>
      <c r="R155" s="22">
        <v>1</v>
      </c>
      <c r="S155" s="22">
        <v>1</v>
      </c>
      <c r="T155" s="22">
        <v>1</v>
      </c>
      <c r="U155" s="22">
        <v>32</v>
      </c>
      <c r="V155" s="22">
        <v>239</v>
      </c>
      <c r="W155" s="22">
        <v>14</v>
      </c>
      <c r="X155" s="22">
        <v>77</v>
      </c>
      <c r="Y155" s="22">
        <v>244</v>
      </c>
      <c r="Z155" s="22">
        <v>1</v>
      </c>
      <c r="AA155" s="22">
        <v>1</v>
      </c>
      <c r="AB155" s="22">
        <v>45</v>
      </c>
      <c r="AC155" s="22">
        <v>31</v>
      </c>
      <c r="AD155" s="22">
        <v>43</v>
      </c>
      <c r="AE155" s="22">
        <v>245</v>
      </c>
      <c r="AF155" s="22">
        <v>45</v>
      </c>
    </row>
    <row r="156" spans="9:37" x14ac:dyDescent="0.25">
      <c r="I156" s="2">
        <v>44805</v>
      </c>
      <c r="J156" t="s">
        <v>1014</v>
      </c>
      <c r="K156" s="22">
        <v>6043</v>
      </c>
      <c r="L156" s="22">
        <v>437</v>
      </c>
      <c r="M156" s="22">
        <v>8</v>
      </c>
      <c r="N156" s="22">
        <v>56</v>
      </c>
      <c r="O156" s="22">
        <v>31</v>
      </c>
      <c r="P156" s="22">
        <v>37</v>
      </c>
      <c r="Q156" s="22">
        <v>2</v>
      </c>
      <c r="R156" s="22">
        <v>0</v>
      </c>
      <c r="S156" s="22">
        <v>0</v>
      </c>
      <c r="T156" s="22">
        <v>1</v>
      </c>
      <c r="U156" s="22">
        <v>89</v>
      </c>
      <c r="V156" s="22">
        <v>134</v>
      </c>
      <c r="W156" s="22">
        <v>1</v>
      </c>
      <c r="X156" s="22">
        <v>56</v>
      </c>
      <c r="Y156" s="22">
        <v>134</v>
      </c>
      <c r="Z156" s="22">
        <v>1</v>
      </c>
      <c r="AA156" s="22">
        <v>0</v>
      </c>
      <c r="AB156" s="22">
        <v>13</v>
      </c>
      <c r="AC156" s="22">
        <v>12</v>
      </c>
      <c r="AD156" s="22">
        <v>14</v>
      </c>
      <c r="AE156" s="22">
        <v>134</v>
      </c>
      <c r="AF156" s="22">
        <v>14</v>
      </c>
    </row>
    <row r="157" spans="9:37" x14ac:dyDescent="0.25">
      <c r="I157" s="2">
        <v>44805</v>
      </c>
      <c r="J157" t="s">
        <v>946</v>
      </c>
      <c r="K157" s="22">
        <v>9683</v>
      </c>
      <c r="L157" s="22">
        <v>756</v>
      </c>
      <c r="M157" s="22">
        <v>0</v>
      </c>
      <c r="N157" s="22">
        <v>26</v>
      </c>
      <c r="O157" s="22">
        <v>0</v>
      </c>
      <c r="P157" s="22">
        <v>28</v>
      </c>
      <c r="Q157" s="22">
        <v>1</v>
      </c>
      <c r="R157" s="22">
        <v>0</v>
      </c>
      <c r="S157" s="22">
        <v>0</v>
      </c>
      <c r="T157" s="22">
        <v>2</v>
      </c>
      <c r="U157" s="22">
        <v>14</v>
      </c>
      <c r="V157" s="22">
        <v>33</v>
      </c>
      <c r="W157" s="22">
        <v>0</v>
      </c>
      <c r="X157" s="22">
        <v>36</v>
      </c>
      <c r="Y157" s="22">
        <v>79</v>
      </c>
      <c r="Z157" s="22">
        <v>2</v>
      </c>
      <c r="AA157" s="22">
        <v>0</v>
      </c>
      <c r="AB157" s="22">
        <v>4</v>
      </c>
      <c r="AC157" s="22">
        <v>2</v>
      </c>
      <c r="AD157" s="22">
        <v>4</v>
      </c>
      <c r="AE157" s="22">
        <v>82</v>
      </c>
      <c r="AF157" s="22">
        <v>4</v>
      </c>
    </row>
    <row r="158" spans="9:37" x14ac:dyDescent="0.25">
      <c r="I158" s="2">
        <v>44805</v>
      </c>
      <c r="J158" t="s">
        <v>818</v>
      </c>
      <c r="K158" s="22">
        <v>8173</v>
      </c>
      <c r="L158" s="22">
        <v>427</v>
      </c>
      <c r="M158" s="22">
        <v>0</v>
      </c>
      <c r="N158" s="22">
        <v>2</v>
      </c>
      <c r="O158" s="22">
        <v>0</v>
      </c>
      <c r="P158" s="22">
        <v>21</v>
      </c>
      <c r="Q158" s="22">
        <v>5</v>
      </c>
      <c r="R158" s="22">
        <v>3</v>
      </c>
      <c r="S158" s="22">
        <v>0</v>
      </c>
      <c r="T158" s="22">
        <v>1</v>
      </c>
      <c r="U158" s="22">
        <v>2</v>
      </c>
      <c r="V158" s="22">
        <v>85</v>
      </c>
      <c r="W158" s="22">
        <v>0</v>
      </c>
      <c r="X158" s="22">
        <v>25</v>
      </c>
      <c r="Y158" s="22">
        <v>91</v>
      </c>
      <c r="Z158" s="22">
        <v>0</v>
      </c>
      <c r="AA158" s="22">
        <v>0</v>
      </c>
      <c r="AB158" s="22">
        <v>12</v>
      </c>
      <c r="AC158" s="22">
        <v>11</v>
      </c>
      <c r="AD158" s="22">
        <v>11</v>
      </c>
      <c r="AE158" s="22">
        <v>91</v>
      </c>
      <c r="AF158" s="22">
        <v>12</v>
      </c>
    </row>
    <row r="159" spans="9:37" x14ac:dyDescent="0.25">
      <c r="I159" s="2">
        <v>44835</v>
      </c>
      <c r="J159" t="s">
        <v>996</v>
      </c>
      <c r="K159" s="22">
        <v>7174</v>
      </c>
      <c r="L159" s="22">
        <v>539</v>
      </c>
      <c r="M159" s="22">
        <v>0</v>
      </c>
      <c r="N159" s="22">
        <v>12</v>
      </c>
      <c r="O159" s="22">
        <v>0</v>
      </c>
      <c r="P159" s="22">
        <v>60</v>
      </c>
      <c r="Q159" s="22">
        <v>1</v>
      </c>
      <c r="R159" s="22">
        <v>0</v>
      </c>
      <c r="S159" s="22">
        <v>0</v>
      </c>
      <c r="T159" s="22">
        <v>0</v>
      </c>
      <c r="U159" s="22">
        <v>0</v>
      </c>
      <c r="V159" s="22">
        <v>92</v>
      </c>
      <c r="W159" s="22">
        <v>25</v>
      </c>
      <c r="X159" s="22">
        <v>28</v>
      </c>
      <c r="Y159" s="22">
        <v>92</v>
      </c>
      <c r="Z159" s="22">
        <v>6</v>
      </c>
      <c r="AA159" s="22">
        <v>9</v>
      </c>
      <c r="AB159" s="22">
        <v>17</v>
      </c>
      <c r="AC159" s="22">
        <v>14</v>
      </c>
      <c r="AD159" s="22">
        <v>18</v>
      </c>
      <c r="AE159" s="22">
        <v>92</v>
      </c>
      <c r="AF159" s="22">
        <v>18</v>
      </c>
    </row>
    <row r="160" spans="9:37" x14ac:dyDescent="0.25">
      <c r="I160" s="2">
        <v>44835</v>
      </c>
      <c r="J160" t="s">
        <v>1026</v>
      </c>
      <c r="K160" s="22">
        <v>17355</v>
      </c>
      <c r="L160" s="22">
        <v>1142</v>
      </c>
      <c r="M160" s="22">
        <v>10</v>
      </c>
      <c r="N160" s="22">
        <v>225</v>
      </c>
      <c r="O160" s="22">
        <v>0</v>
      </c>
      <c r="P160" s="22">
        <v>134</v>
      </c>
      <c r="Q160" s="22">
        <v>0</v>
      </c>
      <c r="R160" s="22">
        <v>1</v>
      </c>
      <c r="S160" s="22">
        <v>1</v>
      </c>
      <c r="T160" s="22">
        <v>1</v>
      </c>
      <c r="U160" s="22">
        <v>37</v>
      </c>
      <c r="V160" s="22">
        <v>263</v>
      </c>
      <c r="W160" s="22">
        <v>26</v>
      </c>
      <c r="X160" s="22">
        <v>83</v>
      </c>
      <c r="Y160" s="22">
        <v>268</v>
      </c>
      <c r="Z160" s="22">
        <v>1</v>
      </c>
      <c r="AA160" s="22">
        <v>3</v>
      </c>
      <c r="AB160" s="22">
        <v>48</v>
      </c>
      <c r="AC160" s="22">
        <v>34</v>
      </c>
      <c r="AD160" s="22">
        <v>46</v>
      </c>
      <c r="AE160" s="22">
        <v>269</v>
      </c>
      <c r="AF160" s="22">
        <v>48</v>
      </c>
    </row>
    <row r="161" spans="9:32" x14ac:dyDescent="0.25">
      <c r="I161" s="2">
        <v>44835</v>
      </c>
      <c r="J161" t="s">
        <v>1014</v>
      </c>
      <c r="K161" s="22">
        <v>6030</v>
      </c>
      <c r="L161" s="22">
        <v>435</v>
      </c>
      <c r="M161" s="22">
        <v>8</v>
      </c>
      <c r="N161" s="22">
        <v>97</v>
      </c>
      <c r="O161" s="22">
        <v>28</v>
      </c>
      <c r="P161" s="22">
        <v>37</v>
      </c>
      <c r="Q161" s="22">
        <v>2</v>
      </c>
      <c r="R161" s="22">
        <v>1</v>
      </c>
      <c r="S161" s="22">
        <v>1</v>
      </c>
      <c r="T161" s="22">
        <v>24</v>
      </c>
      <c r="U161" s="22">
        <v>117</v>
      </c>
      <c r="V161" s="22">
        <v>163</v>
      </c>
      <c r="W161" s="22">
        <v>16</v>
      </c>
      <c r="X161" s="22">
        <v>66</v>
      </c>
      <c r="Y161" s="22">
        <v>164</v>
      </c>
      <c r="Z161" s="22">
        <v>21</v>
      </c>
      <c r="AA161" s="22">
        <v>3</v>
      </c>
      <c r="AB161" s="22">
        <v>25</v>
      </c>
      <c r="AC161" s="22">
        <v>21</v>
      </c>
      <c r="AD161" s="22">
        <v>26</v>
      </c>
      <c r="AE161" s="22">
        <v>164</v>
      </c>
      <c r="AF161" s="22">
        <v>27</v>
      </c>
    </row>
    <row r="162" spans="9:32" x14ac:dyDescent="0.25">
      <c r="I162" s="2">
        <v>44835</v>
      </c>
      <c r="J162" t="s">
        <v>946</v>
      </c>
      <c r="K162" s="22">
        <v>9716</v>
      </c>
      <c r="L162" s="22">
        <v>763</v>
      </c>
      <c r="M162" s="22">
        <v>0</v>
      </c>
      <c r="N162" s="22">
        <v>27</v>
      </c>
      <c r="O162" s="22">
        <v>0</v>
      </c>
      <c r="P162" s="22">
        <v>28</v>
      </c>
      <c r="Q162" s="22">
        <v>1</v>
      </c>
      <c r="R162" s="22">
        <v>0</v>
      </c>
      <c r="S162" s="22">
        <v>0</v>
      </c>
      <c r="T162" s="22">
        <v>3</v>
      </c>
      <c r="U162" s="22">
        <v>17</v>
      </c>
      <c r="V162" s="22">
        <v>47</v>
      </c>
      <c r="W162" s="22">
        <v>3</v>
      </c>
      <c r="X162" s="22">
        <v>39</v>
      </c>
      <c r="Y162" s="22">
        <v>83</v>
      </c>
      <c r="Z162" s="22">
        <v>4</v>
      </c>
      <c r="AA162" s="22">
        <v>1</v>
      </c>
      <c r="AB162" s="22">
        <v>6</v>
      </c>
      <c r="AC162" s="22">
        <v>4</v>
      </c>
      <c r="AD162" s="22">
        <v>6</v>
      </c>
      <c r="AE162" s="22">
        <v>86</v>
      </c>
      <c r="AF162" s="22">
        <v>6</v>
      </c>
    </row>
    <row r="163" spans="9:32" x14ac:dyDescent="0.25">
      <c r="I163" s="2">
        <v>44835</v>
      </c>
      <c r="J163" t="s">
        <v>818</v>
      </c>
      <c r="K163" s="22">
        <v>8197</v>
      </c>
      <c r="L163" s="22">
        <v>426</v>
      </c>
      <c r="M163" s="22">
        <v>0</v>
      </c>
      <c r="N163" s="22">
        <v>3</v>
      </c>
      <c r="O163" s="22">
        <v>0</v>
      </c>
      <c r="P163" s="22">
        <v>21</v>
      </c>
      <c r="Q163" s="22">
        <v>5</v>
      </c>
      <c r="R163" s="22">
        <v>3</v>
      </c>
      <c r="S163" s="22">
        <v>0</v>
      </c>
      <c r="T163" s="22">
        <v>1</v>
      </c>
      <c r="U163" s="22">
        <v>2</v>
      </c>
      <c r="V163" s="22">
        <v>91</v>
      </c>
      <c r="W163" s="22">
        <v>4</v>
      </c>
      <c r="X163" s="22">
        <v>25</v>
      </c>
      <c r="Y163" s="22">
        <v>97</v>
      </c>
      <c r="Z163" s="22">
        <v>0</v>
      </c>
      <c r="AA163" s="22">
        <v>1</v>
      </c>
      <c r="AB163" s="22">
        <v>12</v>
      </c>
      <c r="AC163" s="22">
        <v>11</v>
      </c>
      <c r="AD163" s="22">
        <v>11</v>
      </c>
      <c r="AE163" s="22">
        <v>97</v>
      </c>
      <c r="AF163" s="22">
        <v>12</v>
      </c>
    </row>
    <row r="164" spans="9:32" x14ac:dyDescent="0.25">
      <c r="I164" s="2">
        <v>44866</v>
      </c>
      <c r="J164" t="s">
        <v>996</v>
      </c>
      <c r="K164" s="22">
        <v>7196</v>
      </c>
      <c r="L164" s="22">
        <v>542</v>
      </c>
      <c r="M164" s="22">
        <v>0</v>
      </c>
      <c r="N164" s="22">
        <v>27</v>
      </c>
      <c r="O164" s="22">
        <v>0</v>
      </c>
      <c r="P164" s="22">
        <v>60</v>
      </c>
      <c r="Q164" s="22">
        <v>2</v>
      </c>
      <c r="R164" s="22">
        <v>0</v>
      </c>
      <c r="S164" s="22">
        <v>0</v>
      </c>
      <c r="T164" s="22">
        <v>0</v>
      </c>
      <c r="U164" s="22">
        <v>0</v>
      </c>
      <c r="V164" s="22">
        <v>104</v>
      </c>
      <c r="W164" s="22">
        <v>68</v>
      </c>
      <c r="X164" s="22">
        <v>35</v>
      </c>
      <c r="Y164" s="22">
        <v>104</v>
      </c>
      <c r="Z164" s="22">
        <v>8</v>
      </c>
      <c r="AA164" s="22">
        <v>18</v>
      </c>
      <c r="AB164" s="22">
        <v>20</v>
      </c>
      <c r="AC164" s="22">
        <v>17</v>
      </c>
      <c r="AD164" s="22">
        <v>21</v>
      </c>
      <c r="AE164" s="22">
        <v>104</v>
      </c>
      <c r="AF164" s="22">
        <v>21</v>
      </c>
    </row>
    <row r="165" spans="9:32" x14ac:dyDescent="0.25">
      <c r="I165" s="2">
        <v>44866</v>
      </c>
      <c r="J165" t="s">
        <v>1026</v>
      </c>
      <c r="K165" s="22">
        <v>17335</v>
      </c>
      <c r="L165" s="22">
        <v>1135</v>
      </c>
      <c r="M165" s="22">
        <v>10</v>
      </c>
      <c r="N165" s="22">
        <v>228</v>
      </c>
      <c r="O165" s="22">
        <v>0</v>
      </c>
      <c r="P165" s="22">
        <v>128</v>
      </c>
      <c r="Q165" s="22">
        <v>0</v>
      </c>
      <c r="R165" s="22">
        <v>1</v>
      </c>
      <c r="S165" s="22">
        <v>1</v>
      </c>
      <c r="T165" s="22">
        <v>1</v>
      </c>
      <c r="U165" s="22">
        <v>40</v>
      </c>
      <c r="V165" s="22">
        <v>279</v>
      </c>
      <c r="W165" s="22">
        <v>64</v>
      </c>
      <c r="X165" s="22">
        <v>87</v>
      </c>
      <c r="Y165" s="22">
        <v>285</v>
      </c>
      <c r="Z165" s="22">
        <v>1</v>
      </c>
      <c r="AA165" s="22">
        <v>15</v>
      </c>
      <c r="AB165" s="22">
        <v>47</v>
      </c>
      <c r="AC165" s="22">
        <v>34</v>
      </c>
      <c r="AD165" s="22">
        <v>45</v>
      </c>
      <c r="AE165" s="22">
        <v>286</v>
      </c>
      <c r="AF165" s="22">
        <v>47</v>
      </c>
    </row>
    <row r="166" spans="9:32" x14ac:dyDescent="0.25">
      <c r="I166" s="2">
        <v>44866</v>
      </c>
      <c r="J166" t="s">
        <v>1014</v>
      </c>
      <c r="K166" s="22">
        <v>6034</v>
      </c>
      <c r="L166" s="22">
        <v>435</v>
      </c>
      <c r="M166" s="22">
        <v>8</v>
      </c>
      <c r="N166" s="22">
        <v>151</v>
      </c>
      <c r="O166" s="22">
        <v>25</v>
      </c>
      <c r="P166" s="22">
        <v>37</v>
      </c>
      <c r="Q166" s="22">
        <v>2</v>
      </c>
      <c r="R166" s="22">
        <v>1</v>
      </c>
      <c r="S166" s="22">
        <v>1</v>
      </c>
      <c r="T166" s="22">
        <v>23</v>
      </c>
      <c r="U166" s="22">
        <v>153</v>
      </c>
      <c r="V166" s="22">
        <v>203</v>
      </c>
      <c r="W166" s="22">
        <v>105</v>
      </c>
      <c r="X166" s="22">
        <v>75</v>
      </c>
      <c r="Y166" s="22">
        <v>205</v>
      </c>
      <c r="Z166" s="22">
        <v>26</v>
      </c>
      <c r="AA166" s="22">
        <v>19</v>
      </c>
      <c r="AB166" s="22">
        <v>27</v>
      </c>
      <c r="AC166" s="22">
        <v>21</v>
      </c>
      <c r="AD166" s="22">
        <v>26</v>
      </c>
      <c r="AE166" s="22">
        <v>205</v>
      </c>
      <c r="AF166" s="22">
        <v>27</v>
      </c>
    </row>
    <row r="167" spans="9:32" x14ac:dyDescent="0.25">
      <c r="I167" s="2">
        <v>44866</v>
      </c>
      <c r="J167" t="s">
        <v>946</v>
      </c>
      <c r="K167" s="22">
        <v>9705</v>
      </c>
      <c r="L167" s="22">
        <v>763</v>
      </c>
      <c r="M167" s="22">
        <v>1</v>
      </c>
      <c r="N167" s="22">
        <v>34</v>
      </c>
      <c r="O167" s="22">
        <v>0</v>
      </c>
      <c r="P167" s="22">
        <v>27</v>
      </c>
      <c r="Q167" s="22">
        <v>1</v>
      </c>
      <c r="R167" s="22">
        <v>0</v>
      </c>
      <c r="S167" s="22">
        <v>0</v>
      </c>
      <c r="T167" s="22">
        <v>3</v>
      </c>
      <c r="U167" s="22">
        <v>20</v>
      </c>
      <c r="V167" s="22">
        <v>54</v>
      </c>
      <c r="W167" s="22">
        <v>17</v>
      </c>
      <c r="X167" s="22">
        <v>42</v>
      </c>
      <c r="Y167" s="22">
        <v>90</v>
      </c>
      <c r="Z167" s="22">
        <v>4</v>
      </c>
      <c r="AA167" s="22">
        <v>3</v>
      </c>
      <c r="AB167" s="22">
        <v>6</v>
      </c>
      <c r="AC167" s="22">
        <v>4</v>
      </c>
      <c r="AD167" s="22">
        <v>6</v>
      </c>
      <c r="AE167" s="22">
        <v>93</v>
      </c>
      <c r="AF167" s="22">
        <v>6</v>
      </c>
    </row>
    <row r="168" spans="9:32" x14ac:dyDescent="0.25">
      <c r="I168" s="2">
        <v>44866</v>
      </c>
      <c r="J168" t="s">
        <v>818</v>
      </c>
      <c r="K168" s="22">
        <v>8201</v>
      </c>
      <c r="L168" s="22">
        <v>423</v>
      </c>
      <c r="M168" s="22">
        <v>0</v>
      </c>
      <c r="N168" s="22">
        <v>8</v>
      </c>
      <c r="O168" s="22">
        <v>0</v>
      </c>
      <c r="P168" s="22">
        <v>21</v>
      </c>
      <c r="Q168" s="22">
        <v>5</v>
      </c>
      <c r="R168" s="22">
        <v>3</v>
      </c>
      <c r="S168" s="22">
        <v>0</v>
      </c>
      <c r="T168" s="22">
        <v>1</v>
      </c>
      <c r="U168" s="22">
        <v>2</v>
      </c>
      <c r="V168" s="22">
        <v>98</v>
      </c>
      <c r="W168" s="22">
        <v>6</v>
      </c>
      <c r="X168" s="22">
        <v>29</v>
      </c>
      <c r="Y168" s="22">
        <v>105</v>
      </c>
      <c r="Z168" s="22">
        <v>0</v>
      </c>
      <c r="AA168" s="22">
        <v>1</v>
      </c>
      <c r="AB168" s="22">
        <v>12</v>
      </c>
      <c r="AC168" s="22">
        <v>11</v>
      </c>
      <c r="AD168" s="22">
        <v>11</v>
      </c>
      <c r="AE168" s="22">
        <v>105</v>
      </c>
      <c r="AF168" s="22">
        <v>12</v>
      </c>
    </row>
    <row r="169" spans="9:32" x14ac:dyDescent="0.25">
      <c r="I169" s="2">
        <v>44896</v>
      </c>
      <c r="J169" t="s">
        <v>996</v>
      </c>
      <c r="K169" s="22">
        <v>7184</v>
      </c>
      <c r="L169" s="22">
        <v>542</v>
      </c>
      <c r="M169" s="22">
        <v>0</v>
      </c>
      <c r="N169" s="22">
        <v>65</v>
      </c>
      <c r="O169" s="22">
        <v>0</v>
      </c>
      <c r="P169" s="22">
        <v>60</v>
      </c>
      <c r="Q169" s="22">
        <v>2</v>
      </c>
      <c r="R169" s="22">
        <v>0</v>
      </c>
      <c r="S169" s="22">
        <v>0</v>
      </c>
      <c r="T169" s="22">
        <v>0</v>
      </c>
      <c r="U169" s="22">
        <v>1</v>
      </c>
      <c r="V169" s="22">
        <v>145</v>
      </c>
      <c r="W169" s="22">
        <v>104</v>
      </c>
      <c r="X169" s="22">
        <v>46</v>
      </c>
      <c r="Y169" s="22">
        <v>40</v>
      </c>
      <c r="Z169" s="22">
        <v>10</v>
      </c>
      <c r="AA169" s="22">
        <v>27</v>
      </c>
      <c r="AB169" s="22">
        <v>29</v>
      </c>
      <c r="AC169" s="22">
        <v>25</v>
      </c>
      <c r="AD169" s="22">
        <v>25</v>
      </c>
      <c r="AE169" s="22">
        <v>145</v>
      </c>
      <c r="AF169" s="22">
        <v>30</v>
      </c>
    </row>
    <row r="170" spans="9:32" x14ac:dyDescent="0.25">
      <c r="I170" s="2">
        <v>44896</v>
      </c>
      <c r="J170" t="s">
        <v>1026</v>
      </c>
      <c r="K170" s="22">
        <v>17405</v>
      </c>
      <c r="L170" s="22">
        <v>1131</v>
      </c>
      <c r="M170" s="22">
        <v>11</v>
      </c>
      <c r="N170" s="22">
        <v>250</v>
      </c>
      <c r="O170" s="22">
        <v>0</v>
      </c>
      <c r="P170" s="22">
        <v>126</v>
      </c>
      <c r="Q170" s="22">
        <v>1</v>
      </c>
      <c r="R170" s="22">
        <v>2</v>
      </c>
      <c r="S170" s="22">
        <v>1</v>
      </c>
      <c r="T170" s="22">
        <v>4</v>
      </c>
      <c r="U170" s="22">
        <v>60</v>
      </c>
      <c r="V170" s="22">
        <v>489</v>
      </c>
      <c r="W170" s="22">
        <v>299</v>
      </c>
      <c r="X170" s="22">
        <v>146</v>
      </c>
      <c r="Y170" s="22">
        <v>133</v>
      </c>
      <c r="Z170" s="22">
        <v>4</v>
      </c>
      <c r="AA170" s="22">
        <v>71</v>
      </c>
      <c r="AB170" s="22">
        <v>105</v>
      </c>
      <c r="AC170" s="22">
        <v>71</v>
      </c>
      <c r="AD170" s="22">
        <v>65</v>
      </c>
      <c r="AE170" s="22">
        <v>494</v>
      </c>
      <c r="AF170" s="22">
        <v>105</v>
      </c>
    </row>
    <row r="171" spans="9:32" x14ac:dyDescent="0.25">
      <c r="I171" s="2">
        <v>44896</v>
      </c>
      <c r="J171" t="s">
        <v>1014</v>
      </c>
      <c r="K171" s="22">
        <v>6020</v>
      </c>
      <c r="L171" s="22">
        <v>433</v>
      </c>
      <c r="M171" s="22">
        <v>8</v>
      </c>
      <c r="N171" s="22">
        <v>161</v>
      </c>
      <c r="O171" s="22">
        <v>24</v>
      </c>
      <c r="P171" s="22">
        <v>38</v>
      </c>
      <c r="Q171" s="22">
        <v>2</v>
      </c>
      <c r="R171" s="22">
        <v>2</v>
      </c>
      <c r="S171" s="22">
        <v>1</v>
      </c>
      <c r="T171" s="22">
        <v>23</v>
      </c>
      <c r="U171" s="22">
        <v>162</v>
      </c>
      <c r="V171" s="22">
        <v>212</v>
      </c>
      <c r="W171" s="22">
        <v>128</v>
      </c>
      <c r="X171" s="22">
        <v>80</v>
      </c>
      <c r="Y171" s="22">
        <v>62</v>
      </c>
      <c r="Z171" s="22">
        <v>28</v>
      </c>
      <c r="AA171" s="22">
        <v>23</v>
      </c>
      <c r="AB171" s="22">
        <v>29</v>
      </c>
      <c r="AC171" s="22">
        <v>23</v>
      </c>
      <c r="AD171" s="22">
        <v>17</v>
      </c>
      <c r="AE171" s="22">
        <v>214</v>
      </c>
      <c r="AF171" s="22">
        <v>29</v>
      </c>
    </row>
    <row r="172" spans="9:32" x14ac:dyDescent="0.25">
      <c r="I172" s="2">
        <v>44896</v>
      </c>
      <c r="J172" t="s">
        <v>946</v>
      </c>
      <c r="K172" s="22">
        <v>9791</v>
      </c>
      <c r="L172" s="22">
        <v>765</v>
      </c>
      <c r="M172" s="22">
        <v>1</v>
      </c>
      <c r="N172" s="22">
        <v>55</v>
      </c>
      <c r="O172" s="22">
        <v>0</v>
      </c>
      <c r="P172" s="22">
        <v>25</v>
      </c>
      <c r="Q172" s="22">
        <v>1</v>
      </c>
      <c r="R172" s="22">
        <v>0</v>
      </c>
      <c r="S172" s="22">
        <v>1</v>
      </c>
      <c r="T172" s="22">
        <v>3</v>
      </c>
      <c r="U172" s="22">
        <v>37</v>
      </c>
      <c r="V172" s="22">
        <v>78</v>
      </c>
      <c r="W172" s="22">
        <v>34</v>
      </c>
      <c r="X172" s="22">
        <v>50</v>
      </c>
      <c r="Y172" s="22">
        <v>35</v>
      </c>
      <c r="Z172" s="22">
        <v>4</v>
      </c>
      <c r="AA172" s="22">
        <v>3</v>
      </c>
      <c r="AB172" s="22">
        <v>6</v>
      </c>
      <c r="AC172" s="22">
        <v>4</v>
      </c>
      <c r="AD172" s="22">
        <v>4</v>
      </c>
      <c r="AE172" s="22">
        <v>116</v>
      </c>
      <c r="AF172" s="22">
        <v>6</v>
      </c>
    </row>
    <row r="173" spans="9:32" x14ac:dyDescent="0.25">
      <c r="I173" s="2">
        <v>44896</v>
      </c>
      <c r="J173" t="s">
        <v>818</v>
      </c>
      <c r="K173" s="22">
        <v>8307</v>
      </c>
      <c r="L173" s="22">
        <v>425</v>
      </c>
      <c r="M173" s="22">
        <v>0</v>
      </c>
      <c r="N173" s="22">
        <v>19</v>
      </c>
      <c r="O173" s="22">
        <v>0</v>
      </c>
      <c r="P173" s="22">
        <v>20</v>
      </c>
      <c r="Q173" s="22">
        <v>4</v>
      </c>
      <c r="R173" s="22">
        <v>3</v>
      </c>
      <c r="S173" s="22">
        <v>0</v>
      </c>
      <c r="T173" s="22">
        <v>1</v>
      </c>
      <c r="U173" s="22">
        <v>11</v>
      </c>
      <c r="V173" s="22">
        <v>111</v>
      </c>
      <c r="W173" s="22">
        <v>8</v>
      </c>
      <c r="X173" s="22">
        <v>37</v>
      </c>
      <c r="Y173" s="22">
        <v>26</v>
      </c>
      <c r="Z173" s="22">
        <v>0</v>
      </c>
      <c r="AA173" s="22">
        <v>2</v>
      </c>
      <c r="AB173" s="22">
        <v>11</v>
      </c>
      <c r="AC173" s="22">
        <v>10</v>
      </c>
      <c r="AD173" s="22">
        <v>10</v>
      </c>
      <c r="AE173" s="22">
        <v>116</v>
      </c>
      <c r="AF173" s="22">
        <v>11</v>
      </c>
    </row>
    <row r="174" spans="9:32" x14ac:dyDescent="0.25">
      <c r="I174" s="2">
        <v>44927</v>
      </c>
      <c r="J174" t="s">
        <v>996</v>
      </c>
      <c r="K174" s="22">
        <v>7161</v>
      </c>
      <c r="L174" s="22">
        <v>543</v>
      </c>
      <c r="M174" s="22">
        <v>0</v>
      </c>
      <c r="N174" s="22">
        <v>86</v>
      </c>
      <c r="O174" s="22">
        <v>0</v>
      </c>
      <c r="P174" s="22">
        <v>60</v>
      </c>
      <c r="Q174" s="22">
        <v>2</v>
      </c>
      <c r="R174" s="22">
        <v>0</v>
      </c>
      <c r="S174" s="22">
        <v>0</v>
      </c>
      <c r="T174" s="22">
        <v>0</v>
      </c>
      <c r="U174" s="22">
        <v>1</v>
      </c>
      <c r="V174" s="22">
        <v>166</v>
      </c>
      <c r="W174" s="22">
        <v>118</v>
      </c>
      <c r="X174" s="22">
        <v>50</v>
      </c>
      <c r="Y174" s="22">
        <v>46</v>
      </c>
      <c r="Z174" s="22">
        <v>10</v>
      </c>
      <c r="AA174" s="22">
        <v>27</v>
      </c>
      <c r="AB174" s="22">
        <v>29</v>
      </c>
      <c r="AC174" s="22">
        <v>25</v>
      </c>
      <c r="AD174" s="22">
        <v>25</v>
      </c>
      <c r="AE174" s="22">
        <v>166</v>
      </c>
      <c r="AF174" s="22">
        <v>30</v>
      </c>
    </row>
    <row r="175" spans="9:32" x14ac:dyDescent="0.25">
      <c r="I175" s="2">
        <v>44927</v>
      </c>
      <c r="J175" t="s">
        <v>1026</v>
      </c>
      <c r="K175" s="22">
        <v>17441</v>
      </c>
      <c r="L175" s="22">
        <v>1140</v>
      </c>
      <c r="M175" s="22">
        <v>11</v>
      </c>
      <c r="N175" s="22">
        <v>273</v>
      </c>
      <c r="O175" s="22">
        <v>0</v>
      </c>
      <c r="P175" s="22">
        <v>128</v>
      </c>
      <c r="Q175" s="22">
        <v>1</v>
      </c>
      <c r="R175" s="22">
        <v>4</v>
      </c>
      <c r="S175" s="22">
        <v>1</v>
      </c>
      <c r="T175" s="22">
        <v>6</v>
      </c>
      <c r="U175" s="22">
        <v>85</v>
      </c>
      <c r="V175" s="22">
        <v>509</v>
      </c>
      <c r="W175" s="22">
        <v>359</v>
      </c>
      <c r="X175" s="22">
        <v>150</v>
      </c>
      <c r="Y175" s="22">
        <v>134</v>
      </c>
      <c r="Z175" s="22">
        <v>6</v>
      </c>
      <c r="AA175" s="22">
        <v>74</v>
      </c>
      <c r="AB175" s="22">
        <v>105</v>
      </c>
      <c r="AC175" s="22">
        <v>72</v>
      </c>
      <c r="AD175" s="22">
        <v>66</v>
      </c>
      <c r="AE175" s="22">
        <v>514</v>
      </c>
      <c r="AF175" s="22">
        <v>105</v>
      </c>
    </row>
    <row r="176" spans="9:32" x14ac:dyDescent="0.25">
      <c r="I176" s="2">
        <v>44927</v>
      </c>
      <c r="J176" t="s">
        <v>1014</v>
      </c>
      <c r="K176" s="22">
        <v>5995</v>
      </c>
      <c r="L176" s="22">
        <v>432</v>
      </c>
      <c r="M176" s="22">
        <v>8</v>
      </c>
      <c r="N176" s="22">
        <v>167</v>
      </c>
      <c r="O176" s="22">
        <v>24</v>
      </c>
      <c r="P176" s="22">
        <v>38</v>
      </c>
      <c r="Q176" s="22">
        <v>2</v>
      </c>
      <c r="R176" s="22">
        <v>2</v>
      </c>
      <c r="S176" s="22">
        <v>1</v>
      </c>
      <c r="T176" s="22">
        <v>23</v>
      </c>
      <c r="U176" s="22">
        <v>170</v>
      </c>
      <c r="V176" s="22">
        <v>218</v>
      </c>
      <c r="W176" s="22">
        <v>162</v>
      </c>
      <c r="X176" s="22">
        <v>86</v>
      </c>
      <c r="Y176" s="22">
        <v>63</v>
      </c>
      <c r="Z176" s="22">
        <v>29</v>
      </c>
      <c r="AA176" s="22">
        <v>26</v>
      </c>
      <c r="AB176" s="22">
        <v>30</v>
      </c>
      <c r="AC176" s="22">
        <v>24</v>
      </c>
      <c r="AD176" s="22">
        <v>18</v>
      </c>
      <c r="AE176" s="22">
        <v>220</v>
      </c>
      <c r="AF176" s="22">
        <v>30</v>
      </c>
    </row>
    <row r="177" spans="9:32" x14ac:dyDescent="0.25">
      <c r="I177" s="2">
        <v>44927</v>
      </c>
      <c r="J177" t="s">
        <v>946</v>
      </c>
      <c r="K177" s="22">
        <v>9873</v>
      </c>
      <c r="L177" s="22">
        <v>765</v>
      </c>
      <c r="M177" s="22">
        <v>2</v>
      </c>
      <c r="N177" s="22">
        <v>97</v>
      </c>
      <c r="O177" s="22">
        <v>0</v>
      </c>
      <c r="P177" s="22">
        <v>25</v>
      </c>
      <c r="Q177" s="22">
        <v>1</v>
      </c>
      <c r="R177" s="22">
        <v>0</v>
      </c>
      <c r="S177" s="22">
        <v>1</v>
      </c>
      <c r="T177" s="22">
        <v>3</v>
      </c>
      <c r="U177" s="22">
        <v>67</v>
      </c>
      <c r="V177" s="22">
        <v>125</v>
      </c>
      <c r="W177" s="22">
        <v>56</v>
      </c>
      <c r="X177" s="22">
        <v>69</v>
      </c>
      <c r="Y177" s="22">
        <v>48</v>
      </c>
      <c r="Z177" s="22">
        <v>4</v>
      </c>
      <c r="AA177" s="22">
        <v>5</v>
      </c>
      <c r="AB177" s="22">
        <v>6</v>
      </c>
      <c r="AC177" s="22">
        <v>5</v>
      </c>
      <c r="AD177" s="22">
        <v>5</v>
      </c>
      <c r="AE177" s="22">
        <v>161</v>
      </c>
      <c r="AF177" s="22">
        <v>6</v>
      </c>
    </row>
    <row r="178" spans="9:32" x14ac:dyDescent="0.25">
      <c r="I178" s="2">
        <v>44927</v>
      </c>
      <c r="J178" t="s">
        <v>818</v>
      </c>
      <c r="K178" s="22">
        <v>8291</v>
      </c>
      <c r="L178" s="22">
        <v>425</v>
      </c>
      <c r="M178" s="22">
        <v>0</v>
      </c>
      <c r="N178" s="22">
        <v>24</v>
      </c>
      <c r="O178" s="22">
        <v>0</v>
      </c>
      <c r="P178" s="22">
        <v>20</v>
      </c>
      <c r="Q178" s="22">
        <v>4</v>
      </c>
      <c r="R178" s="22">
        <v>3</v>
      </c>
      <c r="S178" s="22">
        <v>0</v>
      </c>
      <c r="T178" s="22">
        <v>1</v>
      </c>
      <c r="U178" s="22">
        <v>18</v>
      </c>
      <c r="V178" s="22">
        <v>119</v>
      </c>
      <c r="W178" s="22">
        <v>11</v>
      </c>
      <c r="X178" s="22">
        <v>39</v>
      </c>
      <c r="Y178" s="22">
        <v>26</v>
      </c>
      <c r="Z178" s="22">
        <v>0</v>
      </c>
      <c r="AA178" s="22">
        <v>2</v>
      </c>
      <c r="AB178" s="22">
        <v>11</v>
      </c>
      <c r="AC178" s="22">
        <v>10</v>
      </c>
      <c r="AD178" s="22">
        <v>10</v>
      </c>
      <c r="AE178" s="22">
        <v>123</v>
      </c>
      <c r="AF178" s="22">
        <v>11</v>
      </c>
    </row>
    <row r="179" spans="9:32" x14ac:dyDescent="0.25">
      <c r="I179" s="2">
        <v>44958</v>
      </c>
      <c r="J179" t="s">
        <v>996</v>
      </c>
      <c r="K179" s="22">
        <v>7161</v>
      </c>
      <c r="L179" s="22">
        <v>543</v>
      </c>
      <c r="M179" s="22">
        <v>0</v>
      </c>
      <c r="N179" s="22">
        <v>86</v>
      </c>
      <c r="O179" s="22">
        <v>0</v>
      </c>
      <c r="P179" s="22">
        <v>60</v>
      </c>
      <c r="Q179" s="22">
        <v>2</v>
      </c>
      <c r="R179" s="22">
        <v>0</v>
      </c>
      <c r="S179" s="22">
        <v>0</v>
      </c>
      <c r="T179" s="22">
        <v>0</v>
      </c>
      <c r="U179" s="22">
        <v>1</v>
      </c>
      <c r="V179" s="22">
        <v>166</v>
      </c>
      <c r="W179" s="22">
        <v>118</v>
      </c>
      <c r="X179" s="22">
        <v>50</v>
      </c>
      <c r="Y179" s="22">
        <v>46</v>
      </c>
      <c r="Z179" s="22">
        <v>10</v>
      </c>
      <c r="AA179" s="22">
        <v>27</v>
      </c>
      <c r="AB179" s="22">
        <v>29</v>
      </c>
      <c r="AC179" s="22">
        <v>25</v>
      </c>
      <c r="AD179" s="22">
        <v>25</v>
      </c>
      <c r="AE179" s="22">
        <v>166</v>
      </c>
      <c r="AF179" s="22">
        <v>30</v>
      </c>
    </row>
    <row r="180" spans="9:32" x14ac:dyDescent="0.25">
      <c r="I180" s="2">
        <v>44958</v>
      </c>
      <c r="J180" t="s">
        <v>1026</v>
      </c>
      <c r="K180" s="22">
        <v>17441</v>
      </c>
      <c r="L180" s="22">
        <v>1140</v>
      </c>
      <c r="M180" s="22">
        <v>11</v>
      </c>
      <c r="N180" s="22">
        <v>273</v>
      </c>
      <c r="O180" s="22">
        <v>0</v>
      </c>
      <c r="P180" s="22">
        <v>128</v>
      </c>
      <c r="Q180" s="22">
        <v>1</v>
      </c>
      <c r="R180" s="22">
        <v>4</v>
      </c>
      <c r="S180" s="22">
        <v>1</v>
      </c>
      <c r="T180" s="22">
        <v>6</v>
      </c>
      <c r="U180" s="22">
        <v>85</v>
      </c>
      <c r="V180" s="22">
        <v>509</v>
      </c>
      <c r="W180" s="22">
        <v>359</v>
      </c>
      <c r="X180" s="22">
        <v>150</v>
      </c>
      <c r="Y180" s="22">
        <v>134</v>
      </c>
      <c r="Z180" s="22">
        <v>6</v>
      </c>
      <c r="AA180" s="22">
        <v>74</v>
      </c>
      <c r="AB180" s="22">
        <v>105</v>
      </c>
      <c r="AC180" s="22">
        <v>72</v>
      </c>
      <c r="AD180" s="22">
        <v>66</v>
      </c>
      <c r="AE180" s="22">
        <v>514</v>
      </c>
      <c r="AF180" s="22">
        <v>105</v>
      </c>
    </row>
    <row r="181" spans="9:32" x14ac:dyDescent="0.25">
      <c r="I181" s="2">
        <v>44958</v>
      </c>
      <c r="J181" t="s">
        <v>1014</v>
      </c>
      <c r="K181" s="22">
        <v>5995</v>
      </c>
      <c r="L181" s="22">
        <v>432</v>
      </c>
      <c r="M181" s="22">
        <v>8</v>
      </c>
      <c r="N181" s="22">
        <v>167</v>
      </c>
      <c r="O181" s="22">
        <v>24</v>
      </c>
      <c r="P181" s="22">
        <v>38</v>
      </c>
      <c r="Q181" s="22">
        <v>2</v>
      </c>
      <c r="R181" s="22">
        <v>2</v>
      </c>
      <c r="S181" s="22">
        <v>1</v>
      </c>
      <c r="T181" s="22">
        <v>23</v>
      </c>
      <c r="U181" s="22">
        <v>170</v>
      </c>
      <c r="V181" s="22">
        <v>218</v>
      </c>
      <c r="W181" s="22">
        <v>162</v>
      </c>
      <c r="X181" s="22">
        <v>86</v>
      </c>
      <c r="Y181" s="22">
        <v>63</v>
      </c>
      <c r="Z181" s="22">
        <v>29</v>
      </c>
      <c r="AA181" s="22">
        <v>26</v>
      </c>
      <c r="AB181" s="22">
        <v>30</v>
      </c>
      <c r="AC181" s="22">
        <v>24</v>
      </c>
      <c r="AD181" s="22">
        <v>18</v>
      </c>
      <c r="AE181" s="22">
        <v>220</v>
      </c>
      <c r="AF181" s="22">
        <v>30</v>
      </c>
    </row>
    <row r="182" spans="9:32" x14ac:dyDescent="0.25">
      <c r="I182" s="2">
        <v>44958</v>
      </c>
      <c r="J182" t="s">
        <v>946</v>
      </c>
      <c r="K182" s="22">
        <v>9873</v>
      </c>
      <c r="L182" s="22">
        <v>765</v>
      </c>
      <c r="M182" s="22">
        <v>2</v>
      </c>
      <c r="N182" s="22">
        <v>97</v>
      </c>
      <c r="O182" s="22">
        <v>0</v>
      </c>
      <c r="P182" s="22">
        <v>25</v>
      </c>
      <c r="Q182" s="22">
        <v>1</v>
      </c>
      <c r="R182" s="22">
        <v>0</v>
      </c>
      <c r="S182" s="22">
        <v>1</v>
      </c>
      <c r="T182" s="22">
        <v>3</v>
      </c>
      <c r="U182" s="22">
        <v>67</v>
      </c>
      <c r="V182" s="22">
        <v>125</v>
      </c>
      <c r="W182" s="22">
        <v>56</v>
      </c>
      <c r="X182" s="22">
        <v>69</v>
      </c>
      <c r="Y182" s="22">
        <v>48</v>
      </c>
      <c r="Z182" s="22">
        <v>4</v>
      </c>
      <c r="AA182" s="22">
        <v>5</v>
      </c>
      <c r="AB182" s="22">
        <v>6</v>
      </c>
      <c r="AC182" s="22">
        <v>5</v>
      </c>
      <c r="AD182" s="22">
        <v>5</v>
      </c>
      <c r="AE182" s="22">
        <v>161</v>
      </c>
      <c r="AF182" s="22">
        <v>6</v>
      </c>
    </row>
    <row r="183" spans="9:32" x14ac:dyDescent="0.25">
      <c r="I183" s="2">
        <v>44958</v>
      </c>
      <c r="J183" t="s">
        <v>818</v>
      </c>
      <c r="K183" s="22">
        <v>8291</v>
      </c>
      <c r="L183" s="22">
        <v>425</v>
      </c>
      <c r="M183" s="22">
        <v>0</v>
      </c>
      <c r="N183" s="22">
        <v>24</v>
      </c>
      <c r="O183" s="22">
        <v>0</v>
      </c>
      <c r="P183" s="22">
        <v>20</v>
      </c>
      <c r="Q183" s="22">
        <v>4</v>
      </c>
      <c r="R183" s="22">
        <v>3</v>
      </c>
      <c r="S183" s="22">
        <v>0</v>
      </c>
      <c r="T183" s="22">
        <v>1</v>
      </c>
      <c r="U183" s="22">
        <v>18</v>
      </c>
      <c r="V183" s="22">
        <v>119</v>
      </c>
      <c r="W183" s="22">
        <v>11</v>
      </c>
      <c r="X183" s="22">
        <v>39</v>
      </c>
      <c r="Y183" s="22">
        <v>26</v>
      </c>
      <c r="Z183" s="22">
        <v>0</v>
      </c>
      <c r="AA183" s="22">
        <v>2</v>
      </c>
      <c r="AB183" s="22">
        <v>11</v>
      </c>
      <c r="AC183" s="22">
        <v>10</v>
      </c>
      <c r="AD183" s="22">
        <v>10</v>
      </c>
      <c r="AE183" s="22">
        <v>123</v>
      </c>
      <c r="AF183" s="22">
        <v>11</v>
      </c>
    </row>
    <row r="184" spans="9:32" x14ac:dyDescent="0.25">
      <c r="I184" s="2">
        <v>44986</v>
      </c>
      <c r="J184" t="s">
        <v>996</v>
      </c>
      <c r="K184" s="22">
        <v>7156</v>
      </c>
      <c r="L184" s="22">
        <v>547</v>
      </c>
      <c r="M184" s="22">
        <v>0</v>
      </c>
      <c r="N184" s="22">
        <v>109</v>
      </c>
      <c r="O184" s="22">
        <v>0</v>
      </c>
      <c r="P184" s="22">
        <v>58</v>
      </c>
      <c r="Q184" s="22">
        <v>2</v>
      </c>
      <c r="R184" s="22">
        <v>0</v>
      </c>
      <c r="S184" s="22">
        <v>0</v>
      </c>
      <c r="T184" s="22">
        <v>0</v>
      </c>
      <c r="U184" s="22">
        <v>9</v>
      </c>
      <c r="V184" s="22">
        <v>217</v>
      </c>
      <c r="W184" s="22">
        <v>204</v>
      </c>
      <c r="X184" s="22">
        <v>64</v>
      </c>
      <c r="Y184" s="22">
        <v>196</v>
      </c>
      <c r="Z184" s="22">
        <v>36</v>
      </c>
      <c r="AA184" s="22">
        <v>38</v>
      </c>
      <c r="AB184" s="22">
        <v>37</v>
      </c>
      <c r="AC184" s="22">
        <v>31</v>
      </c>
      <c r="AD184" s="22">
        <v>35</v>
      </c>
      <c r="AE184" s="22">
        <v>217</v>
      </c>
      <c r="AF184" s="22">
        <v>38</v>
      </c>
    </row>
    <row r="185" spans="9:32" x14ac:dyDescent="0.25">
      <c r="I185" s="2">
        <v>44986</v>
      </c>
      <c r="J185" t="s">
        <v>1026</v>
      </c>
      <c r="K185" s="22">
        <v>17354</v>
      </c>
      <c r="L185" s="22">
        <v>1145</v>
      </c>
      <c r="M185" s="22">
        <v>11</v>
      </c>
      <c r="N185" s="22">
        <v>313</v>
      </c>
      <c r="O185" s="22">
        <v>0</v>
      </c>
      <c r="P185" s="22">
        <v>126</v>
      </c>
      <c r="Q185" s="22">
        <v>4</v>
      </c>
      <c r="R185" s="22">
        <v>9</v>
      </c>
      <c r="S185" s="22">
        <v>1</v>
      </c>
      <c r="T185" s="22">
        <v>15</v>
      </c>
      <c r="U185" s="22">
        <v>135</v>
      </c>
      <c r="V185" s="22">
        <v>537</v>
      </c>
      <c r="W185" s="22">
        <v>369</v>
      </c>
      <c r="X185" s="22">
        <v>156</v>
      </c>
      <c r="Y185" s="22">
        <v>438</v>
      </c>
      <c r="Z185" s="22">
        <v>16</v>
      </c>
      <c r="AA185" s="22">
        <v>81</v>
      </c>
      <c r="AB185" s="22">
        <v>111</v>
      </c>
      <c r="AC185" s="22">
        <v>78</v>
      </c>
      <c r="AD185" s="22">
        <v>94</v>
      </c>
      <c r="AE185" s="22">
        <v>541</v>
      </c>
      <c r="AF185" s="22">
        <v>111</v>
      </c>
    </row>
    <row r="186" spans="9:32" x14ac:dyDescent="0.25">
      <c r="I186" s="2">
        <v>44986</v>
      </c>
      <c r="J186" t="s">
        <v>1014</v>
      </c>
      <c r="K186" s="22">
        <v>6019</v>
      </c>
      <c r="L186" s="22">
        <v>430</v>
      </c>
      <c r="M186" s="22">
        <v>129</v>
      </c>
      <c r="N186" s="22">
        <v>214</v>
      </c>
      <c r="O186" s="22">
        <v>19</v>
      </c>
      <c r="P186" s="22">
        <v>38</v>
      </c>
      <c r="Q186" s="22">
        <v>3</v>
      </c>
      <c r="R186" s="22">
        <v>6</v>
      </c>
      <c r="S186" s="22">
        <v>9</v>
      </c>
      <c r="T186" s="22">
        <v>34</v>
      </c>
      <c r="U186" s="22">
        <v>199</v>
      </c>
      <c r="V186" s="22">
        <v>257</v>
      </c>
      <c r="W186" s="22">
        <v>199</v>
      </c>
      <c r="X186" s="22">
        <v>96</v>
      </c>
      <c r="Y186" s="22">
        <v>256</v>
      </c>
      <c r="Z186" s="22">
        <v>37</v>
      </c>
      <c r="AA186" s="22">
        <v>35</v>
      </c>
      <c r="AB186" s="22">
        <v>37</v>
      </c>
      <c r="AC186" s="22">
        <v>31</v>
      </c>
      <c r="AD186" s="22">
        <v>37</v>
      </c>
      <c r="AE186" s="22">
        <v>257</v>
      </c>
      <c r="AF186" s="22">
        <v>37</v>
      </c>
    </row>
    <row r="187" spans="9:32" x14ac:dyDescent="0.25">
      <c r="I187" s="2">
        <v>44986</v>
      </c>
      <c r="J187" t="s">
        <v>946</v>
      </c>
      <c r="K187" s="22">
        <v>9984</v>
      </c>
      <c r="L187" s="22">
        <v>760</v>
      </c>
      <c r="M187" s="22">
        <v>2</v>
      </c>
      <c r="N187" s="22">
        <v>129</v>
      </c>
      <c r="O187" s="22">
        <v>0</v>
      </c>
      <c r="P187" s="22">
        <v>25</v>
      </c>
      <c r="Q187" s="22">
        <v>3</v>
      </c>
      <c r="R187" s="22">
        <v>1</v>
      </c>
      <c r="S187" s="22">
        <v>1</v>
      </c>
      <c r="T187" s="22">
        <v>13</v>
      </c>
      <c r="U187" s="22">
        <v>79</v>
      </c>
      <c r="V187" s="22">
        <v>146</v>
      </c>
      <c r="W187" s="22">
        <v>78</v>
      </c>
      <c r="X187" s="22">
        <v>74</v>
      </c>
      <c r="Y187" s="22">
        <v>142</v>
      </c>
      <c r="Z187" s="22">
        <v>13</v>
      </c>
      <c r="AA187" s="22">
        <v>11</v>
      </c>
      <c r="AB187" s="22">
        <v>15</v>
      </c>
      <c r="AC187" s="22">
        <v>11</v>
      </c>
      <c r="AD187" s="22">
        <v>15</v>
      </c>
      <c r="AE187" s="22">
        <v>175</v>
      </c>
      <c r="AF187" s="22">
        <v>15</v>
      </c>
    </row>
    <row r="188" spans="9:32" x14ac:dyDescent="0.25">
      <c r="I188" s="2">
        <v>44986</v>
      </c>
      <c r="J188" t="s">
        <v>818</v>
      </c>
      <c r="K188" s="22">
        <v>8324</v>
      </c>
      <c r="L188" s="22">
        <v>422</v>
      </c>
      <c r="M188" s="22">
        <v>0</v>
      </c>
      <c r="N188" s="22">
        <v>47</v>
      </c>
      <c r="O188" s="22">
        <v>0</v>
      </c>
      <c r="P188" s="22">
        <v>20</v>
      </c>
      <c r="Q188" s="22">
        <v>5</v>
      </c>
      <c r="R188" s="22">
        <v>6</v>
      </c>
      <c r="S188" s="22">
        <v>0</v>
      </c>
      <c r="T188" s="22">
        <v>1</v>
      </c>
      <c r="U188" s="22">
        <v>25</v>
      </c>
      <c r="V188" s="22">
        <v>142</v>
      </c>
      <c r="W188" s="22">
        <v>13</v>
      </c>
      <c r="X188" s="22">
        <v>53</v>
      </c>
      <c r="Y188" s="22">
        <v>142</v>
      </c>
      <c r="Z188" s="22">
        <v>0</v>
      </c>
      <c r="AA188" s="22">
        <v>3</v>
      </c>
      <c r="AB188" s="22">
        <v>17</v>
      </c>
      <c r="AC188" s="22">
        <v>14</v>
      </c>
      <c r="AD188" s="22">
        <v>17</v>
      </c>
      <c r="AE188" s="22">
        <v>146</v>
      </c>
      <c r="AF188" s="22">
        <v>17</v>
      </c>
    </row>
    <row r="189" spans="9:32" x14ac:dyDescent="0.25">
      <c r="I189" s="2">
        <v>45017</v>
      </c>
      <c r="J189" t="s">
        <v>996</v>
      </c>
      <c r="K189" s="22">
        <f>IFERROR(VLOOKUP($J189,Sheet1!$B$17:$AI$23,MATCH(Control!K$143,Sheet1!$B$17:$AI$17,0),FALSE),"-")</f>
        <v>7156</v>
      </c>
      <c r="L189" s="22">
        <f>IFERROR(VLOOKUP($J189,Sheet1!$B$17:$AI$23,MATCH(Control!L$143,Sheet1!$B$17:$AI$17,0),FALSE),"-")</f>
        <v>547</v>
      </c>
      <c r="M189" s="22">
        <f>IFERROR(VLOOKUP($J189,Sheet1!$B$17:$AI$23,MATCH(Control!M$143,Sheet1!$B$17:$AI$17,0),FALSE),"-")</f>
        <v>0</v>
      </c>
      <c r="N189" s="22">
        <f>IFERROR(VLOOKUP($J189,Sheet1!$B$17:$AI$23,MATCH(Control!N$143,Sheet1!$B$17:$AI$17,0),FALSE),"-")</f>
        <v>118</v>
      </c>
      <c r="O189" s="22">
        <f>IFERROR(VLOOKUP($J189,Sheet1!$B$17:$AI$23,MATCH(Control!O$143,Sheet1!$B$17:$AI$17,0),FALSE),"-")</f>
        <v>0</v>
      </c>
      <c r="P189" s="22">
        <f>IFERROR(VLOOKUP($J189,Sheet1!$B$17:$AI$23,MATCH(Control!P$143,Sheet1!$B$17:$AI$17,0),FALSE),"-")</f>
        <v>57</v>
      </c>
      <c r="Q189" s="22">
        <f>IFERROR(VLOOKUP($J189,Sheet1!$B$17:$AI$23,MATCH(Control!Q$143,Sheet1!$B$17:$AI$17,0),FALSE),"-")</f>
        <v>2</v>
      </c>
      <c r="R189" s="22">
        <f>IFERROR(VLOOKUP($J189,Sheet1!$B$17:$AI$23,MATCH(Control!R$143,Sheet1!$B$17:$AI$17,0),FALSE),"-")</f>
        <v>0</v>
      </c>
      <c r="S189" s="22">
        <f>IFERROR(VLOOKUP($J189,Sheet1!$B$17:$AI$23,MATCH(Control!S$143,Sheet1!$B$17:$AI$17,0),FALSE),"-")</f>
        <v>0</v>
      </c>
      <c r="T189" s="22">
        <f>IFERROR(VLOOKUP($J189,Sheet1!$B$17:$AI$23,MATCH(Control!T$143,Sheet1!$B$17:$AI$17,0),FALSE),"-")</f>
        <v>0</v>
      </c>
      <c r="U189" s="22">
        <f>IFERROR(VLOOKUP($J189,Sheet1!$B$17:$AI$23,MATCH(Control!U$143,Sheet1!$B$17:$AI$17,0),FALSE),"-")</f>
        <v>15</v>
      </c>
      <c r="V189" s="22">
        <f>IFERROR(VLOOKUP($J189,Sheet1!$B$17:$AI$23,MATCH(Control!V$143,Sheet1!$B$17:$AI$17,0),FALSE),"-")</f>
        <v>232</v>
      </c>
      <c r="W189" s="22">
        <f>IFERROR(VLOOKUP($J189,Sheet1!$B$17:$AI$23,MATCH(Control!W$143,Sheet1!$B$17:$AI$17,0),FALSE),"-")</f>
        <v>221</v>
      </c>
      <c r="X189" s="22">
        <f>IFERROR(VLOOKUP($J189,Sheet1!$B$17:$AI$23,MATCH(Control!X$143,Sheet1!$B$17:$AI$17,0),FALSE),"-")</f>
        <v>64</v>
      </c>
      <c r="Y189" s="22">
        <f>IFERROR(VLOOKUP($J189,Sheet1!$B$17:$AI$23,MATCH(Control!Y$143,Sheet1!$B$17:$AI$17,0),FALSE),"-")</f>
        <v>212</v>
      </c>
      <c r="Z189" s="22">
        <f>IFERROR(VLOOKUP($J189,Sheet1!$B$17:$AI$23,MATCH(Control!Z$143,Sheet1!$B$17:$AI$17,0),FALSE),"-")</f>
        <v>43</v>
      </c>
      <c r="AA189" s="22">
        <f>IFERROR(VLOOKUP($J189,Sheet1!$B$17:$AI$23,MATCH(Control!AA$143,Sheet1!$B$17:$AI$17,0),FALSE),"-")</f>
        <v>45</v>
      </c>
      <c r="AB189" s="22">
        <f>IFERROR(VLOOKUP($J189,Sheet1!$B$17:$AI$23,MATCH(Control!AB$143,Sheet1!$B$17:$AI$17,0),FALSE),"-")</f>
        <v>44</v>
      </c>
      <c r="AC189" s="22">
        <f>IFERROR(VLOOKUP($J189,Sheet1!$B$17:$AI$23,MATCH(Control!AC$143,Sheet1!$B$17:$AI$17,0),FALSE),"-")</f>
        <v>37</v>
      </c>
      <c r="AD189" s="22">
        <f>IFERROR(VLOOKUP($J189,Sheet1!$B$17:$AI$23,MATCH(Control!AD$143,Sheet1!$B$17:$AI$17,0),FALSE),"-")</f>
        <v>40</v>
      </c>
      <c r="AE189" s="22">
        <f>IFERROR(VLOOKUP($J189,Sheet1!$B$17:$AI$23,MATCH(Control!AE$143,Sheet1!$B$17:$AI$17,0),FALSE),"-")</f>
        <v>233</v>
      </c>
      <c r="AF189" s="22">
        <f>IFERROR(VLOOKUP($J189,Sheet1!$B$17:$AI$23,MATCH(Control!AF$143,Sheet1!$B$17:$AI$17,0),FALSE),"-")</f>
        <v>45</v>
      </c>
    </row>
    <row r="190" spans="9:32" x14ac:dyDescent="0.25">
      <c r="I190" s="2">
        <v>45017</v>
      </c>
      <c r="J190" t="s">
        <v>1026</v>
      </c>
      <c r="K190" s="22">
        <f>IFERROR(VLOOKUP($J190,Sheet1!$B$17:$AI$23,MATCH(Control!K$143,Sheet1!$B$17:$AI$17,0),FALSE),"-")</f>
        <v>17458</v>
      </c>
      <c r="L190" s="22">
        <f>IFERROR(VLOOKUP($J190,Sheet1!$B$17:$AI$23,MATCH(Control!L$143,Sheet1!$B$17:$AI$17,0),FALSE),"-")</f>
        <v>1143</v>
      </c>
      <c r="M190" s="22">
        <f>IFERROR(VLOOKUP($J190,Sheet1!$B$17:$AI$23,MATCH(Control!M$143,Sheet1!$B$17:$AI$17,0),FALSE),"-")</f>
        <v>39</v>
      </c>
      <c r="N190" s="22">
        <f>IFERROR(VLOOKUP($J190,Sheet1!$B$17:$AI$23,MATCH(Control!N$143,Sheet1!$B$17:$AI$17,0),FALSE),"-")</f>
        <v>333</v>
      </c>
      <c r="O190" s="22">
        <f>IFERROR(VLOOKUP($J190,Sheet1!$B$17:$AI$23,MATCH(Control!O$143,Sheet1!$B$17:$AI$17,0),FALSE),"-")</f>
        <v>0</v>
      </c>
      <c r="P190" s="22">
        <f>IFERROR(VLOOKUP($J190,Sheet1!$B$17:$AI$23,MATCH(Control!P$143,Sheet1!$B$17:$AI$17,0),FALSE),"-")</f>
        <v>125</v>
      </c>
      <c r="Q190" s="22">
        <f>IFERROR(VLOOKUP($J190,Sheet1!$B$17:$AI$23,MATCH(Control!Q$143,Sheet1!$B$17:$AI$17,0),FALSE),"-")</f>
        <v>19</v>
      </c>
      <c r="R190" s="22">
        <f>IFERROR(VLOOKUP($J190,Sheet1!$B$17:$AI$23,MATCH(Control!R$143,Sheet1!$B$17:$AI$17,0),FALSE),"-")</f>
        <v>17</v>
      </c>
      <c r="S190" s="22">
        <f>IFERROR(VLOOKUP($J190,Sheet1!$B$17:$AI$23,MATCH(Control!S$143,Sheet1!$B$17:$AI$17,0),FALSE),"-")</f>
        <v>15</v>
      </c>
      <c r="T190" s="22">
        <f>IFERROR(VLOOKUP($J190,Sheet1!$B$17:$AI$23,MATCH(Control!T$143,Sheet1!$B$17:$AI$17,0),FALSE),"-")</f>
        <v>78</v>
      </c>
      <c r="U190" s="22">
        <f>IFERROR(VLOOKUP($J190,Sheet1!$B$17:$AI$23,MATCH(Control!U$143,Sheet1!$B$17:$AI$17,0),FALSE),"-")</f>
        <v>158</v>
      </c>
      <c r="V190" s="22">
        <f>IFERROR(VLOOKUP($J190,Sheet1!$B$17:$AI$23,MATCH(Control!V$143,Sheet1!$B$17:$AI$17,0),FALSE),"-")</f>
        <v>546</v>
      </c>
      <c r="W190" s="22">
        <f>IFERROR(VLOOKUP($J190,Sheet1!$B$17:$AI$23,MATCH(Control!W$143,Sheet1!$B$17:$AI$17,0),FALSE),"-")</f>
        <v>370</v>
      </c>
      <c r="X190" s="22">
        <f>IFERROR(VLOOKUP($J190,Sheet1!$B$17:$AI$23,MATCH(Control!X$143,Sheet1!$B$17:$AI$17,0),FALSE),"-")</f>
        <v>162</v>
      </c>
      <c r="Y190" s="22">
        <f>IFERROR(VLOOKUP($J190,Sheet1!$B$17:$AI$23,MATCH(Control!Y$143,Sheet1!$B$17:$AI$17,0),FALSE),"-")</f>
        <v>454</v>
      </c>
      <c r="Z190" s="22">
        <f>IFERROR(VLOOKUP($J190,Sheet1!$B$17:$AI$23,MATCH(Control!Z$143,Sheet1!$B$17:$AI$17,0),FALSE),"-")</f>
        <v>76</v>
      </c>
      <c r="AA190" s="22">
        <f>IFERROR(VLOOKUP($J190,Sheet1!$B$17:$AI$23,MATCH(Control!AA$143,Sheet1!$B$17:$AI$17,0),FALSE),"-")</f>
        <v>86</v>
      </c>
      <c r="AB190" s="22">
        <f>IFERROR(VLOOKUP($J190,Sheet1!$B$17:$AI$23,MATCH(Control!AB$143,Sheet1!$B$17:$AI$17,0),FALSE),"-")</f>
        <v>111</v>
      </c>
      <c r="AC190" s="22">
        <f>IFERROR(VLOOKUP($J190,Sheet1!$B$17:$AI$23,MATCH(Control!AC$143,Sheet1!$B$17:$AI$17,0),FALSE),"-")</f>
        <v>81</v>
      </c>
      <c r="AD190" s="22">
        <f>IFERROR(VLOOKUP($J190,Sheet1!$B$17:$AI$23,MATCH(Control!AD$143,Sheet1!$B$17:$AI$17,0),FALSE),"-")</f>
        <v>97</v>
      </c>
      <c r="AE190" s="22">
        <f>IFERROR(VLOOKUP($J190,Sheet1!$B$17:$AI$23,MATCH(Control!AE$143,Sheet1!$B$17:$AI$17,0),FALSE),"-")</f>
        <v>548</v>
      </c>
      <c r="AF190" s="22">
        <f>IFERROR(VLOOKUP($J190,Sheet1!$B$17:$AI$23,MATCH(Control!AF$143,Sheet1!$B$17:$AI$17,0),FALSE),"-")</f>
        <v>111</v>
      </c>
    </row>
    <row r="191" spans="9:32" x14ac:dyDescent="0.25">
      <c r="I191" s="2">
        <v>45017</v>
      </c>
      <c r="J191" t="s">
        <v>1014</v>
      </c>
      <c r="K191" s="22">
        <f>IFERROR(VLOOKUP($J191,Sheet1!$B$17:$AI$23,MATCH(Control!K$143,Sheet1!$B$17:$AI$17,0),FALSE),"-")</f>
        <v>6033</v>
      </c>
      <c r="L191" s="22">
        <f>IFERROR(VLOOKUP($J191,Sheet1!$B$17:$AI$23,MATCH(Control!L$143,Sheet1!$B$17:$AI$17,0),FALSE),"-")</f>
        <v>427</v>
      </c>
      <c r="M191" s="22">
        <f>IFERROR(VLOOKUP($J191,Sheet1!$B$17:$AI$23,MATCH(Control!M$143,Sheet1!$B$17:$AI$17,0),FALSE),"-")</f>
        <v>128</v>
      </c>
      <c r="N191" s="22">
        <f>IFERROR(VLOOKUP($J191,Sheet1!$B$17:$AI$23,MATCH(Control!N$143,Sheet1!$B$17:$AI$17,0),FALSE),"-")</f>
        <v>218</v>
      </c>
      <c r="O191" s="22">
        <f>IFERROR(VLOOKUP($J191,Sheet1!$B$17:$AI$23,MATCH(Control!O$143,Sheet1!$B$17:$AI$17,0),FALSE),"-")</f>
        <v>18</v>
      </c>
      <c r="P191" s="22">
        <f>IFERROR(VLOOKUP($J191,Sheet1!$B$17:$AI$23,MATCH(Control!P$143,Sheet1!$B$17:$AI$17,0),FALSE),"-")</f>
        <v>37</v>
      </c>
      <c r="Q191" s="22">
        <f>IFERROR(VLOOKUP($J191,Sheet1!$B$17:$AI$23,MATCH(Control!Q$143,Sheet1!$B$17:$AI$17,0),FALSE),"-")</f>
        <v>3</v>
      </c>
      <c r="R191" s="22">
        <f>IFERROR(VLOOKUP($J191,Sheet1!$B$17:$AI$23,MATCH(Control!R$143,Sheet1!$B$17:$AI$17,0),FALSE),"-")</f>
        <v>6</v>
      </c>
      <c r="S191" s="22">
        <f>IFERROR(VLOOKUP($J191,Sheet1!$B$17:$AI$23,MATCH(Control!S$143,Sheet1!$B$17:$AI$17,0),FALSE),"-")</f>
        <v>9</v>
      </c>
      <c r="T191" s="22">
        <f>IFERROR(VLOOKUP($J191,Sheet1!$B$17:$AI$23,MATCH(Control!T$143,Sheet1!$B$17:$AI$17,0),FALSE),"-")</f>
        <v>33</v>
      </c>
      <c r="U191" s="22">
        <f>IFERROR(VLOOKUP($J191,Sheet1!$B$17:$AI$23,MATCH(Control!U$143,Sheet1!$B$17:$AI$17,0),FALSE),"-")</f>
        <v>202</v>
      </c>
      <c r="V191" s="22">
        <f>IFERROR(VLOOKUP($J191,Sheet1!$B$17:$AI$23,MATCH(Control!V$143,Sheet1!$B$17:$AI$17,0),FALSE),"-")</f>
        <v>266</v>
      </c>
      <c r="W191" s="22">
        <f>IFERROR(VLOOKUP($J191,Sheet1!$B$17:$AI$23,MATCH(Control!W$143,Sheet1!$B$17:$AI$17,0),FALSE),"-")</f>
        <v>201</v>
      </c>
      <c r="X191" s="22">
        <f>IFERROR(VLOOKUP($J191,Sheet1!$B$17:$AI$23,MATCH(Control!X$143,Sheet1!$B$17:$AI$17,0),FALSE),"-")</f>
        <v>98</v>
      </c>
      <c r="Y191" s="22">
        <f>IFERROR(VLOOKUP($J191,Sheet1!$B$17:$AI$23,MATCH(Control!Y$143,Sheet1!$B$17:$AI$17,0),FALSE),"-")</f>
        <v>265</v>
      </c>
      <c r="Z191" s="22">
        <f>IFERROR(VLOOKUP($J191,Sheet1!$B$17:$AI$23,MATCH(Control!Z$143,Sheet1!$B$17:$AI$17,0),FALSE),"-")</f>
        <v>36</v>
      </c>
      <c r="AA191" s="22">
        <f>IFERROR(VLOOKUP($J191,Sheet1!$B$17:$AI$23,MATCH(Control!AA$143,Sheet1!$B$17:$AI$17,0),FALSE),"-")</f>
        <v>34</v>
      </c>
      <c r="AB191" s="22">
        <f>IFERROR(VLOOKUP($J191,Sheet1!$B$17:$AI$23,MATCH(Control!AB$143,Sheet1!$B$17:$AI$17,0),FALSE),"-")</f>
        <v>36</v>
      </c>
      <c r="AC191" s="22">
        <f>IFERROR(VLOOKUP($J191,Sheet1!$B$17:$AI$23,MATCH(Control!AC$143,Sheet1!$B$17:$AI$17,0),FALSE),"-")</f>
        <v>30</v>
      </c>
      <c r="AD191" s="22">
        <f>IFERROR(VLOOKUP($J191,Sheet1!$B$17:$AI$23,MATCH(Control!AD$143,Sheet1!$B$17:$AI$17,0),FALSE),"-")</f>
        <v>36</v>
      </c>
      <c r="AE191" s="22">
        <f>IFERROR(VLOOKUP($J191,Sheet1!$B$17:$AI$23,MATCH(Control!AE$143,Sheet1!$B$17:$AI$17,0),FALSE),"-")</f>
        <v>266</v>
      </c>
      <c r="AF191" s="22">
        <f>IFERROR(VLOOKUP($J191,Sheet1!$B$17:$AI$23,MATCH(Control!AF$143,Sheet1!$B$17:$AI$17,0),FALSE),"-")</f>
        <v>36</v>
      </c>
    </row>
    <row r="192" spans="9:32" x14ac:dyDescent="0.25">
      <c r="I192" s="2">
        <v>45017</v>
      </c>
      <c r="J192" t="s">
        <v>946</v>
      </c>
      <c r="K192" s="22">
        <f>IFERROR(VLOOKUP($J192,Sheet1!$B$17:$AI$23,MATCH(Control!K$143,Sheet1!$B$17:$AI$17,0),FALSE),"-")</f>
        <v>9953</v>
      </c>
      <c r="L192" s="22">
        <f>IFERROR(VLOOKUP($J192,Sheet1!$B$17:$AI$23,MATCH(Control!L$143,Sheet1!$B$17:$AI$17,0),FALSE),"-")</f>
        <v>757</v>
      </c>
      <c r="M192" s="22">
        <f>IFERROR(VLOOKUP($J192,Sheet1!$B$17:$AI$23,MATCH(Control!M$143,Sheet1!$B$17:$AI$17,0),FALSE),"-")</f>
        <v>2</v>
      </c>
      <c r="N192" s="22">
        <f>IFERROR(VLOOKUP($J192,Sheet1!$B$17:$AI$23,MATCH(Control!N$143,Sheet1!$B$17:$AI$17,0),FALSE),"-")</f>
        <v>134</v>
      </c>
      <c r="O192" s="22">
        <f>IFERROR(VLOOKUP($J192,Sheet1!$B$17:$AI$23,MATCH(Control!O$143,Sheet1!$B$17:$AI$17,0),FALSE),"-")</f>
        <v>0</v>
      </c>
      <c r="P192" s="22">
        <f>IFERROR(VLOOKUP($J192,Sheet1!$B$17:$AI$23,MATCH(Control!P$143,Sheet1!$B$17:$AI$17,0),FALSE),"-")</f>
        <v>26</v>
      </c>
      <c r="Q192" s="22">
        <f>IFERROR(VLOOKUP($J192,Sheet1!$B$17:$AI$23,MATCH(Control!Q$143,Sheet1!$B$17:$AI$17,0),FALSE),"-")</f>
        <v>4</v>
      </c>
      <c r="R192" s="22">
        <f>IFERROR(VLOOKUP($J192,Sheet1!$B$17:$AI$23,MATCH(Control!R$143,Sheet1!$B$17:$AI$17,0),FALSE),"-")</f>
        <v>3</v>
      </c>
      <c r="S192" s="22">
        <f>IFERROR(VLOOKUP($J192,Sheet1!$B$17:$AI$23,MATCH(Control!S$143,Sheet1!$B$17:$AI$17,0),FALSE),"-")</f>
        <v>1</v>
      </c>
      <c r="T192" s="22">
        <f>IFERROR(VLOOKUP($J192,Sheet1!$B$17:$AI$23,MATCH(Control!T$143,Sheet1!$B$17:$AI$17,0),FALSE),"-")</f>
        <v>16</v>
      </c>
      <c r="U192" s="22">
        <f>IFERROR(VLOOKUP($J192,Sheet1!$B$17:$AI$23,MATCH(Control!U$143,Sheet1!$B$17:$AI$17,0),FALSE),"-")</f>
        <v>79</v>
      </c>
      <c r="V192" s="22">
        <f>IFERROR(VLOOKUP($J192,Sheet1!$B$17:$AI$23,MATCH(Control!V$143,Sheet1!$B$17:$AI$17,0),FALSE),"-")</f>
        <v>153</v>
      </c>
      <c r="W192" s="22">
        <f>IFERROR(VLOOKUP($J192,Sheet1!$B$17:$AI$23,MATCH(Control!W$143,Sheet1!$B$17:$AI$17,0),FALSE),"-")</f>
        <v>94</v>
      </c>
      <c r="X192" s="22">
        <f>IFERROR(VLOOKUP($J192,Sheet1!$B$17:$AI$23,MATCH(Control!X$143,Sheet1!$B$17:$AI$17,0),FALSE),"-")</f>
        <v>73</v>
      </c>
      <c r="Y192" s="22">
        <f>IFERROR(VLOOKUP($J192,Sheet1!$B$17:$AI$23,MATCH(Control!Y$143,Sheet1!$B$17:$AI$17,0),FALSE),"-")</f>
        <v>153</v>
      </c>
      <c r="Z192" s="22">
        <f>IFERROR(VLOOKUP($J192,Sheet1!$B$17:$AI$23,MATCH(Control!Z$143,Sheet1!$B$17:$AI$17,0),FALSE),"-")</f>
        <v>18</v>
      </c>
      <c r="AA192" s="22">
        <f>IFERROR(VLOOKUP($J192,Sheet1!$B$17:$AI$23,MATCH(Control!AA$143,Sheet1!$B$17:$AI$17,0),FALSE),"-")</f>
        <v>14</v>
      </c>
      <c r="AB192" s="22">
        <f>IFERROR(VLOOKUP($J192,Sheet1!$B$17:$AI$23,MATCH(Control!AB$143,Sheet1!$B$17:$AI$17,0),FALSE),"-")</f>
        <v>19</v>
      </c>
      <c r="AC192" s="22">
        <f>IFERROR(VLOOKUP($J192,Sheet1!$B$17:$AI$23,MATCH(Control!AC$143,Sheet1!$B$17:$AI$17,0),FALSE),"-")</f>
        <v>13</v>
      </c>
      <c r="AD192" s="22">
        <f>IFERROR(VLOOKUP($J192,Sheet1!$B$17:$AI$23,MATCH(Control!AD$143,Sheet1!$B$17:$AI$17,0),FALSE),"-")</f>
        <v>20</v>
      </c>
      <c r="AE192" s="22">
        <f>IFERROR(VLOOKUP($J192,Sheet1!$B$17:$AI$23,MATCH(Control!AE$143,Sheet1!$B$17:$AI$17,0),FALSE),"-")</f>
        <v>183</v>
      </c>
      <c r="AF192" s="22">
        <f>IFERROR(VLOOKUP($J192,Sheet1!$B$17:$AI$23,MATCH(Control!AF$143,Sheet1!$B$17:$AI$17,0),FALSE),"-")</f>
        <v>20</v>
      </c>
    </row>
    <row r="193" spans="9:32" x14ac:dyDescent="0.25">
      <c r="I193" s="2">
        <v>45017</v>
      </c>
      <c r="J193" t="s">
        <v>818</v>
      </c>
      <c r="K193" s="22">
        <f>IFERROR(VLOOKUP($J193,Sheet1!$B$17:$AI$23,MATCH(Control!K$143,Sheet1!$B$17:$AI$17,0),FALSE),"-")</f>
        <v>8354</v>
      </c>
      <c r="L193" s="22">
        <f>IFERROR(VLOOKUP($J193,Sheet1!$B$17:$AI$23,MATCH(Control!L$143,Sheet1!$B$17:$AI$17,0),FALSE),"-")</f>
        <v>422</v>
      </c>
      <c r="M193" s="22">
        <f>IFERROR(VLOOKUP($J193,Sheet1!$B$17:$AI$23,MATCH(Control!M$143,Sheet1!$B$17:$AI$17,0),FALSE),"-")</f>
        <v>0</v>
      </c>
      <c r="N193" s="22">
        <f>IFERROR(VLOOKUP($J193,Sheet1!$B$17:$AI$23,MATCH(Control!N$143,Sheet1!$B$17:$AI$17,0),FALSE),"-")</f>
        <v>78</v>
      </c>
      <c r="O193" s="22">
        <f>IFERROR(VLOOKUP($J193,Sheet1!$B$17:$AI$23,MATCH(Control!O$143,Sheet1!$B$17:$AI$17,0),FALSE),"-")</f>
        <v>0</v>
      </c>
      <c r="P193" s="22">
        <f>IFERROR(VLOOKUP($J193,Sheet1!$B$17:$AI$23,MATCH(Control!P$143,Sheet1!$B$17:$AI$17,0),FALSE),"-")</f>
        <v>18</v>
      </c>
      <c r="Q193" s="22">
        <f>IFERROR(VLOOKUP($J193,Sheet1!$B$17:$AI$23,MATCH(Control!Q$143,Sheet1!$B$17:$AI$17,0),FALSE),"-")</f>
        <v>4</v>
      </c>
      <c r="R193" s="22">
        <f>IFERROR(VLOOKUP($J193,Sheet1!$B$17:$AI$23,MATCH(Control!R$143,Sheet1!$B$17:$AI$17,0),FALSE),"-")</f>
        <v>6</v>
      </c>
      <c r="S193" s="22">
        <f>IFERROR(VLOOKUP($J193,Sheet1!$B$17:$AI$23,MATCH(Control!S$143,Sheet1!$B$17:$AI$17,0),FALSE),"-")</f>
        <v>0</v>
      </c>
      <c r="T193" s="22">
        <f>IFERROR(VLOOKUP($J193,Sheet1!$B$17:$AI$23,MATCH(Control!T$143,Sheet1!$B$17:$AI$17,0),FALSE),"-")</f>
        <v>1</v>
      </c>
      <c r="U193" s="22">
        <f>IFERROR(VLOOKUP($J193,Sheet1!$B$17:$AI$23,MATCH(Control!U$143,Sheet1!$B$17:$AI$17,0),FALSE),"-")</f>
        <v>58</v>
      </c>
      <c r="V193" s="22">
        <f>IFERROR(VLOOKUP($J193,Sheet1!$B$17:$AI$23,MATCH(Control!V$143,Sheet1!$B$17:$AI$17,0),FALSE),"-")</f>
        <v>172</v>
      </c>
      <c r="W193" s="22">
        <f>IFERROR(VLOOKUP($J193,Sheet1!$B$17:$AI$23,MATCH(Control!W$143,Sheet1!$B$17:$AI$17,0),FALSE),"-")</f>
        <v>19</v>
      </c>
      <c r="X193" s="22">
        <f>IFERROR(VLOOKUP($J193,Sheet1!$B$17:$AI$23,MATCH(Control!X$143,Sheet1!$B$17:$AI$17,0),FALSE),"-")</f>
        <v>64</v>
      </c>
      <c r="Y193" s="22">
        <f>IFERROR(VLOOKUP($J193,Sheet1!$B$17:$AI$23,MATCH(Control!Y$143,Sheet1!$B$17:$AI$17,0),FALSE),"-")</f>
        <v>171</v>
      </c>
      <c r="Z193" s="22">
        <f>IFERROR(VLOOKUP($J193,Sheet1!$B$17:$AI$23,MATCH(Control!Z$143,Sheet1!$B$17:$AI$17,0),FALSE),"-")</f>
        <v>0</v>
      </c>
      <c r="AA193" s="22">
        <f>IFERROR(VLOOKUP($J193,Sheet1!$B$17:$AI$23,MATCH(Control!AA$143,Sheet1!$B$17:$AI$17,0),FALSE),"-")</f>
        <v>2</v>
      </c>
      <c r="AB193" s="22">
        <f>IFERROR(VLOOKUP($J193,Sheet1!$B$17:$AI$23,MATCH(Control!AB$143,Sheet1!$B$17:$AI$17,0),FALSE),"-")</f>
        <v>17</v>
      </c>
      <c r="AC193" s="22">
        <f>IFERROR(VLOOKUP($J193,Sheet1!$B$17:$AI$23,MATCH(Control!AC$143,Sheet1!$B$17:$AI$17,0),FALSE),"-")</f>
        <v>14</v>
      </c>
      <c r="AD193" s="22">
        <f>IFERROR(VLOOKUP($J193,Sheet1!$B$17:$AI$23,MATCH(Control!AD$143,Sheet1!$B$17:$AI$17,0),FALSE),"-")</f>
        <v>17</v>
      </c>
      <c r="AE193" s="22">
        <f>IFERROR(VLOOKUP($J193,Sheet1!$B$17:$AI$23,MATCH(Control!AE$143,Sheet1!$B$17:$AI$17,0),FALSE),"-")</f>
        <v>175</v>
      </c>
      <c r="AF193" s="22">
        <f>IFERROR(VLOOKUP($J193,Sheet1!$B$17:$AI$23,MATCH(Control!AF$143,Sheet1!$B$17:$AI$17,0),FALSE),"-")</f>
        <v>17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X7"/>
  <sheetViews>
    <sheetView workbookViewId="0">
      <selection activeCell="A2" sqref="A2:W7"/>
    </sheetView>
  </sheetViews>
  <sheetFormatPr defaultRowHeight="15" x14ac:dyDescent="0.25"/>
  <cols>
    <col min="1" max="1" width="23" bestFit="1" customWidth="1"/>
    <col min="2" max="2" width="73.28515625" bestFit="1" customWidth="1"/>
    <col min="3" max="3" width="71.85546875" bestFit="1" customWidth="1"/>
    <col min="4" max="5" width="81.140625" bestFit="1" customWidth="1"/>
    <col min="6" max="6" width="74.7109375" bestFit="1" customWidth="1"/>
    <col min="7" max="7" width="70" bestFit="1" customWidth="1"/>
    <col min="8" max="8" width="71.5703125" bestFit="1" customWidth="1"/>
    <col min="9" max="9" width="81" bestFit="1" customWidth="1"/>
    <col min="10" max="10" width="79.140625" bestFit="1" customWidth="1"/>
    <col min="11" max="12" width="81.140625" bestFit="1" customWidth="1"/>
    <col min="13" max="13" width="75.7109375" bestFit="1" customWidth="1"/>
    <col min="14" max="14" width="74" bestFit="1" customWidth="1"/>
    <col min="15" max="15" width="77.140625" bestFit="1" customWidth="1"/>
    <col min="16" max="16" width="75.42578125" bestFit="1" customWidth="1"/>
    <col min="17" max="18" width="81.140625" bestFit="1" customWidth="1"/>
    <col min="19" max="19" width="70.42578125" bestFit="1" customWidth="1"/>
    <col min="20" max="20" width="81.140625" bestFit="1" customWidth="1"/>
    <col min="21" max="21" width="80.42578125" bestFit="1" customWidth="1"/>
    <col min="22" max="23" width="81.140625" bestFit="1" customWidth="1"/>
    <col min="24" max="24" width="79.5703125" bestFit="1" customWidth="1"/>
    <col min="25" max="25" width="77.28515625" bestFit="1" customWidth="1"/>
    <col min="26" max="26" width="75" bestFit="1" customWidth="1"/>
    <col min="27" max="27" width="73.140625" bestFit="1" customWidth="1"/>
    <col min="28" max="30" width="81.140625" bestFit="1" customWidth="1"/>
    <col min="31" max="31" width="80" bestFit="1" customWidth="1"/>
    <col min="32" max="32" width="75.42578125" bestFit="1" customWidth="1"/>
    <col min="33" max="33" width="73.7109375" bestFit="1" customWidth="1"/>
    <col min="34" max="34" width="76.140625" bestFit="1" customWidth="1"/>
    <col min="35" max="36" width="81.140625" bestFit="1" customWidth="1"/>
    <col min="37" max="37" width="79" bestFit="1" customWidth="1"/>
    <col min="38" max="38" width="74.28515625" bestFit="1" customWidth="1"/>
    <col min="39" max="42" width="81.140625" bestFit="1" customWidth="1"/>
    <col min="43" max="43" width="80" bestFit="1" customWidth="1"/>
    <col min="44" max="44" width="78.28515625" bestFit="1" customWidth="1"/>
    <col min="45" max="45" width="81.140625" bestFit="1" customWidth="1"/>
    <col min="46" max="46" width="79.7109375" bestFit="1" customWidth="1"/>
    <col min="47" max="48" width="81.140625" bestFit="1" customWidth="1"/>
    <col min="49" max="49" width="74.7109375" bestFit="1" customWidth="1"/>
    <col min="50" max="55" width="81.140625" bestFit="1" customWidth="1"/>
    <col min="56" max="56" width="79.28515625" bestFit="1" customWidth="1"/>
    <col min="57" max="57" width="77.42578125" bestFit="1" customWidth="1"/>
    <col min="58" max="59" width="81.140625" bestFit="1" customWidth="1"/>
    <col min="60" max="60" width="27.140625" bestFit="1" customWidth="1"/>
    <col min="61" max="61" width="40.85546875" bestFit="1" customWidth="1"/>
    <col min="62" max="62" width="38.140625" bestFit="1" customWidth="1"/>
    <col min="63" max="63" width="30" bestFit="1" customWidth="1"/>
    <col min="64" max="64" width="25.28515625" bestFit="1" customWidth="1"/>
    <col min="65" max="65" width="36.42578125" bestFit="1" customWidth="1"/>
    <col min="66" max="66" width="34.42578125" bestFit="1" customWidth="1"/>
    <col min="67" max="67" width="40.42578125" bestFit="1" customWidth="1"/>
    <col min="68" max="68" width="38.5703125" bestFit="1" customWidth="1"/>
    <col min="69" max="69" width="31" bestFit="1" customWidth="1"/>
    <col min="70" max="70" width="29.28515625" bestFit="1" customWidth="1"/>
    <col min="71" max="71" width="32.5703125" bestFit="1" customWidth="1"/>
    <col min="72" max="72" width="30.7109375" bestFit="1" customWidth="1"/>
    <col min="73" max="73" width="59" bestFit="1" customWidth="1"/>
    <col min="74" max="74" width="57.28515625" bestFit="1" customWidth="1"/>
    <col min="75" max="75" width="25.7109375" bestFit="1" customWidth="1"/>
    <col min="76" max="76" width="57.85546875" bestFit="1" customWidth="1"/>
    <col min="77" max="77" width="35.7109375" bestFit="1" customWidth="1"/>
    <col min="78" max="78" width="63.85546875" bestFit="1" customWidth="1"/>
    <col min="79" max="79" width="62.140625" bestFit="1" customWidth="1"/>
    <col min="80" max="80" width="34.85546875" bestFit="1" customWidth="1"/>
    <col min="81" max="81" width="32.7109375" bestFit="1" customWidth="1"/>
    <col min="82" max="82" width="30.28515625" bestFit="1" customWidth="1"/>
    <col min="83" max="83" width="28.5703125" bestFit="1" customWidth="1"/>
    <col min="84" max="84" width="65.28515625" bestFit="1" customWidth="1"/>
    <col min="85" max="85" width="63.7109375" bestFit="1" customWidth="1"/>
    <col min="86" max="86" width="76.140625" bestFit="1" customWidth="1"/>
    <col min="87" max="88" width="81.140625" bestFit="1" customWidth="1"/>
    <col min="89" max="89" width="79" bestFit="1" customWidth="1"/>
    <col min="90" max="90" width="74.28515625" bestFit="1" customWidth="1"/>
    <col min="91" max="94" width="81.140625" bestFit="1" customWidth="1"/>
    <col min="95" max="95" width="80" bestFit="1" customWidth="1"/>
    <col min="96" max="96" width="78.28515625" bestFit="1" customWidth="1"/>
    <col min="97" max="97" width="81.140625" bestFit="1" customWidth="1"/>
    <col min="98" max="98" width="79.7109375" bestFit="1" customWidth="1"/>
    <col min="99" max="100" width="81.140625" bestFit="1" customWidth="1"/>
    <col min="101" max="101" width="74.7109375" bestFit="1" customWidth="1"/>
    <col min="102" max="106" width="81.140625" customWidth="1"/>
    <col min="107" max="107" width="81.140625" bestFit="1" customWidth="1"/>
    <col min="108" max="108" width="79.28515625" bestFit="1" customWidth="1"/>
    <col min="109" max="109" width="77.42578125" bestFit="1" customWidth="1"/>
    <col min="110" max="111" width="81.140625" bestFit="1" customWidth="1"/>
    <col min="112" max="113" width="81.140625" customWidth="1"/>
    <col min="114" max="114" width="81.140625" bestFit="1" customWidth="1"/>
    <col min="115" max="115" width="79.7109375" bestFit="1" customWidth="1"/>
    <col min="116" max="117" width="81.140625" bestFit="1" customWidth="1"/>
    <col min="118" max="118" width="74.7109375" bestFit="1" customWidth="1"/>
    <col min="119" max="124" width="81.140625" bestFit="1" customWidth="1"/>
    <col min="125" max="125" width="79.28515625" bestFit="1" customWidth="1"/>
    <col min="126" max="126" width="77.42578125" bestFit="1" customWidth="1"/>
    <col min="127" max="128" width="81.140625" bestFit="1" customWidth="1"/>
  </cols>
  <sheetData>
    <row r="1" spans="1:128" x14ac:dyDescent="0.25">
      <c r="CH1" s="23" t="s">
        <v>1493</v>
      </c>
      <c r="CI1" s="23" t="s">
        <v>1435</v>
      </c>
      <c r="CJ1" s="23" t="s">
        <v>1492</v>
      </c>
      <c r="CK1" s="23" t="s">
        <v>1497</v>
      </c>
      <c r="CL1" s="23" t="s">
        <v>1442</v>
      </c>
      <c r="CM1" s="23" t="s">
        <v>1430</v>
      </c>
      <c r="CN1" s="23" t="s">
        <v>1434</v>
      </c>
      <c r="CO1" s="23" t="s">
        <v>1441</v>
      </c>
      <c r="CP1" s="23" t="s">
        <v>1432</v>
      </c>
      <c r="CQ1" s="23" t="s">
        <v>1438</v>
      </c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 t="s">
        <v>1443</v>
      </c>
      <c r="DK1" s="23" t="s">
        <v>1444</v>
      </c>
      <c r="DL1" s="23" t="s">
        <v>1510</v>
      </c>
      <c r="DM1" s="23" t="s">
        <v>1511</v>
      </c>
      <c r="DN1" s="23" t="s">
        <v>1499</v>
      </c>
      <c r="DO1" s="23" t="s">
        <v>1431</v>
      </c>
      <c r="DP1" s="23" t="s">
        <v>1437</v>
      </c>
      <c r="DQ1" s="23" t="s">
        <v>1512</v>
      </c>
      <c r="DR1" s="23" t="s">
        <v>1513</v>
      </c>
      <c r="DS1" s="23" t="s">
        <v>1445</v>
      </c>
      <c r="DT1" s="23" t="s">
        <v>1439</v>
      </c>
      <c r="DU1" s="23" t="s">
        <v>1496</v>
      </c>
      <c r="DV1" s="23" t="s">
        <v>1501</v>
      </c>
      <c r="DW1" s="23" t="s">
        <v>1514</v>
      </c>
      <c r="DX1" s="24" t="s">
        <v>1515</v>
      </c>
    </row>
    <row r="2" spans="1:128" x14ac:dyDescent="0.25">
      <c r="A2" t="s">
        <v>1509</v>
      </c>
      <c r="B2" t="s">
        <v>1718</v>
      </c>
      <c r="C2" t="s">
        <v>1719</v>
      </c>
      <c r="D2" t="s">
        <v>1720</v>
      </c>
      <c r="E2" t="s">
        <v>1721</v>
      </c>
      <c r="F2" t="s">
        <v>1722</v>
      </c>
      <c r="G2" t="s">
        <v>1723</v>
      </c>
      <c r="H2" t="s">
        <v>1724</v>
      </c>
      <c r="I2" t="s">
        <v>1725</v>
      </c>
      <c r="J2" t="s">
        <v>1726</v>
      </c>
      <c r="K2" t="s">
        <v>1727</v>
      </c>
      <c r="L2" t="s">
        <v>1728</v>
      </c>
      <c r="M2" t="s">
        <v>1729</v>
      </c>
      <c r="N2" t="s">
        <v>1730</v>
      </c>
      <c r="O2" t="s">
        <v>1731</v>
      </c>
      <c r="P2" t="s">
        <v>1732</v>
      </c>
      <c r="Q2" t="s">
        <v>1733</v>
      </c>
      <c r="R2" t="s">
        <v>1734</v>
      </c>
      <c r="S2" t="s">
        <v>1735</v>
      </c>
      <c r="T2" t="s">
        <v>1736</v>
      </c>
      <c r="U2" t="s">
        <v>1737</v>
      </c>
      <c r="V2" t="s">
        <v>1738</v>
      </c>
      <c r="W2" t="s">
        <v>1739</v>
      </c>
      <c r="X2" t="s">
        <v>1740</v>
      </c>
      <c r="Y2" t="s">
        <v>1741</v>
      </c>
      <c r="Z2" t="s">
        <v>1742</v>
      </c>
      <c r="AA2" t="s">
        <v>1743</v>
      </c>
    </row>
    <row r="3" spans="1:128" x14ac:dyDescent="0.25">
      <c r="A3" t="s">
        <v>996</v>
      </c>
      <c r="B3">
        <v>233</v>
      </c>
      <c r="C3">
        <v>232</v>
      </c>
      <c r="E3">
        <v>118</v>
      </c>
      <c r="F3">
        <v>15</v>
      </c>
      <c r="G3">
        <v>43</v>
      </c>
      <c r="H3">
        <v>45</v>
      </c>
      <c r="J3">
        <v>7156</v>
      </c>
      <c r="M3">
        <v>87</v>
      </c>
      <c r="N3">
        <v>19</v>
      </c>
      <c r="Q3">
        <v>221</v>
      </c>
      <c r="R3">
        <v>45</v>
      </c>
      <c r="S3">
        <v>44</v>
      </c>
      <c r="T3">
        <v>547</v>
      </c>
      <c r="U3">
        <v>57</v>
      </c>
      <c r="V3">
        <v>64</v>
      </c>
      <c r="W3">
        <v>37</v>
      </c>
      <c r="Y3">
        <v>2</v>
      </c>
      <c r="Z3">
        <v>212</v>
      </c>
      <c r="AA3">
        <v>40</v>
      </c>
    </row>
    <row r="4" spans="1:128" x14ac:dyDescent="0.25">
      <c r="A4" t="s">
        <v>1026</v>
      </c>
      <c r="B4">
        <v>548</v>
      </c>
      <c r="C4">
        <v>546</v>
      </c>
      <c r="E4">
        <v>333</v>
      </c>
      <c r="F4">
        <v>158</v>
      </c>
      <c r="G4">
        <v>76</v>
      </c>
      <c r="H4">
        <v>111</v>
      </c>
      <c r="I4">
        <v>78</v>
      </c>
      <c r="J4">
        <v>17458</v>
      </c>
      <c r="K4">
        <v>39</v>
      </c>
      <c r="L4">
        <v>15</v>
      </c>
      <c r="M4">
        <v>300</v>
      </c>
      <c r="N4">
        <v>47</v>
      </c>
      <c r="O4">
        <v>14</v>
      </c>
      <c r="P4">
        <v>1</v>
      </c>
      <c r="Q4">
        <v>370</v>
      </c>
      <c r="R4">
        <v>86</v>
      </c>
      <c r="S4">
        <v>111</v>
      </c>
      <c r="T4">
        <v>1143</v>
      </c>
      <c r="U4">
        <v>125</v>
      </c>
      <c r="V4">
        <v>162</v>
      </c>
      <c r="W4">
        <v>81</v>
      </c>
      <c r="X4">
        <v>17</v>
      </c>
      <c r="Y4">
        <v>19</v>
      </c>
      <c r="Z4">
        <v>454</v>
      </c>
      <c r="AA4">
        <v>97</v>
      </c>
    </row>
    <row r="5" spans="1:128" x14ac:dyDescent="0.25">
      <c r="A5" t="s">
        <v>1014</v>
      </c>
      <c r="B5">
        <v>266</v>
      </c>
      <c r="C5">
        <v>266</v>
      </c>
      <c r="D5">
        <v>18</v>
      </c>
      <c r="E5">
        <v>218</v>
      </c>
      <c r="F5">
        <v>202</v>
      </c>
      <c r="G5">
        <v>36</v>
      </c>
      <c r="H5">
        <v>36</v>
      </c>
      <c r="I5">
        <v>33</v>
      </c>
      <c r="J5">
        <v>6033</v>
      </c>
      <c r="K5">
        <v>128</v>
      </c>
      <c r="L5">
        <v>9</v>
      </c>
      <c r="M5">
        <v>166</v>
      </c>
      <c r="N5">
        <v>22</v>
      </c>
      <c r="O5">
        <v>7</v>
      </c>
      <c r="Q5">
        <v>201</v>
      </c>
      <c r="R5">
        <v>34</v>
      </c>
      <c r="S5">
        <v>36</v>
      </c>
      <c r="T5">
        <v>427</v>
      </c>
      <c r="U5">
        <v>37</v>
      </c>
      <c r="V5">
        <v>98</v>
      </c>
      <c r="W5">
        <v>30</v>
      </c>
      <c r="X5">
        <v>6</v>
      </c>
      <c r="Y5">
        <v>3</v>
      </c>
      <c r="Z5">
        <v>265</v>
      </c>
      <c r="AA5">
        <v>36</v>
      </c>
    </row>
    <row r="6" spans="1:128" x14ac:dyDescent="0.25">
      <c r="A6" t="s">
        <v>818</v>
      </c>
      <c r="B6">
        <v>175</v>
      </c>
      <c r="C6">
        <v>172</v>
      </c>
      <c r="E6">
        <v>78</v>
      </c>
      <c r="F6">
        <v>58</v>
      </c>
      <c r="H6">
        <v>17</v>
      </c>
      <c r="I6">
        <v>1</v>
      </c>
      <c r="J6">
        <v>8354</v>
      </c>
      <c r="M6">
        <v>67</v>
      </c>
      <c r="N6">
        <v>10</v>
      </c>
      <c r="O6">
        <v>1</v>
      </c>
      <c r="Q6">
        <v>19</v>
      </c>
      <c r="R6">
        <v>2</v>
      </c>
      <c r="S6">
        <v>17</v>
      </c>
      <c r="T6">
        <v>422</v>
      </c>
      <c r="U6">
        <v>18</v>
      </c>
      <c r="V6">
        <v>64</v>
      </c>
      <c r="W6">
        <v>14</v>
      </c>
      <c r="X6">
        <v>6</v>
      </c>
      <c r="Y6">
        <v>4</v>
      </c>
      <c r="Z6">
        <v>171</v>
      </c>
      <c r="AA6">
        <v>17</v>
      </c>
    </row>
    <row r="7" spans="1:128" x14ac:dyDescent="0.25">
      <c r="A7" t="s">
        <v>946</v>
      </c>
      <c r="B7">
        <v>183</v>
      </c>
      <c r="C7">
        <v>153</v>
      </c>
      <c r="E7">
        <v>134</v>
      </c>
      <c r="F7">
        <v>79</v>
      </c>
      <c r="G7">
        <v>18</v>
      </c>
      <c r="H7">
        <v>20</v>
      </c>
      <c r="I7">
        <v>16</v>
      </c>
      <c r="J7">
        <v>9953</v>
      </c>
      <c r="K7">
        <v>2</v>
      </c>
      <c r="L7">
        <v>1</v>
      </c>
      <c r="M7">
        <v>203</v>
      </c>
      <c r="N7">
        <v>14</v>
      </c>
      <c r="Q7">
        <v>94</v>
      </c>
      <c r="R7">
        <v>14</v>
      </c>
      <c r="S7">
        <v>19</v>
      </c>
      <c r="T7">
        <v>757</v>
      </c>
      <c r="U7">
        <v>26</v>
      </c>
      <c r="V7">
        <v>73</v>
      </c>
      <c r="W7">
        <v>13</v>
      </c>
      <c r="X7">
        <v>3</v>
      </c>
      <c r="Y7">
        <v>4</v>
      </c>
      <c r="Z7">
        <v>153</v>
      </c>
      <c r="AA7">
        <v>20</v>
      </c>
    </row>
  </sheetData>
  <phoneticPr fontId="6" type="noConversion"/>
  <pageMargins left="0.7" right="0.7" top="0.75" bottom="0.75" header="0.3" footer="0.3"/>
  <tableParts count="1">
    <tablePart r:id="rId1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Q8"/>
  <sheetViews>
    <sheetView workbookViewId="0">
      <selection activeCell="E1" sqref="E1"/>
    </sheetView>
  </sheetViews>
  <sheetFormatPr defaultRowHeight="15" x14ac:dyDescent="0.25"/>
  <cols>
    <col min="1" max="1" width="16.85546875" bestFit="1" customWidth="1"/>
    <col min="2" max="2" width="16.28515625" bestFit="1" customWidth="1"/>
    <col min="3" max="3" width="22.5703125" bestFit="1" customWidth="1"/>
    <col min="4" max="4" width="27.5703125" bestFit="1" customWidth="1"/>
    <col min="5" max="5" width="26.28515625" bestFit="1" customWidth="1"/>
    <col min="6" max="6" width="21" bestFit="1" customWidth="1"/>
    <col min="7" max="7" width="17.28515625" bestFit="1" customWidth="1"/>
    <col min="8" max="8" width="31.5703125" bestFit="1" customWidth="1"/>
    <col min="9" max="9" width="29.85546875" bestFit="1" customWidth="1"/>
    <col min="10" max="10" width="24.140625" bestFit="1" customWidth="1"/>
    <col min="11" max="11" width="31.28515625" bestFit="1" customWidth="1"/>
    <col min="12" max="12" width="22.7109375" bestFit="1" customWidth="1"/>
    <col min="13" max="13" width="24.7109375" bestFit="1" customWidth="1"/>
    <col min="14" max="14" width="28.42578125" bestFit="1" customWidth="1"/>
    <col min="15" max="15" width="34.140625" bestFit="1" customWidth="1"/>
    <col min="16" max="16" width="29.28515625" bestFit="1" customWidth="1"/>
    <col min="17" max="17" width="23.85546875" bestFit="1" customWidth="1"/>
    <col min="18" max="18" width="16.85546875" bestFit="1" customWidth="1"/>
    <col min="19" max="19" width="58.28515625" bestFit="1" customWidth="1"/>
    <col min="20" max="20" width="56.85546875" bestFit="1" customWidth="1"/>
    <col min="21" max="21" width="22.5703125" bestFit="1" customWidth="1"/>
    <col min="22" max="22" width="35.5703125" bestFit="1" customWidth="1"/>
    <col min="23" max="23" width="33" bestFit="1" customWidth="1"/>
    <col min="24" max="24" width="25.42578125" bestFit="1" customWidth="1"/>
    <col min="25" max="25" width="20.7109375" bestFit="1" customWidth="1"/>
    <col min="26" max="26" width="31.140625" bestFit="1" customWidth="1"/>
    <col min="27" max="27" width="35.140625" bestFit="1" customWidth="1"/>
    <col min="28" max="28" width="33.42578125" bestFit="1" customWidth="1"/>
    <col min="29" max="29" width="27.28515625" bestFit="1" customWidth="1"/>
    <col min="30" max="30" width="25.5703125" bestFit="1" customWidth="1"/>
    <col min="31" max="31" width="26.42578125" bestFit="1" customWidth="1"/>
    <col min="32" max="32" width="24.7109375" bestFit="1" customWidth="1"/>
    <col min="33" max="33" width="53.5703125" bestFit="1" customWidth="1"/>
    <col min="34" max="34" width="51.7109375" bestFit="1" customWidth="1"/>
    <col min="35" max="35" width="21.140625" bestFit="1" customWidth="1"/>
    <col min="36" max="36" width="49.140625" customWidth="1"/>
    <col min="37" max="37" width="30" bestFit="1" customWidth="1"/>
    <col min="38" max="38" width="58.42578125" bestFit="1" customWidth="1"/>
    <col min="39" max="39" width="56.5703125" bestFit="1" customWidth="1"/>
    <col min="40" max="40" width="29.7109375" bestFit="1" customWidth="1"/>
    <col min="41" max="41" width="27.42578125" bestFit="1" customWidth="1"/>
    <col min="42" max="42" width="25.7109375" bestFit="1" customWidth="1"/>
    <col min="43" max="43" width="24" bestFit="1" customWidth="1"/>
    <col min="44" max="44" width="29.7109375" bestFit="1" customWidth="1"/>
    <col min="45" max="46" width="27.42578125" bestFit="1" customWidth="1"/>
    <col min="47" max="47" width="29.7109375" bestFit="1" customWidth="1"/>
    <col min="48" max="49" width="27.42578125" bestFit="1" customWidth="1"/>
    <col min="50" max="50" width="32.42578125" bestFit="1" customWidth="1"/>
    <col min="51" max="51" width="55" bestFit="1" customWidth="1"/>
    <col min="52" max="52" width="48.7109375" bestFit="1" customWidth="1"/>
    <col min="53" max="53" width="61.42578125" bestFit="1" customWidth="1"/>
    <col min="54" max="54" width="34.28515625" bestFit="1" customWidth="1"/>
    <col min="55" max="55" width="36.7109375" bestFit="1" customWidth="1"/>
    <col min="56" max="56" width="44.140625" bestFit="1" customWidth="1"/>
    <col min="57" max="57" width="54.5703125" bestFit="1" customWidth="1"/>
    <col min="58" max="58" width="55.85546875" bestFit="1" customWidth="1"/>
    <col min="59" max="59" width="45.5703125" bestFit="1" customWidth="1"/>
    <col min="60" max="60" width="57.5703125" bestFit="1" customWidth="1"/>
    <col min="61" max="61" width="63.42578125" bestFit="1" customWidth="1"/>
    <col min="62" max="62" width="61.140625" bestFit="1" customWidth="1"/>
    <col min="63" max="63" width="33.140625" bestFit="1" customWidth="1"/>
    <col min="64" max="64" width="41.85546875" bestFit="1" customWidth="1"/>
    <col min="65" max="65" width="9.7109375" bestFit="1" customWidth="1"/>
    <col min="66" max="66" width="19.7109375" bestFit="1" customWidth="1"/>
    <col min="67" max="67" width="34" bestFit="1" customWidth="1"/>
    <col min="68" max="68" width="18.85546875" bestFit="1" customWidth="1"/>
    <col min="69" max="69" width="33.28515625" bestFit="1" customWidth="1"/>
  </cols>
  <sheetData>
    <row r="1" spans="1:43" x14ac:dyDescent="0.25">
      <c r="A1" t="s">
        <v>1405</v>
      </c>
      <c r="B1" t="s">
        <v>1404</v>
      </c>
      <c r="C1" t="s">
        <v>1682</v>
      </c>
      <c r="D1" t="s">
        <v>1683</v>
      </c>
      <c r="E1" t="s">
        <v>1684</v>
      </c>
      <c r="F1" t="s">
        <v>1685</v>
      </c>
      <c r="G1" t="s">
        <v>1686</v>
      </c>
      <c r="H1" t="s">
        <v>1687</v>
      </c>
      <c r="I1" t="s">
        <v>1430</v>
      </c>
      <c r="J1" t="s">
        <v>1688</v>
      </c>
      <c r="K1" t="s">
        <v>1689</v>
      </c>
      <c r="L1" t="s">
        <v>1690</v>
      </c>
      <c r="M1" t="s">
        <v>1691</v>
      </c>
      <c r="N1" t="s">
        <v>1692</v>
      </c>
      <c r="O1" t="s">
        <v>1693</v>
      </c>
      <c r="P1" t="s">
        <v>1694</v>
      </c>
      <c r="Q1" t="s">
        <v>1695</v>
      </c>
      <c r="R1" t="s">
        <v>1535</v>
      </c>
      <c r="S1" t="s">
        <v>1490</v>
      </c>
      <c r="T1" t="s">
        <v>1491</v>
      </c>
      <c r="U1" t="s">
        <v>1493</v>
      </c>
      <c r="V1" t="s">
        <v>1436</v>
      </c>
      <c r="W1" t="s">
        <v>1435</v>
      </c>
      <c r="X1" t="s">
        <v>1492</v>
      </c>
      <c r="Y1" t="s">
        <v>1497</v>
      </c>
      <c r="Z1" t="s">
        <v>1442</v>
      </c>
      <c r="AA1" t="s">
        <v>1434</v>
      </c>
      <c r="AB1" t="s">
        <v>1441</v>
      </c>
      <c r="AC1" t="s">
        <v>1443</v>
      </c>
      <c r="AD1" t="s">
        <v>1444</v>
      </c>
      <c r="AE1" t="s">
        <v>1432</v>
      </c>
      <c r="AF1" t="s">
        <v>1438</v>
      </c>
      <c r="AG1" t="s">
        <v>1494</v>
      </c>
      <c r="AH1" t="s">
        <v>1498</v>
      </c>
      <c r="AI1" t="s">
        <v>1499</v>
      </c>
      <c r="AJ1" t="s">
        <v>1431</v>
      </c>
      <c r="AK1" t="s">
        <v>1437</v>
      </c>
      <c r="AL1" t="s">
        <v>1495</v>
      </c>
      <c r="AM1" t="s">
        <v>1500</v>
      </c>
      <c r="AN1" t="s">
        <v>1445</v>
      </c>
      <c r="AO1" t="s">
        <v>1439</v>
      </c>
      <c r="AP1" t="s">
        <v>1496</v>
      </c>
      <c r="AQ1" t="s">
        <v>1501</v>
      </c>
    </row>
    <row r="2" spans="1:43" x14ac:dyDescent="0.25">
      <c r="A2" t="s">
        <v>1696</v>
      </c>
      <c r="B2" t="s">
        <v>1507</v>
      </c>
      <c r="C2">
        <v>26</v>
      </c>
      <c r="D2">
        <v>26</v>
      </c>
      <c r="E2">
        <v>26</v>
      </c>
      <c r="F2">
        <v>26</v>
      </c>
      <c r="G2">
        <v>3</v>
      </c>
      <c r="H2">
        <v>3</v>
      </c>
      <c r="I2">
        <v>9231</v>
      </c>
      <c r="J2">
        <v>26</v>
      </c>
      <c r="K2">
        <v>35</v>
      </c>
      <c r="L2">
        <v>14</v>
      </c>
      <c r="M2">
        <v>26</v>
      </c>
      <c r="N2">
        <v>26</v>
      </c>
      <c r="O2">
        <v>26</v>
      </c>
      <c r="P2">
        <v>13</v>
      </c>
      <c r="Q2">
        <v>12</v>
      </c>
      <c r="R2">
        <v>23</v>
      </c>
    </row>
    <row r="3" spans="1:43" x14ac:dyDescent="0.25">
      <c r="A3" t="s">
        <v>121</v>
      </c>
      <c r="B3" t="s">
        <v>1697</v>
      </c>
      <c r="I3">
        <v>8197</v>
      </c>
      <c r="S3">
        <v>0</v>
      </c>
      <c r="T3">
        <v>0</v>
      </c>
      <c r="U3">
        <v>1</v>
      </c>
      <c r="V3">
        <v>0</v>
      </c>
      <c r="W3">
        <v>1</v>
      </c>
      <c r="X3">
        <v>0</v>
      </c>
      <c r="Y3">
        <v>0</v>
      </c>
      <c r="Z3">
        <v>0</v>
      </c>
      <c r="AA3">
        <v>0</v>
      </c>
      <c r="AB3">
        <v>0</v>
      </c>
      <c r="AC3">
        <v>1</v>
      </c>
      <c r="AD3">
        <v>1</v>
      </c>
      <c r="AE3">
        <v>60</v>
      </c>
      <c r="AF3">
        <v>26</v>
      </c>
      <c r="AG3">
        <v>1</v>
      </c>
      <c r="AH3">
        <v>0</v>
      </c>
      <c r="AI3">
        <v>1</v>
      </c>
      <c r="AJ3">
        <v>868</v>
      </c>
      <c r="AK3">
        <v>220</v>
      </c>
      <c r="AL3">
        <v>1</v>
      </c>
      <c r="AM3">
        <v>0</v>
      </c>
      <c r="AN3">
        <v>0</v>
      </c>
      <c r="AO3">
        <v>0</v>
      </c>
      <c r="AP3">
        <v>1</v>
      </c>
      <c r="AQ3">
        <v>1</v>
      </c>
    </row>
    <row r="4" spans="1:43" x14ac:dyDescent="0.25">
      <c r="A4" t="s">
        <v>996</v>
      </c>
      <c r="B4" t="s">
        <v>1504</v>
      </c>
      <c r="I4">
        <v>6734</v>
      </c>
      <c r="S4">
        <v>0</v>
      </c>
      <c r="T4">
        <v>0</v>
      </c>
      <c r="U4">
        <v>6</v>
      </c>
      <c r="V4">
        <v>0</v>
      </c>
      <c r="W4">
        <v>7</v>
      </c>
      <c r="X4">
        <v>0</v>
      </c>
      <c r="Y4">
        <v>0</v>
      </c>
      <c r="Z4">
        <v>10</v>
      </c>
      <c r="AA4">
        <v>7</v>
      </c>
      <c r="AB4">
        <v>9</v>
      </c>
      <c r="AC4">
        <v>7</v>
      </c>
      <c r="AD4">
        <v>11</v>
      </c>
      <c r="AE4">
        <v>12</v>
      </c>
      <c r="AF4">
        <v>14</v>
      </c>
      <c r="AG4">
        <v>6</v>
      </c>
      <c r="AH4">
        <v>10</v>
      </c>
      <c r="AI4">
        <v>11</v>
      </c>
      <c r="AJ4">
        <v>519</v>
      </c>
      <c r="AK4">
        <v>61</v>
      </c>
      <c r="AL4">
        <v>4</v>
      </c>
      <c r="AM4">
        <v>9</v>
      </c>
      <c r="AN4">
        <v>9</v>
      </c>
      <c r="AO4">
        <v>2</v>
      </c>
      <c r="AP4">
        <v>7</v>
      </c>
      <c r="AQ4">
        <v>11</v>
      </c>
    </row>
    <row r="5" spans="1:43" x14ac:dyDescent="0.25">
      <c r="A5" t="s">
        <v>1026</v>
      </c>
      <c r="B5" t="s">
        <v>1505</v>
      </c>
      <c r="I5">
        <v>16618</v>
      </c>
      <c r="S5">
        <v>0</v>
      </c>
      <c r="T5">
        <v>0</v>
      </c>
      <c r="U5">
        <v>0</v>
      </c>
      <c r="V5">
        <v>0</v>
      </c>
      <c r="W5">
        <v>2</v>
      </c>
      <c r="X5">
        <v>1</v>
      </c>
      <c r="Y5">
        <v>0</v>
      </c>
      <c r="Z5">
        <v>1</v>
      </c>
      <c r="AA5">
        <v>2</v>
      </c>
      <c r="AB5">
        <v>1</v>
      </c>
      <c r="AC5">
        <v>2</v>
      </c>
      <c r="AD5">
        <v>1</v>
      </c>
      <c r="AE5">
        <v>58</v>
      </c>
      <c r="AF5">
        <v>15</v>
      </c>
      <c r="AG5">
        <v>2</v>
      </c>
      <c r="AH5">
        <v>1</v>
      </c>
      <c r="AI5">
        <v>1</v>
      </c>
      <c r="AJ5">
        <v>1080</v>
      </c>
      <c r="AK5">
        <v>132</v>
      </c>
      <c r="AL5">
        <v>1</v>
      </c>
      <c r="AM5">
        <v>1</v>
      </c>
      <c r="AN5">
        <v>1</v>
      </c>
      <c r="AO5">
        <v>0</v>
      </c>
      <c r="AP5">
        <v>2</v>
      </c>
      <c r="AQ5">
        <v>1</v>
      </c>
    </row>
    <row r="6" spans="1:43" x14ac:dyDescent="0.25">
      <c r="A6" t="s">
        <v>1014</v>
      </c>
      <c r="B6" t="s">
        <v>1508</v>
      </c>
      <c r="I6">
        <v>5571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24</v>
      </c>
      <c r="AF6">
        <v>2</v>
      </c>
      <c r="AG6">
        <v>0</v>
      </c>
      <c r="AH6">
        <v>0</v>
      </c>
      <c r="AI6">
        <v>0</v>
      </c>
      <c r="AJ6">
        <v>412</v>
      </c>
      <c r="AK6">
        <v>42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</row>
    <row r="7" spans="1:43" x14ac:dyDescent="0.25">
      <c r="A7" t="s">
        <v>818</v>
      </c>
      <c r="B7" t="s">
        <v>1506</v>
      </c>
      <c r="I7">
        <v>8272</v>
      </c>
      <c r="S7">
        <v>1</v>
      </c>
      <c r="T7">
        <v>0</v>
      </c>
      <c r="U7">
        <v>2</v>
      </c>
      <c r="V7">
        <v>0</v>
      </c>
      <c r="W7">
        <v>4</v>
      </c>
      <c r="X7">
        <v>2</v>
      </c>
      <c r="Y7">
        <v>0</v>
      </c>
      <c r="Z7">
        <v>1</v>
      </c>
      <c r="AA7">
        <v>4</v>
      </c>
      <c r="AB7">
        <v>1</v>
      </c>
      <c r="AC7">
        <v>4</v>
      </c>
      <c r="AD7">
        <v>1</v>
      </c>
      <c r="AE7">
        <v>8</v>
      </c>
      <c r="AF7">
        <v>2</v>
      </c>
      <c r="AG7">
        <v>4</v>
      </c>
      <c r="AH7">
        <v>1</v>
      </c>
      <c r="AI7">
        <v>1</v>
      </c>
      <c r="AJ7">
        <v>421</v>
      </c>
      <c r="AK7">
        <v>20</v>
      </c>
      <c r="AL7">
        <v>1</v>
      </c>
      <c r="AM7">
        <v>1</v>
      </c>
      <c r="AN7">
        <v>0</v>
      </c>
      <c r="AO7">
        <v>1</v>
      </c>
      <c r="AP7">
        <v>4</v>
      </c>
      <c r="AQ7">
        <v>1</v>
      </c>
    </row>
    <row r="8" spans="1:43" x14ac:dyDescent="0.25">
      <c r="A8" t="s">
        <v>946</v>
      </c>
      <c r="B8" t="s">
        <v>1507</v>
      </c>
      <c r="I8">
        <v>9231</v>
      </c>
      <c r="S8">
        <v>5</v>
      </c>
      <c r="T8">
        <v>1</v>
      </c>
      <c r="U8">
        <v>19</v>
      </c>
      <c r="V8">
        <v>0</v>
      </c>
      <c r="W8">
        <v>32</v>
      </c>
      <c r="X8">
        <v>20</v>
      </c>
      <c r="Y8">
        <v>1</v>
      </c>
      <c r="Z8">
        <v>6</v>
      </c>
      <c r="AA8">
        <v>32</v>
      </c>
      <c r="AB8">
        <v>6</v>
      </c>
      <c r="AC8">
        <v>32</v>
      </c>
      <c r="AD8">
        <v>6</v>
      </c>
      <c r="AE8">
        <v>41</v>
      </c>
      <c r="AF8">
        <v>6</v>
      </c>
      <c r="AG8">
        <v>26</v>
      </c>
      <c r="AH8">
        <v>6</v>
      </c>
      <c r="AI8">
        <v>4</v>
      </c>
      <c r="AJ8">
        <v>717</v>
      </c>
      <c r="AK8">
        <v>33</v>
      </c>
      <c r="AL8">
        <v>19</v>
      </c>
      <c r="AM8">
        <v>5</v>
      </c>
      <c r="AN8">
        <v>0</v>
      </c>
      <c r="AO8">
        <v>6</v>
      </c>
      <c r="AP8">
        <v>31</v>
      </c>
      <c r="AQ8">
        <v>6</v>
      </c>
    </row>
  </sheetData>
  <phoneticPr fontId="6" type="noConversion"/>
  <pageMargins left="0.7" right="0.7" top="0.75" bottom="0.75" header="0.3" footer="0.3"/>
  <tableParts count="1">
    <tablePart r:id="rId1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2:AI23"/>
  <sheetViews>
    <sheetView workbookViewId="0">
      <selection activeCell="C21" sqref="C21"/>
    </sheetView>
  </sheetViews>
  <sheetFormatPr defaultRowHeight="15" x14ac:dyDescent="0.25"/>
  <cols>
    <col min="4" max="4" width="11" customWidth="1"/>
  </cols>
  <sheetData>
    <row r="2" spans="3:30" x14ac:dyDescent="0.25">
      <c r="D2" s="9" t="s">
        <v>1430</v>
      </c>
      <c r="E2" s="9" t="s">
        <v>1431</v>
      </c>
      <c r="F2" s="9" t="s">
        <v>1432</v>
      </c>
      <c r="G2" s="9" t="s">
        <v>1443</v>
      </c>
      <c r="H2" s="9" t="s">
        <v>1433</v>
      </c>
      <c r="I2" s="9" t="s">
        <v>1434</v>
      </c>
      <c r="J2" s="9" t="s">
        <v>1435</v>
      </c>
      <c r="K2" s="9" t="s">
        <v>1436</v>
      </c>
      <c r="L2" s="9" t="s">
        <v>1437</v>
      </c>
      <c r="M2" s="9" t="s">
        <v>1438</v>
      </c>
      <c r="N2" s="9" t="s">
        <v>1444</v>
      </c>
      <c r="O2" s="9" t="s">
        <v>1439</v>
      </c>
      <c r="P2" s="9" t="s">
        <v>1445</v>
      </c>
      <c r="Q2" s="9" t="s">
        <v>1441</v>
      </c>
      <c r="R2" s="9" t="s">
        <v>1442</v>
      </c>
      <c r="S2" t="s">
        <v>1490</v>
      </c>
      <c r="T2" t="s">
        <v>1491</v>
      </c>
      <c r="U2" t="s">
        <v>1492</v>
      </c>
      <c r="V2" t="s">
        <v>1493</v>
      </c>
      <c r="W2" t="s">
        <v>1494</v>
      </c>
      <c r="X2" t="s">
        <v>1495</v>
      </c>
      <c r="Y2" t="s">
        <v>1496</v>
      </c>
      <c r="Z2" t="s">
        <v>1497</v>
      </c>
      <c r="AA2" t="s">
        <v>1498</v>
      </c>
      <c r="AB2" t="s">
        <v>1499</v>
      </c>
      <c r="AC2" t="s">
        <v>1500</v>
      </c>
      <c r="AD2" t="s">
        <v>1501</v>
      </c>
    </row>
    <row r="3" spans="3:30" x14ac:dyDescent="0.25">
      <c r="C3" s="10" t="s">
        <v>121</v>
      </c>
      <c r="D3">
        <f>IFERROR(VLOOKUP($C3,SystmOne[#All],MATCH(Sheet1!D$2,SystmOne[#Headers],0),FALSE),"0")</f>
        <v>8197</v>
      </c>
      <c r="E3">
        <f>IFERROR(VLOOKUP($C3,SystmOne[#All],MATCH(Sheet1!E$2,SystmOne[#Headers],0),FALSE),"0")</f>
        <v>868</v>
      </c>
      <c r="F3">
        <f>IFERROR(VLOOKUP($C3,SystmOne[#All],MATCH(Sheet1!F$2,SystmOne[#Headers],0),FALSE),"0")</f>
        <v>60</v>
      </c>
      <c r="G3">
        <f>IFERROR(VLOOKUP($C3,SystmOne[#All],MATCH(Sheet1!G$2,SystmOne[#Headers],0),FALSE),"0")</f>
        <v>1</v>
      </c>
      <c r="H3" t="str">
        <f>IFERROR(VLOOKUP($C3,SystmOne[#All],MATCH(Sheet1!H$2,SystmOne[#Headers],0),FALSE),"0")</f>
        <v>0</v>
      </c>
      <c r="I3">
        <f>IFERROR(VLOOKUP($C3,SystmOne[#All],MATCH(Sheet1!I$2,SystmOne[#Headers],0),FALSE),"0")</f>
        <v>0</v>
      </c>
      <c r="J3">
        <f>IFERROR(VLOOKUP($C3,SystmOne[#All],MATCH(Sheet1!J$2,SystmOne[#Headers],0),FALSE),"0")</f>
        <v>1</v>
      </c>
      <c r="K3">
        <f>IFERROR(VLOOKUP($C3,SystmOne[#All],MATCH(Sheet1!K$2,SystmOne[#Headers],0),FALSE),"0")</f>
        <v>0</v>
      </c>
      <c r="L3">
        <f>IFERROR(VLOOKUP($C3,SystmOne[#All],MATCH(Sheet1!L$2,SystmOne[#Headers],0),FALSE),"0")</f>
        <v>220</v>
      </c>
      <c r="M3">
        <f>IFERROR(VLOOKUP($C3,SystmOne[#All],MATCH(Sheet1!M$2,SystmOne[#Headers],0),FALSE),"0")</f>
        <v>26</v>
      </c>
      <c r="N3">
        <f>IFERROR(VLOOKUP($C3,SystmOne[#All],MATCH(Sheet1!N$2,SystmOne[#Headers],0),FALSE),"0")</f>
        <v>1</v>
      </c>
      <c r="O3">
        <f>IFERROR(VLOOKUP($C3,SystmOne[#All],MATCH(Sheet1!O$2,SystmOne[#Headers],0),FALSE),"0")</f>
        <v>0</v>
      </c>
      <c r="P3">
        <f>IFERROR(VLOOKUP($C3,SystmOne[#All],MATCH(Sheet1!P$2,SystmOne[#Headers],0),FALSE),"0")</f>
        <v>0</v>
      </c>
      <c r="Q3">
        <f>IFERROR(VLOOKUP($C3,SystmOne[#All],MATCH(Sheet1!Q$2,SystmOne[#Headers],0),FALSE),"0")</f>
        <v>0</v>
      </c>
      <c r="R3">
        <f>IFERROR(VLOOKUP($C3,SystmOne[#All],MATCH(Sheet1!R$2,SystmOne[#Headers],0),FALSE),"0")</f>
        <v>0</v>
      </c>
      <c r="S3">
        <f>IFERROR(VLOOKUP($C3,SystmOne[#All],MATCH(Sheet1!S$2,SystmOne[#Headers],0),FALSE),"0")</f>
        <v>0</v>
      </c>
      <c r="T3">
        <f>IFERROR(VLOOKUP($C3,SystmOne[#All],MATCH(Sheet1!T$2,SystmOne[#Headers],0),FALSE),"0")</f>
        <v>0</v>
      </c>
      <c r="U3">
        <f>IFERROR(VLOOKUP($C3,SystmOne[#All],MATCH(Sheet1!U$2,SystmOne[#Headers],0),FALSE),"0")</f>
        <v>0</v>
      </c>
      <c r="V3">
        <f>IFERROR(VLOOKUP($C3,SystmOne[#All],MATCH(Sheet1!V$2,SystmOne[#Headers],0),FALSE),"0")</f>
        <v>1</v>
      </c>
      <c r="W3">
        <f>IFERROR(VLOOKUP($C3,SystmOne[#All],MATCH(Sheet1!W$2,SystmOne[#Headers],0),FALSE),"0")</f>
        <v>1</v>
      </c>
      <c r="X3">
        <f>IFERROR(VLOOKUP($C3,SystmOne[#All],MATCH(Sheet1!X$2,SystmOne[#Headers],0),FALSE),"0")</f>
        <v>1</v>
      </c>
      <c r="Y3">
        <f>IFERROR(VLOOKUP($C3,SystmOne[#All],MATCH(Sheet1!Y$2,SystmOne[#Headers],0),FALSE),"0")</f>
        <v>1</v>
      </c>
      <c r="Z3">
        <f>IFERROR(VLOOKUP($C3,SystmOne[#All],MATCH(Sheet1!Z$2,SystmOne[#Headers],0),FALSE),"0")</f>
        <v>0</v>
      </c>
      <c r="AA3">
        <f>IFERROR(VLOOKUP($C3,SystmOne[#All],MATCH(Sheet1!AA$2,SystmOne[#Headers],0),FALSE),"0")</f>
        <v>0</v>
      </c>
      <c r="AB3">
        <f>IFERROR(VLOOKUP($C3,SystmOne[#All],MATCH(Sheet1!AB$2,SystmOne[#Headers],0),FALSE),"0")</f>
        <v>1</v>
      </c>
      <c r="AC3">
        <f>IFERROR(VLOOKUP($C3,SystmOne[#All],MATCH(Sheet1!AC$2,SystmOne[#Headers],0),FALSE),"0")</f>
        <v>0</v>
      </c>
      <c r="AD3">
        <f>IFERROR(VLOOKUP($C3,SystmOne[#All],MATCH(Sheet1!AD$2,SystmOne[#Headers],0),FALSE),"0")</f>
        <v>1</v>
      </c>
    </row>
    <row r="4" spans="3:30" x14ac:dyDescent="0.25">
      <c r="C4" s="11" t="s">
        <v>996</v>
      </c>
      <c r="D4">
        <f>IFERROR(VLOOKUP($C4,SystmOne[#All],MATCH(Sheet1!D$2,SystmOne[#Headers],0),FALSE),"0")</f>
        <v>6734</v>
      </c>
      <c r="E4">
        <f>IFERROR(VLOOKUP($C4,SystmOne[#All],MATCH(Sheet1!E$2,SystmOne[#Headers],0),FALSE),"0")</f>
        <v>519</v>
      </c>
      <c r="F4">
        <f>IFERROR(VLOOKUP($C4,SystmOne[#All],MATCH(Sheet1!F$2,SystmOne[#Headers],0),FALSE),"0")</f>
        <v>12</v>
      </c>
      <c r="G4">
        <f>IFERROR(VLOOKUP($C4,SystmOne[#All],MATCH(Sheet1!G$2,SystmOne[#Headers],0),FALSE),"0")</f>
        <v>7</v>
      </c>
      <c r="H4" t="str">
        <f>IFERROR(VLOOKUP($C4,SystmOne[#All],MATCH(Sheet1!H$2,SystmOne[#Headers],0),FALSE),"0")</f>
        <v>0</v>
      </c>
      <c r="I4">
        <f>IFERROR(VLOOKUP($C4,SystmOne[#All],MATCH(Sheet1!I$2,SystmOne[#Headers],0),FALSE),"0")</f>
        <v>7</v>
      </c>
      <c r="J4">
        <f>IFERROR(VLOOKUP($C4,SystmOne[#All],MATCH(Sheet1!J$2,SystmOne[#Headers],0),FALSE),"0")</f>
        <v>7</v>
      </c>
      <c r="K4">
        <f>IFERROR(VLOOKUP($C4,SystmOne[#All],MATCH(Sheet1!K$2,SystmOne[#Headers],0),FALSE),"0")</f>
        <v>0</v>
      </c>
      <c r="L4">
        <f>IFERROR(VLOOKUP($C4,SystmOne[#All],MATCH(Sheet1!L$2,SystmOne[#Headers],0),FALSE),"0")</f>
        <v>61</v>
      </c>
      <c r="M4">
        <f>IFERROR(VLOOKUP($C4,SystmOne[#All],MATCH(Sheet1!M$2,SystmOne[#Headers],0),FALSE),"0")</f>
        <v>14</v>
      </c>
      <c r="N4">
        <f>IFERROR(VLOOKUP($C4,SystmOne[#All],MATCH(Sheet1!N$2,SystmOne[#Headers],0),FALSE),"0")</f>
        <v>11</v>
      </c>
      <c r="O4">
        <f>IFERROR(VLOOKUP($C4,SystmOne[#All],MATCH(Sheet1!O$2,SystmOne[#Headers],0),FALSE),"0")</f>
        <v>2</v>
      </c>
      <c r="P4">
        <f>IFERROR(VLOOKUP($C4,SystmOne[#All],MATCH(Sheet1!P$2,SystmOne[#Headers],0),FALSE),"0")</f>
        <v>9</v>
      </c>
      <c r="Q4">
        <f>IFERROR(VLOOKUP($C4,SystmOne[#All],MATCH(Sheet1!Q$2,SystmOne[#Headers],0),FALSE),"0")</f>
        <v>9</v>
      </c>
      <c r="R4">
        <f>IFERROR(VLOOKUP($C4,SystmOne[#All],MATCH(Sheet1!R$2,SystmOne[#Headers],0),FALSE),"0")</f>
        <v>10</v>
      </c>
      <c r="S4">
        <f>IFERROR(VLOOKUP($C4,SystmOne[#All],MATCH(Sheet1!S$2,SystmOne[#Headers],0),FALSE),"0")</f>
        <v>0</v>
      </c>
      <c r="T4">
        <f>IFERROR(VLOOKUP($C4,SystmOne[#All],MATCH(Sheet1!T$2,SystmOne[#Headers],0),FALSE),"0")</f>
        <v>0</v>
      </c>
      <c r="U4">
        <f>IFERROR(VLOOKUP($C4,SystmOne[#All],MATCH(Sheet1!U$2,SystmOne[#Headers],0),FALSE),"0")</f>
        <v>0</v>
      </c>
      <c r="V4">
        <f>IFERROR(VLOOKUP($C4,SystmOne[#All],MATCH(Sheet1!V$2,SystmOne[#Headers],0),FALSE),"0")</f>
        <v>6</v>
      </c>
      <c r="W4">
        <f>IFERROR(VLOOKUP($C4,SystmOne[#All],MATCH(Sheet1!W$2,SystmOne[#Headers],0),FALSE),"0")</f>
        <v>6</v>
      </c>
      <c r="X4">
        <f>IFERROR(VLOOKUP($C4,SystmOne[#All],MATCH(Sheet1!X$2,SystmOne[#Headers],0),FALSE),"0")</f>
        <v>4</v>
      </c>
      <c r="Y4">
        <f>IFERROR(VLOOKUP($C4,SystmOne[#All],MATCH(Sheet1!Y$2,SystmOne[#Headers],0),FALSE),"0")</f>
        <v>7</v>
      </c>
      <c r="Z4">
        <f>IFERROR(VLOOKUP($C4,SystmOne[#All],MATCH(Sheet1!Z$2,SystmOne[#Headers],0),FALSE),"0")</f>
        <v>0</v>
      </c>
      <c r="AA4">
        <f>IFERROR(VLOOKUP($C4,SystmOne[#All],MATCH(Sheet1!AA$2,SystmOne[#Headers],0),FALSE),"0")</f>
        <v>10</v>
      </c>
      <c r="AB4">
        <f>IFERROR(VLOOKUP($C4,SystmOne[#All],MATCH(Sheet1!AB$2,SystmOne[#Headers],0),FALSE),"0")</f>
        <v>11</v>
      </c>
      <c r="AC4">
        <f>IFERROR(VLOOKUP($C4,SystmOne[#All],MATCH(Sheet1!AC$2,SystmOne[#Headers],0),FALSE),"0")</f>
        <v>9</v>
      </c>
      <c r="AD4">
        <f>IFERROR(VLOOKUP($C4,SystmOne[#All],MATCH(Sheet1!AD$2,SystmOne[#Headers],0),FALSE),"0")</f>
        <v>11</v>
      </c>
    </row>
    <row r="5" spans="3:30" x14ac:dyDescent="0.25">
      <c r="C5" s="10" t="s">
        <v>1026</v>
      </c>
      <c r="D5">
        <f>IFERROR(VLOOKUP($C5,SystmOne[#All],MATCH(Sheet1!D$2,SystmOne[#Headers],0),FALSE),"0")</f>
        <v>16618</v>
      </c>
      <c r="E5">
        <f>IFERROR(VLOOKUP($C5,SystmOne[#All],MATCH(Sheet1!E$2,SystmOne[#Headers],0),FALSE),"0")</f>
        <v>1080</v>
      </c>
      <c r="F5">
        <f>IFERROR(VLOOKUP($C5,SystmOne[#All],MATCH(Sheet1!F$2,SystmOne[#Headers],0),FALSE),"0")</f>
        <v>58</v>
      </c>
      <c r="G5">
        <f>IFERROR(VLOOKUP($C5,SystmOne[#All],MATCH(Sheet1!G$2,SystmOne[#Headers],0),FALSE),"0")</f>
        <v>2</v>
      </c>
      <c r="H5" t="str">
        <f>IFERROR(VLOOKUP($C5,SystmOne[#All],MATCH(Sheet1!H$2,SystmOne[#Headers],0),FALSE),"0")</f>
        <v>0</v>
      </c>
      <c r="I5">
        <f>IFERROR(VLOOKUP($C5,SystmOne[#All],MATCH(Sheet1!I$2,SystmOne[#Headers],0),FALSE),"0")</f>
        <v>2</v>
      </c>
      <c r="J5">
        <f>IFERROR(VLOOKUP($C5,SystmOne[#All],MATCH(Sheet1!J$2,SystmOne[#Headers],0),FALSE),"0")</f>
        <v>2</v>
      </c>
      <c r="K5">
        <f>IFERROR(VLOOKUP($C5,SystmOne[#All],MATCH(Sheet1!K$2,SystmOne[#Headers],0),FALSE),"0")</f>
        <v>0</v>
      </c>
      <c r="L5">
        <f>IFERROR(VLOOKUP($C5,SystmOne[#All],MATCH(Sheet1!L$2,SystmOne[#Headers],0),FALSE),"0")</f>
        <v>132</v>
      </c>
      <c r="M5">
        <f>IFERROR(VLOOKUP($C5,SystmOne[#All],MATCH(Sheet1!M$2,SystmOne[#Headers],0),FALSE),"0")</f>
        <v>15</v>
      </c>
      <c r="N5">
        <f>IFERROR(VLOOKUP($C5,SystmOne[#All],MATCH(Sheet1!N$2,SystmOne[#Headers],0),FALSE),"0")</f>
        <v>1</v>
      </c>
      <c r="O5">
        <f>IFERROR(VLOOKUP($C5,SystmOne[#All],MATCH(Sheet1!O$2,SystmOne[#Headers],0),FALSE),"0")</f>
        <v>0</v>
      </c>
      <c r="P5">
        <f>IFERROR(VLOOKUP($C5,SystmOne[#All],MATCH(Sheet1!P$2,SystmOne[#Headers],0),FALSE),"0")</f>
        <v>1</v>
      </c>
      <c r="Q5">
        <f>IFERROR(VLOOKUP($C5,SystmOne[#All],MATCH(Sheet1!Q$2,SystmOne[#Headers],0),FALSE),"0")</f>
        <v>1</v>
      </c>
      <c r="R5">
        <f>IFERROR(VLOOKUP($C5,SystmOne[#All],MATCH(Sheet1!R$2,SystmOne[#Headers],0),FALSE),"0")</f>
        <v>1</v>
      </c>
      <c r="S5">
        <f>IFERROR(VLOOKUP($C5,SystmOne[#All],MATCH(Sheet1!S$2,SystmOne[#Headers],0),FALSE),"0")</f>
        <v>0</v>
      </c>
      <c r="T5">
        <f>IFERROR(VLOOKUP($C5,SystmOne[#All],MATCH(Sheet1!T$2,SystmOne[#Headers],0),FALSE),"0")</f>
        <v>0</v>
      </c>
      <c r="U5">
        <f>IFERROR(VLOOKUP($C5,SystmOne[#All],MATCH(Sheet1!U$2,SystmOne[#Headers],0),FALSE),"0")</f>
        <v>1</v>
      </c>
      <c r="V5">
        <f>IFERROR(VLOOKUP($C5,SystmOne[#All],MATCH(Sheet1!V$2,SystmOne[#Headers],0),FALSE),"0")</f>
        <v>0</v>
      </c>
      <c r="W5">
        <f>IFERROR(VLOOKUP($C5,SystmOne[#All],MATCH(Sheet1!W$2,SystmOne[#Headers],0),FALSE),"0")</f>
        <v>2</v>
      </c>
      <c r="X5">
        <f>IFERROR(VLOOKUP($C5,SystmOne[#All],MATCH(Sheet1!X$2,SystmOne[#Headers],0),FALSE),"0")</f>
        <v>1</v>
      </c>
      <c r="Y5">
        <f>IFERROR(VLOOKUP($C5,SystmOne[#All],MATCH(Sheet1!Y$2,SystmOne[#Headers],0),FALSE),"0")</f>
        <v>2</v>
      </c>
      <c r="Z5">
        <f>IFERROR(VLOOKUP($C5,SystmOne[#All],MATCH(Sheet1!Z$2,SystmOne[#Headers],0),FALSE),"0")</f>
        <v>0</v>
      </c>
      <c r="AA5">
        <f>IFERROR(VLOOKUP($C5,SystmOne[#All],MATCH(Sheet1!AA$2,SystmOne[#Headers],0),FALSE),"0")</f>
        <v>1</v>
      </c>
      <c r="AB5">
        <f>IFERROR(VLOOKUP($C5,SystmOne[#All],MATCH(Sheet1!AB$2,SystmOne[#Headers],0),FALSE),"0")</f>
        <v>1</v>
      </c>
      <c r="AC5">
        <f>IFERROR(VLOOKUP($C5,SystmOne[#All],MATCH(Sheet1!AC$2,SystmOne[#Headers],0),FALSE),"0")</f>
        <v>1</v>
      </c>
      <c r="AD5">
        <f>IFERROR(VLOOKUP($C5,SystmOne[#All],MATCH(Sheet1!AD$2,SystmOne[#Headers],0),FALSE),"0")</f>
        <v>1</v>
      </c>
    </row>
    <row r="6" spans="3:30" x14ac:dyDescent="0.25">
      <c r="C6" s="11" t="s">
        <v>1014</v>
      </c>
      <c r="D6">
        <f>IFERROR(VLOOKUP($C6,SystmOne[#All],MATCH(Sheet1!D$2,SystmOne[#Headers],0),FALSE),"0")</f>
        <v>5571</v>
      </c>
      <c r="E6">
        <f>IFERROR(VLOOKUP($C6,SystmOne[#All],MATCH(Sheet1!E$2,SystmOne[#Headers],0),FALSE),"0")</f>
        <v>412</v>
      </c>
      <c r="F6">
        <f>IFERROR(VLOOKUP($C6,SystmOne[#All],MATCH(Sheet1!F$2,SystmOne[#Headers],0),FALSE),"0")</f>
        <v>24</v>
      </c>
      <c r="G6">
        <f>IFERROR(VLOOKUP($C6,SystmOne[#All],MATCH(Sheet1!G$2,SystmOne[#Headers],0),FALSE),"0")</f>
        <v>0</v>
      </c>
      <c r="H6" t="str">
        <f>IFERROR(VLOOKUP($C6,SystmOne[#All],MATCH(Sheet1!H$2,SystmOne[#Headers],0),FALSE),"0")</f>
        <v>0</v>
      </c>
      <c r="I6">
        <f>IFERROR(VLOOKUP($C6,SystmOne[#All],MATCH(Sheet1!I$2,SystmOne[#Headers],0),FALSE),"0")</f>
        <v>0</v>
      </c>
      <c r="J6">
        <f>IFERROR(VLOOKUP($C6,SystmOne[#All],MATCH(Sheet1!J$2,SystmOne[#Headers],0),FALSE),"0")</f>
        <v>0</v>
      </c>
      <c r="K6">
        <f>IFERROR(VLOOKUP($C6,SystmOne[#All],MATCH(Sheet1!K$2,SystmOne[#Headers],0),FALSE),"0")</f>
        <v>0</v>
      </c>
      <c r="L6">
        <f>IFERROR(VLOOKUP($C6,SystmOne[#All],MATCH(Sheet1!L$2,SystmOne[#Headers],0),FALSE),"0")</f>
        <v>42</v>
      </c>
      <c r="M6">
        <f>IFERROR(VLOOKUP($C6,SystmOne[#All],MATCH(Sheet1!M$2,SystmOne[#Headers],0),FALSE),"0")</f>
        <v>2</v>
      </c>
      <c r="N6">
        <f>IFERROR(VLOOKUP($C6,SystmOne[#All],MATCH(Sheet1!N$2,SystmOne[#Headers],0),FALSE),"0")</f>
        <v>0</v>
      </c>
      <c r="O6">
        <f>IFERROR(VLOOKUP($C6,SystmOne[#All],MATCH(Sheet1!O$2,SystmOne[#Headers],0),FALSE),"0")</f>
        <v>0</v>
      </c>
      <c r="P6">
        <f>IFERROR(VLOOKUP($C6,SystmOne[#All],MATCH(Sheet1!P$2,SystmOne[#Headers],0),FALSE),"0")</f>
        <v>0</v>
      </c>
      <c r="Q6">
        <f>IFERROR(VLOOKUP($C6,SystmOne[#All],MATCH(Sheet1!Q$2,SystmOne[#Headers],0),FALSE),"0")</f>
        <v>0</v>
      </c>
      <c r="R6">
        <f>IFERROR(VLOOKUP($C6,SystmOne[#All],MATCH(Sheet1!R$2,SystmOne[#Headers],0),FALSE),"0")</f>
        <v>0</v>
      </c>
      <c r="S6">
        <f>IFERROR(VLOOKUP($C6,SystmOne[#All],MATCH(Sheet1!S$2,SystmOne[#Headers],0),FALSE),"0")</f>
        <v>0</v>
      </c>
      <c r="T6">
        <f>IFERROR(VLOOKUP($C6,SystmOne[#All],MATCH(Sheet1!T$2,SystmOne[#Headers],0),FALSE),"0")</f>
        <v>0</v>
      </c>
      <c r="U6">
        <f>IFERROR(VLOOKUP($C6,SystmOne[#All],MATCH(Sheet1!U$2,SystmOne[#Headers],0),FALSE),"0")</f>
        <v>0</v>
      </c>
      <c r="V6">
        <f>IFERROR(VLOOKUP($C6,SystmOne[#All],MATCH(Sheet1!V$2,SystmOne[#Headers],0),FALSE),"0")</f>
        <v>0</v>
      </c>
      <c r="W6">
        <f>IFERROR(VLOOKUP($C6,SystmOne[#All],MATCH(Sheet1!W$2,SystmOne[#Headers],0),FALSE),"0")</f>
        <v>0</v>
      </c>
      <c r="X6">
        <f>IFERROR(VLOOKUP($C6,SystmOne[#All],MATCH(Sheet1!X$2,SystmOne[#Headers],0),FALSE),"0")</f>
        <v>0</v>
      </c>
      <c r="Y6">
        <f>IFERROR(VLOOKUP($C6,SystmOne[#All],MATCH(Sheet1!Y$2,SystmOne[#Headers],0),FALSE),"0")</f>
        <v>0</v>
      </c>
      <c r="Z6">
        <f>IFERROR(VLOOKUP($C6,SystmOne[#All],MATCH(Sheet1!Z$2,SystmOne[#Headers],0),FALSE),"0")</f>
        <v>0</v>
      </c>
      <c r="AA6">
        <f>IFERROR(VLOOKUP($C6,SystmOne[#All],MATCH(Sheet1!AA$2,SystmOne[#Headers],0),FALSE),"0")</f>
        <v>0</v>
      </c>
      <c r="AB6">
        <f>IFERROR(VLOOKUP($C6,SystmOne[#All],MATCH(Sheet1!AB$2,SystmOne[#Headers],0),FALSE),"0")</f>
        <v>0</v>
      </c>
      <c r="AC6">
        <f>IFERROR(VLOOKUP($C6,SystmOne[#All],MATCH(Sheet1!AC$2,SystmOne[#Headers],0),FALSE),"0")</f>
        <v>0</v>
      </c>
      <c r="AD6">
        <f>IFERROR(VLOOKUP($C6,SystmOne[#All],MATCH(Sheet1!AD$2,SystmOne[#Headers],0),FALSE),"0")</f>
        <v>0</v>
      </c>
    </row>
    <row r="7" spans="3:30" x14ac:dyDescent="0.25">
      <c r="C7" s="10" t="s">
        <v>946</v>
      </c>
      <c r="D7">
        <f>IFERROR(VLOOKUP($C7,SystmOne[#All],MATCH(Sheet1!D$2,SystmOne[#Headers],0),FALSE),"0")</f>
        <v>9231</v>
      </c>
      <c r="E7">
        <f>IFERROR(VLOOKUP($C7,SystmOne[#All],MATCH(Sheet1!E$2,SystmOne[#Headers],0),FALSE),"0")</f>
        <v>717</v>
      </c>
      <c r="F7">
        <f>IFERROR(VLOOKUP($C7,SystmOne[#All],MATCH(Sheet1!F$2,SystmOne[#Headers],0),FALSE),"0")</f>
        <v>41</v>
      </c>
      <c r="G7">
        <f>IFERROR(VLOOKUP($C7,SystmOne[#All],MATCH(Sheet1!G$2,SystmOne[#Headers],0),FALSE),"0")</f>
        <v>32</v>
      </c>
      <c r="H7" t="str">
        <f>IFERROR(VLOOKUP($C7,SystmOne[#All],MATCH(Sheet1!H$2,SystmOne[#Headers],0),FALSE),"0")</f>
        <v>0</v>
      </c>
      <c r="I7">
        <f>IFERROR(VLOOKUP($C7,SystmOne[#All],MATCH(Sheet1!I$2,SystmOne[#Headers],0),FALSE),"0")</f>
        <v>32</v>
      </c>
      <c r="J7">
        <f>IFERROR(VLOOKUP($C7,SystmOne[#All],MATCH(Sheet1!J$2,SystmOne[#Headers],0),FALSE),"0")</f>
        <v>32</v>
      </c>
      <c r="K7">
        <f>IFERROR(VLOOKUP($C7,SystmOne[#All],MATCH(Sheet1!K$2,SystmOne[#Headers],0),FALSE),"0")</f>
        <v>0</v>
      </c>
      <c r="L7">
        <f>IFERROR(VLOOKUP($C7,SystmOne[#All],MATCH(Sheet1!L$2,SystmOne[#Headers],0),FALSE),"0")</f>
        <v>33</v>
      </c>
      <c r="M7">
        <f>IFERROR(VLOOKUP($C7,SystmOne[#All],MATCH(Sheet1!M$2,SystmOne[#Headers],0),FALSE),"0")</f>
        <v>6</v>
      </c>
      <c r="N7">
        <f>IFERROR(VLOOKUP($C7,SystmOne[#All],MATCH(Sheet1!N$2,SystmOne[#Headers],0),FALSE),"0")</f>
        <v>6</v>
      </c>
      <c r="O7">
        <f>IFERROR(VLOOKUP($C7,SystmOne[#All],MATCH(Sheet1!O$2,SystmOne[#Headers],0),FALSE),"0")</f>
        <v>6</v>
      </c>
      <c r="P7">
        <f>IFERROR(VLOOKUP($C7,SystmOne[#All],MATCH(Sheet1!P$2,SystmOne[#Headers],0),FALSE),"0")</f>
        <v>0</v>
      </c>
      <c r="Q7">
        <f>IFERROR(VLOOKUP($C7,SystmOne[#All],MATCH(Sheet1!Q$2,SystmOne[#Headers],0),FALSE),"0")</f>
        <v>6</v>
      </c>
      <c r="R7">
        <f>IFERROR(VLOOKUP($C7,SystmOne[#All],MATCH(Sheet1!R$2,SystmOne[#Headers],0),FALSE),"0")</f>
        <v>6</v>
      </c>
      <c r="S7">
        <f>IFERROR(VLOOKUP($C7,SystmOne[#All],MATCH(Sheet1!S$2,SystmOne[#Headers],0),FALSE),"0")</f>
        <v>5</v>
      </c>
      <c r="T7">
        <f>IFERROR(VLOOKUP($C7,SystmOne[#All],MATCH(Sheet1!T$2,SystmOne[#Headers],0),FALSE),"0")</f>
        <v>1</v>
      </c>
      <c r="U7">
        <f>IFERROR(VLOOKUP($C7,SystmOne[#All],MATCH(Sheet1!U$2,SystmOne[#Headers],0),FALSE),"0")</f>
        <v>20</v>
      </c>
      <c r="V7">
        <f>IFERROR(VLOOKUP($C7,SystmOne[#All],MATCH(Sheet1!V$2,SystmOne[#Headers],0),FALSE),"0")</f>
        <v>19</v>
      </c>
      <c r="W7">
        <f>IFERROR(VLOOKUP($C7,SystmOne[#All],MATCH(Sheet1!W$2,SystmOne[#Headers],0),FALSE),"0")</f>
        <v>26</v>
      </c>
      <c r="X7">
        <f>IFERROR(VLOOKUP($C7,SystmOne[#All],MATCH(Sheet1!X$2,SystmOne[#Headers],0),FALSE),"0")</f>
        <v>19</v>
      </c>
      <c r="Y7">
        <f>IFERROR(VLOOKUP($C7,SystmOne[#All],MATCH(Sheet1!Y$2,SystmOne[#Headers],0),FALSE),"0")</f>
        <v>31</v>
      </c>
      <c r="Z7">
        <f>IFERROR(VLOOKUP($C7,SystmOne[#All],MATCH(Sheet1!Z$2,SystmOne[#Headers],0),FALSE),"0")</f>
        <v>1</v>
      </c>
      <c r="AA7">
        <f>IFERROR(VLOOKUP($C7,SystmOne[#All],MATCH(Sheet1!AA$2,SystmOne[#Headers],0),FALSE),"0")</f>
        <v>6</v>
      </c>
      <c r="AB7">
        <f>IFERROR(VLOOKUP($C7,SystmOne[#All],MATCH(Sheet1!AB$2,SystmOne[#Headers],0),FALSE),"0")</f>
        <v>4</v>
      </c>
      <c r="AC7">
        <f>IFERROR(VLOOKUP($C7,SystmOne[#All],MATCH(Sheet1!AC$2,SystmOne[#Headers],0),FALSE),"0")</f>
        <v>5</v>
      </c>
      <c r="AD7">
        <f>IFERROR(VLOOKUP($C7,SystmOne[#All],MATCH(Sheet1!AD$2,SystmOne[#Headers],0),FALSE),"0")</f>
        <v>6</v>
      </c>
    </row>
    <row r="8" spans="3:30" x14ac:dyDescent="0.25">
      <c r="C8" t="s">
        <v>818</v>
      </c>
      <c r="D8">
        <f>IFERROR(VLOOKUP($C8,SystmOne[#All],MATCH(Sheet1!D$2,SystmOne[#Headers],0),FALSE),"0")</f>
        <v>8272</v>
      </c>
      <c r="E8">
        <f>IFERROR(VLOOKUP($C8,SystmOne[#All],MATCH(Sheet1!E$2,SystmOne[#Headers],0),FALSE),"0")</f>
        <v>421</v>
      </c>
      <c r="F8">
        <f>IFERROR(VLOOKUP($C8,SystmOne[#All],MATCH(Sheet1!F$2,SystmOne[#Headers],0),FALSE),"0")</f>
        <v>8</v>
      </c>
      <c r="G8">
        <f>IFERROR(VLOOKUP($C8,SystmOne[#All],MATCH(Sheet1!G$2,SystmOne[#Headers],0),FALSE),"0")</f>
        <v>4</v>
      </c>
      <c r="H8" t="str">
        <f>IFERROR(VLOOKUP($C8,SystmOne[#All],MATCH(Sheet1!H$2,SystmOne[#Headers],0),FALSE),"0")</f>
        <v>0</v>
      </c>
      <c r="I8">
        <f>IFERROR(VLOOKUP($C8,SystmOne[#All],MATCH(Sheet1!I$2,SystmOne[#Headers],0),FALSE),"0")</f>
        <v>4</v>
      </c>
      <c r="J8">
        <f>IFERROR(VLOOKUP($C8,SystmOne[#All],MATCH(Sheet1!J$2,SystmOne[#Headers],0),FALSE),"0")</f>
        <v>4</v>
      </c>
      <c r="K8">
        <f>IFERROR(VLOOKUP($C8,SystmOne[#All],MATCH(Sheet1!K$2,SystmOne[#Headers],0),FALSE),"0")</f>
        <v>0</v>
      </c>
      <c r="L8">
        <f>IFERROR(VLOOKUP($C8,SystmOne[#All],MATCH(Sheet1!L$2,SystmOne[#Headers],0),FALSE),"0")</f>
        <v>20</v>
      </c>
      <c r="M8">
        <f>IFERROR(VLOOKUP($C8,SystmOne[#All],MATCH(Sheet1!M$2,SystmOne[#Headers],0),FALSE),"0")</f>
        <v>2</v>
      </c>
      <c r="N8">
        <f>IFERROR(VLOOKUP($C8,SystmOne[#All],MATCH(Sheet1!N$2,SystmOne[#Headers],0),FALSE),"0")</f>
        <v>1</v>
      </c>
      <c r="O8">
        <f>IFERROR(VLOOKUP($C8,SystmOne[#All],MATCH(Sheet1!O$2,SystmOne[#Headers],0),FALSE),"0")</f>
        <v>1</v>
      </c>
      <c r="P8">
        <f>IFERROR(VLOOKUP($C8,SystmOne[#All],MATCH(Sheet1!P$2,SystmOne[#Headers],0),FALSE),"0")</f>
        <v>0</v>
      </c>
      <c r="Q8">
        <f>IFERROR(VLOOKUP($C8,SystmOne[#All],MATCH(Sheet1!Q$2,SystmOne[#Headers],0),FALSE),"0")</f>
        <v>1</v>
      </c>
      <c r="R8">
        <f>IFERROR(VLOOKUP($C8,SystmOne[#All],MATCH(Sheet1!R$2,SystmOne[#Headers],0),FALSE),"0")</f>
        <v>1</v>
      </c>
      <c r="S8">
        <f>IFERROR(VLOOKUP($C8,SystmOne[#All],MATCH(Sheet1!S$2,SystmOne[#Headers],0),FALSE),"0")</f>
        <v>1</v>
      </c>
      <c r="T8">
        <f>IFERROR(VLOOKUP($C8,SystmOne[#All],MATCH(Sheet1!T$2,SystmOne[#Headers],0),FALSE),"0")</f>
        <v>0</v>
      </c>
      <c r="U8">
        <f>IFERROR(VLOOKUP($C8,SystmOne[#All],MATCH(Sheet1!U$2,SystmOne[#Headers],0),FALSE),"0")</f>
        <v>2</v>
      </c>
      <c r="V8">
        <f>IFERROR(VLOOKUP($C8,SystmOne[#All],MATCH(Sheet1!V$2,SystmOne[#Headers],0),FALSE),"0")</f>
        <v>2</v>
      </c>
      <c r="W8">
        <f>IFERROR(VLOOKUP($C8,SystmOne[#All],MATCH(Sheet1!W$2,SystmOne[#Headers],0),FALSE),"0")</f>
        <v>4</v>
      </c>
      <c r="X8">
        <f>IFERROR(VLOOKUP($C8,SystmOne[#All],MATCH(Sheet1!X$2,SystmOne[#Headers],0),FALSE),"0")</f>
        <v>1</v>
      </c>
      <c r="Y8">
        <f>IFERROR(VLOOKUP($C8,SystmOne[#All],MATCH(Sheet1!Y$2,SystmOne[#Headers],0),FALSE),"0")</f>
        <v>4</v>
      </c>
      <c r="Z8">
        <f>IFERROR(VLOOKUP($C8,SystmOne[#All],MATCH(Sheet1!Z$2,SystmOne[#Headers],0),FALSE),"0")</f>
        <v>0</v>
      </c>
      <c r="AA8">
        <f>IFERROR(VLOOKUP($C8,SystmOne[#All],MATCH(Sheet1!AA$2,SystmOne[#Headers],0),FALSE),"0")</f>
        <v>1</v>
      </c>
      <c r="AB8">
        <f>IFERROR(VLOOKUP($C8,SystmOne[#All],MATCH(Sheet1!AB$2,SystmOne[#Headers],0),FALSE),"0")</f>
        <v>1</v>
      </c>
      <c r="AC8">
        <f>IFERROR(VLOOKUP($C8,SystmOne[#All],MATCH(Sheet1!AC$2,SystmOne[#Headers],0),FALSE),"0")</f>
        <v>1</v>
      </c>
      <c r="AD8">
        <f>IFERROR(VLOOKUP($C8,SystmOne[#All],MATCH(Sheet1!AD$2,SystmOne[#Headers],0),FALSE),"0")</f>
        <v>1</v>
      </c>
    </row>
    <row r="17" spans="2:35" x14ac:dyDescent="0.25">
      <c r="C17" s="23" t="s">
        <v>1493</v>
      </c>
      <c r="D17" s="23" t="s">
        <v>1435</v>
      </c>
      <c r="E17" s="23" t="s">
        <v>1492</v>
      </c>
      <c r="F17" s="23" t="s">
        <v>1497</v>
      </c>
      <c r="G17" s="23" t="s">
        <v>1442</v>
      </c>
      <c r="H17" s="23" t="s">
        <v>1430</v>
      </c>
      <c r="I17" s="23" t="s">
        <v>1434</v>
      </c>
      <c r="J17" s="23" t="s">
        <v>1441</v>
      </c>
      <c r="K17" s="23" t="s">
        <v>1432</v>
      </c>
      <c r="L17" s="23" t="s">
        <v>1438</v>
      </c>
      <c r="M17" s="23" t="s">
        <v>1443</v>
      </c>
      <c r="N17" s="23" t="s">
        <v>1444</v>
      </c>
      <c r="O17" s="23" t="s">
        <v>1510</v>
      </c>
      <c r="P17" s="23" t="s">
        <v>1511</v>
      </c>
      <c r="Q17" s="23" t="s">
        <v>1499</v>
      </c>
      <c r="R17" s="23" t="s">
        <v>1431</v>
      </c>
      <c r="S17" s="23" t="s">
        <v>1437</v>
      </c>
      <c r="T17" s="23" t="s">
        <v>1512</v>
      </c>
      <c r="U17" s="23" t="s">
        <v>1513</v>
      </c>
      <c r="V17" s="23" t="s">
        <v>1445</v>
      </c>
      <c r="W17" s="23" t="s">
        <v>1439</v>
      </c>
      <c r="X17" s="23" t="s">
        <v>1496</v>
      </c>
      <c r="Y17" s="23" t="s">
        <v>1501</v>
      </c>
      <c r="Z17" s="23" t="s">
        <v>1514</v>
      </c>
      <c r="AA17" s="24" t="s">
        <v>1515</v>
      </c>
      <c r="AB17" t="s">
        <v>1563</v>
      </c>
      <c r="AC17" t="s">
        <v>1567</v>
      </c>
      <c r="AD17" t="s">
        <v>1436</v>
      </c>
      <c r="AE17" t="s">
        <v>1440</v>
      </c>
      <c r="AF17" t="s">
        <v>1495</v>
      </c>
      <c r="AG17" t="s">
        <v>1494</v>
      </c>
      <c r="AH17" t="s">
        <v>1500</v>
      </c>
      <c r="AI17" t="s">
        <v>1498</v>
      </c>
    </row>
    <row r="18" spans="2:35" x14ac:dyDescent="0.25">
      <c r="C18" t="s">
        <v>1574</v>
      </c>
      <c r="D18" t="s">
        <v>1576</v>
      </c>
      <c r="E18" t="s">
        <v>1577</v>
      </c>
      <c r="F18" t="s">
        <v>1578</v>
      </c>
      <c r="G18" t="s">
        <v>1579</v>
      </c>
      <c r="H18" t="s">
        <v>1580</v>
      </c>
      <c r="I18" t="s">
        <v>1581</v>
      </c>
      <c r="J18" t="s">
        <v>1582</v>
      </c>
      <c r="K18" t="s">
        <v>1583</v>
      </c>
      <c r="L18" t="s">
        <v>1584</v>
      </c>
      <c r="M18" t="s">
        <v>1585</v>
      </c>
      <c r="N18" t="s">
        <v>1586</v>
      </c>
      <c r="O18" t="s">
        <v>1587</v>
      </c>
      <c r="P18" t="s">
        <v>1588</v>
      </c>
      <c r="Q18" t="s">
        <v>1589</v>
      </c>
      <c r="R18" t="s">
        <v>1590</v>
      </c>
      <c r="S18" t="s">
        <v>1591</v>
      </c>
      <c r="T18" t="s">
        <v>1592</v>
      </c>
      <c r="U18" t="s">
        <v>1593</v>
      </c>
      <c r="V18" t="s">
        <v>1594</v>
      </c>
      <c r="W18" t="s">
        <v>1597</v>
      </c>
      <c r="X18" t="s">
        <v>1595</v>
      </c>
      <c r="Y18" t="s">
        <v>1596</v>
      </c>
      <c r="Z18" t="s">
        <v>1598</v>
      </c>
      <c r="AA18" t="s">
        <v>1599</v>
      </c>
      <c r="AB18" t="s">
        <v>1706</v>
      </c>
      <c r="AC18" t="s">
        <v>1705</v>
      </c>
      <c r="AD18" t="s">
        <v>1575</v>
      </c>
      <c r="AE18" t="s">
        <v>1594</v>
      </c>
      <c r="AF18" t="s">
        <v>1592</v>
      </c>
      <c r="AG18" t="s">
        <v>1587</v>
      </c>
      <c r="AH18" t="s">
        <v>1593</v>
      </c>
      <c r="AI18" t="s">
        <v>1588</v>
      </c>
    </row>
    <row r="19" spans="2:35" x14ac:dyDescent="0.25">
      <c r="B19" s="11" t="s">
        <v>996</v>
      </c>
      <c r="C19" s="22">
        <f>IFERROR(VLOOKUP($B19,'-Unit Reporting'!$A$2:$DX$200,MATCH(Sheet1!C$18,'-Unit Reporting'!$A$2:$AP$2,0),FALSE),"-")</f>
        <v>232</v>
      </c>
      <c r="D19" s="22">
        <f>IFERROR(VLOOKUP($B19,'-Unit Reporting'!$A$2:$DX$200,MATCH(Sheet1!D$18,'-Unit Reporting'!$A$2:$AP$2,0),FALSE),"-")</f>
        <v>118</v>
      </c>
      <c r="E19" s="22">
        <f>IFERROR(VLOOKUP($B19,'-Unit Reporting'!$A$2:$DX$200,MATCH(Sheet1!E$18,'-Unit Reporting'!$A$2:$AP$2,0),FALSE),"-")</f>
        <v>15</v>
      </c>
      <c r="F19" s="22">
        <f>IFERROR(VLOOKUP($B19,'-Unit Reporting'!$A$2:$DX$200,MATCH(Sheet1!F$18,'-Unit Reporting'!$A$2:$AP$2,0),FALSE),"-")</f>
        <v>43</v>
      </c>
      <c r="G19" s="22">
        <f>IFERROR(VLOOKUP($B19,'-Unit Reporting'!$A$2:$DX$200,MATCH(Sheet1!G$18,'-Unit Reporting'!$A$2:$AP$2,0),FALSE),"-")</f>
        <v>0</v>
      </c>
      <c r="H19" s="22">
        <f>IFERROR(VLOOKUP($B19,'-Unit Reporting'!$A$2:$DX$200,MATCH(Sheet1!H$18,'-Unit Reporting'!$A$2:$AP$2,0),FALSE),"-")</f>
        <v>7156</v>
      </c>
      <c r="I19" s="22">
        <f>IFERROR(VLOOKUP($B19,'-Unit Reporting'!$A$2:$DX$200,MATCH(Sheet1!I$18,'-Unit Reporting'!$A$2:$AP$2,0),FALSE),"-")</f>
        <v>0</v>
      </c>
      <c r="J19" s="22">
        <f>IFERROR(VLOOKUP($B19,'-Unit Reporting'!$A$2:$DX$200,MATCH(Sheet1!J$18,'-Unit Reporting'!$A$2:$AP$2,0),FALSE),"-")</f>
        <v>0</v>
      </c>
      <c r="K19" s="22">
        <f>IFERROR(VLOOKUP($B19,'-Unit Reporting'!$A$2:$DX$200,MATCH(Sheet1!K$18,'-Unit Reporting'!$A$2:$AP$2,0),FALSE),"-")</f>
        <v>87</v>
      </c>
      <c r="L19" s="22">
        <f>IFERROR(VLOOKUP($B19,'-Unit Reporting'!$A$2:$DX$200,MATCH(Sheet1!L$18,'-Unit Reporting'!$A$2:$AP$2,0),FALSE),"-")</f>
        <v>19</v>
      </c>
      <c r="M19" s="22">
        <f>IFERROR(VLOOKUP($B19,'-Unit Reporting'!$A$2:$DX$200,MATCH(Sheet1!M$18,'-Unit Reporting'!$A$2:$AP$2,0),FALSE),"-")</f>
        <v>0</v>
      </c>
      <c r="N19" s="22">
        <f>IFERROR(VLOOKUP($B19,'-Unit Reporting'!$A$2:$DX$200,MATCH(Sheet1!N$18,'-Unit Reporting'!$A$2:$AP$2,0),FALSE),"-")</f>
        <v>0</v>
      </c>
      <c r="O19" s="22">
        <f>IFERROR(VLOOKUP($B19,'-Unit Reporting'!$A$2:$DX$200,MATCH(Sheet1!O$18,'-Unit Reporting'!$A$2:$AP$2,0),FALSE),"-")</f>
        <v>221</v>
      </c>
      <c r="P19" s="22">
        <f>IFERROR(VLOOKUP($B19,'-Unit Reporting'!$A$2:$DX$200,MATCH(Sheet1!P$18,'-Unit Reporting'!$A$2:$AP$2,0),FALSE),"-")</f>
        <v>45</v>
      </c>
      <c r="Q19" s="22">
        <f>IFERROR(VLOOKUP($B19,'-Unit Reporting'!$A$2:$DX$200,MATCH(Sheet1!Q$18,'-Unit Reporting'!$A$2:$AP$2,0),FALSE),"-")</f>
        <v>44</v>
      </c>
      <c r="R19" s="22">
        <f>IFERROR(VLOOKUP($B19,'-Unit Reporting'!$A$2:$DX$200,MATCH(Sheet1!R$18,'-Unit Reporting'!$A$2:$AP$2,0),FALSE),"-")</f>
        <v>547</v>
      </c>
      <c r="S19" s="22">
        <f>IFERROR(VLOOKUP($B19,'-Unit Reporting'!$A$2:$DX$200,MATCH(Sheet1!S$18,'-Unit Reporting'!$A$2:$AP$2,0),FALSE),"-")</f>
        <v>57</v>
      </c>
      <c r="T19" s="22">
        <f>IFERROR(VLOOKUP($B19,'-Unit Reporting'!$A$2:$DX$200,MATCH(Sheet1!T$18,'-Unit Reporting'!$A$2:$AP$2,0),FALSE),"-")</f>
        <v>64</v>
      </c>
      <c r="U19" s="22">
        <f>IFERROR(VLOOKUP($B19,'-Unit Reporting'!$A$2:$DX$200,MATCH(Sheet1!U$18,'-Unit Reporting'!$A$2:$AP$2,0),FALSE),"-")</f>
        <v>37</v>
      </c>
      <c r="V19" s="22">
        <f>IFERROR(VLOOKUP($B19,'-Unit Reporting'!$A$2:$DX$200,MATCH(Sheet1!V$18,'-Unit Reporting'!$A$2:$AP$2,0),FALSE),"-")</f>
        <v>0</v>
      </c>
      <c r="W19" s="22">
        <f>IFERROR(VLOOKUP($B19,'-Unit Reporting'!$A$2:$DX$200,MATCH(Sheet1!W$18,'-Unit Reporting'!$A$2:$AP$2,0),FALSE),"-")</f>
        <v>2</v>
      </c>
      <c r="X19" s="22">
        <f>IFERROR(VLOOKUP($B19,'-Unit Reporting'!$A$2:$DX$200,MATCH(Sheet1!X$18,'-Unit Reporting'!$A$2:$AP$2,0),FALSE),"-")</f>
        <v>212</v>
      </c>
      <c r="Y19" s="22">
        <f>IFERROR(VLOOKUP($B19,'-Unit Reporting'!$A$2:$DX$200,MATCH(Sheet1!Y$18,'-Unit Reporting'!$A$2:$AP$2,0),FALSE),"-")</f>
        <v>40</v>
      </c>
      <c r="Z19" s="22" t="str">
        <f>IFERROR(VLOOKUP($B19,'-Unit Reporting'!$A$2:$DX$200,MATCH(Sheet1!Z$18,'-Unit Reporting'!$A$2:$AP$2,0),FALSE),"-")</f>
        <v>-</v>
      </c>
      <c r="AA19" s="22" t="str">
        <f>IFERROR(VLOOKUP($B19,'-Unit Reporting'!$A$2:$DX$200,MATCH(Sheet1!AA$18,'-Unit Reporting'!$A$2:$AP$2,0),FALSE),"-")</f>
        <v>-</v>
      </c>
      <c r="AB19" s="22">
        <f>IFERROR(VLOOKUP($B19,'-Unit Reporting'!$A$2:$DX$200,MATCH(Sheet1!AB$18,'-Unit Reporting'!$A$2:$AP$2,0),FALSE),"-")</f>
        <v>45</v>
      </c>
      <c r="AC19" s="22">
        <f>IFERROR(VLOOKUP($B19,'-Unit Reporting'!$A$2:$DX$200,MATCH(Sheet1!AC$18,'-Unit Reporting'!$A$2:$AP$2,0),FALSE),"-")</f>
        <v>233</v>
      </c>
      <c r="AD19" s="22">
        <f>IFERROR(VLOOKUP($B19,'-Unit Reporting'!$A$2:$DX$200,MATCH(Sheet1!AD$18,'-Unit Reporting'!$A$2:$AP$2,0),FALSE),"-")</f>
        <v>0</v>
      </c>
      <c r="AE19" s="22">
        <f>IFERROR(VLOOKUP($B19,'-Unit Reporting'!$A$2:$DX$200,MATCH(Sheet1!AE$18,'-Unit Reporting'!$A$2:$AP$2,0),FALSE),"-")</f>
        <v>0</v>
      </c>
      <c r="AF19" s="22">
        <f>IFERROR(VLOOKUP($B19,'-Unit Reporting'!$A$2:$DX$200,MATCH(Sheet1!AF$18,'-Unit Reporting'!$A$2:$AP$2,0),FALSE),"-")</f>
        <v>64</v>
      </c>
      <c r="AG19" s="22">
        <f>IFERROR(VLOOKUP($B19,'-Unit Reporting'!$A$2:$DX$200,MATCH(Sheet1!AG$18,'-Unit Reporting'!$A$2:$AP$2,0),FALSE),"-")</f>
        <v>221</v>
      </c>
      <c r="AH19" s="22">
        <f>IFERROR(VLOOKUP($B19,'-Unit Reporting'!$A$2:$DX$200,MATCH(Sheet1!AH$18,'-Unit Reporting'!$A$2:$AP$2,0),FALSE),"-")</f>
        <v>37</v>
      </c>
      <c r="AI19" s="22">
        <f>IFERROR(VLOOKUP($B19,'-Unit Reporting'!$A$2:$DX$200,MATCH(Sheet1!AI$18,'-Unit Reporting'!$A$2:$AP$2,0),FALSE),"-")</f>
        <v>45</v>
      </c>
    </row>
    <row r="20" spans="2:35" x14ac:dyDescent="0.25">
      <c r="B20" s="10" t="s">
        <v>1026</v>
      </c>
      <c r="C20" s="22">
        <f>IFERROR(VLOOKUP($B20,'-Unit Reporting'!$A$2:$DX$200,MATCH(Sheet1!C$18,'-Unit Reporting'!$A$2:$AP$2,0),FALSE),"-")</f>
        <v>546</v>
      </c>
      <c r="D20" s="22">
        <f>IFERROR(VLOOKUP($B20,'-Unit Reporting'!$A$2:$DX$200,MATCH(Sheet1!D$18,'-Unit Reporting'!$A$2:$AP$2,0),FALSE),"-")</f>
        <v>333</v>
      </c>
      <c r="E20" s="22">
        <f>IFERROR(VLOOKUP($B20,'-Unit Reporting'!$A$2:$DX$200,MATCH(Sheet1!E$18,'-Unit Reporting'!$A$2:$AP$2,0),FALSE),"-")</f>
        <v>158</v>
      </c>
      <c r="F20" s="22">
        <f>IFERROR(VLOOKUP($B20,'-Unit Reporting'!$A$2:$DX$200,MATCH(Sheet1!F$18,'-Unit Reporting'!$A$2:$AP$2,0),FALSE),"-")</f>
        <v>76</v>
      </c>
      <c r="G20" s="22">
        <f>IFERROR(VLOOKUP($B20,'-Unit Reporting'!$A$2:$DX$200,MATCH(Sheet1!G$18,'-Unit Reporting'!$A$2:$AP$2,0),FALSE),"-")</f>
        <v>78</v>
      </c>
      <c r="H20" s="22">
        <f>IFERROR(VLOOKUP($B20,'-Unit Reporting'!$A$2:$DX$200,MATCH(Sheet1!H$18,'-Unit Reporting'!$A$2:$AP$2,0),FALSE),"-")</f>
        <v>17458</v>
      </c>
      <c r="I20" s="22">
        <f>IFERROR(VLOOKUP($B20,'-Unit Reporting'!$A$2:$DX$200,MATCH(Sheet1!I$18,'-Unit Reporting'!$A$2:$AP$2,0),FALSE),"-")</f>
        <v>39</v>
      </c>
      <c r="J20" s="22">
        <f>IFERROR(VLOOKUP($B20,'-Unit Reporting'!$A$2:$DX$200,MATCH(Sheet1!J$18,'-Unit Reporting'!$A$2:$AP$2,0),FALSE),"-")</f>
        <v>15</v>
      </c>
      <c r="K20" s="22">
        <f>IFERROR(VLOOKUP($B20,'-Unit Reporting'!$A$2:$DX$200,MATCH(Sheet1!K$18,'-Unit Reporting'!$A$2:$AP$2,0),FALSE),"-")</f>
        <v>300</v>
      </c>
      <c r="L20" s="22">
        <f>IFERROR(VLOOKUP($B20,'-Unit Reporting'!$A$2:$DX$200,MATCH(Sheet1!L$18,'-Unit Reporting'!$A$2:$AP$2,0),FALSE),"-")</f>
        <v>47</v>
      </c>
      <c r="M20" s="22">
        <f>IFERROR(VLOOKUP($B20,'-Unit Reporting'!$A$2:$DX$200,MATCH(Sheet1!M$18,'-Unit Reporting'!$A$2:$AP$2,0),FALSE),"-")</f>
        <v>14</v>
      </c>
      <c r="N20" s="22">
        <f>IFERROR(VLOOKUP($B20,'-Unit Reporting'!$A$2:$DX$200,MATCH(Sheet1!N$18,'-Unit Reporting'!$A$2:$AP$2,0),FALSE),"-")</f>
        <v>1</v>
      </c>
      <c r="O20" s="22">
        <f>IFERROR(VLOOKUP($B20,'-Unit Reporting'!$A$2:$DX$200,MATCH(Sheet1!O$18,'-Unit Reporting'!$A$2:$AP$2,0),FALSE),"-")</f>
        <v>370</v>
      </c>
      <c r="P20" s="22">
        <f>IFERROR(VLOOKUP($B20,'-Unit Reporting'!$A$2:$DX$200,MATCH(Sheet1!P$18,'-Unit Reporting'!$A$2:$AP$2,0),FALSE),"-")</f>
        <v>86</v>
      </c>
      <c r="Q20" s="22">
        <f>IFERROR(VLOOKUP($B20,'-Unit Reporting'!$A$2:$DX$200,MATCH(Sheet1!Q$18,'-Unit Reporting'!$A$2:$AP$2,0),FALSE),"-")</f>
        <v>111</v>
      </c>
      <c r="R20" s="22">
        <f>IFERROR(VLOOKUP($B20,'-Unit Reporting'!$A$2:$DX$200,MATCH(Sheet1!R$18,'-Unit Reporting'!$A$2:$AP$2,0),FALSE),"-")</f>
        <v>1143</v>
      </c>
      <c r="S20" s="22">
        <f>IFERROR(VLOOKUP($B20,'-Unit Reporting'!$A$2:$DX$200,MATCH(Sheet1!S$18,'-Unit Reporting'!$A$2:$AP$2,0),FALSE),"-")</f>
        <v>125</v>
      </c>
      <c r="T20" s="22">
        <f>IFERROR(VLOOKUP($B20,'-Unit Reporting'!$A$2:$DX$200,MATCH(Sheet1!T$18,'-Unit Reporting'!$A$2:$AP$2,0),FALSE),"-")</f>
        <v>162</v>
      </c>
      <c r="U20" s="22">
        <f>IFERROR(VLOOKUP($B20,'-Unit Reporting'!$A$2:$DX$200,MATCH(Sheet1!U$18,'-Unit Reporting'!$A$2:$AP$2,0),FALSE),"-")</f>
        <v>81</v>
      </c>
      <c r="V20" s="22">
        <f>IFERROR(VLOOKUP($B20,'-Unit Reporting'!$A$2:$DX$200,MATCH(Sheet1!V$18,'-Unit Reporting'!$A$2:$AP$2,0),FALSE),"-")</f>
        <v>17</v>
      </c>
      <c r="W20" s="22">
        <f>IFERROR(VLOOKUP($B20,'-Unit Reporting'!$A$2:$DX$200,MATCH(Sheet1!W$18,'-Unit Reporting'!$A$2:$AP$2,0),FALSE),"-")</f>
        <v>19</v>
      </c>
      <c r="X20" s="22">
        <f>IFERROR(VLOOKUP($B20,'-Unit Reporting'!$A$2:$DX$200,MATCH(Sheet1!X$18,'-Unit Reporting'!$A$2:$AP$2,0),FALSE),"-")</f>
        <v>454</v>
      </c>
      <c r="Y20" s="22">
        <f>IFERROR(VLOOKUP($B20,'-Unit Reporting'!$A$2:$DX$200,MATCH(Sheet1!Y$18,'-Unit Reporting'!$A$2:$AP$2,0),FALSE),"-")</f>
        <v>97</v>
      </c>
      <c r="Z20" s="22" t="str">
        <f>IFERROR(VLOOKUP($B20,'-Unit Reporting'!$A$2:$DX$200,MATCH(Sheet1!Z$18,'-Unit Reporting'!$A$2:$AP$2,0),FALSE),"-")</f>
        <v>-</v>
      </c>
      <c r="AA20" s="22" t="str">
        <f>IFERROR(VLOOKUP($B20,'-Unit Reporting'!$A$2:$DX$200,MATCH(Sheet1!AA$18,'-Unit Reporting'!$A$2:$AP$2,0),FALSE),"-")</f>
        <v>-</v>
      </c>
      <c r="AB20" s="22">
        <f>IFERROR(VLOOKUP($B20,'-Unit Reporting'!$A$2:$DX$200,MATCH(Sheet1!AB$18,'-Unit Reporting'!$A$2:$AP$2,0),FALSE),"-")</f>
        <v>111</v>
      </c>
      <c r="AC20" s="22">
        <f>IFERROR(VLOOKUP($B20,'-Unit Reporting'!$A$2:$DX$200,MATCH(Sheet1!AC$18,'-Unit Reporting'!$A$2:$AP$2,0),FALSE),"-")</f>
        <v>548</v>
      </c>
      <c r="AD20" s="22">
        <f>IFERROR(VLOOKUP($B20,'-Unit Reporting'!$A$2:$DX$200,MATCH(Sheet1!AD$18,'-Unit Reporting'!$A$2:$AP$2,0),FALSE),"-")</f>
        <v>0</v>
      </c>
      <c r="AE20" s="22">
        <f>IFERROR(VLOOKUP($B20,'-Unit Reporting'!$A$2:$DX$200,MATCH(Sheet1!AE$18,'-Unit Reporting'!$A$2:$AP$2,0),FALSE),"-")</f>
        <v>17</v>
      </c>
      <c r="AF20" s="22">
        <f>IFERROR(VLOOKUP($B20,'-Unit Reporting'!$A$2:$DX$200,MATCH(Sheet1!AF$18,'-Unit Reporting'!$A$2:$AP$2,0),FALSE),"-")</f>
        <v>162</v>
      </c>
      <c r="AG20" s="22">
        <f>IFERROR(VLOOKUP($B20,'-Unit Reporting'!$A$2:$DX$200,MATCH(Sheet1!AG$18,'-Unit Reporting'!$A$2:$AP$2,0),FALSE),"-")</f>
        <v>370</v>
      </c>
      <c r="AH20" s="22">
        <f>IFERROR(VLOOKUP($B20,'-Unit Reporting'!$A$2:$DX$200,MATCH(Sheet1!AH$18,'-Unit Reporting'!$A$2:$AP$2,0),FALSE),"-")</f>
        <v>81</v>
      </c>
      <c r="AI20" s="22">
        <f>IFERROR(VLOOKUP($B20,'-Unit Reporting'!$A$2:$DX$200,MATCH(Sheet1!AI$18,'-Unit Reporting'!$A$2:$AP$2,0),FALSE),"-")</f>
        <v>86</v>
      </c>
    </row>
    <row r="21" spans="2:35" x14ac:dyDescent="0.25">
      <c r="B21" s="11" t="s">
        <v>1014</v>
      </c>
      <c r="C21" s="22">
        <f>IFERROR(VLOOKUP($B21,'-Unit Reporting'!$A$2:$DX$200,MATCH(Sheet1!C$18,'-Unit Reporting'!$A$2:$AP$2,0),FALSE),"-")</f>
        <v>266</v>
      </c>
      <c r="D21" s="22">
        <f>IFERROR(VLOOKUP($B21,'-Unit Reporting'!$A$2:$DX$200,MATCH(Sheet1!D$18,'-Unit Reporting'!$A$2:$AP$2,0),FALSE),"-")</f>
        <v>218</v>
      </c>
      <c r="E21" s="22">
        <f>IFERROR(VLOOKUP($B21,'-Unit Reporting'!$A$2:$DX$200,MATCH(Sheet1!E$18,'-Unit Reporting'!$A$2:$AP$2,0),FALSE),"-")</f>
        <v>202</v>
      </c>
      <c r="F21" s="22">
        <f>IFERROR(VLOOKUP($B21,'-Unit Reporting'!$A$2:$DX$200,MATCH(Sheet1!F$18,'-Unit Reporting'!$A$2:$AP$2,0),FALSE),"-")</f>
        <v>36</v>
      </c>
      <c r="G21" s="22">
        <f>IFERROR(VLOOKUP($B21,'-Unit Reporting'!$A$2:$DX$200,MATCH(Sheet1!G$18,'-Unit Reporting'!$A$2:$AP$2,0),FALSE),"-")</f>
        <v>33</v>
      </c>
      <c r="H21" s="22">
        <f>IFERROR(VLOOKUP($B21,'-Unit Reporting'!$A$2:$DX$200,MATCH(Sheet1!H$18,'-Unit Reporting'!$A$2:$AP$2,0),FALSE),"-")</f>
        <v>6033</v>
      </c>
      <c r="I21" s="22">
        <f>IFERROR(VLOOKUP($B21,'-Unit Reporting'!$A$2:$DX$200,MATCH(Sheet1!I$18,'-Unit Reporting'!$A$2:$AP$2,0),FALSE),"-")</f>
        <v>128</v>
      </c>
      <c r="J21" s="22">
        <f>IFERROR(VLOOKUP($B21,'-Unit Reporting'!$A$2:$DX$200,MATCH(Sheet1!J$18,'-Unit Reporting'!$A$2:$AP$2,0),FALSE),"-")</f>
        <v>9</v>
      </c>
      <c r="K21" s="22">
        <f>IFERROR(VLOOKUP($B21,'-Unit Reporting'!$A$2:$DX$200,MATCH(Sheet1!K$18,'-Unit Reporting'!$A$2:$AP$2,0),FALSE),"-")</f>
        <v>166</v>
      </c>
      <c r="L21" s="22">
        <f>IFERROR(VLOOKUP($B21,'-Unit Reporting'!$A$2:$DX$200,MATCH(Sheet1!L$18,'-Unit Reporting'!$A$2:$AP$2,0),FALSE),"-")</f>
        <v>22</v>
      </c>
      <c r="M21" s="22">
        <f>IFERROR(VLOOKUP($B21,'-Unit Reporting'!$A$2:$DX$200,MATCH(Sheet1!M$18,'-Unit Reporting'!$A$2:$AP$2,0),FALSE),"-")</f>
        <v>7</v>
      </c>
      <c r="N21" s="22">
        <f>IFERROR(VLOOKUP($B21,'-Unit Reporting'!$A$2:$DX$200,MATCH(Sheet1!N$18,'-Unit Reporting'!$A$2:$AP$2,0),FALSE),"-")</f>
        <v>0</v>
      </c>
      <c r="O21" s="22">
        <f>IFERROR(VLOOKUP($B21,'-Unit Reporting'!$A$2:$DX$200,MATCH(Sheet1!O$18,'-Unit Reporting'!$A$2:$AP$2,0),FALSE),"-")</f>
        <v>201</v>
      </c>
      <c r="P21" s="22">
        <f>IFERROR(VLOOKUP($B21,'-Unit Reporting'!$A$2:$DX$200,MATCH(Sheet1!P$18,'-Unit Reporting'!$A$2:$AP$2,0),FALSE),"-")</f>
        <v>34</v>
      </c>
      <c r="Q21" s="22">
        <f>IFERROR(VLOOKUP($B21,'-Unit Reporting'!$A$2:$DX$200,MATCH(Sheet1!Q$18,'-Unit Reporting'!$A$2:$AP$2,0),FALSE),"-")</f>
        <v>36</v>
      </c>
      <c r="R21" s="22">
        <f>IFERROR(VLOOKUP($B21,'-Unit Reporting'!$A$2:$DX$200,MATCH(Sheet1!R$18,'-Unit Reporting'!$A$2:$AP$2,0),FALSE),"-")</f>
        <v>427</v>
      </c>
      <c r="S21" s="22">
        <f>IFERROR(VLOOKUP($B21,'-Unit Reporting'!$A$2:$DX$200,MATCH(Sheet1!S$18,'-Unit Reporting'!$A$2:$AP$2,0),FALSE),"-")</f>
        <v>37</v>
      </c>
      <c r="T21" s="22">
        <f>IFERROR(VLOOKUP($B21,'-Unit Reporting'!$A$2:$DX$200,MATCH(Sheet1!T$18,'-Unit Reporting'!$A$2:$AP$2,0),FALSE),"-")</f>
        <v>98</v>
      </c>
      <c r="U21" s="22">
        <f>IFERROR(VLOOKUP($B21,'-Unit Reporting'!$A$2:$DX$200,MATCH(Sheet1!U$18,'-Unit Reporting'!$A$2:$AP$2,0),FALSE),"-")</f>
        <v>30</v>
      </c>
      <c r="V21" s="22">
        <f>IFERROR(VLOOKUP($B21,'-Unit Reporting'!$A$2:$DX$200,MATCH(Sheet1!V$18,'-Unit Reporting'!$A$2:$AP$2,0),FALSE),"-")</f>
        <v>6</v>
      </c>
      <c r="W21" s="22">
        <f>IFERROR(VLOOKUP($B21,'-Unit Reporting'!$A$2:$DX$200,MATCH(Sheet1!W$18,'-Unit Reporting'!$A$2:$AP$2,0),FALSE),"-")</f>
        <v>3</v>
      </c>
      <c r="X21" s="22">
        <f>IFERROR(VLOOKUP($B21,'-Unit Reporting'!$A$2:$DX$200,MATCH(Sheet1!X$18,'-Unit Reporting'!$A$2:$AP$2,0),FALSE),"-")</f>
        <v>265</v>
      </c>
      <c r="Y21" s="22">
        <f>IFERROR(VLOOKUP($B21,'-Unit Reporting'!$A$2:$DX$200,MATCH(Sheet1!Y$18,'-Unit Reporting'!$A$2:$AP$2,0),FALSE),"-")</f>
        <v>36</v>
      </c>
      <c r="Z21" s="22" t="str">
        <f>IFERROR(VLOOKUP($B21,'-Unit Reporting'!$A$2:$DX$200,MATCH(Sheet1!Z$18,'-Unit Reporting'!$A$2:$AP$2,0),FALSE),"-")</f>
        <v>-</v>
      </c>
      <c r="AA21" s="22" t="str">
        <f>IFERROR(VLOOKUP($B21,'-Unit Reporting'!$A$2:$DX$200,MATCH(Sheet1!AA$18,'-Unit Reporting'!$A$2:$AP$2,0),FALSE),"-")</f>
        <v>-</v>
      </c>
      <c r="AB21" s="22">
        <f>IFERROR(VLOOKUP($B21,'-Unit Reporting'!$A$2:$DX$200,MATCH(Sheet1!AB$18,'-Unit Reporting'!$A$2:$AP$2,0),FALSE),"-")</f>
        <v>36</v>
      </c>
      <c r="AC21" s="22">
        <f>IFERROR(VLOOKUP($B21,'-Unit Reporting'!$A$2:$DX$200,MATCH(Sheet1!AC$18,'-Unit Reporting'!$A$2:$AP$2,0),FALSE),"-")</f>
        <v>266</v>
      </c>
      <c r="AD21" s="22">
        <f>IFERROR(VLOOKUP($B21,'-Unit Reporting'!$A$2:$DX$200,MATCH(Sheet1!AD$18,'-Unit Reporting'!$A$2:$AP$2,0),FALSE),"-")</f>
        <v>18</v>
      </c>
      <c r="AE21" s="22">
        <f>IFERROR(VLOOKUP($B21,'-Unit Reporting'!$A$2:$DX$200,MATCH(Sheet1!AE$18,'-Unit Reporting'!$A$2:$AP$2,0),FALSE),"-")</f>
        <v>6</v>
      </c>
      <c r="AF21" s="22">
        <f>IFERROR(VLOOKUP($B21,'-Unit Reporting'!$A$2:$DX$200,MATCH(Sheet1!AF$18,'-Unit Reporting'!$A$2:$AP$2,0),FALSE),"-")</f>
        <v>98</v>
      </c>
      <c r="AG21" s="22">
        <f>IFERROR(VLOOKUP($B21,'-Unit Reporting'!$A$2:$DX$200,MATCH(Sheet1!AG$18,'-Unit Reporting'!$A$2:$AP$2,0),FALSE),"-")</f>
        <v>201</v>
      </c>
      <c r="AH21" s="22">
        <f>IFERROR(VLOOKUP($B21,'-Unit Reporting'!$A$2:$DX$200,MATCH(Sheet1!AH$18,'-Unit Reporting'!$A$2:$AP$2,0),FALSE),"-")</f>
        <v>30</v>
      </c>
      <c r="AI21" s="22">
        <f>IFERROR(VLOOKUP($B21,'-Unit Reporting'!$A$2:$DX$200,MATCH(Sheet1!AI$18,'-Unit Reporting'!$A$2:$AP$2,0),FALSE),"-")</f>
        <v>34</v>
      </c>
    </row>
    <row r="22" spans="2:35" x14ac:dyDescent="0.25">
      <c r="B22" s="10" t="s">
        <v>946</v>
      </c>
      <c r="C22" s="22">
        <f>IFERROR(VLOOKUP($B22,'-Unit Reporting'!$A$2:$DX$200,MATCH(Sheet1!C$18,'-Unit Reporting'!$A$2:$AP$2,0),FALSE),"-")</f>
        <v>153</v>
      </c>
      <c r="D22" s="22">
        <f>IFERROR(VLOOKUP($B22,'-Unit Reporting'!$A$2:$DX$200,MATCH(Sheet1!D$18,'-Unit Reporting'!$A$2:$AP$2,0),FALSE),"-")</f>
        <v>134</v>
      </c>
      <c r="E22" s="22">
        <f>IFERROR(VLOOKUP($B22,'-Unit Reporting'!$A$2:$DX$200,MATCH(Sheet1!E$18,'-Unit Reporting'!$A$2:$AP$2,0),FALSE),"-")</f>
        <v>79</v>
      </c>
      <c r="F22" s="22">
        <f>IFERROR(VLOOKUP($B22,'-Unit Reporting'!$A$2:$DX$200,MATCH(Sheet1!F$18,'-Unit Reporting'!$A$2:$AP$2,0),FALSE),"-")</f>
        <v>18</v>
      </c>
      <c r="G22" s="22">
        <f>IFERROR(VLOOKUP($B22,'-Unit Reporting'!$A$2:$DX$200,MATCH(Sheet1!G$18,'-Unit Reporting'!$A$2:$AP$2,0),FALSE),"-")</f>
        <v>16</v>
      </c>
      <c r="H22" s="22">
        <f>IFERROR(VLOOKUP($B22,'-Unit Reporting'!$A$2:$DX$200,MATCH(Sheet1!H$18,'-Unit Reporting'!$A$2:$AP$2,0),FALSE),"-")</f>
        <v>9953</v>
      </c>
      <c r="I22" s="22">
        <f>IFERROR(VLOOKUP($B22,'-Unit Reporting'!$A$2:$DX$200,MATCH(Sheet1!I$18,'-Unit Reporting'!$A$2:$AP$2,0),FALSE),"-")</f>
        <v>2</v>
      </c>
      <c r="J22" s="22">
        <f>IFERROR(VLOOKUP($B22,'-Unit Reporting'!$A$2:$DX$200,MATCH(Sheet1!J$18,'-Unit Reporting'!$A$2:$AP$2,0),FALSE),"-")</f>
        <v>1</v>
      </c>
      <c r="K22" s="22">
        <f>IFERROR(VLOOKUP($B22,'-Unit Reporting'!$A$2:$DX$200,MATCH(Sheet1!K$18,'-Unit Reporting'!$A$2:$AP$2,0),FALSE),"-")</f>
        <v>203</v>
      </c>
      <c r="L22" s="22">
        <f>IFERROR(VLOOKUP($B22,'-Unit Reporting'!$A$2:$DX$200,MATCH(Sheet1!L$18,'-Unit Reporting'!$A$2:$AP$2,0),FALSE),"-")</f>
        <v>14</v>
      </c>
      <c r="M22" s="22">
        <f>IFERROR(VLOOKUP($B22,'-Unit Reporting'!$A$2:$DX$200,MATCH(Sheet1!M$18,'-Unit Reporting'!$A$2:$AP$2,0),FALSE),"-")</f>
        <v>0</v>
      </c>
      <c r="N22" s="22">
        <f>IFERROR(VLOOKUP($B22,'-Unit Reporting'!$A$2:$DX$200,MATCH(Sheet1!N$18,'-Unit Reporting'!$A$2:$AP$2,0),FALSE),"-")</f>
        <v>0</v>
      </c>
      <c r="O22" s="22">
        <f>IFERROR(VLOOKUP($B22,'-Unit Reporting'!$A$2:$DX$200,MATCH(Sheet1!O$18,'-Unit Reporting'!$A$2:$AP$2,0),FALSE),"-")</f>
        <v>94</v>
      </c>
      <c r="P22" s="22">
        <f>IFERROR(VLOOKUP($B22,'-Unit Reporting'!$A$2:$DX$200,MATCH(Sheet1!P$18,'-Unit Reporting'!$A$2:$AP$2,0),FALSE),"-")</f>
        <v>14</v>
      </c>
      <c r="Q22" s="22">
        <f>IFERROR(VLOOKUP($B22,'-Unit Reporting'!$A$2:$DX$200,MATCH(Sheet1!Q$18,'-Unit Reporting'!$A$2:$AP$2,0),FALSE),"-")</f>
        <v>19</v>
      </c>
      <c r="R22" s="22">
        <f>IFERROR(VLOOKUP($B22,'-Unit Reporting'!$A$2:$DX$200,MATCH(Sheet1!R$18,'-Unit Reporting'!$A$2:$AP$2,0),FALSE),"-")</f>
        <v>757</v>
      </c>
      <c r="S22" s="22">
        <f>IFERROR(VLOOKUP($B22,'-Unit Reporting'!$A$2:$DX$200,MATCH(Sheet1!S$18,'-Unit Reporting'!$A$2:$AP$2,0),FALSE),"-")</f>
        <v>26</v>
      </c>
      <c r="T22" s="22">
        <f>IFERROR(VLOOKUP($B22,'-Unit Reporting'!$A$2:$DX$200,MATCH(Sheet1!T$18,'-Unit Reporting'!$A$2:$AP$2,0),FALSE),"-")</f>
        <v>73</v>
      </c>
      <c r="U22" s="22">
        <f>IFERROR(VLOOKUP($B22,'-Unit Reporting'!$A$2:$DX$200,MATCH(Sheet1!U$18,'-Unit Reporting'!$A$2:$AP$2,0),FALSE),"-")</f>
        <v>13</v>
      </c>
      <c r="V22" s="22">
        <f>IFERROR(VLOOKUP($B22,'-Unit Reporting'!$A$2:$DX$200,MATCH(Sheet1!V$18,'-Unit Reporting'!$A$2:$AP$2,0),FALSE),"-")</f>
        <v>3</v>
      </c>
      <c r="W22" s="22">
        <f>IFERROR(VLOOKUP($B22,'-Unit Reporting'!$A$2:$DX$200,MATCH(Sheet1!W$18,'-Unit Reporting'!$A$2:$AP$2,0),FALSE),"-")</f>
        <v>4</v>
      </c>
      <c r="X22" s="22">
        <f>IFERROR(VLOOKUP($B22,'-Unit Reporting'!$A$2:$DX$200,MATCH(Sheet1!X$18,'-Unit Reporting'!$A$2:$AP$2,0),FALSE),"-")</f>
        <v>153</v>
      </c>
      <c r="Y22" s="22">
        <f>IFERROR(VLOOKUP($B22,'-Unit Reporting'!$A$2:$DX$200,MATCH(Sheet1!Y$18,'-Unit Reporting'!$A$2:$AP$2,0),FALSE),"-")</f>
        <v>20</v>
      </c>
      <c r="Z22" s="22" t="str">
        <f>IFERROR(VLOOKUP($B22,'-Unit Reporting'!$A$2:$DX$200,MATCH(Sheet1!Z$18,'-Unit Reporting'!$A$2:$AP$2,0),FALSE),"-")</f>
        <v>-</v>
      </c>
      <c r="AA22" s="22" t="str">
        <f>IFERROR(VLOOKUP($B22,'-Unit Reporting'!$A$2:$DX$200,MATCH(Sheet1!AA$18,'-Unit Reporting'!$A$2:$AP$2,0),FALSE),"-")</f>
        <v>-</v>
      </c>
      <c r="AB22" s="22">
        <f>IFERROR(VLOOKUP($B22,'-Unit Reporting'!$A$2:$DX$200,MATCH(Sheet1!AB$18,'-Unit Reporting'!$A$2:$AP$2,0),FALSE),"-")</f>
        <v>20</v>
      </c>
      <c r="AC22" s="22">
        <f>IFERROR(VLOOKUP($B22,'-Unit Reporting'!$A$2:$DX$200,MATCH(Sheet1!AC$18,'-Unit Reporting'!$A$2:$AP$2,0),FALSE),"-")</f>
        <v>183</v>
      </c>
      <c r="AD22" s="22">
        <f>IFERROR(VLOOKUP($B22,'-Unit Reporting'!$A$2:$DX$200,MATCH(Sheet1!AD$18,'-Unit Reporting'!$A$2:$AP$2,0),FALSE),"-")</f>
        <v>0</v>
      </c>
      <c r="AE22" s="22">
        <f>IFERROR(VLOOKUP($B22,'-Unit Reporting'!$A$2:$DX$200,MATCH(Sheet1!AE$18,'-Unit Reporting'!$A$2:$AP$2,0),FALSE),"-")</f>
        <v>3</v>
      </c>
      <c r="AF22" s="22">
        <f>IFERROR(VLOOKUP($B22,'-Unit Reporting'!$A$2:$DX$200,MATCH(Sheet1!AF$18,'-Unit Reporting'!$A$2:$AP$2,0),FALSE),"-")</f>
        <v>73</v>
      </c>
      <c r="AG22" s="22">
        <f>IFERROR(VLOOKUP($B22,'-Unit Reporting'!$A$2:$DX$200,MATCH(Sheet1!AG$18,'-Unit Reporting'!$A$2:$AP$2,0),FALSE),"-")</f>
        <v>94</v>
      </c>
      <c r="AH22" s="22">
        <f>IFERROR(VLOOKUP($B22,'-Unit Reporting'!$A$2:$DX$200,MATCH(Sheet1!AH$18,'-Unit Reporting'!$A$2:$AP$2,0),FALSE),"-")</f>
        <v>13</v>
      </c>
      <c r="AI22" s="22">
        <f>IFERROR(VLOOKUP($B22,'-Unit Reporting'!$A$2:$DX$200,MATCH(Sheet1!AI$18,'-Unit Reporting'!$A$2:$AP$2,0),FALSE),"-")</f>
        <v>14</v>
      </c>
    </row>
    <row r="23" spans="2:35" x14ac:dyDescent="0.25">
      <c r="B23" t="s">
        <v>818</v>
      </c>
      <c r="C23" s="22">
        <f>IFERROR(VLOOKUP($B23,'-Unit Reporting'!$A$2:$DX$200,MATCH(Sheet1!C$18,'-Unit Reporting'!$A$2:$AP$2,0),FALSE),"-")</f>
        <v>172</v>
      </c>
      <c r="D23" s="22">
        <f>IFERROR(VLOOKUP($B23,'-Unit Reporting'!$A$2:$DX$200,MATCH(Sheet1!D$18,'-Unit Reporting'!$A$2:$AP$2,0),FALSE),"-")</f>
        <v>78</v>
      </c>
      <c r="E23" s="22">
        <f>IFERROR(VLOOKUP($B23,'-Unit Reporting'!$A$2:$DX$200,MATCH(Sheet1!E$18,'-Unit Reporting'!$A$2:$AP$2,0),FALSE),"-")</f>
        <v>58</v>
      </c>
      <c r="F23" s="22">
        <f>IFERROR(VLOOKUP($B23,'-Unit Reporting'!$A$2:$DX$200,MATCH(Sheet1!F$18,'-Unit Reporting'!$A$2:$AP$2,0),FALSE),"-")</f>
        <v>0</v>
      </c>
      <c r="G23" s="22">
        <f>IFERROR(VLOOKUP($B23,'-Unit Reporting'!$A$2:$DX$200,MATCH(Sheet1!G$18,'-Unit Reporting'!$A$2:$AP$2,0),FALSE),"-")</f>
        <v>1</v>
      </c>
      <c r="H23" s="22">
        <f>IFERROR(VLOOKUP($B23,'-Unit Reporting'!$A$2:$DX$200,MATCH(Sheet1!H$18,'-Unit Reporting'!$A$2:$AP$2,0),FALSE),"-")</f>
        <v>8354</v>
      </c>
      <c r="I23" s="22">
        <f>IFERROR(VLOOKUP($B23,'-Unit Reporting'!$A$2:$DX$200,MATCH(Sheet1!I$18,'-Unit Reporting'!$A$2:$AP$2,0),FALSE),"-")</f>
        <v>0</v>
      </c>
      <c r="J23" s="22">
        <f>IFERROR(VLOOKUP($B23,'-Unit Reporting'!$A$2:$DX$200,MATCH(Sheet1!J$18,'-Unit Reporting'!$A$2:$AP$2,0),FALSE),"-")</f>
        <v>0</v>
      </c>
      <c r="K23" s="22">
        <f>IFERROR(VLOOKUP($B23,'-Unit Reporting'!$A$2:$DX$200,MATCH(Sheet1!K$18,'-Unit Reporting'!$A$2:$AP$2,0),FALSE),"-")</f>
        <v>67</v>
      </c>
      <c r="L23" s="22">
        <f>IFERROR(VLOOKUP($B23,'-Unit Reporting'!$A$2:$DX$200,MATCH(Sheet1!L$18,'-Unit Reporting'!$A$2:$AP$2,0),FALSE),"-")</f>
        <v>10</v>
      </c>
      <c r="M23" s="22">
        <f>IFERROR(VLOOKUP($B23,'-Unit Reporting'!$A$2:$DX$200,MATCH(Sheet1!M$18,'-Unit Reporting'!$A$2:$AP$2,0),FALSE),"-")</f>
        <v>1</v>
      </c>
      <c r="N23" s="22">
        <f>IFERROR(VLOOKUP($B23,'-Unit Reporting'!$A$2:$DX$200,MATCH(Sheet1!N$18,'-Unit Reporting'!$A$2:$AP$2,0),FALSE),"-")</f>
        <v>0</v>
      </c>
      <c r="O23" s="22">
        <f>IFERROR(VLOOKUP($B23,'-Unit Reporting'!$A$2:$DX$200,MATCH(Sheet1!O$18,'-Unit Reporting'!$A$2:$AP$2,0),FALSE),"-")</f>
        <v>19</v>
      </c>
      <c r="P23" s="22">
        <f>IFERROR(VLOOKUP($B23,'-Unit Reporting'!$A$2:$DX$200,MATCH(Sheet1!P$18,'-Unit Reporting'!$A$2:$AP$2,0),FALSE),"-")</f>
        <v>2</v>
      </c>
      <c r="Q23" s="22">
        <f>IFERROR(VLOOKUP($B23,'-Unit Reporting'!$A$2:$DX$200,MATCH(Sheet1!Q$18,'-Unit Reporting'!$A$2:$AP$2,0),FALSE),"-")</f>
        <v>17</v>
      </c>
      <c r="R23" s="22">
        <f>IFERROR(VLOOKUP($B23,'-Unit Reporting'!$A$2:$DX$200,MATCH(Sheet1!R$18,'-Unit Reporting'!$A$2:$AP$2,0),FALSE),"-")</f>
        <v>422</v>
      </c>
      <c r="S23" s="22">
        <f>IFERROR(VLOOKUP($B23,'-Unit Reporting'!$A$2:$DX$200,MATCH(Sheet1!S$18,'-Unit Reporting'!$A$2:$AP$2,0),FALSE),"-")</f>
        <v>18</v>
      </c>
      <c r="T23" s="22">
        <f>IFERROR(VLOOKUP($B23,'-Unit Reporting'!$A$2:$DX$200,MATCH(Sheet1!T$18,'-Unit Reporting'!$A$2:$AP$2,0),FALSE),"-")</f>
        <v>64</v>
      </c>
      <c r="U23" s="22">
        <f>IFERROR(VLOOKUP($B23,'-Unit Reporting'!$A$2:$DX$200,MATCH(Sheet1!U$18,'-Unit Reporting'!$A$2:$AP$2,0),FALSE),"-")</f>
        <v>14</v>
      </c>
      <c r="V23" s="22">
        <f>IFERROR(VLOOKUP($B23,'-Unit Reporting'!$A$2:$DX$200,MATCH(Sheet1!V$18,'-Unit Reporting'!$A$2:$AP$2,0),FALSE),"-")</f>
        <v>6</v>
      </c>
      <c r="W23" s="22">
        <f>IFERROR(VLOOKUP($B23,'-Unit Reporting'!$A$2:$DX$200,MATCH(Sheet1!W$18,'-Unit Reporting'!$A$2:$AP$2,0),FALSE),"-")</f>
        <v>4</v>
      </c>
      <c r="X23" s="22">
        <f>IFERROR(VLOOKUP($B23,'-Unit Reporting'!$A$2:$DX$200,MATCH(Sheet1!X$18,'-Unit Reporting'!$A$2:$AP$2,0),FALSE),"-")</f>
        <v>171</v>
      </c>
      <c r="Y23" s="22">
        <f>IFERROR(VLOOKUP($B23,'-Unit Reporting'!$A$2:$DX$200,MATCH(Sheet1!Y$18,'-Unit Reporting'!$A$2:$AP$2,0),FALSE),"-")</f>
        <v>17</v>
      </c>
      <c r="Z23" s="22" t="str">
        <f>IFERROR(VLOOKUP($B23,'-Unit Reporting'!$A$2:$DX$200,MATCH(Sheet1!Z$18,'-Unit Reporting'!$A$2:$AP$2,0),FALSE),"-")</f>
        <v>-</v>
      </c>
      <c r="AA23" s="22" t="str">
        <f>IFERROR(VLOOKUP($B23,'-Unit Reporting'!$A$2:$DX$200,MATCH(Sheet1!AA$18,'-Unit Reporting'!$A$2:$AP$2,0),FALSE),"-")</f>
        <v>-</v>
      </c>
      <c r="AB23" s="22">
        <f>IFERROR(VLOOKUP($B23,'-Unit Reporting'!$A$2:$DX$200,MATCH(Sheet1!AB$18,'-Unit Reporting'!$A$2:$AP$2,0),FALSE),"-")</f>
        <v>17</v>
      </c>
      <c r="AC23" s="22">
        <f>IFERROR(VLOOKUP($B23,'-Unit Reporting'!$A$2:$DX$200,MATCH(Sheet1!AC$18,'-Unit Reporting'!$A$2:$AP$2,0),FALSE),"-")</f>
        <v>175</v>
      </c>
      <c r="AD23" s="22">
        <f>IFERROR(VLOOKUP($B23,'-Unit Reporting'!$A$2:$DX$200,MATCH(Sheet1!AD$18,'-Unit Reporting'!$A$2:$AP$2,0),FALSE),"-")</f>
        <v>0</v>
      </c>
      <c r="AE23" s="22">
        <f>IFERROR(VLOOKUP($B23,'-Unit Reporting'!$A$2:$DX$200,MATCH(Sheet1!AE$18,'-Unit Reporting'!$A$2:$AP$2,0),FALSE),"-")</f>
        <v>6</v>
      </c>
      <c r="AF23" s="22">
        <f>IFERROR(VLOOKUP($B23,'-Unit Reporting'!$A$2:$DX$200,MATCH(Sheet1!AF$18,'-Unit Reporting'!$A$2:$AP$2,0),FALSE),"-")</f>
        <v>64</v>
      </c>
      <c r="AG23" s="22">
        <f>IFERROR(VLOOKUP($B23,'-Unit Reporting'!$A$2:$DX$200,MATCH(Sheet1!AG$18,'-Unit Reporting'!$A$2:$AP$2,0),FALSE),"-")</f>
        <v>19</v>
      </c>
      <c r="AH23" s="22">
        <f>IFERROR(VLOOKUP($B23,'-Unit Reporting'!$A$2:$DX$200,MATCH(Sheet1!AH$18,'-Unit Reporting'!$A$2:$AP$2,0),FALSE),"-")</f>
        <v>14</v>
      </c>
      <c r="AI23" s="22">
        <f>IFERROR(VLOOKUP($B23,'-Unit Reporting'!$A$2:$DX$200,MATCH(Sheet1!AI$18,'-Unit Reporting'!$A$2:$AP$2,0),FALSE),"-")</f>
        <v>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  <lcf76f155ced4ddcb4097134ff3c332f xmlns="f995a362-f1ea-4f36-a838-e742602ff8dc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34" ma:contentTypeDescription="" ma:contentTypeScope="" ma:versionID="0753c61fa3121ef6ae29ecf2cf60c75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6c2bd5db258cc92045ff00ee275effb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5" nillable="true" ma:taxonomy="true" ma:internalName="lcf76f155ced4ddcb4097134ff3c332f" ma:taxonomyFieldName="MediaServiceImageTags" ma:displayName="Image Tags" ma:readOnly="false" ma:fieldId="{5cf76f15-5ced-4ddc-b409-7134ff3c332f}" ma:taxonomyMulti="true" ma:sspId="9c18f9b8-5ae4-4f0b-a238-a922c51e2d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1422685-34D1-4AD0-A223-C44204247949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AE7383FC-E66B-46A6-A0DE-580BFCB724AA}">
  <ds:schemaRefs>
    <ds:schemaRef ds:uri="http://schemas.microsoft.com/office/2006/metadata/properties"/>
    <ds:schemaRef ds:uri="http://purl.org/dc/elements/1.1/"/>
    <ds:schemaRef ds:uri="http://www.w3.org/XML/1998/namespac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45ae7f3d-bcd0-4e4b-af93-f03a9fbb19b5"/>
    <ds:schemaRef ds:uri="d5efd484-15aa-41a0-83f6-0646502cb6d6"/>
    <ds:schemaRef ds:uri="http://schemas.microsoft.com/sharepoint/v3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CB4157A2-CF29-45BF-AF9F-F87CFC26A073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DF98FA75-D93C-4733-BDA1-1B4D6F7A4B0F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4812D718-3A15-4F26-B7D4-A6235BA75D0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6</vt:i4>
      </vt:variant>
    </vt:vector>
  </HeadingPairs>
  <TitlesOfParts>
    <vt:vector size="22" baseType="lpstr">
      <vt:lpstr>Respiratory Care (Asthma)</vt:lpstr>
      <vt:lpstr>Respiratory Care (COPD)</vt:lpstr>
      <vt:lpstr>PAYMENT</vt:lpstr>
      <vt:lpstr>Payment Data Qtr1</vt:lpstr>
      <vt:lpstr>Payment qtr2</vt:lpstr>
      <vt:lpstr>Payment qtr3</vt:lpstr>
      <vt:lpstr>Sheet3</vt:lpstr>
      <vt:lpstr>Sheet2</vt:lpstr>
      <vt:lpstr>Payment qtr4</vt:lpstr>
      <vt:lpstr>Data</vt:lpstr>
      <vt:lpstr>Highrisk data</vt:lpstr>
      <vt:lpstr>Practice</vt:lpstr>
      <vt:lpstr>Control</vt:lpstr>
      <vt:lpstr>-Unit Reporting</vt:lpstr>
      <vt:lpstr>SystmOne</vt:lpstr>
      <vt:lpstr>Sheet1</vt:lpstr>
      <vt:lpstr>BarkingID</vt:lpstr>
      <vt:lpstr>BarkingSubID</vt:lpstr>
      <vt:lpstr>HaveringID</vt:lpstr>
      <vt:lpstr>HaveringSubID</vt:lpstr>
      <vt:lpstr>RedbridgeID</vt:lpstr>
      <vt:lpstr>RedbridgeSubID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wew846</dc:creator>
  <cp:lastModifiedBy>thomas</cp:lastModifiedBy>
  <dcterms:created xsi:type="dcterms:W3CDTF">2020-03-04T15:17:56Z</dcterms:created>
  <dcterms:modified xsi:type="dcterms:W3CDTF">2023-04-06T11:58:42Z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