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queryTables/queryTable2.xml" ContentType="application/vnd.openxmlformats-officedocument.spreadsheetml.queryTable+xml"/>
  <Override PartName="/xl/tables/table6.xml" ContentType="application/vnd.openxmlformats-officedocument.spreadsheetml.table+xml"/>
  <Override PartName="/xl/queryTables/queryTable3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412"/>
  <workbookPr filterPrivacy="1" codeName="ThisWorkbook"/>
  <xr:revisionPtr revIDLastSave="297" documentId="8_{B409C56D-1432-48BF-BC05-55784D9337C7}" xr6:coauthVersionLast="47" xr6:coauthVersionMax="47" xr10:uidLastSave="{302E52FC-69FC-46E1-B98A-F9955126FC36}"/>
  <bookViews>
    <workbookView xWindow="-25320" yWindow="180" windowWidth="25440" windowHeight="15390" tabRatio="722" xr2:uid="{00000000-000D-0000-FFFF-FFFF00000000}"/>
  </bookViews>
  <sheets>
    <sheet name="Information" sheetId="9" r:id="rId1"/>
    <sheet name="Diagnoses and Anticoagulation" sheetId="8" r:id="rId2"/>
    <sheet name="Care Plan and Blood tests" sheetId="10" r:id="rId3"/>
    <sheet name="01-01-2022" sheetId="15" state="hidden" r:id="rId4"/>
    <sheet name="Metric Panel" sheetId="2" state="hidden" r:id="rId5"/>
    <sheet name="Practice Panel" sheetId="3" state="hidden" r:id="rId6"/>
    <sheet name="Data" sheetId="1" state="hidden" r:id="rId7"/>
    <sheet name="PracticeTABLE1" sheetId="14" state="hidden" r:id="rId8"/>
    <sheet name="01 EMIS Data" sheetId="12" state="hidden" r:id="rId9"/>
  </sheets>
  <definedNames>
    <definedName name="BarkingID">'Practice Panel'!$A$14:$A$46</definedName>
    <definedName name="BarkingSubID">'Practice Panel'!$J$14:$J$19</definedName>
    <definedName name="ExternalData_1" localSheetId="8" hidden="1">'01 EMIS Data'!$A$1:$AK$1779</definedName>
    <definedName name="ExternalData_1" localSheetId="3" hidden="1">'01-01-2022'!$A$1:$E$30</definedName>
    <definedName name="ExternalData_2" localSheetId="7" hidden="1">PracticeTABLE1!$A$1:$R$270</definedName>
    <definedName name="HaveringID">'Practice Panel'!$A$47:$A$87</definedName>
    <definedName name="HaveringSubID">'Practice Panel'!$J$20:$J$23</definedName>
    <definedName name="RedbridgeID">'Practice Panel'!$A$88:$A$129</definedName>
    <definedName name="RedbridgeSubID">'Practice Panel'!$J$24:$J$29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5" i="10" l="1"/>
  <c r="AG1158" i="1"/>
  <c r="AG1159" i="1"/>
  <c r="AG1160" i="1"/>
  <c r="AG1161" i="1"/>
  <c r="AG1162" i="1"/>
  <c r="AG1163" i="1"/>
  <c r="AG1164" i="1"/>
  <c r="AG1165" i="1"/>
  <c r="AG1166" i="1"/>
  <c r="AH1158" i="1"/>
  <c r="AH1159" i="1"/>
  <c r="AH1160" i="1"/>
  <c r="AH1161" i="1"/>
  <c r="AH1162" i="1"/>
  <c r="AH1163" i="1"/>
  <c r="AH1164" i="1"/>
  <c r="AH1165" i="1"/>
  <c r="AH1166" i="1"/>
  <c r="G38" i="10"/>
  <c r="G56" i="10"/>
  <c r="G31" i="10"/>
  <c r="G52" i="10"/>
  <c r="G35" i="10"/>
  <c r="G46" i="10"/>
  <c r="G32" i="10"/>
  <c r="G47" i="10"/>
  <c r="G50" i="10"/>
  <c r="G39" i="10"/>
  <c r="G26" i="10"/>
  <c r="G37" i="10"/>
  <c r="G33" i="10"/>
  <c r="G44" i="10"/>
  <c r="G58" i="10"/>
  <c r="G30" i="10"/>
  <c r="G49" i="10"/>
  <c r="G54" i="10"/>
  <c r="G48" i="10"/>
  <c r="G41" i="10"/>
  <c r="G45" i="10"/>
  <c r="G29" i="10"/>
  <c r="G42" i="10"/>
  <c r="G27" i="10"/>
  <c r="G34" i="10"/>
  <c r="G51" i="10"/>
  <c r="G57" i="10"/>
  <c r="G28" i="10"/>
  <c r="G43" i="10"/>
  <c r="G40" i="10"/>
  <c r="G55" i="10"/>
  <c r="G36" i="10"/>
  <c r="G53" i="10"/>
  <c r="N2" i="15" l="1"/>
  <c r="D1" i="10"/>
  <c r="D1" i="8"/>
  <c r="AN2" i="15"/>
  <c r="O2" i="15"/>
  <c r="P2" i="15"/>
  <c r="Q2" i="15"/>
  <c r="R2" i="15"/>
  <c r="S2" i="15"/>
  <c r="T2" i="15"/>
  <c r="U2" i="15"/>
  <c r="V2" i="15"/>
  <c r="W2" i="15"/>
  <c r="X2" i="15"/>
  <c r="Y2" i="15"/>
  <c r="Z2" i="15"/>
  <c r="AA2" i="15"/>
  <c r="AB2" i="15"/>
  <c r="AC2" i="15"/>
  <c r="AD2" i="15"/>
  <c r="AE2" i="15"/>
  <c r="AF2" i="15"/>
  <c r="AG2" i="15"/>
  <c r="AH2" i="15"/>
  <c r="AI2" i="15"/>
  <c r="AJ2" i="15"/>
  <c r="AK2" i="15"/>
  <c r="AL2" i="15"/>
  <c r="AM2" i="15"/>
  <c r="M2" i="15"/>
  <c r="B20" i="9"/>
  <c r="E15" i="10"/>
  <c r="F15" i="10"/>
  <c r="I15" i="10"/>
  <c r="K15" i="10"/>
  <c r="M15" i="10"/>
  <c r="O15" i="10"/>
  <c r="Q15" i="10"/>
  <c r="S15" i="10"/>
  <c r="U15" i="10"/>
  <c r="W15" i="10"/>
  <c r="Y15" i="10"/>
  <c r="Z15" i="10"/>
  <c r="AA15" i="10"/>
  <c r="AC15" i="10"/>
  <c r="AE15" i="10"/>
  <c r="AG15" i="10"/>
  <c r="AI15" i="10"/>
  <c r="AK15" i="10"/>
  <c r="D15" i="10"/>
  <c r="F15" i="8" l="1"/>
  <c r="G15" i="8"/>
  <c r="H15" i="8"/>
  <c r="I15" i="8"/>
  <c r="J15" i="8"/>
  <c r="K15" i="8"/>
  <c r="L15" i="8"/>
  <c r="M15" i="8"/>
  <c r="O15" i="8"/>
  <c r="Q15" i="8"/>
  <c r="S15" i="8"/>
  <c r="U15" i="8"/>
  <c r="V15" i="8"/>
  <c r="X15" i="8"/>
  <c r="E15" i="8"/>
  <c r="D15" i="8"/>
  <c r="AG925" i="1" l="1"/>
  <c r="AG926" i="1"/>
  <c r="AG927" i="1"/>
  <c r="AG928" i="1"/>
  <c r="AG929" i="1"/>
  <c r="AG930" i="1"/>
  <c r="AG931" i="1"/>
  <c r="AG932" i="1"/>
  <c r="AG933" i="1"/>
  <c r="AG934" i="1"/>
  <c r="AG935" i="1"/>
  <c r="AG936" i="1"/>
  <c r="AG937" i="1"/>
  <c r="AG938" i="1"/>
  <c r="AG939" i="1"/>
  <c r="AG940" i="1"/>
  <c r="AG941" i="1"/>
  <c r="AG942" i="1"/>
  <c r="AG943" i="1"/>
  <c r="AG944" i="1"/>
  <c r="AG945" i="1"/>
  <c r="AG946" i="1"/>
  <c r="AG947" i="1"/>
  <c r="AG948" i="1"/>
  <c r="AG949" i="1"/>
  <c r="AG950" i="1"/>
  <c r="AG951" i="1"/>
  <c r="AG952" i="1"/>
  <c r="AG953" i="1"/>
  <c r="AG954" i="1"/>
  <c r="AG955" i="1"/>
  <c r="AG956" i="1"/>
  <c r="AG957" i="1"/>
  <c r="AG958" i="1"/>
  <c r="AG959" i="1"/>
  <c r="AG960" i="1"/>
  <c r="AG961" i="1"/>
  <c r="AG962" i="1"/>
  <c r="AG963" i="1"/>
  <c r="AG964" i="1"/>
  <c r="AG965" i="1"/>
  <c r="AG966" i="1"/>
  <c r="AG967" i="1"/>
  <c r="AG968" i="1"/>
  <c r="AG969" i="1"/>
  <c r="AG970" i="1"/>
  <c r="AG971" i="1"/>
  <c r="AG972" i="1"/>
  <c r="AG973" i="1"/>
  <c r="AG974" i="1"/>
  <c r="AG975" i="1"/>
  <c r="AG976" i="1"/>
  <c r="AG977" i="1"/>
  <c r="AG978" i="1"/>
  <c r="AG979" i="1"/>
  <c r="AG980" i="1"/>
  <c r="AG981" i="1"/>
  <c r="AG982" i="1"/>
  <c r="AG983" i="1"/>
  <c r="AG984" i="1"/>
  <c r="AG985" i="1"/>
  <c r="AG986" i="1"/>
  <c r="AG987" i="1"/>
  <c r="AG988" i="1"/>
  <c r="AG989" i="1"/>
  <c r="AG990" i="1"/>
  <c r="AG991" i="1"/>
  <c r="AG992" i="1"/>
  <c r="AG993" i="1"/>
  <c r="AG994" i="1"/>
  <c r="AG995" i="1"/>
  <c r="AG996" i="1"/>
  <c r="AG997" i="1"/>
  <c r="AG998" i="1"/>
  <c r="AG999" i="1"/>
  <c r="AG1000" i="1"/>
  <c r="AG1001" i="1"/>
  <c r="AG1002" i="1"/>
  <c r="AG1003" i="1"/>
  <c r="AG1004" i="1"/>
  <c r="AG1005" i="1"/>
  <c r="AG1006" i="1"/>
  <c r="AG1007" i="1"/>
  <c r="AG1008" i="1"/>
  <c r="AG1009" i="1"/>
  <c r="AG1010" i="1"/>
  <c r="AG1011" i="1"/>
  <c r="AG1012" i="1"/>
  <c r="AG1013" i="1"/>
  <c r="AG1014" i="1"/>
  <c r="AG1015" i="1"/>
  <c r="AG1016" i="1"/>
  <c r="AG1017" i="1"/>
  <c r="AG1018" i="1"/>
  <c r="AG1019" i="1"/>
  <c r="AG1020" i="1"/>
  <c r="AG1021" i="1"/>
  <c r="AG1022" i="1"/>
  <c r="AG1023" i="1"/>
  <c r="AG1024" i="1"/>
  <c r="AG1025" i="1"/>
  <c r="AG1026" i="1"/>
  <c r="AG1027" i="1"/>
  <c r="AG1028" i="1"/>
  <c r="AG1029" i="1"/>
  <c r="AG1030" i="1"/>
  <c r="AG1031" i="1"/>
  <c r="AG1032" i="1"/>
  <c r="AG1033" i="1"/>
  <c r="AG1034" i="1"/>
  <c r="AG1035" i="1"/>
  <c r="AG1036" i="1"/>
  <c r="AG1037" i="1"/>
  <c r="AG1038" i="1"/>
  <c r="AG1039" i="1"/>
  <c r="AG1040" i="1"/>
  <c r="AG1041" i="1"/>
  <c r="AG1042" i="1"/>
  <c r="AG1043" i="1"/>
  <c r="AG1044" i="1"/>
  <c r="AG1045" i="1"/>
  <c r="AG1046" i="1"/>
  <c r="AG1047" i="1"/>
  <c r="AG1048" i="1"/>
  <c r="AG1049" i="1"/>
  <c r="AG1050" i="1"/>
  <c r="AG1051" i="1"/>
  <c r="AG1052" i="1"/>
  <c r="AG1053" i="1"/>
  <c r="AG1054" i="1"/>
  <c r="AG1055" i="1"/>
  <c r="AG1056" i="1"/>
  <c r="AG1057" i="1"/>
  <c r="AG1058" i="1"/>
  <c r="AG1059" i="1"/>
  <c r="AG1060" i="1"/>
  <c r="AG1061" i="1"/>
  <c r="AG1062" i="1"/>
  <c r="AG1063" i="1"/>
  <c r="AG1064" i="1"/>
  <c r="AG1065" i="1"/>
  <c r="AG1066" i="1"/>
  <c r="AG1067" i="1"/>
  <c r="AG1068" i="1"/>
  <c r="AG1069" i="1"/>
  <c r="AG1070" i="1"/>
  <c r="AG1071" i="1"/>
  <c r="AG1072" i="1"/>
  <c r="AG1073" i="1"/>
  <c r="AG1074" i="1"/>
  <c r="AG1075" i="1"/>
  <c r="AG1076" i="1"/>
  <c r="AG1077" i="1"/>
  <c r="AG1078" i="1"/>
  <c r="AG1079" i="1"/>
  <c r="AG1080" i="1"/>
  <c r="AG1081" i="1"/>
  <c r="AG1082" i="1"/>
  <c r="AG1083" i="1"/>
  <c r="AG1084" i="1"/>
  <c r="AG1085" i="1"/>
  <c r="AG1086" i="1"/>
  <c r="AG1087" i="1"/>
  <c r="AG1088" i="1"/>
  <c r="AG1089" i="1"/>
  <c r="AG1090" i="1"/>
  <c r="AG1091" i="1"/>
  <c r="AG1092" i="1"/>
  <c r="AG1093" i="1"/>
  <c r="AG1094" i="1"/>
  <c r="AG1095" i="1"/>
  <c r="AG1096" i="1"/>
  <c r="AG1097" i="1"/>
  <c r="AG1098" i="1"/>
  <c r="AG1099" i="1"/>
  <c r="AG1100" i="1"/>
  <c r="AG1101" i="1"/>
  <c r="AG1102" i="1"/>
  <c r="AG1103" i="1"/>
  <c r="AG1104" i="1"/>
  <c r="AG1105" i="1"/>
  <c r="AG1106" i="1"/>
  <c r="AG1107" i="1"/>
  <c r="AG1108" i="1"/>
  <c r="AG1109" i="1"/>
  <c r="AG1110" i="1"/>
  <c r="AG1111" i="1"/>
  <c r="AG1112" i="1"/>
  <c r="AG1113" i="1"/>
  <c r="AG1114" i="1"/>
  <c r="AG1115" i="1"/>
  <c r="AG1116" i="1"/>
  <c r="AG1117" i="1"/>
  <c r="AG1118" i="1"/>
  <c r="AG1119" i="1"/>
  <c r="AG1120" i="1"/>
  <c r="AG1121" i="1"/>
  <c r="AG1122" i="1"/>
  <c r="AG1123" i="1"/>
  <c r="AG1124" i="1"/>
  <c r="AG1125" i="1"/>
  <c r="AG1126" i="1"/>
  <c r="AG1127" i="1"/>
  <c r="AG1128" i="1"/>
  <c r="AG1129" i="1"/>
  <c r="AG1130" i="1"/>
  <c r="AG1131" i="1"/>
  <c r="AG1132" i="1"/>
  <c r="AG1133" i="1"/>
  <c r="AG1134" i="1"/>
  <c r="AG1135" i="1"/>
  <c r="AG1136" i="1"/>
  <c r="AG1137" i="1"/>
  <c r="AG1138" i="1"/>
  <c r="AG1139" i="1"/>
  <c r="AG1140" i="1"/>
  <c r="AG1141" i="1"/>
  <c r="AG1142" i="1"/>
  <c r="AG1143" i="1"/>
  <c r="AG1144" i="1"/>
  <c r="AG1145" i="1"/>
  <c r="AG1146" i="1"/>
  <c r="AG1147" i="1"/>
  <c r="AG1148" i="1"/>
  <c r="AG1149" i="1"/>
  <c r="AG1150" i="1"/>
  <c r="AG1151" i="1"/>
  <c r="AG1152" i="1"/>
  <c r="AG1153" i="1"/>
  <c r="AG1154" i="1"/>
  <c r="AG1155" i="1"/>
  <c r="AG1156" i="1"/>
  <c r="AG1157" i="1"/>
  <c r="AH925" i="1"/>
  <c r="AH926" i="1"/>
  <c r="AH927" i="1"/>
  <c r="AH928" i="1"/>
  <c r="AH929" i="1"/>
  <c r="AH930" i="1"/>
  <c r="AH931" i="1"/>
  <c r="AH932" i="1"/>
  <c r="AH933" i="1"/>
  <c r="AH934" i="1"/>
  <c r="AH935" i="1"/>
  <c r="AH936" i="1"/>
  <c r="AH937" i="1"/>
  <c r="AH938" i="1"/>
  <c r="AH939" i="1"/>
  <c r="AH940" i="1"/>
  <c r="AH941" i="1"/>
  <c r="AH942" i="1"/>
  <c r="AH943" i="1"/>
  <c r="AH944" i="1"/>
  <c r="AH945" i="1"/>
  <c r="AH946" i="1"/>
  <c r="AH947" i="1"/>
  <c r="AH948" i="1"/>
  <c r="AH949" i="1"/>
  <c r="AH950" i="1"/>
  <c r="AH951" i="1"/>
  <c r="AH952" i="1"/>
  <c r="AH953" i="1"/>
  <c r="AH954" i="1"/>
  <c r="AH955" i="1"/>
  <c r="AH956" i="1"/>
  <c r="AH957" i="1"/>
  <c r="AH958" i="1"/>
  <c r="AH959" i="1"/>
  <c r="AH960" i="1"/>
  <c r="AH961" i="1"/>
  <c r="AH962" i="1"/>
  <c r="AH963" i="1"/>
  <c r="AH964" i="1"/>
  <c r="AH965" i="1"/>
  <c r="AH966" i="1"/>
  <c r="AH967" i="1"/>
  <c r="AH968" i="1"/>
  <c r="AH969" i="1"/>
  <c r="AH970" i="1"/>
  <c r="AH971" i="1"/>
  <c r="AH972" i="1"/>
  <c r="AH973" i="1"/>
  <c r="AH974" i="1"/>
  <c r="AH975" i="1"/>
  <c r="AH976" i="1"/>
  <c r="AH977" i="1"/>
  <c r="AH978" i="1"/>
  <c r="AH979" i="1"/>
  <c r="AH980" i="1"/>
  <c r="AH981" i="1"/>
  <c r="AH982" i="1"/>
  <c r="AH983" i="1"/>
  <c r="AH984" i="1"/>
  <c r="AH985" i="1"/>
  <c r="AH986" i="1"/>
  <c r="AH987" i="1"/>
  <c r="AH988" i="1"/>
  <c r="AH989" i="1"/>
  <c r="AH990" i="1"/>
  <c r="AH991" i="1"/>
  <c r="AH992" i="1"/>
  <c r="AH993" i="1"/>
  <c r="AH994" i="1"/>
  <c r="AH995" i="1"/>
  <c r="AH996" i="1"/>
  <c r="AH997" i="1"/>
  <c r="AH998" i="1"/>
  <c r="AH999" i="1"/>
  <c r="AH1000" i="1"/>
  <c r="AH1001" i="1"/>
  <c r="AH1002" i="1"/>
  <c r="AH1003" i="1"/>
  <c r="AH1004" i="1"/>
  <c r="AH1005" i="1"/>
  <c r="AH1006" i="1"/>
  <c r="AH1007" i="1"/>
  <c r="AH1008" i="1"/>
  <c r="AH1009" i="1"/>
  <c r="AH1010" i="1"/>
  <c r="AH1011" i="1"/>
  <c r="AH1012" i="1"/>
  <c r="AH1013" i="1"/>
  <c r="AH1014" i="1"/>
  <c r="AH1015" i="1"/>
  <c r="AH1016" i="1"/>
  <c r="AH1017" i="1"/>
  <c r="AH1018" i="1"/>
  <c r="AH1019" i="1"/>
  <c r="AH1020" i="1"/>
  <c r="AH1021" i="1"/>
  <c r="AH1022" i="1"/>
  <c r="AH1023" i="1"/>
  <c r="AH1024" i="1"/>
  <c r="AH1025" i="1"/>
  <c r="AH1026" i="1"/>
  <c r="AH1027" i="1"/>
  <c r="AH1028" i="1"/>
  <c r="AH1029" i="1"/>
  <c r="AH1030" i="1"/>
  <c r="AH1031" i="1"/>
  <c r="AH1032" i="1"/>
  <c r="AH1033" i="1"/>
  <c r="AH1034" i="1"/>
  <c r="AH1035" i="1"/>
  <c r="AH1036" i="1"/>
  <c r="AH1037" i="1"/>
  <c r="AH1038" i="1"/>
  <c r="AH1039" i="1"/>
  <c r="AH1040" i="1"/>
  <c r="AH1041" i="1"/>
  <c r="AH1042" i="1"/>
  <c r="AH1043" i="1"/>
  <c r="AH1044" i="1"/>
  <c r="AH1045" i="1"/>
  <c r="AH1046" i="1"/>
  <c r="AH1047" i="1"/>
  <c r="AH1048" i="1"/>
  <c r="AH1049" i="1"/>
  <c r="AH1050" i="1"/>
  <c r="AH1051" i="1"/>
  <c r="AH1052" i="1"/>
  <c r="AH1053" i="1"/>
  <c r="AH1054" i="1"/>
  <c r="AH1055" i="1"/>
  <c r="AH1056" i="1"/>
  <c r="AH1057" i="1"/>
  <c r="AH1058" i="1"/>
  <c r="AH1059" i="1"/>
  <c r="AH1060" i="1"/>
  <c r="AH1061" i="1"/>
  <c r="AH1062" i="1"/>
  <c r="AH1063" i="1"/>
  <c r="AH1064" i="1"/>
  <c r="AH1065" i="1"/>
  <c r="AH1066" i="1"/>
  <c r="AH1067" i="1"/>
  <c r="AH1068" i="1"/>
  <c r="AH1069" i="1"/>
  <c r="AH1070" i="1"/>
  <c r="AH1071" i="1"/>
  <c r="AH1072" i="1"/>
  <c r="AH1073" i="1"/>
  <c r="AH1074" i="1"/>
  <c r="AH1075" i="1"/>
  <c r="AH1076" i="1"/>
  <c r="AH1077" i="1"/>
  <c r="AH1078" i="1"/>
  <c r="AH1079" i="1"/>
  <c r="AH1080" i="1"/>
  <c r="AH1081" i="1"/>
  <c r="AH1082" i="1"/>
  <c r="AH1083" i="1"/>
  <c r="AH1084" i="1"/>
  <c r="AH1085" i="1"/>
  <c r="AH1086" i="1"/>
  <c r="AH1087" i="1"/>
  <c r="AH1088" i="1"/>
  <c r="AH1089" i="1"/>
  <c r="AH1090" i="1"/>
  <c r="AH1091" i="1"/>
  <c r="AH1092" i="1"/>
  <c r="AH1093" i="1"/>
  <c r="AH1094" i="1"/>
  <c r="AH1095" i="1"/>
  <c r="AH1096" i="1"/>
  <c r="AH1097" i="1"/>
  <c r="AH1098" i="1"/>
  <c r="AH1099" i="1"/>
  <c r="AH1100" i="1"/>
  <c r="AH1101" i="1"/>
  <c r="AH1102" i="1"/>
  <c r="AH1103" i="1"/>
  <c r="AH1104" i="1"/>
  <c r="AH1105" i="1"/>
  <c r="AH1106" i="1"/>
  <c r="AH1107" i="1"/>
  <c r="AH1108" i="1"/>
  <c r="AH1109" i="1"/>
  <c r="AH1110" i="1"/>
  <c r="AH1111" i="1"/>
  <c r="AH1112" i="1"/>
  <c r="AH1113" i="1"/>
  <c r="AH1114" i="1"/>
  <c r="AH1115" i="1"/>
  <c r="AH1116" i="1"/>
  <c r="AH1117" i="1"/>
  <c r="AH1118" i="1"/>
  <c r="AH1119" i="1"/>
  <c r="AH1120" i="1"/>
  <c r="AH1121" i="1"/>
  <c r="AH1122" i="1"/>
  <c r="AH1123" i="1"/>
  <c r="AH1124" i="1"/>
  <c r="AH1125" i="1"/>
  <c r="AH1126" i="1"/>
  <c r="AH1127" i="1"/>
  <c r="AH1128" i="1"/>
  <c r="AH1129" i="1"/>
  <c r="AH1130" i="1"/>
  <c r="AH1131" i="1"/>
  <c r="AH1132" i="1"/>
  <c r="AH1133" i="1"/>
  <c r="AH1134" i="1"/>
  <c r="AH1135" i="1"/>
  <c r="AH1136" i="1"/>
  <c r="AH1137" i="1"/>
  <c r="AH1138" i="1"/>
  <c r="AH1139" i="1"/>
  <c r="AH1140" i="1"/>
  <c r="AH1141" i="1"/>
  <c r="AH1142" i="1"/>
  <c r="AH1143" i="1"/>
  <c r="AH1144" i="1"/>
  <c r="AH1145" i="1"/>
  <c r="AH1146" i="1"/>
  <c r="AH1147" i="1"/>
  <c r="AH1148" i="1"/>
  <c r="AH1149" i="1"/>
  <c r="AH1150" i="1"/>
  <c r="AH1151" i="1"/>
  <c r="AH1152" i="1"/>
  <c r="AH1153" i="1"/>
  <c r="AH1154" i="1"/>
  <c r="AH1155" i="1"/>
  <c r="AH1156" i="1"/>
  <c r="AH1157" i="1"/>
  <c r="AG3" i="1" l="1"/>
  <c r="AH3" i="1"/>
  <c r="AG4" i="1"/>
  <c r="AH4" i="1"/>
  <c r="AG5" i="1"/>
  <c r="AH5" i="1"/>
  <c r="AG6" i="1"/>
  <c r="AH6" i="1"/>
  <c r="AG7" i="1"/>
  <c r="AH7" i="1"/>
  <c r="AG8" i="1"/>
  <c r="AH8" i="1"/>
  <c r="AG9" i="1"/>
  <c r="AH9" i="1"/>
  <c r="AG10" i="1"/>
  <c r="AH10" i="1"/>
  <c r="AG11" i="1"/>
  <c r="AH11" i="1"/>
  <c r="AG12" i="1"/>
  <c r="AH12" i="1"/>
  <c r="AG13" i="1"/>
  <c r="AH13" i="1"/>
  <c r="AG14" i="1"/>
  <c r="AH14" i="1"/>
  <c r="AG15" i="1"/>
  <c r="AH15" i="1"/>
  <c r="AG16" i="1"/>
  <c r="AH16" i="1"/>
  <c r="AG17" i="1"/>
  <c r="AH17" i="1"/>
  <c r="AG18" i="1"/>
  <c r="AH18" i="1"/>
  <c r="AG19" i="1"/>
  <c r="AH19" i="1"/>
  <c r="AG20" i="1"/>
  <c r="AH20" i="1"/>
  <c r="AG21" i="1"/>
  <c r="AH21" i="1"/>
  <c r="AG22" i="1"/>
  <c r="AH22" i="1"/>
  <c r="AG23" i="1"/>
  <c r="AH23" i="1"/>
  <c r="AG24" i="1"/>
  <c r="AH24" i="1"/>
  <c r="AG25" i="1"/>
  <c r="AH25" i="1"/>
  <c r="AG26" i="1"/>
  <c r="AH26" i="1"/>
  <c r="AG27" i="1"/>
  <c r="AH27" i="1"/>
  <c r="AG28" i="1"/>
  <c r="AH28" i="1"/>
  <c r="AG29" i="1"/>
  <c r="AH29" i="1"/>
  <c r="AG30" i="1"/>
  <c r="AH30" i="1"/>
  <c r="AG31" i="1"/>
  <c r="AH31" i="1"/>
  <c r="AG32" i="1"/>
  <c r="AH32" i="1"/>
  <c r="AG33" i="1"/>
  <c r="AH33" i="1"/>
  <c r="AG34" i="1"/>
  <c r="AH34" i="1"/>
  <c r="AG35" i="1"/>
  <c r="AH35" i="1"/>
  <c r="AG36" i="1"/>
  <c r="AH36" i="1"/>
  <c r="AG37" i="1"/>
  <c r="AH37" i="1"/>
  <c r="AG38" i="1"/>
  <c r="AH38" i="1"/>
  <c r="AG39" i="1"/>
  <c r="AH39" i="1"/>
  <c r="AG40" i="1"/>
  <c r="AH40" i="1"/>
  <c r="AG41" i="1"/>
  <c r="AH41" i="1"/>
  <c r="AG42" i="1"/>
  <c r="AH42" i="1"/>
  <c r="AG43" i="1"/>
  <c r="AH43" i="1"/>
  <c r="AG44" i="1"/>
  <c r="AH44" i="1"/>
  <c r="AG45" i="1"/>
  <c r="AH45" i="1"/>
  <c r="AG46" i="1"/>
  <c r="AH46" i="1"/>
  <c r="AG47" i="1"/>
  <c r="AH47" i="1"/>
  <c r="AG48" i="1"/>
  <c r="AH48" i="1"/>
  <c r="AG49" i="1"/>
  <c r="AH49" i="1"/>
  <c r="AG50" i="1"/>
  <c r="AH50" i="1"/>
  <c r="AG51" i="1"/>
  <c r="AH51" i="1"/>
  <c r="AG52" i="1"/>
  <c r="AH52" i="1"/>
  <c r="AG53" i="1"/>
  <c r="AH53" i="1"/>
  <c r="AG54" i="1"/>
  <c r="AH54" i="1"/>
  <c r="AG55" i="1"/>
  <c r="AH55" i="1"/>
  <c r="AG56" i="1"/>
  <c r="AH56" i="1"/>
  <c r="AG57" i="1"/>
  <c r="AH57" i="1"/>
  <c r="AG58" i="1"/>
  <c r="AH58" i="1"/>
  <c r="AG59" i="1"/>
  <c r="AH59" i="1"/>
  <c r="AG60" i="1"/>
  <c r="AH60" i="1"/>
  <c r="AG61" i="1"/>
  <c r="AH61" i="1"/>
  <c r="AG62" i="1"/>
  <c r="AH62" i="1"/>
  <c r="AG63" i="1"/>
  <c r="AH63" i="1"/>
  <c r="AG64" i="1"/>
  <c r="AH64" i="1"/>
  <c r="AG65" i="1"/>
  <c r="AH65" i="1"/>
  <c r="AG66" i="1"/>
  <c r="AH66" i="1"/>
  <c r="AG67" i="1"/>
  <c r="AH67" i="1"/>
  <c r="AG68" i="1"/>
  <c r="AH68" i="1"/>
  <c r="AG69" i="1"/>
  <c r="AH69" i="1"/>
  <c r="AG70" i="1"/>
  <c r="AH70" i="1"/>
  <c r="AG71" i="1"/>
  <c r="AH71" i="1"/>
  <c r="AG72" i="1"/>
  <c r="AH72" i="1"/>
  <c r="AG73" i="1"/>
  <c r="AH73" i="1"/>
  <c r="AG74" i="1"/>
  <c r="AH74" i="1"/>
  <c r="AG75" i="1"/>
  <c r="AH75" i="1"/>
  <c r="AG76" i="1"/>
  <c r="AH76" i="1"/>
  <c r="AG77" i="1"/>
  <c r="AH77" i="1"/>
  <c r="AG78" i="1"/>
  <c r="AH78" i="1"/>
  <c r="AG79" i="1"/>
  <c r="AH79" i="1"/>
  <c r="AG80" i="1"/>
  <c r="AH80" i="1"/>
  <c r="AG81" i="1"/>
  <c r="AH81" i="1"/>
  <c r="AG82" i="1"/>
  <c r="AH82" i="1"/>
  <c r="AG83" i="1"/>
  <c r="AH83" i="1"/>
  <c r="AG84" i="1"/>
  <c r="AH84" i="1"/>
  <c r="AG85" i="1"/>
  <c r="AH85" i="1"/>
  <c r="AG86" i="1"/>
  <c r="AH86" i="1"/>
  <c r="AG87" i="1"/>
  <c r="AH87" i="1"/>
  <c r="AG88" i="1"/>
  <c r="AH88" i="1"/>
  <c r="AG89" i="1"/>
  <c r="AH89" i="1"/>
  <c r="AG90" i="1"/>
  <c r="AH90" i="1"/>
  <c r="AG91" i="1"/>
  <c r="AH91" i="1"/>
  <c r="AG92" i="1"/>
  <c r="AH92" i="1"/>
  <c r="AG93" i="1"/>
  <c r="AH93" i="1"/>
  <c r="AG94" i="1"/>
  <c r="AH94" i="1"/>
  <c r="AG95" i="1"/>
  <c r="AH95" i="1"/>
  <c r="AG96" i="1"/>
  <c r="AH96" i="1"/>
  <c r="AG97" i="1"/>
  <c r="AH97" i="1"/>
  <c r="AG98" i="1"/>
  <c r="AH98" i="1"/>
  <c r="AG99" i="1"/>
  <c r="AH99" i="1"/>
  <c r="AG100" i="1"/>
  <c r="AH100" i="1"/>
  <c r="AG101" i="1"/>
  <c r="AH101" i="1"/>
  <c r="AG102" i="1"/>
  <c r="AH102" i="1"/>
  <c r="AG103" i="1"/>
  <c r="AH103" i="1"/>
  <c r="AG104" i="1"/>
  <c r="AH104" i="1"/>
  <c r="AG105" i="1"/>
  <c r="AH105" i="1"/>
  <c r="AG106" i="1"/>
  <c r="AH106" i="1"/>
  <c r="AG107" i="1"/>
  <c r="AH107" i="1"/>
  <c r="AG108" i="1"/>
  <c r="AH108" i="1"/>
  <c r="AG109" i="1"/>
  <c r="AH109" i="1"/>
  <c r="AG110" i="1"/>
  <c r="AH110" i="1"/>
  <c r="AG111" i="1"/>
  <c r="AH111" i="1"/>
  <c r="AG112" i="1"/>
  <c r="AH112" i="1"/>
  <c r="AG113" i="1"/>
  <c r="AH113" i="1"/>
  <c r="AG114" i="1"/>
  <c r="AH114" i="1"/>
  <c r="AG115" i="1"/>
  <c r="AH115" i="1"/>
  <c r="AG116" i="1"/>
  <c r="AH116" i="1"/>
  <c r="AG117" i="1"/>
  <c r="AH117" i="1"/>
  <c r="AG118" i="1"/>
  <c r="AH118" i="1"/>
  <c r="AG119" i="1"/>
  <c r="AH119" i="1"/>
  <c r="AG120" i="1"/>
  <c r="AH120" i="1"/>
  <c r="AG121" i="1"/>
  <c r="AH121" i="1"/>
  <c r="AG122" i="1"/>
  <c r="AH122" i="1"/>
  <c r="AG123" i="1"/>
  <c r="AH123" i="1"/>
  <c r="AG124" i="1"/>
  <c r="AH124" i="1"/>
  <c r="AG125" i="1"/>
  <c r="AH125" i="1"/>
  <c r="AG126" i="1"/>
  <c r="AH126" i="1"/>
  <c r="AG127" i="1"/>
  <c r="AH127" i="1"/>
  <c r="AG128" i="1"/>
  <c r="AH128" i="1"/>
  <c r="AG129" i="1"/>
  <c r="AH129" i="1"/>
  <c r="AG130" i="1"/>
  <c r="AH130" i="1"/>
  <c r="AG131" i="1"/>
  <c r="AH131" i="1"/>
  <c r="AG132" i="1"/>
  <c r="AH132" i="1"/>
  <c r="AG133" i="1"/>
  <c r="AH133" i="1"/>
  <c r="AG134" i="1"/>
  <c r="AH134" i="1"/>
  <c r="AG135" i="1"/>
  <c r="AH135" i="1"/>
  <c r="AG136" i="1"/>
  <c r="AH136" i="1"/>
  <c r="AG137" i="1"/>
  <c r="AH137" i="1"/>
  <c r="AG138" i="1"/>
  <c r="AH138" i="1"/>
  <c r="AG139" i="1"/>
  <c r="AH139" i="1"/>
  <c r="AG140" i="1"/>
  <c r="AH140" i="1"/>
  <c r="AG141" i="1"/>
  <c r="AH141" i="1"/>
  <c r="AG142" i="1"/>
  <c r="AH142" i="1"/>
  <c r="AG143" i="1"/>
  <c r="AH143" i="1"/>
  <c r="AG144" i="1"/>
  <c r="AH144" i="1"/>
  <c r="AG145" i="1"/>
  <c r="AH145" i="1"/>
  <c r="AG146" i="1"/>
  <c r="AH146" i="1"/>
  <c r="AG147" i="1"/>
  <c r="AH147" i="1"/>
  <c r="AG148" i="1"/>
  <c r="AH148" i="1"/>
  <c r="AG149" i="1"/>
  <c r="AH149" i="1"/>
  <c r="AG150" i="1"/>
  <c r="AH150" i="1"/>
  <c r="AG151" i="1"/>
  <c r="AH151" i="1"/>
  <c r="AG152" i="1"/>
  <c r="AH152" i="1"/>
  <c r="AG153" i="1"/>
  <c r="AH153" i="1"/>
  <c r="AG154" i="1"/>
  <c r="AH154" i="1"/>
  <c r="AG155" i="1"/>
  <c r="AH155" i="1"/>
  <c r="AG156" i="1"/>
  <c r="AH156" i="1"/>
  <c r="AG157" i="1"/>
  <c r="AH157" i="1"/>
  <c r="AG158" i="1"/>
  <c r="AH158" i="1"/>
  <c r="AG159" i="1"/>
  <c r="AH159" i="1"/>
  <c r="AG160" i="1"/>
  <c r="AH160" i="1"/>
  <c r="AG161" i="1"/>
  <c r="AH161" i="1"/>
  <c r="AG162" i="1"/>
  <c r="AH162" i="1"/>
  <c r="AG163" i="1"/>
  <c r="AH163" i="1"/>
  <c r="AG164" i="1"/>
  <c r="AH164" i="1"/>
  <c r="AG165" i="1"/>
  <c r="AH165" i="1"/>
  <c r="AG166" i="1"/>
  <c r="AH166" i="1"/>
  <c r="AG167" i="1"/>
  <c r="AH167" i="1"/>
  <c r="AG168" i="1"/>
  <c r="AH168" i="1"/>
  <c r="AG169" i="1"/>
  <c r="AH169" i="1"/>
  <c r="AG170" i="1"/>
  <c r="AH170" i="1"/>
  <c r="AG171" i="1"/>
  <c r="AH171" i="1"/>
  <c r="AG172" i="1"/>
  <c r="AH172" i="1"/>
  <c r="AG173" i="1"/>
  <c r="AH173" i="1"/>
  <c r="AG174" i="1"/>
  <c r="AH174" i="1"/>
  <c r="AG175" i="1"/>
  <c r="AH175" i="1"/>
  <c r="AG176" i="1"/>
  <c r="AH176" i="1"/>
  <c r="AG177" i="1"/>
  <c r="AH177" i="1"/>
  <c r="AG178" i="1"/>
  <c r="AH178" i="1"/>
  <c r="AG179" i="1"/>
  <c r="AH179" i="1"/>
  <c r="AG180" i="1"/>
  <c r="AH180" i="1"/>
  <c r="AG181" i="1"/>
  <c r="AH181" i="1"/>
  <c r="AG182" i="1"/>
  <c r="AH182" i="1"/>
  <c r="AG183" i="1"/>
  <c r="AH183" i="1"/>
  <c r="AG184" i="1"/>
  <c r="AH184" i="1"/>
  <c r="AG185" i="1"/>
  <c r="AH185" i="1"/>
  <c r="AG186" i="1"/>
  <c r="AH186" i="1"/>
  <c r="AG187" i="1"/>
  <c r="AH187" i="1"/>
  <c r="AG188" i="1"/>
  <c r="AH188" i="1"/>
  <c r="AG189" i="1"/>
  <c r="AH189" i="1"/>
  <c r="AG190" i="1"/>
  <c r="AH190" i="1"/>
  <c r="AG191" i="1"/>
  <c r="AH191" i="1"/>
  <c r="AG192" i="1"/>
  <c r="AH192" i="1"/>
  <c r="AG193" i="1"/>
  <c r="AH193" i="1"/>
  <c r="AG194" i="1"/>
  <c r="AH194" i="1"/>
  <c r="AG195" i="1"/>
  <c r="AH195" i="1"/>
  <c r="AG196" i="1"/>
  <c r="AH196" i="1"/>
  <c r="AG197" i="1"/>
  <c r="AH197" i="1"/>
  <c r="AG198" i="1"/>
  <c r="AH198" i="1"/>
  <c r="AG199" i="1"/>
  <c r="AH199" i="1"/>
  <c r="AG200" i="1"/>
  <c r="AH200" i="1"/>
  <c r="AG201" i="1"/>
  <c r="AH201" i="1"/>
  <c r="AG202" i="1"/>
  <c r="AH202" i="1"/>
  <c r="AG203" i="1"/>
  <c r="AH203" i="1"/>
  <c r="AG204" i="1"/>
  <c r="AH204" i="1"/>
  <c r="AG205" i="1"/>
  <c r="AH205" i="1"/>
  <c r="AG206" i="1"/>
  <c r="AH206" i="1"/>
  <c r="AG207" i="1"/>
  <c r="AH207" i="1"/>
  <c r="AG208" i="1"/>
  <c r="AH208" i="1"/>
  <c r="AG209" i="1"/>
  <c r="AH209" i="1"/>
  <c r="AG210" i="1"/>
  <c r="AH210" i="1"/>
  <c r="AG211" i="1"/>
  <c r="AH211" i="1"/>
  <c r="AG212" i="1"/>
  <c r="AH212" i="1"/>
  <c r="AG213" i="1"/>
  <c r="AH213" i="1"/>
  <c r="AG214" i="1"/>
  <c r="AH214" i="1"/>
  <c r="AG215" i="1"/>
  <c r="AH215" i="1"/>
  <c r="AG216" i="1"/>
  <c r="AH216" i="1"/>
  <c r="AG217" i="1"/>
  <c r="AH217" i="1"/>
  <c r="AG218" i="1"/>
  <c r="AH218" i="1"/>
  <c r="AG219" i="1"/>
  <c r="AH219" i="1"/>
  <c r="AG220" i="1"/>
  <c r="AH220" i="1"/>
  <c r="AG221" i="1"/>
  <c r="AH221" i="1"/>
  <c r="AG222" i="1"/>
  <c r="AH222" i="1"/>
  <c r="AG223" i="1"/>
  <c r="AH223" i="1"/>
  <c r="AG224" i="1"/>
  <c r="AH224" i="1"/>
  <c r="AG225" i="1"/>
  <c r="AH225" i="1"/>
  <c r="AG226" i="1"/>
  <c r="AH226" i="1"/>
  <c r="AG227" i="1"/>
  <c r="AH227" i="1"/>
  <c r="AG228" i="1"/>
  <c r="AH228" i="1"/>
  <c r="AG229" i="1"/>
  <c r="AH229" i="1"/>
  <c r="AG230" i="1"/>
  <c r="AH230" i="1"/>
  <c r="AG231" i="1"/>
  <c r="AH231" i="1"/>
  <c r="AG232" i="1"/>
  <c r="AH232" i="1"/>
  <c r="AG233" i="1"/>
  <c r="AH233" i="1"/>
  <c r="AG234" i="1"/>
  <c r="AH234" i="1"/>
  <c r="AG235" i="1"/>
  <c r="AH235" i="1"/>
  <c r="AG236" i="1"/>
  <c r="AH236" i="1"/>
  <c r="AG237" i="1"/>
  <c r="AH237" i="1"/>
  <c r="AG238" i="1"/>
  <c r="AH238" i="1"/>
  <c r="AG239" i="1"/>
  <c r="AH239" i="1"/>
  <c r="AG240" i="1"/>
  <c r="AH240" i="1"/>
  <c r="AG241" i="1"/>
  <c r="AH241" i="1"/>
  <c r="AG242" i="1"/>
  <c r="AH242" i="1"/>
  <c r="AG243" i="1"/>
  <c r="AH243" i="1"/>
  <c r="AG244" i="1"/>
  <c r="AH244" i="1"/>
  <c r="AG245" i="1"/>
  <c r="AH245" i="1"/>
  <c r="AG246" i="1"/>
  <c r="AH246" i="1"/>
  <c r="AG247" i="1"/>
  <c r="AH247" i="1"/>
  <c r="AG248" i="1"/>
  <c r="AH248" i="1"/>
  <c r="AG249" i="1"/>
  <c r="AH249" i="1"/>
  <c r="AG250" i="1"/>
  <c r="AH250" i="1"/>
  <c r="AG251" i="1"/>
  <c r="AH251" i="1"/>
  <c r="AG252" i="1"/>
  <c r="AH252" i="1"/>
  <c r="AG253" i="1"/>
  <c r="AH253" i="1"/>
  <c r="AG254" i="1"/>
  <c r="AH254" i="1"/>
  <c r="AG255" i="1"/>
  <c r="AH255" i="1"/>
  <c r="AG256" i="1"/>
  <c r="AH256" i="1"/>
  <c r="AG257" i="1"/>
  <c r="AH257" i="1"/>
  <c r="AG258" i="1"/>
  <c r="AH258" i="1"/>
  <c r="AG259" i="1"/>
  <c r="AH259" i="1"/>
  <c r="AG260" i="1"/>
  <c r="AH260" i="1"/>
  <c r="AG261" i="1"/>
  <c r="AH261" i="1"/>
  <c r="AG262" i="1"/>
  <c r="AH262" i="1"/>
  <c r="AG263" i="1"/>
  <c r="AH263" i="1"/>
  <c r="AG264" i="1"/>
  <c r="AH264" i="1"/>
  <c r="AG265" i="1"/>
  <c r="AH265" i="1"/>
  <c r="AG266" i="1"/>
  <c r="AH266" i="1"/>
  <c r="AG267" i="1"/>
  <c r="AH267" i="1"/>
  <c r="AG268" i="1"/>
  <c r="AH268" i="1"/>
  <c r="AG269" i="1"/>
  <c r="AH269" i="1"/>
  <c r="AG270" i="1"/>
  <c r="AH270" i="1"/>
  <c r="AG271" i="1"/>
  <c r="AH271" i="1"/>
  <c r="AG272" i="1"/>
  <c r="AH272" i="1"/>
  <c r="AG273" i="1"/>
  <c r="AH273" i="1"/>
  <c r="AG274" i="1"/>
  <c r="AH274" i="1"/>
  <c r="AG275" i="1"/>
  <c r="AH275" i="1"/>
  <c r="AG276" i="1"/>
  <c r="AH276" i="1"/>
  <c r="AG277" i="1"/>
  <c r="AH277" i="1"/>
  <c r="AG278" i="1"/>
  <c r="AH278" i="1"/>
  <c r="AG279" i="1"/>
  <c r="AH279" i="1"/>
  <c r="AG280" i="1"/>
  <c r="AH280" i="1"/>
  <c r="AG281" i="1"/>
  <c r="AH281" i="1"/>
  <c r="AG282" i="1"/>
  <c r="AH282" i="1"/>
  <c r="AG283" i="1"/>
  <c r="AH283" i="1"/>
  <c r="AG284" i="1"/>
  <c r="AH284" i="1"/>
  <c r="AG285" i="1"/>
  <c r="AH285" i="1"/>
  <c r="AG286" i="1"/>
  <c r="AH286" i="1"/>
  <c r="AG287" i="1"/>
  <c r="AH287" i="1"/>
  <c r="AG288" i="1"/>
  <c r="AH288" i="1"/>
  <c r="AG289" i="1"/>
  <c r="AH289" i="1"/>
  <c r="AG290" i="1"/>
  <c r="AH290" i="1"/>
  <c r="AG291" i="1"/>
  <c r="AH291" i="1"/>
  <c r="AG292" i="1"/>
  <c r="AH292" i="1"/>
  <c r="AG293" i="1"/>
  <c r="AH293" i="1"/>
  <c r="AG294" i="1"/>
  <c r="AH294" i="1"/>
  <c r="AG295" i="1"/>
  <c r="AH295" i="1"/>
  <c r="AG296" i="1"/>
  <c r="AH296" i="1"/>
  <c r="AG297" i="1"/>
  <c r="AH297" i="1"/>
  <c r="AG298" i="1"/>
  <c r="AH298" i="1"/>
  <c r="AG299" i="1"/>
  <c r="AH299" i="1"/>
  <c r="AG300" i="1"/>
  <c r="AH300" i="1"/>
  <c r="AG301" i="1"/>
  <c r="AH301" i="1"/>
  <c r="AG302" i="1"/>
  <c r="AH302" i="1"/>
  <c r="AG303" i="1"/>
  <c r="AH303" i="1"/>
  <c r="AG304" i="1"/>
  <c r="AH304" i="1"/>
  <c r="AG305" i="1"/>
  <c r="AH305" i="1"/>
  <c r="AG306" i="1"/>
  <c r="AH306" i="1"/>
  <c r="AG307" i="1"/>
  <c r="AH307" i="1"/>
  <c r="AG308" i="1"/>
  <c r="AH308" i="1"/>
  <c r="AG309" i="1"/>
  <c r="AH309" i="1"/>
  <c r="AG310" i="1"/>
  <c r="AH310" i="1"/>
  <c r="AG311" i="1"/>
  <c r="AH311" i="1"/>
  <c r="AG312" i="1"/>
  <c r="AH312" i="1"/>
  <c r="AG313" i="1"/>
  <c r="AH313" i="1"/>
  <c r="AG314" i="1"/>
  <c r="AH314" i="1"/>
  <c r="AG315" i="1"/>
  <c r="AH315" i="1"/>
  <c r="AG316" i="1"/>
  <c r="AH316" i="1"/>
  <c r="AG317" i="1"/>
  <c r="AH317" i="1"/>
  <c r="AG318" i="1"/>
  <c r="AH318" i="1"/>
  <c r="AG319" i="1"/>
  <c r="AH319" i="1"/>
  <c r="AG320" i="1"/>
  <c r="AH320" i="1"/>
  <c r="AG321" i="1"/>
  <c r="AH321" i="1"/>
  <c r="AG322" i="1"/>
  <c r="AH322" i="1"/>
  <c r="AG323" i="1"/>
  <c r="AH323" i="1"/>
  <c r="AG324" i="1"/>
  <c r="AH324" i="1"/>
  <c r="AG325" i="1"/>
  <c r="AH325" i="1"/>
  <c r="AG326" i="1"/>
  <c r="AH326" i="1"/>
  <c r="AG327" i="1"/>
  <c r="AH327" i="1"/>
  <c r="AG328" i="1"/>
  <c r="AH328" i="1"/>
  <c r="AG329" i="1"/>
  <c r="AH329" i="1"/>
  <c r="AG330" i="1"/>
  <c r="AH330" i="1"/>
  <c r="AG331" i="1"/>
  <c r="AH331" i="1"/>
  <c r="AG332" i="1"/>
  <c r="AH332" i="1"/>
  <c r="AG333" i="1"/>
  <c r="AH333" i="1"/>
  <c r="AG334" i="1"/>
  <c r="AH334" i="1"/>
  <c r="AG335" i="1"/>
  <c r="AH335" i="1"/>
  <c r="AG336" i="1"/>
  <c r="AH336" i="1"/>
  <c r="AG337" i="1"/>
  <c r="AH337" i="1"/>
  <c r="AG338" i="1"/>
  <c r="AH338" i="1"/>
  <c r="AG339" i="1"/>
  <c r="AH339" i="1"/>
  <c r="AG340" i="1"/>
  <c r="AH340" i="1"/>
  <c r="AG341" i="1"/>
  <c r="AH341" i="1"/>
  <c r="AG342" i="1"/>
  <c r="AH342" i="1"/>
  <c r="AG343" i="1"/>
  <c r="AH343" i="1"/>
  <c r="AG344" i="1"/>
  <c r="AH344" i="1"/>
  <c r="AG345" i="1"/>
  <c r="AH345" i="1"/>
  <c r="AG346" i="1"/>
  <c r="AH346" i="1"/>
  <c r="AG347" i="1"/>
  <c r="AH347" i="1"/>
  <c r="AG348" i="1"/>
  <c r="AH348" i="1"/>
  <c r="AG349" i="1"/>
  <c r="AH349" i="1"/>
  <c r="AG350" i="1"/>
  <c r="AH350" i="1"/>
  <c r="AG351" i="1"/>
  <c r="AH351" i="1"/>
  <c r="AG352" i="1"/>
  <c r="AH352" i="1"/>
  <c r="AG353" i="1"/>
  <c r="AH353" i="1"/>
  <c r="AG354" i="1"/>
  <c r="AH354" i="1"/>
  <c r="AG355" i="1"/>
  <c r="AH355" i="1"/>
  <c r="AG356" i="1"/>
  <c r="AH356" i="1"/>
  <c r="AG357" i="1"/>
  <c r="AH357" i="1"/>
  <c r="AG358" i="1"/>
  <c r="AH358" i="1"/>
  <c r="AG359" i="1"/>
  <c r="AH359" i="1"/>
  <c r="AG360" i="1"/>
  <c r="AH360" i="1"/>
  <c r="AG361" i="1"/>
  <c r="AH361" i="1"/>
  <c r="AG362" i="1"/>
  <c r="AH362" i="1"/>
  <c r="AG363" i="1"/>
  <c r="AH363" i="1"/>
  <c r="AG364" i="1"/>
  <c r="AH364" i="1"/>
  <c r="AG365" i="1"/>
  <c r="AH365" i="1"/>
  <c r="AG366" i="1"/>
  <c r="AH366" i="1"/>
  <c r="AG367" i="1"/>
  <c r="AH367" i="1"/>
  <c r="AG368" i="1"/>
  <c r="AH368" i="1"/>
  <c r="AG369" i="1"/>
  <c r="AH369" i="1"/>
  <c r="AG370" i="1"/>
  <c r="AH370" i="1"/>
  <c r="AG371" i="1"/>
  <c r="AH371" i="1"/>
  <c r="AG372" i="1"/>
  <c r="AH372" i="1"/>
  <c r="AG373" i="1"/>
  <c r="AH373" i="1"/>
  <c r="AG374" i="1"/>
  <c r="AH374" i="1"/>
  <c r="AG375" i="1"/>
  <c r="AH375" i="1"/>
  <c r="AG376" i="1"/>
  <c r="AH376" i="1"/>
  <c r="AG377" i="1"/>
  <c r="AH377" i="1"/>
  <c r="AG378" i="1"/>
  <c r="AH378" i="1"/>
  <c r="AG379" i="1"/>
  <c r="AH379" i="1"/>
  <c r="AG380" i="1"/>
  <c r="AH380" i="1"/>
  <c r="AG381" i="1"/>
  <c r="AH381" i="1"/>
  <c r="AG382" i="1"/>
  <c r="AH382" i="1"/>
  <c r="AG383" i="1"/>
  <c r="AH383" i="1"/>
  <c r="AG384" i="1"/>
  <c r="AH384" i="1"/>
  <c r="AG385" i="1"/>
  <c r="AH385" i="1"/>
  <c r="AG386" i="1"/>
  <c r="AH386" i="1"/>
  <c r="AG387" i="1"/>
  <c r="AH387" i="1"/>
  <c r="AG388" i="1"/>
  <c r="AH388" i="1"/>
  <c r="AG389" i="1"/>
  <c r="AH389" i="1"/>
  <c r="AG390" i="1"/>
  <c r="AH390" i="1"/>
  <c r="AG391" i="1"/>
  <c r="AH391" i="1"/>
  <c r="AG392" i="1"/>
  <c r="AH392" i="1"/>
  <c r="AG393" i="1"/>
  <c r="AH393" i="1"/>
  <c r="AG394" i="1"/>
  <c r="AH394" i="1"/>
  <c r="AG395" i="1"/>
  <c r="AH395" i="1"/>
  <c r="AG396" i="1"/>
  <c r="AH396" i="1"/>
  <c r="AG397" i="1"/>
  <c r="AH397" i="1"/>
  <c r="AG398" i="1"/>
  <c r="AH398" i="1"/>
  <c r="AG399" i="1"/>
  <c r="AH399" i="1"/>
  <c r="AG400" i="1"/>
  <c r="AH400" i="1"/>
  <c r="AG401" i="1"/>
  <c r="AH401" i="1"/>
  <c r="AG402" i="1"/>
  <c r="AH402" i="1"/>
  <c r="AG403" i="1"/>
  <c r="AH403" i="1"/>
  <c r="AG404" i="1"/>
  <c r="AH404" i="1"/>
  <c r="AG405" i="1"/>
  <c r="AH405" i="1"/>
  <c r="AG406" i="1"/>
  <c r="AH406" i="1"/>
  <c r="AG407" i="1"/>
  <c r="AH407" i="1"/>
  <c r="AG408" i="1"/>
  <c r="AH408" i="1"/>
  <c r="AG409" i="1"/>
  <c r="AH409" i="1"/>
  <c r="AG410" i="1"/>
  <c r="AH410" i="1"/>
  <c r="AG411" i="1"/>
  <c r="AH411" i="1"/>
  <c r="AG412" i="1"/>
  <c r="AH412" i="1"/>
  <c r="AG413" i="1"/>
  <c r="AH413" i="1"/>
  <c r="AG414" i="1"/>
  <c r="AH414" i="1"/>
  <c r="AG415" i="1"/>
  <c r="AH415" i="1"/>
  <c r="AG416" i="1"/>
  <c r="AH416" i="1"/>
  <c r="AG417" i="1"/>
  <c r="AH417" i="1"/>
  <c r="AG418" i="1"/>
  <c r="AH418" i="1"/>
  <c r="AG419" i="1"/>
  <c r="AH419" i="1"/>
  <c r="AG420" i="1"/>
  <c r="AH420" i="1"/>
  <c r="AG421" i="1"/>
  <c r="AH421" i="1"/>
  <c r="AG422" i="1"/>
  <c r="AH422" i="1"/>
  <c r="AG423" i="1"/>
  <c r="AH423" i="1"/>
  <c r="AG424" i="1"/>
  <c r="AH424" i="1"/>
  <c r="AG425" i="1"/>
  <c r="AH425" i="1"/>
  <c r="AG426" i="1"/>
  <c r="AH426" i="1"/>
  <c r="AG427" i="1"/>
  <c r="AH427" i="1"/>
  <c r="AG428" i="1"/>
  <c r="AH428" i="1"/>
  <c r="AG429" i="1"/>
  <c r="AH429" i="1"/>
  <c r="AG430" i="1"/>
  <c r="AH430" i="1"/>
  <c r="AG431" i="1"/>
  <c r="AH431" i="1"/>
  <c r="AG432" i="1"/>
  <c r="AH432" i="1"/>
  <c r="AG433" i="1"/>
  <c r="AH433" i="1"/>
  <c r="AG434" i="1"/>
  <c r="AH434" i="1"/>
  <c r="AG435" i="1"/>
  <c r="AH435" i="1"/>
  <c r="AG436" i="1"/>
  <c r="AH436" i="1"/>
  <c r="AG437" i="1"/>
  <c r="AH437" i="1"/>
  <c r="AG438" i="1"/>
  <c r="AH438" i="1"/>
  <c r="AG439" i="1"/>
  <c r="AH439" i="1"/>
  <c r="AG440" i="1"/>
  <c r="AH440" i="1"/>
  <c r="AG441" i="1"/>
  <c r="AH441" i="1"/>
  <c r="AG442" i="1"/>
  <c r="AH442" i="1"/>
  <c r="AG443" i="1"/>
  <c r="AH443" i="1"/>
  <c r="AG444" i="1"/>
  <c r="AH444" i="1"/>
  <c r="AG445" i="1"/>
  <c r="AH445" i="1"/>
  <c r="AG446" i="1"/>
  <c r="AH446" i="1"/>
  <c r="AG447" i="1"/>
  <c r="AH447" i="1"/>
  <c r="AG448" i="1"/>
  <c r="AH448" i="1"/>
  <c r="AG449" i="1"/>
  <c r="AH449" i="1"/>
  <c r="AG450" i="1"/>
  <c r="AH450" i="1"/>
  <c r="AG451" i="1"/>
  <c r="AH451" i="1"/>
  <c r="AG452" i="1"/>
  <c r="AH452" i="1"/>
  <c r="AG453" i="1"/>
  <c r="AH453" i="1"/>
  <c r="AG454" i="1"/>
  <c r="AH454" i="1"/>
  <c r="AG455" i="1"/>
  <c r="AH455" i="1"/>
  <c r="AG456" i="1"/>
  <c r="AH456" i="1"/>
  <c r="AG457" i="1"/>
  <c r="AH457" i="1"/>
  <c r="AG458" i="1"/>
  <c r="AH458" i="1"/>
  <c r="AG459" i="1"/>
  <c r="AH459" i="1"/>
  <c r="AG460" i="1"/>
  <c r="AH460" i="1"/>
  <c r="AG461" i="1"/>
  <c r="AH461" i="1"/>
  <c r="AG462" i="1"/>
  <c r="AH462" i="1"/>
  <c r="AG463" i="1"/>
  <c r="AH463" i="1"/>
  <c r="AG464" i="1"/>
  <c r="AH464" i="1"/>
  <c r="AG465" i="1"/>
  <c r="AH465" i="1"/>
  <c r="AG466" i="1"/>
  <c r="AH466" i="1"/>
  <c r="AG467" i="1"/>
  <c r="AH467" i="1"/>
  <c r="AG468" i="1"/>
  <c r="AH468" i="1"/>
  <c r="AG469" i="1"/>
  <c r="AH469" i="1"/>
  <c r="AG470" i="1"/>
  <c r="AH470" i="1"/>
  <c r="AG471" i="1"/>
  <c r="AH471" i="1"/>
  <c r="AG472" i="1"/>
  <c r="AH472" i="1"/>
  <c r="AG473" i="1"/>
  <c r="AH473" i="1"/>
  <c r="AG474" i="1"/>
  <c r="AH474" i="1"/>
  <c r="AG475" i="1"/>
  <c r="AH475" i="1"/>
  <c r="AG476" i="1"/>
  <c r="AH476" i="1"/>
  <c r="AG477" i="1"/>
  <c r="AH477" i="1"/>
  <c r="AG478" i="1"/>
  <c r="AH478" i="1"/>
  <c r="AG479" i="1"/>
  <c r="AH479" i="1"/>
  <c r="AG480" i="1"/>
  <c r="AH480" i="1"/>
  <c r="AG481" i="1"/>
  <c r="AH481" i="1"/>
  <c r="AG482" i="1"/>
  <c r="AH482" i="1"/>
  <c r="AG483" i="1"/>
  <c r="AH483" i="1"/>
  <c r="AG484" i="1"/>
  <c r="AH484" i="1"/>
  <c r="AG485" i="1"/>
  <c r="AH485" i="1"/>
  <c r="AG486" i="1"/>
  <c r="AH486" i="1"/>
  <c r="AG487" i="1"/>
  <c r="AH487" i="1"/>
  <c r="AG488" i="1"/>
  <c r="AH488" i="1"/>
  <c r="AG489" i="1"/>
  <c r="AH489" i="1"/>
  <c r="AG490" i="1"/>
  <c r="AH490" i="1"/>
  <c r="AG491" i="1"/>
  <c r="AH491" i="1"/>
  <c r="AG492" i="1"/>
  <c r="AH492" i="1"/>
  <c r="AG493" i="1"/>
  <c r="AH493" i="1"/>
  <c r="AG494" i="1"/>
  <c r="AH494" i="1"/>
  <c r="AG495" i="1"/>
  <c r="AH495" i="1"/>
  <c r="AG496" i="1"/>
  <c r="AH496" i="1"/>
  <c r="AG497" i="1"/>
  <c r="AH497" i="1"/>
  <c r="AG498" i="1"/>
  <c r="AH498" i="1"/>
  <c r="AG499" i="1"/>
  <c r="AH499" i="1"/>
  <c r="AG500" i="1"/>
  <c r="AH500" i="1"/>
  <c r="AG501" i="1"/>
  <c r="AH501" i="1"/>
  <c r="AG502" i="1"/>
  <c r="AH502" i="1"/>
  <c r="AG503" i="1"/>
  <c r="AH503" i="1"/>
  <c r="AG504" i="1"/>
  <c r="AH504" i="1"/>
  <c r="AG505" i="1"/>
  <c r="AH505" i="1"/>
  <c r="AG506" i="1"/>
  <c r="AH506" i="1"/>
  <c r="AG507" i="1"/>
  <c r="AH507" i="1"/>
  <c r="AG508" i="1"/>
  <c r="AH508" i="1"/>
  <c r="AG509" i="1"/>
  <c r="AH509" i="1"/>
  <c r="AG510" i="1"/>
  <c r="AH510" i="1"/>
  <c r="AG511" i="1"/>
  <c r="AH511" i="1"/>
  <c r="AG512" i="1"/>
  <c r="AH512" i="1"/>
  <c r="AG513" i="1"/>
  <c r="AH513" i="1"/>
  <c r="AG514" i="1"/>
  <c r="AH514" i="1"/>
  <c r="AG515" i="1"/>
  <c r="AH515" i="1"/>
  <c r="AG516" i="1"/>
  <c r="AH516" i="1"/>
  <c r="AG517" i="1"/>
  <c r="AH517" i="1"/>
  <c r="AG518" i="1"/>
  <c r="AH518" i="1"/>
  <c r="AG519" i="1"/>
  <c r="AH519" i="1"/>
  <c r="AG520" i="1"/>
  <c r="AH520" i="1"/>
  <c r="AG521" i="1"/>
  <c r="AH521" i="1"/>
  <c r="AG522" i="1"/>
  <c r="AH522" i="1"/>
  <c r="AG523" i="1"/>
  <c r="AH523" i="1"/>
  <c r="AG524" i="1"/>
  <c r="AH524" i="1"/>
  <c r="AG525" i="1"/>
  <c r="AH525" i="1"/>
  <c r="AG526" i="1"/>
  <c r="AH526" i="1"/>
  <c r="AG527" i="1"/>
  <c r="AH527" i="1"/>
  <c r="AG528" i="1"/>
  <c r="AH528" i="1"/>
  <c r="AG529" i="1"/>
  <c r="AH529" i="1"/>
  <c r="AG530" i="1"/>
  <c r="AH530" i="1"/>
  <c r="AG531" i="1"/>
  <c r="AH531" i="1"/>
  <c r="AG532" i="1"/>
  <c r="AH532" i="1"/>
  <c r="AG533" i="1"/>
  <c r="AH533" i="1"/>
  <c r="AG534" i="1"/>
  <c r="AH534" i="1"/>
  <c r="AG535" i="1"/>
  <c r="AH535" i="1"/>
  <c r="AG536" i="1"/>
  <c r="AH536" i="1"/>
  <c r="AG537" i="1"/>
  <c r="AH537" i="1"/>
  <c r="AG538" i="1"/>
  <c r="AH538" i="1"/>
  <c r="AG539" i="1"/>
  <c r="AH539" i="1"/>
  <c r="AG540" i="1"/>
  <c r="AH540" i="1"/>
  <c r="AG541" i="1"/>
  <c r="AH541" i="1"/>
  <c r="AG542" i="1"/>
  <c r="AH542" i="1"/>
  <c r="AG543" i="1"/>
  <c r="AH543" i="1"/>
  <c r="AG544" i="1"/>
  <c r="AH544" i="1"/>
  <c r="AG545" i="1"/>
  <c r="AH545" i="1"/>
  <c r="AG546" i="1"/>
  <c r="AH546" i="1"/>
  <c r="AG547" i="1"/>
  <c r="AH547" i="1"/>
  <c r="AG548" i="1"/>
  <c r="AH548" i="1"/>
  <c r="AG549" i="1"/>
  <c r="AH549" i="1"/>
  <c r="AG550" i="1"/>
  <c r="AH550" i="1"/>
  <c r="AG551" i="1"/>
  <c r="AH551" i="1"/>
  <c r="AG552" i="1"/>
  <c r="AH552" i="1"/>
  <c r="AG553" i="1"/>
  <c r="AH553" i="1"/>
  <c r="AG554" i="1"/>
  <c r="AH554" i="1"/>
  <c r="AG555" i="1"/>
  <c r="AH555" i="1"/>
  <c r="AG556" i="1"/>
  <c r="AH556" i="1"/>
  <c r="AG557" i="1"/>
  <c r="AH557" i="1"/>
  <c r="AG558" i="1"/>
  <c r="AH558" i="1"/>
  <c r="AG559" i="1"/>
  <c r="AH559" i="1"/>
  <c r="AG560" i="1"/>
  <c r="AH560" i="1"/>
  <c r="AG561" i="1"/>
  <c r="AH561" i="1"/>
  <c r="AG562" i="1"/>
  <c r="AH562" i="1"/>
  <c r="AG563" i="1"/>
  <c r="AH563" i="1"/>
  <c r="AG564" i="1"/>
  <c r="AH564" i="1"/>
  <c r="AG565" i="1"/>
  <c r="AH565" i="1"/>
  <c r="AG566" i="1"/>
  <c r="AH566" i="1"/>
  <c r="AG567" i="1"/>
  <c r="AH567" i="1"/>
  <c r="AG568" i="1"/>
  <c r="AH568" i="1"/>
  <c r="AG569" i="1"/>
  <c r="AH569" i="1"/>
  <c r="AG570" i="1"/>
  <c r="AH570" i="1"/>
  <c r="AG571" i="1"/>
  <c r="AH571" i="1"/>
  <c r="AG572" i="1"/>
  <c r="AH572" i="1"/>
  <c r="AG573" i="1"/>
  <c r="AH573" i="1"/>
  <c r="AG574" i="1"/>
  <c r="AH574" i="1"/>
  <c r="AG575" i="1"/>
  <c r="AH575" i="1"/>
  <c r="AG576" i="1"/>
  <c r="AH576" i="1"/>
  <c r="AG577" i="1"/>
  <c r="AH577" i="1"/>
  <c r="AG578" i="1"/>
  <c r="AH578" i="1"/>
  <c r="AG579" i="1"/>
  <c r="AH579" i="1"/>
  <c r="AG580" i="1"/>
  <c r="AH580" i="1"/>
  <c r="AG581" i="1"/>
  <c r="AH581" i="1"/>
  <c r="AG582" i="1"/>
  <c r="AH582" i="1"/>
  <c r="AG583" i="1"/>
  <c r="AH583" i="1"/>
  <c r="AG584" i="1"/>
  <c r="AH584" i="1"/>
  <c r="AG585" i="1"/>
  <c r="AH585" i="1"/>
  <c r="AG586" i="1"/>
  <c r="AH586" i="1"/>
  <c r="AG587" i="1"/>
  <c r="AH587" i="1"/>
  <c r="AG588" i="1"/>
  <c r="AH588" i="1"/>
  <c r="AG589" i="1"/>
  <c r="AH589" i="1"/>
  <c r="AG590" i="1"/>
  <c r="AH590" i="1"/>
  <c r="AG591" i="1"/>
  <c r="AH591" i="1"/>
  <c r="AG592" i="1"/>
  <c r="AH592" i="1"/>
  <c r="AG593" i="1"/>
  <c r="AH593" i="1"/>
  <c r="AG594" i="1"/>
  <c r="AH594" i="1"/>
  <c r="AG595" i="1"/>
  <c r="AH595" i="1"/>
  <c r="AG596" i="1"/>
  <c r="AH596" i="1"/>
  <c r="AG597" i="1"/>
  <c r="AH597" i="1"/>
  <c r="AG598" i="1"/>
  <c r="AH598" i="1"/>
  <c r="AG599" i="1"/>
  <c r="AH599" i="1"/>
  <c r="AG600" i="1"/>
  <c r="AH600" i="1"/>
  <c r="AG601" i="1"/>
  <c r="AH601" i="1"/>
  <c r="AG602" i="1"/>
  <c r="AH602" i="1"/>
  <c r="AG603" i="1"/>
  <c r="AH603" i="1"/>
  <c r="AG604" i="1"/>
  <c r="AH604" i="1"/>
  <c r="AG605" i="1"/>
  <c r="AH605" i="1"/>
  <c r="AG606" i="1"/>
  <c r="AH606" i="1"/>
  <c r="AG607" i="1"/>
  <c r="AH607" i="1"/>
  <c r="AG608" i="1"/>
  <c r="AH608" i="1"/>
  <c r="AG609" i="1"/>
  <c r="AH609" i="1"/>
  <c r="AG610" i="1"/>
  <c r="AH610" i="1"/>
  <c r="AG611" i="1"/>
  <c r="AH611" i="1"/>
  <c r="AG612" i="1"/>
  <c r="AH612" i="1"/>
  <c r="AG613" i="1"/>
  <c r="AH613" i="1"/>
  <c r="AG614" i="1"/>
  <c r="AH614" i="1"/>
  <c r="AG615" i="1"/>
  <c r="AH615" i="1"/>
  <c r="AG616" i="1"/>
  <c r="AH616" i="1"/>
  <c r="AG617" i="1"/>
  <c r="AH617" i="1"/>
  <c r="AG618" i="1"/>
  <c r="AH618" i="1"/>
  <c r="AG619" i="1"/>
  <c r="AH619" i="1"/>
  <c r="AG620" i="1"/>
  <c r="AH620" i="1"/>
  <c r="AG621" i="1"/>
  <c r="AH621" i="1"/>
  <c r="AG622" i="1"/>
  <c r="AH622" i="1"/>
  <c r="AG623" i="1"/>
  <c r="AH623" i="1"/>
  <c r="AG624" i="1"/>
  <c r="AH624" i="1"/>
  <c r="AG625" i="1"/>
  <c r="AH625" i="1"/>
  <c r="AG626" i="1"/>
  <c r="AH626" i="1"/>
  <c r="AG627" i="1"/>
  <c r="AH627" i="1"/>
  <c r="AG628" i="1"/>
  <c r="AH628" i="1"/>
  <c r="AG629" i="1"/>
  <c r="AH629" i="1"/>
  <c r="AG630" i="1"/>
  <c r="AH630" i="1"/>
  <c r="AG631" i="1"/>
  <c r="AH631" i="1"/>
  <c r="AG632" i="1"/>
  <c r="AH632" i="1"/>
  <c r="AG633" i="1"/>
  <c r="AH633" i="1"/>
  <c r="AG634" i="1"/>
  <c r="AH634" i="1"/>
  <c r="AG635" i="1"/>
  <c r="AH635" i="1"/>
  <c r="AG636" i="1"/>
  <c r="AH636" i="1"/>
  <c r="AG637" i="1"/>
  <c r="AH637" i="1"/>
  <c r="AG638" i="1"/>
  <c r="AH638" i="1"/>
  <c r="AG639" i="1"/>
  <c r="AH639" i="1"/>
  <c r="AG640" i="1"/>
  <c r="AH640" i="1"/>
  <c r="AG641" i="1"/>
  <c r="AH641" i="1"/>
  <c r="AG642" i="1"/>
  <c r="AH642" i="1"/>
  <c r="AG643" i="1"/>
  <c r="AH643" i="1"/>
  <c r="AG644" i="1"/>
  <c r="AH644" i="1"/>
  <c r="AG645" i="1"/>
  <c r="AH645" i="1"/>
  <c r="AG646" i="1"/>
  <c r="AH646" i="1"/>
  <c r="AG647" i="1"/>
  <c r="AH647" i="1"/>
  <c r="AG648" i="1"/>
  <c r="AH648" i="1"/>
  <c r="AG649" i="1"/>
  <c r="AH649" i="1"/>
  <c r="AG650" i="1"/>
  <c r="AH650" i="1"/>
  <c r="AG651" i="1"/>
  <c r="AH651" i="1"/>
  <c r="AG652" i="1"/>
  <c r="AH652" i="1"/>
  <c r="AG653" i="1"/>
  <c r="AH653" i="1"/>
  <c r="AG654" i="1"/>
  <c r="AH654" i="1"/>
  <c r="AG655" i="1"/>
  <c r="AH655" i="1"/>
  <c r="AG656" i="1"/>
  <c r="AH656" i="1"/>
  <c r="AG657" i="1"/>
  <c r="AH657" i="1"/>
  <c r="AG658" i="1"/>
  <c r="AH658" i="1"/>
  <c r="AG659" i="1"/>
  <c r="AH659" i="1"/>
  <c r="AG660" i="1"/>
  <c r="AH660" i="1"/>
  <c r="AG661" i="1"/>
  <c r="AH661" i="1"/>
  <c r="AG662" i="1"/>
  <c r="AH662" i="1"/>
  <c r="AG663" i="1"/>
  <c r="AH663" i="1"/>
  <c r="AG664" i="1"/>
  <c r="AH664" i="1"/>
  <c r="AG665" i="1"/>
  <c r="AH665" i="1"/>
  <c r="AG666" i="1"/>
  <c r="AH666" i="1"/>
  <c r="AG667" i="1"/>
  <c r="AH667" i="1"/>
  <c r="AG668" i="1"/>
  <c r="AH668" i="1"/>
  <c r="AG669" i="1"/>
  <c r="AH669" i="1"/>
  <c r="AG670" i="1"/>
  <c r="AH670" i="1"/>
  <c r="AG671" i="1"/>
  <c r="AH671" i="1"/>
  <c r="AG672" i="1"/>
  <c r="AH672" i="1"/>
  <c r="AG673" i="1"/>
  <c r="AH673" i="1"/>
  <c r="AG674" i="1"/>
  <c r="AH674" i="1"/>
  <c r="AG675" i="1"/>
  <c r="AH675" i="1"/>
  <c r="AG676" i="1"/>
  <c r="AH676" i="1"/>
  <c r="AG677" i="1"/>
  <c r="AH677" i="1"/>
  <c r="AG678" i="1"/>
  <c r="AH678" i="1"/>
  <c r="AG679" i="1"/>
  <c r="AH679" i="1"/>
  <c r="AG680" i="1"/>
  <c r="AH680" i="1"/>
  <c r="AG681" i="1"/>
  <c r="AH681" i="1"/>
  <c r="AG682" i="1"/>
  <c r="AH682" i="1"/>
  <c r="AG683" i="1"/>
  <c r="AH683" i="1"/>
  <c r="AG684" i="1"/>
  <c r="AH684" i="1"/>
  <c r="AG685" i="1"/>
  <c r="AH685" i="1"/>
  <c r="AG686" i="1"/>
  <c r="AH686" i="1"/>
  <c r="AG687" i="1"/>
  <c r="AH687" i="1"/>
  <c r="AG688" i="1"/>
  <c r="AH688" i="1"/>
  <c r="AG689" i="1"/>
  <c r="AH689" i="1"/>
  <c r="AG690" i="1"/>
  <c r="AH690" i="1"/>
  <c r="AG691" i="1"/>
  <c r="AH691" i="1"/>
  <c r="AG692" i="1"/>
  <c r="AH692" i="1"/>
  <c r="AG693" i="1"/>
  <c r="AH693" i="1"/>
  <c r="AG694" i="1"/>
  <c r="AH694" i="1"/>
  <c r="AG695" i="1"/>
  <c r="AH695" i="1"/>
  <c r="AG696" i="1"/>
  <c r="AH696" i="1"/>
  <c r="AG697" i="1"/>
  <c r="AH697" i="1"/>
  <c r="AG698" i="1"/>
  <c r="AH698" i="1"/>
  <c r="AG699" i="1"/>
  <c r="AH699" i="1"/>
  <c r="AG700" i="1"/>
  <c r="AH700" i="1"/>
  <c r="AG701" i="1"/>
  <c r="AH701" i="1"/>
  <c r="AG702" i="1"/>
  <c r="AH702" i="1"/>
  <c r="AG703" i="1"/>
  <c r="AH703" i="1"/>
  <c r="AG704" i="1"/>
  <c r="AH704" i="1"/>
  <c r="AG705" i="1"/>
  <c r="AH705" i="1"/>
  <c r="AG706" i="1"/>
  <c r="AH706" i="1"/>
  <c r="AG707" i="1"/>
  <c r="AH707" i="1"/>
  <c r="AG708" i="1"/>
  <c r="AH708" i="1"/>
  <c r="AG709" i="1"/>
  <c r="AH709" i="1"/>
  <c r="AG710" i="1"/>
  <c r="AH710" i="1"/>
  <c r="AG711" i="1"/>
  <c r="AH711" i="1"/>
  <c r="AG712" i="1"/>
  <c r="AH712" i="1"/>
  <c r="AG713" i="1"/>
  <c r="AH713" i="1"/>
  <c r="AG714" i="1"/>
  <c r="AH714" i="1"/>
  <c r="AG715" i="1"/>
  <c r="AH715" i="1"/>
  <c r="AG716" i="1"/>
  <c r="AH716" i="1"/>
  <c r="AG717" i="1"/>
  <c r="AH717" i="1"/>
  <c r="AG718" i="1"/>
  <c r="AH718" i="1"/>
  <c r="AG719" i="1"/>
  <c r="AH719" i="1"/>
  <c r="AG720" i="1"/>
  <c r="AH720" i="1"/>
  <c r="AG721" i="1"/>
  <c r="AH721" i="1"/>
  <c r="AG722" i="1"/>
  <c r="AH722" i="1"/>
  <c r="AG723" i="1"/>
  <c r="AH723" i="1"/>
  <c r="AG724" i="1"/>
  <c r="AH724" i="1"/>
  <c r="AG725" i="1"/>
  <c r="AH725" i="1"/>
  <c r="AG726" i="1"/>
  <c r="AH726" i="1"/>
  <c r="AG727" i="1"/>
  <c r="AH727" i="1"/>
  <c r="AG728" i="1"/>
  <c r="AH728" i="1"/>
  <c r="AG729" i="1"/>
  <c r="AH729" i="1"/>
  <c r="AG730" i="1"/>
  <c r="AH730" i="1"/>
  <c r="AG731" i="1"/>
  <c r="AH731" i="1"/>
  <c r="AG732" i="1"/>
  <c r="AH732" i="1"/>
  <c r="AG733" i="1"/>
  <c r="AH733" i="1"/>
  <c r="AG734" i="1"/>
  <c r="AH734" i="1"/>
  <c r="AG735" i="1"/>
  <c r="AH735" i="1"/>
  <c r="AG736" i="1"/>
  <c r="AH736" i="1"/>
  <c r="AG737" i="1"/>
  <c r="AH737" i="1"/>
  <c r="AG738" i="1"/>
  <c r="AH738" i="1"/>
  <c r="AG739" i="1"/>
  <c r="AH739" i="1"/>
  <c r="AG740" i="1"/>
  <c r="AH740" i="1"/>
  <c r="AG741" i="1"/>
  <c r="AH741" i="1"/>
  <c r="AG742" i="1"/>
  <c r="AH742" i="1"/>
  <c r="AG743" i="1"/>
  <c r="AH743" i="1"/>
  <c r="AG744" i="1"/>
  <c r="AH744" i="1"/>
  <c r="AG745" i="1"/>
  <c r="AH745" i="1"/>
  <c r="AG746" i="1"/>
  <c r="AH746" i="1"/>
  <c r="AG747" i="1"/>
  <c r="AH747" i="1"/>
  <c r="AG748" i="1"/>
  <c r="AH748" i="1"/>
  <c r="AG749" i="1"/>
  <c r="AH749" i="1"/>
  <c r="AG750" i="1"/>
  <c r="AH750" i="1"/>
  <c r="AG751" i="1"/>
  <c r="AH751" i="1"/>
  <c r="AG752" i="1"/>
  <c r="AH752" i="1"/>
  <c r="AG753" i="1"/>
  <c r="AH753" i="1"/>
  <c r="AG754" i="1"/>
  <c r="AH754" i="1"/>
  <c r="AG755" i="1"/>
  <c r="AH755" i="1"/>
  <c r="AG756" i="1"/>
  <c r="AH756" i="1"/>
  <c r="AG757" i="1"/>
  <c r="AH757" i="1"/>
  <c r="AG758" i="1"/>
  <c r="AH758" i="1"/>
  <c r="AG759" i="1"/>
  <c r="AH759" i="1"/>
  <c r="AG760" i="1"/>
  <c r="AH760" i="1"/>
  <c r="AG761" i="1"/>
  <c r="AH761" i="1"/>
  <c r="AG762" i="1"/>
  <c r="AH762" i="1"/>
  <c r="AG763" i="1"/>
  <c r="AH763" i="1"/>
  <c r="AG764" i="1"/>
  <c r="AH764" i="1"/>
  <c r="AG765" i="1"/>
  <c r="AH765" i="1"/>
  <c r="AG766" i="1"/>
  <c r="AH766" i="1"/>
  <c r="AG767" i="1"/>
  <c r="AH767" i="1"/>
  <c r="AG768" i="1"/>
  <c r="AH768" i="1"/>
  <c r="AG769" i="1"/>
  <c r="AH769" i="1"/>
  <c r="AG770" i="1"/>
  <c r="AH770" i="1"/>
  <c r="AG771" i="1"/>
  <c r="AH771" i="1"/>
  <c r="AG772" i="1"/>
  <c r="AH772" i="1"/>
  <c r="AG773" i="1"/>
  <c r="AH773" i="1"/>
  <c r="AG774" i="1"/>
  <c r="AH774" i="1"/>
  <c r="AG775" i="1"/>
  <c r="AH775" i="1"/>
  <c r="AG776" i="1"/>
  <c r="AH776" i="1"/>
  <c r="AG777" i="1"/>
  <c r="AH777" i="1"/>
  <c r="AG778" i="1"/>
  <c r="AH778" i="1"/>
  <c r="AG779" i="1"/>
  <c r="AH779" i="1"/>
  <c r="AG780" i="1"/>
  <c r="AH780" i="1"/>
  <c r="AG781" i="1"/>
  <c r="AH781" i="1"/>
  <c r="AG782" i="1"/>
  <c r="AH782" i="1"/>
  <c r="AG783" i="1"/>
  <c r="AH783" i="1"/>
  <c r="AG784" i="1"/>
  <c r="AH784" i="1"/>
  <c r="AG785" i="1"/>
  <c r="AH785" i="1"/>
  <c r="AG786" i="1"/>
  <c r="AH786" i="1"/>
  <c r="AG787" i="1"/>
  <c r="AH787" i="1"/>
  <c r="AG788" i="1"/>
  <c r="AH788" i="1"/>
  <c r="AG789" i="1"/>
  <c r="AH789" i="1"/>
  <c r="AG790" i="1"/>
  <c r="AH790" i="1"/>
  <c r="AG791" i="1"/>
  <c r="AH791" i="1"/>
  <c r="AG792" i="1"/>
  <c r="AH792" i="1"/>
  <c r="AG793" i="1"/>
  <c r="AH793" i="1"/>
  <c r="AG794" i="1"/>
  <c r="AH794" i="1"/>
  <c r="AG795" i="1"/>
  <c r="AH795" i="1"/>
  <c r="AG796" i="1"/>
  <c r="AH796" i="1"/>
  <c r="AG797" i="1"/>
  <c r="AH797" i="1"/>
  <c r="AG798" i="1"/>
  <c r="AH798" i="1"/>
  <c r="AG799" i="1"/>
  <c r="AH799" i="1"/>
  <c r="AG800" i="1"/>
  <c r="AH800" i="1"/>
  <c r="AG801" i="1"/>
  <c r="AH801" i="1"/>
  <c r="AG802" i="1"/>
  <c r="AH802" i="1"/>
  <c r="AG803" i="1"/>
  <c r="AH803" i="1"/>
  <c r="AG804" i="1"/>
  <c r="AH804" i="1"/>
  <c r="AG805" i="1"/>
  <c r="AH805" i="1"/>
  <c r="AG806" i="1"/>
  <c r="AH806" i="1"/>
  <c r="AG807" i="1"/>
  <c r="AH807" i="1"/>
  <c r="AG808" i="1"/>
  <c r="AH808" i="1"/>
  <c r="AG809" i="1"/>
  <c r="AH809" i="1"/>
  <c r="AG810" i="1"/>
  <c r="AH810" i="1"/>
  <c r="AG811" i="1"/>
  <c r="AH811" i="1"/>
  <c r="AG812" i="1"/>
  <c r="AH812" i="1"/>
  <c r="AG813" i="1"/>
  <c r="AH813" i="1"/>
  <c r="AG814" i="1"/>
  <c r="AH814" i="1"/>
  <c r="AG815" i="1"/>
  <c r="AH815" i="1"/>
  <c r="AG816" i="1"/>
  <c r="AH816" i="1"/>
  <c r="AG817" i="1"/>
  <c r="AH817" i="1"/>
  <c r="AG818" i="1"/>
  <c r="AH818" i="1"/>
  <c r="AG819" i="1"/>
  <c r="AH819" i="1"/>
  <c r="AG820" i="1"/>
  <c r="AH820" i="1"/>
  <c r="AG821" i="1"/>
  <c r="AH821" i="1"/>
  <c r="AG822" i="1"/>
  <c r="AH822" i="1"/>
  <c r="AG823" i="1"/>
  <c r="AH823" i="1"/>
  <c r="AG824" i="1"/>
  <c r="AH824" i="1"/>
  <c r="AG825" i="1"/>
  <c r="AH825" i="1"/>
  <c r="AG826" i="1"/>
  <c r="AH826" i="1"/>
  <c r="AG827" i="1"/>
  <c r="AH827" i="1"/>
  <c r="AG828" i="1"/>
  <c r="AH828" i="1"/>
  <c r="AG829" i="1"/>
  <c r="AH829" i="1"/>
  <c r="AG830" i="1"/>
  <c r="AH830" i="1"/>
  <c r="AG831" i="1"/>
  <c r="AH831" i="1"/>
  <c r="AG832" i="1"/>
  <c r="AH832" i="1"/>
  <c r="AG833" i="1"/>
  <c r="AH833" i="1"/>
  <c r="AG834" i="1"/>
  <c r="AH834" i="1"/>
  <c r="AG835" i="1"/>
  <c r="AH835" i="1"/>
  <c r="AG836" i="1"/>
  <c r="AH836" i="1"/>
  <c r="AG837" i="1"/>
  <c r="AH837" i="1"/>
  <c r="AG838" i="1"/>
  <c r="AH838" i="1"/>
  <c r="AG839" i="1"/>
  <c r="AH839" i="1"/>
  <c r="AG840" i="1"/>
  <c r="AH840" i="1"/>
  <c r="AG841" i="1"/>
  <c r="AH841" i="1"/>
  <c r="AG842" i="1"/>
  <c r="AH842" i="1"/>
  <c r="AG843" i="1"/>
  <c r="AH843" i="1"/>
  <c r="AG844" i="1"/>
  <c r="AH844" i="1"/>
  <c r="AG845" i="1"/>
  <c r="AH845" i="1"/>
  <c r="AG846" i="1"/>
  <c r="AH846" i="1"/>
  <c r="AG847" i="1"/>
  <c r="AH847" i="1"/>
  <c r="AG848" i="1"/>
  <c r="AH848" i="1"/>
  <c r="AG849" i="1"/>
  <c r="AH849" i="1"/>
  <c r="AG850" i="1"/>
  <c r="AH850" i="1"/>
  <c r="AG851" i="1"/>
  <c r="AH851" i="1"/>
  <c r="AG852" i="1"/>
  <c r="AH852" i="1"/>
  <c r="AG853" i="1"/>
  <c r="AH853" i="1"/>
  <c r="AG854" i="1"/>
  <c r="AH854" i="1"/>
  <c r="AG855" i="1"/>
  <c r="AH855" i="1"/>
  <c r="AG856" i="1"/>
  <c r="AH856" i="1"/>
  <c r="AG857" i="1"/>
  <c r="AH857" i="1"/>
  <c r="AG858" i="1"/>
  <c r="AH858" i="1"/>
  <c r="AG859" i="1"/>
  <c r="AH859" i="1"/>
  <c r="AG860" i="1"/>
  <c r="AH860" i="1"/>
  <c r="AG861" i="1"/>
  <c r="AH861" i="1"/>
  <c r="AG862" i="1"/>
  <c r="AH862" i="1"/>
  <c r="AG863" i="1"/>
  <c r="AH863" i="1"/>
  <c r="AG864" i="1"/>
  <c r="AH864" i="1"/>
  <c r="AG865" i="1"/>
  <c r="AH865" i="1"/>
  <c r="AG866" i="1"/>
  <c r="AH866" i="1"/>
  <c r="AG867" i="1"/>
  <c r="AH867" i="1"/>
  <c r="AG868" i="1"/>
  <c r="AH868" i="1"/>
  <c r="AG869" i="1"/>
  <c r="AH869" i="1"/>
  <c r="AG870" i="1"/>
  <c r="AH870" i="1"/>
  <c r="AG871" i="1"/>
  <c r="AH871" i="1"/>
  <c r="AG872" i="1"/>
  <c r="AH872" i="1"/>
  <c r="AG873" i="1"/>
  <c r="AH873" i="1"/>
  <c r="AG874" i="1"/>
  <c r="AH874" i="1"/>
  <c r="AG875" i="1"/>
  <c r="AH875" i="1"/>
  <c r="AG876" i="1"/>
  <c r="AH876" i="1"/>
  <c r="AG877" i="1"/>
  <c r="AH877" i="1"/>
  <c r="AG878" i="1"/>
  <c r="AH878" i="1"/>
  <c r="AG879" i="1"/>
  <c r="AH879" i="1"/>
  <c r="AG880" i="1"/>
  <c r="AH880" i="1"/>
  <c r="AG881" i="1"/>
  <c r="AH881" i="1"/>
  <c r="AG882" i="1"/>
  <c r="AH882" i="1"/>
  <c r="AG883" i="1"/>
  <c r="AH883" i="1"/>
  <c r="AG884" i="1"/>
  <c r="AH884" i="1"/>
  <c r="AG885" i="1"/>
  <c r="AH885" i="1"/>
  <c r="AG886" i="1"/>
  <c r="AH886" i="1"/>
  <c r="AG887" i="1"/>
  <c r="AH887" i="1"/>
  <c r="AG888" i="1"/>
  <c r="AH888" i="1"/>
  <c r="AG889" i="1"/>
  <c r="AH889" i="1"/>
  <c r="AG890" i="1"/>
  <c r="AH890" i="1"/>
  <c r="AG891" i="1"/>
  <c r="AH891" i="1"/>
  <c r="AG892" i="1"/>
  <c r="AH892" i="1"/>
  <c r="AG893" i="1"/>
  <c r="AH893" i="1"/>
  <c r="AG894" i="1"/>
  <c r="AH894" i="1"/>
  <c r="AG895" i="1"/>
  <c r="AH895" i="1"/>
  <c r="AG896" i="1"/>
  <c r="AH896" i="1"/>
  <c r="AG897" i="1"/>
  <c r="AH897" i="1"/>
  <c r="AG898" i="1"/>
  <c r="AH898" i="1"/>
  <c r="AG899" i="1"/>
  <c r="AH899" i="1"/>
  <c r="AG900" i="1"/>
  <c r="AH900" i="1"/>
  <c r="AG901" i="1"/>
  <c r="AH901" i="1"/>
  <c r="AG902" i="1"/>
  <c r="AH902" i="1"/>
  <c r="AG903" i="1"/>
  <c r="AH903" i="1"/>
  <c r="AG904" i="1"/>
  <c r="AH904" i="1"/>
  <c r="AG905" i="1"/>
  <c r="AH905" i="1"/>
  <c r="AG906" i="1"/>
  <c r="AH906" i="1"/>
  <c r="AG907" i="1"/>
  <c r="AH907" i="1"/>
  <c r="AG908" i="1"/>
  <c r="AH908" i="1"/>
  <c r="AG909" i="1"/>
  <c r="AH909" i="1"/>
  <c r="AG910" i="1"/>
  <c r="AH910" i="1"/>
  <c r="AG911" i="1"/>
  <c r="AH911" i="1"/>
  <c r="AG912" i="1"/>
  <c r="AH912" i="1"/>
  <c r="AG913" i="1"/>
  <c r="AH913" i="1"/>
  <c r="AG914" i="1"/>
  <c r="AH914" i="1"/>
  <c r="AG915" i="1"/>
  <c r="AH915" i="1"/>
  <c r="AG916" i="1"/>
  <c r="AH916" i="1"/>
  <c r="AG917" i="1"/>
  <c r="AH917" i="1"/>
  <c r="AG918" i="1"/>
  <c r="AH918" i="1"/>
  <c r="AG919" i="1"/>
  <c r="AH919" i="1"/>
  <c r="AG920" i="1"/>
  <c r="AH920" i="1"/>
  <c r="AG921" i="1"/>
  <c r="AH921" i="1"/>
  <c r="AG922" i="1"/>
  <c r="AH922" i="1"/>
  <c r="AG923" i="1"/>
  <c r="AH923" i="1"/>
  <c r="AG924" i="1"/>
  <c r="AH924" i="1"/>
  <c r="G15" i="3" l="1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G107" i="3"/>
  <c r="G108" i="3"/>
  <c r="G109" i="3"/>
  <c r="G110" i="3"/>
  <c r="G111" i="3"/>
  <c r="G112" i="3"/>
  <c r="G113" i="3"/>
  <c r="G114" i="3"/>
  <c r="G115" i="3"/>
  <c r="G116" i="3"/>
  <c r="G117" i="3"/>
  <c r="G118" i="3"/>
  <c r="G119" i="3"/>
  <c r="G120" i="3"/>
  <c r="G121" i="3"/>
  <c r="G122" i="3"/>
  <c r="G123" i="3"/>
  <c r="G124" i="3"/>
  <c r="G125" i="3"/>
  <c r="G126" i="3"/>
  <c r="G127" i="3"/>
  <c r="G128" i="3"/>
  <c r="G129" i="3"/>
  <c r="G14" i="3"/>
  <c r="AG2" i="1" l="1"/>
  <c r="AH2" i="1"/>
  <c r="C1" i="8" l="1"/>
  <c r="H14" i="3" l="1"/>
  <c r="C1" i="10" l="1"/>
  <c r="W17" i="10" l="1"/>
  <c r="X16" i="10" s="1"/>
  <c r="X15" i="10" s="1"/>
  <c r="U17" i="10"/>
  <c r="V16" i="10" s="1"/>
  <c r="V15" i="10" s="1"/>
  <c r="S17" i="10"/>
  <c r="T16" i="10" s="1"/>
  <c r="T15" i="10" s="1"/>
  <c r="Q17" i="10"/>
  <c r="R16" i="10" s="1"/>
  <c r="R15" i="10" s="1"/>
  <c r="O17" i="10"/>
  <c r="P16" i="10" s="1"/>
  <c r="P15" i="10" s="1"/>
  <c r="M17" i="10"/>
  <c r="N16" i="10" s="1"/>
  <c r="N15" i="10" s="1"/>
  <c r="K17" i="10"/>
  <c r="L16" i="10" s="1"/>
  <c r="L15" i="10" s="1"/>
  <c r="I17" i="10"/>
  <c r="J16" i="10" s="1"/>
  <c r="J15" i="10" s="1"/>
  <c r="E17" i="10"/>
  <c r="D17" i="10"/>
  <c r="Z17" i="10"/>
  <c r="AA17" i="10"/>
  <c r="AB16" i="10" s="1"/>
  <c r="AB15" i="10" s="1"/>
  <c r="S17" i="8" l="1"/>
  <c r="T16" i="8" s="1"/>
  <c r="T15" i="8" s="1"/>
  <c r="Q17" i="8"/>
  <c r="R16" i="8" s="1"/>
  <c r="R15" i="8" s="1"/>
  <c r="O17" i="8"/>
  <c r="P16" i="8" s="1"/>
  <c r="P15" i="8" s="1"/>
  <c r="M17" i="8"/>
  <c r="N16" i="8" s="1"/>
  <c r="N15" i="8" s="1"/>
  <c r="X17" i="8"/>
  <c r="Y16" i="8" s="1"/>
  <c r="Y15" i="8" s="1"/>
  <c r="V17" i="8"/>
  <c r="W16" i="8" s="1"/>
  <c r="W15" i="8" s="1"/>
  <c r="L17" i="8"/>
  <c r="AK17" i="10" l="1"/>
  <c r="AL16" i="10" s="1"/>
  <c r="AL15" i="10" s="1"/>
  <c r="AI17" i="10"/>
  <c r="AJ16" i="10" s="1"/>
  <c r="AJ15" i="10" s="1"/>
  <c r="AG17" i="10"/>
  <c r="AH16" i="10" s="1"/>
  <c r="AH15" i="10" s="1"/>
  <c r="AE17" i="10"/>
  <c r="AF16" i="10" s="1"/>
  <c r="AF15" i="10" s="1"/>
  <c r="AC17" i="10"/>
  <c r="AD16" i="10" s="1"/>
  <c r="AD15" i="10" s="1"/>
  <c r="C18" i="10"/>
  <c r="B22" i="10"/>
  <c r="B21" i="10"/>
  <c r="G21" i="10" l="1"/>
  <c r="G22" i="10"/>
  <c r="C22" i="10"/>
  <c r="C21" i="10"/>
  <c r="B23" i="10"/>
  <c r="W28" i="10"/>
  <c r="B19" i="10"/>
  <c r="W26" i="10"/>
  <c r="Z26" i="10"/>
  <c r="D26" i="10"/>
  <c r="Q26" i="10"/>
  <c r="K28" i="10"/>
  <c r="AE26" i="10"/>
  <c r="AE28" i="10"/>
  <c r="E28" i="10"/>
  <c r="D28" i="10"/>
  <c r="AI28" i="10"/>
  <c r="AG26" i="10"/>
  <c r="I28" i="10"/>
  <c r="Q28" i="10"/>
  <c r="K26" i="10"/>
  <c r="Z28" i="10"/>
  <c r="O26" i="10"/>
  <c r="S28" i="10"/>
  <c r="B20" i="10"/>
  <c r="B24" i="10"/>
  <c r="AG28" i="10"/>
  <c r="I26" i="10"/>
  <c r="U26" i="10"/>
  <c r="O28" i="10"/>
  <c r="M26" i="10"/>
  <c r="AI26" i="10"/>
  <c r="S26" i="10"/>
  <c r="AA26" i="10"/>
  <c r="AK26" i="10"/>
  <c r="AK28" i="10"/>
  <c r="AC26" i="10"/>
  <c r="AC28" i="10"/>
  <c r="U28" i="10"/>
  <c r="AA28" i="10"/>
  <c r="M28" i="10"/>
  <c r="E26" i="10"/>
  <c r="H28" i="10" l="1"/>
  <c r="H26" i="10"/>
  <c r="G19" i="10"/>
  <c r="G20" i="10"/>
  <c r="G24" i="10"/>
  <c r="G23" i="10"/>
  <c r="AH26" i="10"/>
  <c r="P28" i="10"/>
  <c r="AD28" i="10"/>
  <c r="AF26" i="10"/>
  <c r="T26" i="10"/>
  <c r="F28" i="10"/>
  <c r="V26" i="10"/>
  <c r="X26" i="10"/>
  <c r="AD26" i="10"/>
  <c r="J26" i="10"/>
  <c r="J28" i="10"/>
  <c r="P26" i="10"/>
  <c r="AB28" i="10"/>
  <c r="F26" i="10"/>
  <c r="V28" i="10"/>
  <c r="AH28" i="10"/>
  <c r="AL28" i="10"/>
  <c r="AL26" i="10"/>
  <c r="X28" i="10"/>
  <c r="AJ28" i="10"/>
  <c r="AF28" i="10"/>
  <c r="L26" i="10"/>
  <c r="T28" i="10"/>
  <c r="AB26" i="10"/>
  <c r="N28" i="10"/>
  <c r="R28" i="10"/>
  <c r="L28" i="10"/>
  <c r="N26" i="10"/>
  <c r="R26" i="10"/>
  <c r="AJ26" i="10"/>
  <c r="C23" i="10"/>
  <c r="C20" i="10"/>
  <c r="C19" i="10"/>
  <c r="C24" i="10"/>
  <c r="G18" i="10" l="1"/>
  <c r="B2" i="2"/>
  <c r="B3" i="2"/>
  <c r="B5" i="2"/>
  <c r="B7" i="2"/>
  <c r="B9" i="2"/>
  <c r="B11" i="2"/>
  <c r="B13" i="2"/>
  <c r="B15" i="2"/>
  <c r="B17" i="2"/>
  <c r="B19" i="2"/>
  <c r="B21" i="2"/>
  <c r="B23" i="2"/>
  <c r="B25" i="2"/>
  <c r="B27" i="2"/>
  <c r="B29" i="2"/>
  <c r="B31" i="2"/>
  <c r="B32" i="2"/>
  <c r="B34" i="2"/>
  <c r="B36" i="2"/>
  <c r="B38" i="2"/>
  <c r="B40" i="2"/>
  <c r="B42" i="2"/>
  <c r="B44" i="2"/>
  <c r="B45" i="2"/>
  <c r="B47" i="2"/>
  <c r="B49" i="2"/>
  <c r="B51" i="2"/>
  <c r="B53" i="2"/>
  <c r="B55" i="2"/>
  <c r="C18" i="8" l="1"/>
  <c r="I17" i="8" l="1"/>
  <c r="G17" i="8"/>
  <c r="E17" i="8"/>
  <c r="AC39" i="10"/>
  <c r="AA39" i="10"/>
  <c r="M50" i="10"/>
  <c r="O58" i="10"/>
  <c r="I49" i="8"/>
  <c r="O57" i="10"/>
  <c r="S41" i="8"/>
  <c r="AC46" i="10"/>
  <c r="AA35" i="10"/>
  <c r="W38" i="10"/>
  <c r="E32" i="8"/>
  <c r="AA57" i="10"/>
  <c r="Q41" i="8"/>
  <c r="O40" i="8"/>
  <c r="AC31" i="10"/>
  <c r="D47" i="8"/>
  <c r="D45" i="8"/>
  <c r="E45" i="8"/>
  <c r="O48" i="8"/>
  <c r="Z27" i="10"/>
  <c r="X38" i="8"/>
  <c r="O35" i="10"/>
  <c r="D28" i="8"/>
  <c r="D54" i="10"/>
  <c r="AI29" i="10"/>
  <c r="AG55" i="10"/>
  <c r="W36" i="10"/>
  <c r="L36" i="8"/>
  <c r="U47" i="10"/>
  <c r="AK55" i="10"/>
  <c r="D47" i="10"/>
  <c r="Z48" i="10"/>
  <c r="AK33" i="10"/>
  <c r="X55" i="8"/>
  <c r="L37" i="8"/>
  <c r="L38" i="8"/>
  <c r="X56" i="8"/>
  <c r="S53" i="8"/>
  <c r="Q49" i="8"/>
  <c r="AA40" i="10"/>
  <c r="M35" i="10"/>
  <c r="L50" i="8"/>
  <c r="M42" i="8"/>
  <c r="D27" i="8"/>
  <c r="S46" i="10"/>
  <c r="O36" i="8"/>
  <c r="AG58" i="10"/>
  <c r="I36" i="8"/>
  <c r="I38" i="8"/>
  <c r="Q40" i="8"/>
  <c r="X32" i="8"/>
  <c r="E41" i="8"/>
  <c r="E58" i="8"/>
  <c r="AI45" i="10"/>
  <c r="V53" i="8"/>
  <c r="M40" i="8"/>
  <c r="AG32" i="10"/>
  <c r="AK41" i="10"/>
  <c r="L32" i="8"/>
  <c r="Q35" i="10"/>
  <c r="AI43" i="10"/>
  <c r="S39" i="10"/>
  <c r="AC44" i="10"/>
  <c r="AK40" i="10"/>
  <c r="M32" i="10"/>
  <c r="Z29" i="10"/>
  <c r="AG35" i="10"/>
  <c r="V58" i="8"/>
  <c r="G29" i="8"/>
  <c r="O52" i="8"/>
  <c r="AG51" i="10"/>
  <c r="S56" i="10"/>
  <c r="AK48" i="10"/>
  <c r="U38" i="10"/>
  <c r="K55" i="10"/>
  <c r="G50" i="8"/>
  <c r="E34" i="8"/>
  <c r="M32" i="8"/>
  <c r="AE57" i="10"/>
  <c r="AI47" i="10"/>
  <c r="AC58" i="10"/>
  <c r="AA44" i="10"/>
  <c r="M44" i="8"/>
  <c r="I53" i="8"/>
  <c r="D26" i="8"/>
  <c r="W41" i="10"/>
  <c r="E45" i="10"/>
  <c r="S38" i="10"/>
  <c r="S51" i="8"/>
  <c r="L56" i="8"/>
  <c r="X39" i="8"/>
  <c r="AK34" i="10"/>
  <c r="O39" i="10"/>
  <c r="X49" i="8"/>
  <c r="AA48" i="10"/>
  <c r="K42" i="10"/>
  <c r="AK50" i="10"/>
  <c r="D51" i="10"/>
  <c r="M53" i="10"/>
  <c r="S43" i="10"/>
  <c r="U54" i="10"/>
  <c r="AG50" i="10"/>
  <c r="I31" i="10"/>
  <c r="K44" i="10"/>
  <c r="I45" i="10"/>
  <c r="U27" i="10"/>
  <c r="X40" i="8"/>
  <c r="D30" i="10"/>
  <c r="S44" i="8"/>
  <c r="Z58" i="10"/>
  <c r="V41" i="8"/>
  <c r="AC27" i="10"/>
  <c r="AG31" i="10"/>
  <c r="D52" i="8"/>
  <c r="D40" i="8"/>
  <c r="AI34" i="10"/>
  <c r="AC42" i="10"/>
  <c r="E35" i="8"/>
  <c r="O43" i="8"/>
  <c r="X26" i="8"/>
  <c r="M47" i="10"/>
  <c r="M36" i="10"/>
  <c r="W57" i="10"/>
  <c r="S33" i="8"/>
  <c r="W56" i="10"/>
  <c r="Q47" i="8"/>
  <c r="E54" i="10"/>
  <c r="AC40" i="10"/>
  <c r="S42" i="10"/>
  <c r="G37" i="8"/>
  <c r="M31" i="10"/>
  <c r="S30" i="8"/>
  <c r="AK44" i="10"/>
  <c r="AG40" i="10"/>
  <c r="Q31" i="8"/>
  <c r="Q46" i="8"/>
  <c r="G57" i="8"/>
  <c r="D42" i="8"/>
  <c r="D29" i="10"/>
  <c r="Q29" i="8"/>
  <c r="L39" i="8"/>
  <c r="Q57" i="8"/>
  <c r="W40" i="10"/>
  <c r="D40" i="10"/>
  <c r="Q43" i="8"/>
  <c r="W55" i="10"/>
  <c r="AI56" i="10"/>
  <c r="S48" i="10"/>
  <c r="L49" i="8"/>
  <c r="AA51" i="10"/>
  <c r="W43" i="10"/>
  <c r="O51" i="10"/>
  <c r="E55" i="10"/>
  <c r="G28" i="8"/>
  <c r="K33" i="10"/>
  <c r="X30" i="8"/>
  <c r="M42" i="10"/>
  <c r="AE31" i="10"/>
  <c r="D35" i="10"/>
  <c r="U34" i="10"/>
  <c r="G49" i="8"/>
  <c r="M51" i="10"/>
  <c r="S50" i="10"/>
  <c r="Z43" i="10"/>
  <c r="G46" i="8"/>
  <c r="B24" i="8"/>
  <c r="AC35" i="10"/>
  <c r="Q32" i="10"/>
  <c r="AE51" i="10"/>
  <c r="O40" i="10"/>
  <c r="I26" i="8"/>
  <c r="AI27" i="10"/>
  <c r="X28" i="8"/>
  <c r="U50" i="10"/>
  <c r="AE33" i="10"/>
  <c r="S58" i="10"/>
  <c r="Z44" i="10"/>
  <c r="S30" i="10"/>
  <c r="O45" i="10"/>
  <c r="S43" i="8"/>
  <c r="E49" i="10"/>
  <c r="AE53" i="10"/>
  <c r="G55" i="8"/>
  <c r="S54" i="8"/>
  <c r="E48" i="10"/>
  <c r="D38" i="8"/>
  <c r="I39" i="8"/>
  <c r="V49" i="8"/>
  <c r="L43" i="8"/>
  <c r="D53" i="10"/>
  <c r="M37" i="8"/>
  <c r="D51" i="8"/>
  <c r="I54" i="8"/>
  <c r="I36" i="10"/>
  <c r="K49" i="10"/>
  <c r="I28" i="8"/>
  <c r="Z37" i="10"/>
  <c r="Q34" i="8"/>
  <c r="D39" i="10"/>
  <c r="D48" i="8"/>
  <c r="Q37" i="10"/>
  <c r="D31" i="8"/>
  <c r="Q52" i="10"/>
  <c r="G27" i="8"/>
  <c r="S52" i="10"/>
  <c r="O34" i="10"/>
  <c r="AE39" i="10"/>
  <c r="AC56" i="10"/>
  <c r="AC41" i="10"/>
  <c r="M41" i="10"/>
  <c r="O55" i="8"/>
  <c r="V54" i="8"/>
  <c r="AC45" i="10"/>
  <c r="D42" i="10"/>
  <c r="Z38" i="10"/>
  <c r="AC32" i="10"/>
  <c r="L55" i="8"/>
  <c r="AA45" i="10"/>
  <c r="AA53" i="10"/>
  <c r="L26" i="8"/>
  <c r="E46" i="10"/>
  <c r="W37" i="10"/>
  <c r="AA32" i="10"/>
  <c r="S37" i="8"/>
  <c r="X35" i="8"/>
  <c r="Q30" i="8"/>
  <c r="O46" i="8"/>
  <c r="Q27" i="8"/>
  <c r="M46" i="10"/>
  <c r="U52" i="10"/>
  <c r="AA52" i="10"/>
  <c r="W58" i="10"/>
  <c r="K29" i="10"/>
  <c r="AK43" i="10"/>
  <c r="I35" i="8"/>
  <c r="O43" i="10"/>
  <c r="O39" i="8"/>
  <c r="D37" i="8"/>
  <c r="D46" i="10"/>
  <c r="O51" i="8"/>
  <c r="E49" i="8"/>
  <c r="I43" i="10"/>
  <c r="K53" i="10"/>
  <c r="D31" i="10"/>
  <c r="X36" i="8"/>
  <c r="AA55" i="10"/>
  <c r="D36" i="10"/>
  <c r="L28" i="8"/>
  <c r="Q42" i="8"/>
  <c r="Z57" i="10"/>
  <c r="L52" i="8"/>
  <c r="Q26" i="8"/>
  <c r="D32" i="8"/>
  <c r="K40" i="10"/>
  <c r="Q35" i="8"/>
  <c r="M26" i="8"/>
  <c r="I52" i="10"/>
  <c r="Q56" i="8"/>
  <c r="W27" i="10"/>
  <c r="M55" i="8"/>
  <c r="W48" i="10"/>
  <c r="U43" i="10"/>
  <c r="V51" i="8"/>
  <c r="V52" i="8"/>
  <c r="Q50" i="8"/>
  <c r="X48" i="8"/>
  <c r="O57" i="8"/>
  <c r="S36" i="10"/>
  <c r="AA41" i="10"/>
  <c r="W46" i="10"/>
  <c r="S32" i="8"/>
  <c r="O54" i="10"/>
  <c r="O47" i="10"/>
  <c r="I32" i="10"/>
  <c r="D52" i="10"/>
  <c r="Z55" i="10"/>
  <c r="AA49" i="10"/>
  <c r="M55" i="10"/>
  <c r="W51" i="10"/>
  <c r="S40" i="10"/>
  <c r="U42" i="10"/>
  <c r="Q55" i="10"/>
  <c r="D39" i="8"/>
  <c r="M58" i="8"/>
  <c r="W32" i="10"/>
  <c r="O44" i="10"/>
  <c r="Q57" i="10"/>
  <c r="AK42" i="10"/>
  <c r="AE50" i="10"/>
  <c r="V56" i="8"/>
  <c r="W31" i="10"/>
  <c r="M29" i="8"/>
  <c r="W54" i="10"/>
  <c r="M30" i="10"/>
  <c r="Q43" i="10"/>
  <c r="E36" i="10"/>
  <c r="Z50" i="10"/>
  <c r="D49" i="8"/>
  <c r="L58" i="8"/>
  <c r="Q44" i="10"/>
  <c r="AG30" i="10"/>
  <c r="I44" i="10"/>
  <c r="I51" i="10"/>
  <c r="Q39" i="10"/>
  <c r="D49" i="10"/>
  <c r="U32" i="10"/>
  <c r="AI55" i="10"/>
  <c r="AA37" i="10"/>
  <c r="AI38" i="10"/>
  <c r="O35" i="8"/>
  <c r="AG41" i="10"/>
  <c r="M27" i="8"/>
  <c r="I29" i="10"/>
  <c r="M34" i="10"/>
  <c r="S49" i="8"/>
  <c r="M29" i="10"/>
  <c r="AE48" i="10"/>
  <c r="D27" i="10"/>
  <c r="G52" i="8"/>
  <c r="M40" i="10"/>
  <c r="AA33" i="10"/>
  <c r="AK39" i="10"/>
  <c r="S32" i="10"/>
  <c r="G44" i="8"/>
  <c r="K46" i="10"/>
  <c r="E37" i="8"/>
  <c r="AI30" i="10"/>
  <c r="X29" i="8"/>
  <c r="E36" i="8"/>
  <c r="Q36" i="8"/>
  <c r="S46" i="8"/>
  <c r="AG36" i="10"/>
  <c r="W47" i="10"/>
  <c r="K57" i="10"/>
  <c r="M44" i="10"/>
  <c r="O56" i="8"/>
  <c r="O38" i="10"/>
  <c r="L30" i="8"/>
  <c r="D36" i="8"/>
  <c r="M38" i="8"/>
  <c r="X51" i="8"/>
  <c r="Q56" i="10"/>
  <c r="I56" i="8"/>
  <c r="AI40" i="10"/>
  <c r="U37" i="10"/>
  <c r="AI44" i="10"/>
  <c r="Z39" i="10"/>
  <c r="AE43" i="10"/>
  <c r="V31" i="8"/>
  <c r="B22" i="8"/>
  <c r="M54" i="10"/>
  <c r="W33" i="10"/>
  <c r="D34" i="8"/>
  <c r="W29" i="10"/>
  <c r="X27" i="8"/>
  <c r="AK30" i="10"/>
  <c r="Z56" i="10"/>
  <c r="I30" i="10"/>
  <c r="U36" i="10"/>
  <c r="O32" i="10"/>
  <c r="Z31" i="10"/>
  <c r="E42" i="10"/>
  <c r="V37" i="8"/>
  <c r="E51" i="10"/>
  <c r="AG48" i="10"/>
  <c r="I49" i="10"/>
  <c r="S29" i="10"/>
  <c r="U44" i="10"/>
  <c r="Q27" i="10"/>
  <c r="AC34" i="10"/>
  <c r="M34" i="8"/>
  <c r="AC37" i="10"/>
  <c r="D46" i="8"/>
  <c r="AG45" i="10"/>
  <c r="Q34" i="10"/>
  <c r="AI49" i="10"/>
  <c r="D44" i="8"/>
  <c r="Q53" i="8"/>
  <c r="AG43" i="10"/>
  <c r="AA56" i="10"/>
  <c r="K34" i="10"/>
  <c r="I27" i="8"/>
  <c r="I47" i="10"/>
  <c r="W53" i="10"/>
  <c r="AI51" i="10"/>
  <c r="D53" i="8"/>
  <c r="M28" i="8"/>
  <c r="V40" i="8"/>
  <c r="AC29" i="10"/>
  <c r="K27" i="10"/>
  <c r="AI48" i="10"/>
  <c r="AK57" i="10"/>
  <c r="M50" i="8"/>
  <c r="Q51" i="10"/>
  <c r="AC47" i="10"/>
  <c r="E38" i="8"/>
  <c r="E55" i="8"/>
  <c r="G26" i="8"/>
  <c r="E40" i="8"/>
  <c r="O28" i="8"/>
  <c r="AA54" i="10"/>
  <c r="I46" i="10"/>
  <c r="AE55" i="10"/>
  <c r="AC49" i="10"/>
  <c r="AI36" i="10"/>
  <c r="AG46" i="10"/>
  <c r="AG29" i="10"/>
  <c r="I52" i="8"/>
  <c r="AE49" i="10"/>
  <c r="D38" i="10"/>
  <c r="Q44" i="8"/>
  <c r="W35" i="10"/>
  <c r="AE30" i="10"/>
  <c r="V55" i="8"/>
  <c r="AE36" i="10"/>
  <c r="E53" i="10"/>
  <c r="AI35" i="10"/>
  <c r="U30" i="10"/>
  <c r="Q54" i="10"/>
  <c r="S57" i="10"/>
  <c r="Z51" i="10"/>
  <c r="X37" i="8"/>
  <c r="M56" i="10"/>
  <c r="Z34" i="10"/>
  <c r="D37" i="10"/>
  <c r="Z53" i="10"/>
  <c r="D30" i="8"/>
  <c r="S27" i="8"/>
  <c r="M43" i="10"/>
  <c r="U29" i="10"/>
  <c r="AC57" i="10"/>
  <c r="G58" i="8"/>
  <c r="V35" i="8"/>
  <c r="I58" i="10"/>
  <c r="Z32" i="10"/>
  <c r="AA46" i="10"/>
  <c r="E41" i="10"/>
  <c r="Q45" i="10"/>
  <c r="K31" i="10"/>
  <c r="I40" i="8"/>
  <c r="Z36" i="10"/>
  <c r="D56" i="10"/>
  <c r="Z45" i="10"/>
  <c r="G47" i="8"/>
  <c r="I39" i="10"/>
  <c r="AK31" i="10"/>
  <c r="AG49" i="10"/>
  <c r="I32" i="8"/>
  <c r="X45" i="8"/>
  <c r="L40" i="8"/>
  <c r="Z46" i="10"/>
  <c r="E50" i="10"/>
  <c r="E33" i="10"/>
  <c r="I27" i="10"/>
  <c r="M53" i="8"/>
  <c r="D55" i="10"/>
  <c r="X41" i="8"/>
  <c r="Z47" i="10"/>
  <c r="U49" i="10"/>
  <c r="O31" i="10"/>
  <c r="I38" i="10"/>
  <c r="G36" i="8"/>
  <c r="AK47" i="10"/>
  <c r="E56" i="8"/>
  <c r="L31" i="8"/>
  <c r="I45" i="8"/>
  <c r="S31" i="10"/>
  <c r="K51" i="10"/>
  <c r="I35" i="10"/>
  <c r="O44" i="8"/>
  <c r="X57" i="8"/>
  <c r="Q37" i="8"/>
  <c r="V50" i="8"/>
  <c r="U56" i="10"/>
  <c r="AC30" i="10"/>
  <c r="AK45" i="10"/>
  <c r="Q31" i="10"/>
  <c r="K45" i="10"/>
  <c r="D44" i="10"/>
  <c r="S42" i="8"/>
  <c r="AA58" i="10"/>
  <c r="Q42" i="10"/>
  <c r="I54" i="10"/>
  <c r="X33" i="8"/>
  <c r="AC53" i="10"/>
  <c r="S34" i="10"/>
  <c r="S47" i="8"/>
  <c r="M48" i="8"/>
  <c r="M52" i="10"/>
  <c r="AC55" i="10"/>
  <c r="M30" i="8"/>
  <c r="I55" i="8"/>
  <c r="O52" i="10"/>
  <c r="O56" i="10"/>
  <c r="K39" i="10"/>
  <c r="O50" i="10"/>
  <c r="O32" i="8"/>
  <c r="E38" i="10"/>
  <c r="AG37" i="10"/>
  <c r="E29" i="8"/>
  <c r="D55" i="8"/>
  <c r="AG38" i="10"/>
  <c r="S31" i="8"/>
  <c r="M57" i="8"/>
  <c r="Q32" i="8"/>
  <c r="D50" i="8"/>
  <c r="Q46" i="10"/>
  <c r="E44" i="8"/>
  <c r="AK53" i="10"/>
  <c r="E47" i="10"/>
  <c r="L45" i="8"/>
  <c r="I43" i="8"/>
  <c r="S26" i="8"/>
  <c r="G42" i="8"/>
  <c r="S44" i="10"/>
  <c r="AE32" i="10"/>
  <c r="S45" i="10"/>
  <c r="Z52" i="10"/>
  <c r="O30" i="8"/>
  <c r="D41" i="8"/>
  <c r="Q48" i="10"/>
  <c r="W45" i="10"/>
  <c r="M41" i="8"/>
  <c r="D43" i="8"/>
  <c r="Q39" i="8"/>
  <c r="D43" i="10"/>
  <c r="M49" i="10"/>
  <c r="L48" i="8"/>
  <c r="L53" i="8"/>
  <c r="M27" i="10"/>
  <c r="O53" i="10"/>
  <c r="I31" i="8"/>
  <c r="S34" i="8"/>
  <c r="V27" i="8"/>
  <c r="O31" i="8"/>
  <c r="O37" i="8"/>
  <c r="I33" i="8"/>
  <c r="S52" i="8"/>
  <c r="AE38" i="10"/>
  <c r="K38" i="10"/>
  <c r="W49" i="10"/>
  <c r="E52" i="10"/>
  <c r="E58" i="10"/>
  <c r="AC51" i="10"/>
  <c r="AE34" i="10"/>
  <c r="E29" i="10"/>
  <c r="Q54" i="8"/>
  <c r="AK36" i="10"/>
  <c r="E32" i="10"/>
  <c r="AE37" i="10"/>
  <c r="O27" i="10"/>
  <c r="Q28" i="8"/>
  <c r="AA34" i="10"/>
  <c r="B20" i="8"/>
  <c r="AE29" i="10"/>
  <c r="E30" i="8"/>
  <c r="S50" i="8"/>
  <c r="Q40" i="10"/>
  <c r="K32" i="10"/>
  <c r="G51" i="8"/>
  <c r="D29" i="8"/>
  <c r="AG44" i="10"/>
  <c r="X58" i="8"/>
  <c r="U55" i="10"/>
  <c r="E26" i="8"/>
  <c r="E42" i="8"/>
  <c r="U45" i="10"/>
  <c r="V57" i="8"/>
  <c r="M43" i="8"/>
  <c r="G31" i="8"/>
  <c r="E37" i="10"/>
  <c r="AI52" i="10"/>
  <c r="L35" i="8"/>
  <c r="AG56" i="10"/>
  <c r="G30" i="8"/>
  <c r="I58" i="8"/>
  <c r="L47" i="8"/>
  <c r="X46" i="8"/>
  <c r="Q36" i="10"/>
  <c r="Q48" i="8"/>
  <c r="D58" i="10"/>
  <c r="D50" i="10"/>
  <c r="I42" i="10"/>
  <c r="AG57" i="10"/>
  <c r="K48" i="10"/>
  <c r="U35" i="10"/>
  <c r="U51" i="10"/>
  <c r="B23" i="8"/>
  <c r="S53" i="10"/>
  <c r="AE35" i="10"/>
  <c r="D57" i="10"/>
  <c r="Z41" i="10"/>
  <c r="K41" i="10"/>
  <c r="U41" i="10"/>
  <c r="E43" i="10"/>
  <c r="AA38" i="10"/>
  <c r="AI31" i="10"/>
  <c r="S39" i="8"/>
  <c r="Q29" i="10"/>
  <c r="V46" i="8"/>
  <c r="K43" i="10"/>
  <c r="U33" i="10"/>
  <c r="Q38" i="10"/>
  <c r="G56" i="8"/>
  <c r="I30" i="8"/>
  <c r="U39" i="10"/>
  <c r="K56" i="10"/>
  <c r="V29" i="8"/>
  <c r="L34" i="8"/>
  <c r="Q49" i="10"/>
  <c r="V47" i="8"/>
  <c r="I34" i="8"/>
  <c r="AC52" i="10"/>
  <c r="G38" i="8"/>
  <c r="Q33" i="10"/>
  <c r="S29" i="8"/>
  <c r="I53" i="10"/>
  <c r="AI58" i="10"/>
  <c r="W39" i="10"/>
  <c r="Z33" i="10"/>
  <c r="V33" i="8"/>
  <c r="G33" i="8"/>
  <c r="D41" i="10"/>
  <c r="O54" i="8"/>
  <c r="AK38" i="10"/>
  <c r="K30" i="10"/>
  <c r="Q45" i="8"/>
  <c r="AG33" i="10"/>
  <c r="E33" i="8"/>
  <c r="K58" i="10"/>
  <c r="S48" i="8"/>
  <c r="AA31" i="10"/>
  <c r="V30" i="8"/>
  <c r="L57" i="8"/>
  <c r="S40" i="8"/>
  <c r="E34" i="10"/>
  <c r="I48" i="8"/>
  <c r="D57" i="8"/>
  <c r="G43" i="8"/>
  <c r="AC33" i="10"/>
  <c r="AC50" i="10"/>
  <c r="U40" i="10"/>
  <c r="Z42" i="10"/>
  <c r="AE45" i="10"/>
  <c r="AI41" i="10"/>
  <c r="AC43" i="10"/>
  <c r="V44" i="8"/>
  <c r="AK49" i="10"/>
  <c r="I42" i="8"/>
  <c r="O30" i="10"/>
  <c r="X47" i="8"/>
  <c r="AK29" i="10"/>
  <c r="E54" i="8"/>
  <c r="I41" i="8"/>
  <c r="G40" i="8"/>
  <c r="E40" i="10"/>
  <c r="E44" i="10"/>
  <c r="K35" i="10"/>
  <c r="L41" i="8"/>
  <c r="O34" i="8"/>
  <c r="AK37" i="10"/>
  <c r="S36" i="8"/>
  <c r="Q30" i="10"/>
  <c r="AG34" i="10"/>
  <c r="AK32" i="10"/>
  <c r="E39" i="10"/>
  <c r="O45" i="8"/>
  <c r="AE42" i="10"/>
  <c r="AG52" i="10"/>
  <c r="W52" i="10"/>
  <c r="AG42" i="10"/>
  <c r="AE46" i="10"/>
  <c r="S58" i="8"/>
  <c r="E39" i="8"/>
  <c r="S49" i="10"/>
  <c r="W30" i="10"/>
  <c r="AK27" i="10"/>
  <c r="W34" i="10"/>
  <c r="L44" i="8"/>
  <c r="M33" i="8"/>
  <c r="O58" i="8"/>
  <c r="AK56" i="10"/>
  <c r="AC38" i="10"/>
  <c r="AE58" i="10"/>
  <c r="E52" i="8"/>
  <c r="AI50" i="10"/>
  <c r="E51" i="8"/>
  <c r="M49" i="8"/>
  <c r="AA27" i="10"/>
  <c r="I50" i="10"/>
  <c r="D58" i="8"/>
  <c r="O55" i="10"/>
  <c r="M36" i="8"/>
  <c r="Q50" i="10"/>
  <c r="O27" i="8"/>
  <c r="AE56" i="10"/>
  <c r="V43" i="8"/>
  <c r="AI46" i="10"/>
  <c r="O36" i="10"/>
  <c r="K37" i="10"/>
  <c r="AA36" i="10"/>
  <c r="AK35" i="10"/>
  <c r="AE44" i="10"/>
  <c r="G53" i="8"/>
  <c r="W50" i="10"/>
  <c r="V48" i="8"/>
  <c r="O50" i="8"/>
  <c r="L54" i="8"/>
  <c r="AI42" i="10"/>
  <c r="M46" i="8"/>
  <c r="X42" i="8"/>
  <c r="I41" i="10"/>
  <c r="AG47" i="10"/>
  <c r="M38" i="10"/>
  <c r="I33" i="10"/>
  <c r="S45" i="8"/>
  <c r="AA42" i="10"/>
  <c r="AC36" i="10"/>
  <c r="X31" i="8"/>
  <c r="O33" i="8"/>
  <c r="S37" i="10"/>
  <c r="S28" i="8"/>
  <c r="O47" i="8"/>
  <c r="AC48" i="10"/>
  <c r="D54" i="8"/>
  <c r="M31" i="8"/>
  <c r="M33" i="10"/>
  <c r="L46" i="8"/>
  <c r="K47" i="10"/>
  <c r="AG53" i="10"/>
  <c r="Z49" i="10"/>
  <c r="AE54" i="10"/>
  <c r="AA43" i="10"/>
  <c r="Q52" i="8"/>
  <c r="AI57" i="10"/>
  <c r="M47" i="8"/>
  <c r="O38" i="8"/>
  <c r="I56" i="10"/>
  <c r="G35" i="8"/>
  <c r="G32" i="8"/>
  <c r="AG54" i="10"/>
  <c r="Q58" i="8"/>
  <c r="Q55" i="8"/>
  <c r="Q58" i="10"/>
  <c r="AE40" i="10"/>
  <c r="D33" i="10"/>
  <c r="S55" i="10"/>
  <c r="O29" i="10"/>
  <c r="O37" i="10"/>
  <c r="AA47" i="10"/>
  <c r="U58" i="10"/>
  <c r="D48" i="10"/>
  <c r="AK58" i="10"/>
  <c r="I50" i="8"/>
  <c r="AA29" i="10"/>
  <c r="V32" i="8"/>
  <c r="AE52" i="10"/>
  <c r="U48" i="10"/>
  <c r="I55" i="10"/>
  <c r="D32" i="10"/>
  <c r="X44" i="8"/>
  <c r="AI33" i="10"/>
  <c r="K36" i="10"/>
  <c r="E27" i="8"/>
  <c r="M52" i="8"/>
  <c r="AG27" i="10"/>
  <c r="I46" i="8"/>
  <c r="X50" i="8"/>
  <c r="U53" i="10"/>
  <c r="V45" i="8"/>
  <c r="V39" i="8"/>
  <c r="D56" i="8"/>
  <c r="E43" i="8"/>
  <c r="I34" i="10"/>
  <c r="D45" i="10"/>
  <c r="S56" i="8"/>
  <c r="G45" i="8"/>
  <c r="O42" i="10"/>
  <c r="AK52" i="10"/>
  <c r="S51" i="10"/>
  <c r="AK51" i="10"/>
  <c r="O46" i="10"/>
  <c r="V34" i="8"/>
  <c r="I44" i="8"/>
  <c r="Z54" i="10"/>
  <c r="AI39" i="10"/>
  <c r="S35" i="10"/>
  <c r="V42" i="8"/>
  <c r="V38" i="8"/>
  <c r="E27" i="10"/>
  <c r="S27" i="10"/>
  <c r="Q38" i="8"/>
  <c r="I40" i="10"/>
  <c r="E31" i="10"/>
  <c r="W42" i="10"/>
  <c r="AA50" i="10"/>
  <c r="O33" i="10"/>
  <c r="V26" i="8"/>
  <c r="Z35" i="10"/>
  <c r="S38" i="8"/>
  <c r="E35" i="10"/>
  <c r="G39" i="8"/>
  <c r="E31" i="8"/>
  <c r="E53" i="8"/>
  <c r="S41" i="10"/>
  <c r="E46" i="8"/>
  <c r="E30" i="10"/>
  <c r="S47" i="10"/>
  <c r="L51" i="8"/>
  <c r="I37" i="8"/>
  <c r="M54" i="8"/>
  <c r="I57" i="10"/>
  <c r="S54" i="10"/>
  <c r="K54" i="10"/>
  <c r="AI53" i="10"/>
  <c r="M57" i="10"/>
  <c r="M51" i="8"/>
  <c r="O48" i="10"/>
  <c r="O41" i="10"/>
  <c r="E28" i="8"/>
  <c r="Z40" i="10"/>
  <c r="I47" i="8"/>
  <c r="W44" i="10"/>
  <c r="Q47" i="10"/>
  <c r="X52" i="8"/>
  <c r="O49" i="8"/>
  <c r="M58" i="10"/>
  <c r="D33" i="8"/>
  <c r="M39" i="10"/>
  <c r="L33" i="8"/>
  <c r="O42" i="8"/>
  <c r="D34" i="10"/>
  <c r="Q33" i="8"/>
  <c r="I29" i="8"/>
  <c r="D35" i="8"/>
  <c r="I51" i="8"/>
  <c r="G41" i="8"/>
  <c r="E57" i="10"/>
  <c r="X43" i="8"/>
  <c r="M39" i="8"/>
  <c r="S57" i="8"/>
  <c r="AE41" i="10"/>
  <c r="S35" i="8"/>
  <c r="AE27" i="10"/>
  <c r="M56" i="8"/>
  <c r="U46" i="10"/>
  <c r="AI32" i="10"/>
  <c r="U57" i="10"/>
  <c r="I48" i="10"/>
  <c r="AC54" i="10"/>
  <c r="O29" i="8"/>
  <c r="E56" i="10"/>
  <c r="V36" i="8"/>
  <c r="Z30" i="10"/>
  <c r="O49" i="10"/>
  <c r="L42" i="8"/>
  <c r="M48" i="10"/>
  <c r="Q53" i="10"/>
  <c r="K52" i="10"/>
  <c r="L29" i="8"/>
  <c r="O26" i="8"/>
  <c r="AI54" i="10"/>
  <c r="AE47" i="10"/>
  <c r="G48" i="8"/>
  <c r="X54" i="8"/>
  <c r="I57" i="8"/>
  <c r="E57" i="8"/>
  <c r="G54" i="8"/>
  <c r="I37" i="10"/>
  <c r="M35" i="8"/>
  <c r="V28" i="8"/>
  <c r="S33" i="10"/>
  <c r="M45" i="10"/>
  <c r="AA30" i="10"/>
  <c r="B19" i="8"/>
  <c r="S55" i="8"/>
  <c r="E48" i="8"/>
  <c r="AG39" i="10"/>
  <c r="Q41" i="10"/>
  <c r="K50" i="10"/>
  <c r="M37" i="10"/>
  <c r="M45" i="8"/>
  <c r="E50" i="8"/>
  <c r="X53" i="8"/>
  <c r="O41" i="8"/>
  <c r="B21" i="8"/>
  <c r="G34" i="8"/>
  <c r="AI37" i="10"/>
  <c r="AK54" i="10"/>
  <c r="L27" i="8"/>
  <c r="AK46" i="10"/>
  <c r="U31" i="10"/>
  <c r="Q51" i="8"/>
  <c r="X34" i="8"/>
  <c r="O53" i="8"/>
  <c r="E47" i="8"/>
  <c r="F47" i="8" l="1"/>
  <c r="P53" i="8"/>
  <c r="Y34" i="8"/>
  <c r="R51" i="8"/>
  <c r="V31" i="10"/>
  <c r="AL46" i="10"/>
  <c r="AL54" i="10"/>
  <c r="AJ37" i="10"/>
  <c r="H34" i="8"/>
  <c r="C21" i="8"/>
  <c r="M21" i="8"/>
  <c r="Q21" i="8"/>
  <c r="E21" i="8"/>
  <c r="L21" i="8"/>
  <c r="S21" i="8"/>
  <c r="T21" i="8" s="1"/>
  <c r="I21" i="8"/>
  <c r="X21" i="8"/>
  <c r="G21" i="8"/>
  <c r="D21" i="8"/>
  <c r="V21" i="8"/>
  <c r="O21" i="8"/>
  <c r="P41" i="8"/>
  <c r="Y53" i="8"/>
  <c r="F50" i="8"/>
  <c r="N45" i="8"/>
  <c r="N37" i="10"/>
  <c r="L50" i="10"/>
  <c r="R41" i="10"/>
  <c r="AH39" i="10"/>
  <c r="F48" i="8"/>
  <c r="T55" i="8"/>
  <c r="M19" i="8"/>
  <c r="G19" i="8"/>
  <c r="X19" i="8"/>
  <c r="D19" i="8"/>
  <c r="I19" i="8"/>
  <c r="O19" i="8"/>
  <c r="Q19" i="8"/>
  <c r="L19" i="8"/>
  <c r="V19" i="8"/>
  <c r="S19" i="8"/>
  <c r="C19" i="8"/>
  <c r="E19" i="8"/>
  <c r="AB30" i="10"/>
  <c r="N45" i="10"/>
  <c r="T33" i="10"/>
  <c r="W28" i="8"/>
  <c r="N35" i="8"/>
  <c r="J37" i="10"/>
  <c r="H54" i="8"/>
  <c r="F57" i="8"/>
  <c r="J57" i="8"/>
  <c r="Y54" i="8"/>
  <c r="H48" i="8"/>
  <c r="AF47" i="10"/>
  <c r="AE23" i="10"/>
  <c r="AJ54" i="10"/>
  <c r="P26" i="8"/>
  <c r="L52" i="10"/>
  <c r="R53" i="10"/>
  <c r="N48" i="10"/>
  <c r="P49" i="10"/>
  <c r="W36" i="8"/>
  <c r="H56" i="10"/>
  <c r="E24" i="10"/>
  <c r="F56" i="10"/>
  <c r="P29" i="8"/>
  <c r="AD54" i="10"/>
  <c r="J48" i="10"/>
  <c r="V57" i="10"/>
  <c r="AJ32" i="10"/>
  <c r="V46" i="10"/>
  <c r="N56" i="8"/>
  <c r="AF27" i="10"/>
  <c r="AE19" i="10"/>
  <c r="T35" i="8"/>
  <c r="AF41" i="10"/>
  <c r="T57" i="8"/>
  <c r="N39" i="8"/>
  <c r="Y43" i="8"/>
  <c r="F57" i="10"/>
  <c r="H57" i="10"/>
  <c r="H41" i="8"/>
  <c r="J51" i="8"/>
  <c r="J29" i="8"/>
  <c r="R33" i="8"/>
  <c r="P42" i="8"/>
  <c r="N39" i="10"/>
  <c r="N58" i="10"/>
  <c r="P49" i="8"/>
  <c r="Y52" i="8"/>
  <c r="Q23" i="10"/>
  <c r="R47" i="10"/>
  <c r="X44" i="10"/>
  <c r="J47" i="8"/>
  <c r="Z22" i="10"/>
  <c r="F28" i="8"/>
  <c r="P41" i="10"/>
  <c r="P48" i="10"/>
  <c r="N51" i="8"/>
  <c r="N57" i="10"/>
  <c r="AJ53" i="10"/>
  <c r="L54" i="10"/>
  <c r="T54" i="10"/>
  <c r="J57" i="10"/>
  <c r="N54" i="8"/>
  <c r="J37" i="8"/>
  <c r="S23" i="10"/>
  <c r="T47" i="10"/>
  <c r="H30" i="10"/>
  <c r="F30" i="10"/>
  <c r="F46" i="8"/>
  <c r="T41" i="10"/>
  <c r="F53" i="8"/>
  <c r="F31" i="8"/>
  <c r="H39" i="8"/>
  <c r="H35" i="10"/>
  <c r="F35" i="10"/>
  <c r="T38" i="8"/>
  <c r="W26" i="8"/>
  <c r="P33" i="10"/>
  <c r="AB50" i="10"/>
  <c r="X42" i="10"/>
  <c r="H31" i="10"/>
  <c r="F31" i="10"/>
  <c r="J40" i="10"/>
  <c r="I22" i="10"/>
  <c r="R38" i="8"/>
  <c r="T27" i="10"/>
  <c r="S19" i="10"/>
  <c r="E19" i="10"/>
  <c r="F27" i="10"/>
  <c r="H27" i="10"/>
  <c r="W38" i="8"/>
  <c r="W42" i="8"/>
  <c r="T35" i="10"/>
  <c r="AJ39" i="10"/>
  <c r="J44" i="8"/>
  <c r="W34" i="8"/>
  <c r="P46" i="10"/>
  <c r="AL51" i="10"/>
  <c r="T51" i="10"/>
  <c r="AL52" i="10"/>
  <c r="P42" i="10"/>
  <c r="H45" i="8"/>
  <c r="T56" i="8"/>
  <c r="J34" i="10"/>
  <c r="F43" i="8"/>
  <c r="W39" i="8"/>
  <c r="W45" i="8"/>
  <c r="V53" i="10"/>
  <c r="Y50" i="8"/>
  <c r="J46" i="8"/>
  <c r="AH27" i="10"/>
  <c r="AG19" i="10"/>
  <c r="N52" i="8"/>
  <c r="F27" i="8"/>
  <c r="L36" i="10"/>
  <c r="K21" i="10"/>
  <c r="AJ33" i="10"/>
  <c r="Y44" i="8"/>
  <c r="J55" i="10"/>
  <c r="V48" i="10"/>
  <c r="AF52" i="10"/>
  <c r="W32" i="8"/>
  <c r="AA20" i="10"/>
  <c r="AB29" i="10"/>
  <c r="J50" i="8"/>
  <c r="AL58" i="10"/>
  <c r="V58" i="10"/>
  <c r="AB47" i="10"/>
  <c r="AA23" i="10"/>
  <c r="P37" i="10"/>
  <c r="O20" i="10"/>
  <c r="P29" i="10"/>
  <c r="T55" i="10"/>
  <c r="AF40" i="10"/>
  <c r="AE22" i="10"/>
  <c r="R58" i="10"/>
  <c r="R55" i="8"/>
  <c r="R58" i="8"/>
  <c r="AH54" i="10"/>
  <c r="H32" i="8"/>
  <c r="H35" i="8"/>
  <c r="I24" i="10"/>
  <c r="J24" i="10" s="1"/>
  <c r="J56" i="10"/>
  <c r="P38" i="8"/>
  <c r="N47" i="8"/>
  <c r="AJ57" i="10"/>
  <c r="R52" i="8"/>
  <c r="AB43" i="10"/>
  <c r="AF54" i="10"/>
  <c r="AH53" i="10"/>
  <c r="L47" i="10"/>
  <c r="K23" i="10"/>
  <c r="N33" i="10"/>
  <c r="N31" i="8"/>
  <c r="AD48" i="10"/>
  <c r="P47" i="8"/>
  <c r="T28" i="8"/>
  <c r="T37" i="10"/>
  <c r="P33" i="8"/>
  <c r="Y31" i="8"/>
  <c r="AD36" i="10"/>
  <c r="AC21" i="10"/>
  <c r="AB42" i="10"/>
  <c r="T45" i="8"/>
  <c r="J33" i="10"/>
  <c r="N38" i="10"/>
  <c r="AH47" i="10"/>
  <c r="AG23" i="10"/>
  <c r="J41" i="10"/>
  <c r="Y42" i="8"/>
  <c r="N46" i="8"/>
  <c r="AJ42" i="10"/>
  <c r="P50" i="8"/>
  <c r="W48" i="8"/>
  <c r="X50" i="10"/>
  <c r="H53" i="8"/>
  <c r="AF44" i="10"/>
  <c r="AL35" i="10"/>
  <c r="AA21" i="10"/>
  <c r="AB36" i="10"/>
  <c r="L37" i="10"/>
  <c r="P36" i="10"/>
  <c r="O21" i="10"/>
  <c r="AJ46" i="10"/>
  <c r="W43" i="8"/>
  <c r="AE24" i="10"/>
  <c r="AF56" i="10"/>
  <c r="P27" i="8"/>
  <c r="R50" i="10"/>
  <c r="N36" i="8"/>
  <c r="P55" i="10"/>
  <c r="J50" i="10"/>
  <c r="AB27" i="10"/>
  <c r="AA19" i="10"/>
  <c r="N49" i="8"/>
  <c r="F51" i="8"/>
  <c r="AJ50" i="10"/>
  <c r="F52" i="8"/>
  <c r="AF58" i="10"/>
  <c r="AD38" i="10"/>
  <c r="AK24" i="10"/>
  <c r="AL56" i="10"/>
  <c r="P58" i="8"/>
  <c r="N33" i="8"/>
  <c r="X34" i="10"/>
  <c r="AK19" i="10"/>
  <c r="AL27" i="10"/>
  <c r="X30" i="10"/>
  <c r="T49" i="10"/>
  <c r="F39" i="8"/>
  <c r="T58" i="8"/>
  <c r="AF46" i="10"/>
  <c r="AH42" i="10"/>
  <c r="X52" i="10"/>
  <c r="AH52" i="10"/>
  <c r="AF42" i="10"/>
  <c r="P45" i="8"/>
  <c r="H39" i="10"/>
  <c r="F39" i="10"/>
  <c r="AL32" i="10"/>
  <c r="AH34" i="10"/>
  <c r="R30" i="10"/>
  <c r="T36" i="8"/>
  <c r="AL37" i="10"/>
  <c r="P34" i="8"/>
  <c r="L35" i="10"/>
  <c r="F44" i="10"/>
  <c r="H44" i="10"/>
  <c r="E22" i="10"/>
  <c r="F40" i="10"/>
  <c r="H40" i="10"/>
  <c r="H40" i="8"/>
  <c r="J41" i="8"/>
  <c r="F54" i="8"/>
  <c r="AK20" i="10"/>
  <c r="AL20" i="10" s="1"/>
  <c r="AL29" i="10"/>
  <c r="Y47" i="8"/>
  <c r="P30" i="10"/>
  <c r="J42" i="8"/>
  <c r="AL49" i="10"/>
  <c r="W44" i="8"/>
  <c r="AD43" i="10"/>
  <c r="AJ41" i="10"/>
  <c r="AF45" i="10"/>
  <c r="U22" i="10"/>
  <c r="V22" i="10" s="1"/>
  <c r="V40" i="10"/>
  <c r="AD50" i="10"/>
  <c r="AD33" i="10"/>
  <c r="H43" i="8"/>
  <c r="J48" i="8"/>
  <c r="H34" i="10"/>
  <c r="F34" i="10"/>
  <c r="T40" i="8"/>
  <c r="W30" i="8"/>
  <c r="AB31" i="10"/>
  <c r="T48" i="8"/>
  <c r="L58" i="10"/>
  <c r="F33" i="8"/>
  <c r="AH33" i="10"/>
  <c r="R45" i="8"/>
  <c r="L30" i="10"/>
  <c r="AL38" i="10"/>
  <c r="P54" i="8"/>
  <c r="H33" i="8"/>
  <c r="W33" i="8"/>
  <c r="X39" i="10"/>
  <c r="AJ58" i="10"/>
  <c r="J53" i="10"/>
  <c r="T29" i="8"/>
  <c r="R33" i="10"/>
  <c r="H38" i="8"/>
  <c r="AD52" i="10"/>
  <c r="J34" i="8"/>
  <c r="W47" i="8"/>
  <c r="R49" i="10"/>
  <c r="W29" i="8"/>
  <c r="L56" i="10"/>
  <c r="K24" i="10"/>
  <c r="L24" i="10" s="1"/>
  <c r="V39" i="10"/>
  <c r="J30" i="8"/>
  <c r="H56" i="8"/>
  <c r="R38" i="10"/>
  <c r="V33" i="10"/>
  <c r="L43" i="10"/>
  <c r="W46" i="8"/>
  <c r="R29" i="10"/>
  <c r="Q20" i="10"/>
  <c r="T39" i="8"/>
  <c r="AJ31" i="10"/>
  <c r="AB38" i="10"/>
  <c r="H43" i="10"/>
  <c r="F43" i="10"/>
  <c r="V41" i="10"/>
  <c r="L41" i="10"/>
  <c r="AF35" i="10"/>
  <c r="T53" i="10"/>
  <c r="V23" i="8"/>
  <c r="E23" i="8"/>
  <c r="I23" i="8"/>
  <c r="Q23" i="8"/>
  <c r="X23" i="8"/>
  <c r="Y23" i="8" s="1"/>
  <c r="D23" i="8"/>
  <c r="O23" i="8"/>
  <c r="L23" i="8"/>
  <c r="S23" i="8"/>
  <c r="C23" i="8"/>
  <c r="G23" i="8"/>
  <c r="H23" i="8" s="1"/>
  <c r="M23" i="8"/>
  <c r="V51" i="10"/>
  <c r="V35" i="10"/>
  <c r="L48" i="10"/>
  <c r="AH57" i="10"/>
  <c r="J42" i="10"/>
  <c r="R48" i="8"/>
  <c r="Q21" i="10"/>
  <c r="R36" i="10"/>
  <c r="Y46" i="8"/>
  <c r="J58" i="8"/>
  <c r="H30" i="8"/>
  <c r="AG24" i="10"/>
  <c r="AH56" i="10"/>
  <c r="AJ52" i="10"/>
  <c r="H37" i="10"/>
  <c r="F37" i="10"/>
  <c r="H31" i="8"/>
  <c r="N43" i="8"/>
  <c r="W57" i="8"/>
  <c r="V45" i="10"/>
  <c r="F42" i="8"/>
  <c r="F26" i="8"/>
  <c r="V55" i="10"/>
  <c r="Y58" i="8"/>
  <c r="AH44" i="10"/>
  <c r="H51" i="8"/>
  <c r="L32" i="10"/>
  <c r="Q22" i="10"/>
  <c r="R40" i="10"/>
  <c r="T50" i="8"/>
  <c r="F30" i="8"/>
  <c r="AE20" i="10"/>
  <c r="AF29" i="10"/>
  <c r="Q20" i="8"/>
  <c r="S20" i="8"/>
  <c r="O20" i="8"/>
  <c r="I20" i="8"/>
  <c r="X20" i="8"/>
  <c r="E20" i="8"/>
  <c r="M20" i="8"/>
  <c r="C20" i="8"/>
  <c r="L20" i="8"/>
  <c r="D20" i="8"/>
  <c r="V20" i="8"/>
  <c r="W20" i="8" s="1"/>
  <c r="G20" i="8"/>
  <c r="AB34" i="10"/>
  <c r="R28" i="8"/>
  <c r="O19" i="10"/>
  <c r="P27" i="10"/>
  <c r="AF37" i="10"/>
  <c r="H32" i="10"/>
  <c r="F32" i="10"/>
  <c r="AL36" i="10"/>
  <c r="AK21" i="10"/>
  <c r="R54" i="8"/>
  <c r="E20" i="10"/>
  <c r="F29" i="10"/>
  <c r="H29" i="10"/>
  <c r="AF34" i="10"/>
  <c r="AD51" i="10"/>
  <c r="H58" i="10"/>
  <c r="F58" i="10"/>
  <c r="F52" i="10"/>
  <c r="H52" i="10"/>
  <c r="X49" i="10"/>
  <c r="L38" i="10"/>
  <c r="AF38" i="10"/>
  <c r="T52" i="8"/>
  <c r="J33" i="8"/>
  <c r="P37" i="8"/>
  <c r="P31" i="8"/>
  <c r="W27" i="8"/>
  <c r="T34" i="8"/>
  <c r="J31" i="8"/>
  <c r="P53" i="10"/>
  <c r="M19" i="10"/>
  <c r="N27" i="10"/>
  <c r="N49" i="10"/>
  <c r="R39" i="8"/>
  <c r="N41" i="8"/>
  <c r="X45" i="10"/>
  <c r="R48" i="10"/>
  <c r="P30" i="8"/>
  <c r="T45" i="10"/>
  <c r="AF32" i="10"/>
  <c r="T44" i="10"/>
  <c r="H42" i="8"/>
  <c r="T26" i="8"/>
  <c r="J43" i="8"/>
  <c r="H47" i="10"/>
  <c r="E23" i="10"/>
  <c r="F47" i="10"/>
  <c r="AL53" i="10"/>
  <c r="F44" i="8"/>
  <c r="R46" i="10"/>
  <c r="R32" i="8"/>
  <c r="N57" i="8"/>
  <c r="T31" i="8"/>
  <c r="AH38" i="10"/>
  <c r="F29" i="8"/>
  <c r="AH37" i="10"/>
  <c r="F38" i="10"/>
  <c r="H38" i="10"/>
  <c r="P32" i="8"/>
  <c r="P50" i="10"/>
  <c r="L39" i="10"/>
  <c r="O24" i="10"/>
  <c r="P24" i="10" s="1"/>
  <c r="P56" i="10"/>
  <c r="P52" i="10"/>
  <c r="J55" i="8"/>
  <c r="N30" i="8"/>
  <c r="AD55" i="10"/>
  <c r="N52" i="10"/>
  <c r="N48" i="8"/>
  <c r="T47" i="8"/>
  <c r="T34" i="10"/>
  <c r="AD53" i="10"/>
  <c r="Y33" i="8"/>
  <c r="J54" i="10"/>
  <c r="R42" i="10"/>
  <c r="AB58" i="10"/>
  <c r="T42" i="8"/>
  <c r="L45" i="10"/>
  <c r="R31" i="10"/>
  <c r="AL45" i="10"/>
  <c r="AD30" i="10"/>
  <c r="U24" i="10"/>
  <c r="V24" i="10" s="1"/>
  <c r="V56" i="10"/>
  <c r="W50" i="8"/>
  <c r="R37" i="8"/>
  <c r="Y57" i="8"/>
  <c r="P44" i="8"/>
  <c r="J35" i="10"/>
  <c r="L51" i="10"/>
  <c r="T31" i="10"/>
  <c r="J45" i="8"/>
  <c r="F56" i="8"/>
  <c r="AK23" i="10"/>
  <c r="AL23" i="10" s="1"/>
  <c r="AL47" i="10"/>
  <c r="H36" i="8"/>
  <c r="J38" i="10"/>
  <c r="P31" i="10"/>
  <c r="V49" i="10"/>
  <c r="Z23" i="10"/>
  <c r="Y41" i="8"/>
  <c r="N53" i="8"/>
  <c r="J27" i="10"/>
  <c r="I19" i="10"/>
  <c r="H33" i="10"/>
  <c r="F33" i="10"/>
  <c r="F50" i="10"/>
  <c r="H50" i="10"/>
  <c r="Y45" i="8"/>
  <c r="J32" i="8"/>
  <c r="AH49" i="10"/>
  <c r="AL31" i="10"/>
  <c r="J39" i="10"/>
  <c r="H47" i="8"/>
  <c r="D24" i="10"/>
  <c r="Z21" i="10"/>
  <c r="J40" i="8"/>
  <c r="L31" i="10"/>
  <c r="R45" i="10"/>
  <c r="F41" i="10"/>
  <c r="H41" i="10"/>
  <c r="AB46" i="10"/>
  <c r="J58" i="10"/>
  <c r="W35" i="8"/>
  <c r="H58" i="8"/>
  <c r="AD57" i="10"/>
  <c r="U20" i="10"/>
  <c r="V20" i="10" s="1"/>
  <c r="V29" i="10"/>
  <c r="N43" i="10"/>
  <c r="T27" i="8"/>
  <c r="M24" i="10"/>
  <c r="N24" i="10" s="1"/>
  <c r="N56" i="10"/>
  <c r="Y37" i="8"/>
  <c r="T57" i="10"/>
  <c r="R54" i="10"/>
  <c r="V30" i="10"/>
  <c r="AJ35" i="10"/>
  <c r="H53" i="10"/>
  <c r="F53" i="10"/>
  <c r="AE21" i="10"/>
  <c r="AF36" i="10"/>
  <c r="W55" i="8"/>
  <c r="AF30" i="10"/>
  <c r="X35" i="10"/>
  <c r="R44" i="8"/>
  <c r="AF49" i="10"/>
  <c r="J52" i="8"/>
  <c r="AH29" i="10"/>
  <c r="AG20" i="10"/>
  <c r="AH20" i="10" s="1"/>
  <c r="AH46" i="10"/>
  <c r="AJ36" i="10"/>
  <c r="AI21" i="10"/>
  <c r="AD49" i="10"/>
  <c r="AF55" i="10"/>
  <c r="J46" i="10"/>
  <c r="AB54" i="10"/>
  <c r="P28" i="8"/>
  <c r="F40" i="8"/>
  <c r="H26" i="8"/>
  <c r="F55" i="8"/>
  <c r="F38" i="8"/>
  <c r="AD47" i="10"/>
  <c r="AC23" i="10"/>
  <c r="AD23" i="10" s="1"/>
  <c r="R51" i="10"/>
  <c r="N50" i="8"/>
  <c r="AL57" i="10"/>
  <c r="AJ48" i="10"/>
  <c r="L27" i="10"/>
  <c r="K19" i="10"/>
  <c r="AD29" i="10"/>
  <c r="AC20" i="10"/>
  <c r="AD20" i="10" s="1"/>
  <c r="W40" i="8"/>
  <c r="N28" i="8"/>
  <c r="AJ51" i="10"/>
  <c r="X53" i="10"/>
  <c r="I23" i="10"/>
  <c r="J23" i="10" s="1"/>
  <c r="J47" i="10"/>
  <c r="J27" i="8"/>
  <c r="L34" i="10"/>
  <c r="AB56" i="10"/>
  <c r="AA24" i="10"/>
  <c r="AH43" i="10"/>
  <c r="R53" i="8"/>
  <c r="AJ49" i="10"/>
  <c r="R34" i="10"/>
  <c r="AH45" i="10"/>
  <c r="AD37" i="10"/>
  <c r="N34" i="8"/>
  <c r="AD34" i="10"/>
  <c r="R27" i="10"/>
  <c r="Q19" i="10"/>
  <c r="V44" i="10"/>
  <c r="T29" i="10"/>
  <c r="S20" i="10"/>
  <c r="T20" i="10" s="1"/>
  <c r="J49" i="10"/>
  <c r="AH48" i="10"/>
  <c r="F51" i="10"/>
  <c r="H51" i="10"/>
  <c r="W37" i="8"/>
  <c r="H42" i="10"/>
  <c r="F42" i="10"/>
  <c r="P32" i="10"/>
  <c r="U21" i="10"/>
  <c r="V36" i="10"/>
  <c r="J30" i="10"/>
  <c r="Z24" i="10"/>
  <c r="AL30" i="10"/>
  <c r="Y27" i="8"/>
  <c r="W20" i="10"/>
  <c r="X20" i="10" s="1"/>
  <c r="X29" i="10"/>
  <c r="X33" i="10"/>
  <c r="N54" i="10"/>
  <c r="Q22" i="8"/>
  <c r="O22" i="8"/>
  <c r="L22" i="8"/>
  <c r="E22" i="8"/>
  <c r="C22" i="8"/>
  <c r="V22" i="8"/>
  <c r="X22" i="8"/>
  <c r="Y22" i="8" s="1"/>
  <c r="G22" i="8"/>
  <c r="D22" i="8"/>
  <c r="I22" i="8"/>
  <c r="S22" i="8"/>
  <c r="M22" i="8"/>
  <c r="N22" i="8" s="1"/>
  <c r="W31" i="8"/>
  <c r="AF43" i="10"/>
  <c r="AJ44" i="10"/>
  <c r="V37" i="10"/>
  <c r="AI22" i="10"/>
  <c r="AJ40" i="10"/>
  <c r="J56" i="8"/>
  <c r="Q24" i="10"/>
  <c r="R24" i="10" s="1"/>
  <c r="R56" i="10"/>
  <c r="Y51" i="8"/>
  <c r="N38" i="8"/>
  <c r="P38" i="10"/>
  <c r="P56" i="8"/>
  <c r="N44" i="10"/>
  <c r="L57" i="10"/>
  <c r="X47" i="10"/>
  <c r="W23" i="10"/>
  <c r="X23" i="10" s="1"/>
  <c r="AG21" i="10"/>
  <c r="AH36" i="10"/>
  <c r="T46" i="8"/>
  <c r="R36" i="8"/>
  <c r="F36" i="8"/>
  <c r="Y29" i="8"/>
  <c r="AJ30" i="10"/>
  <c r="F37" i="8"/>
  <c r="L46" i="10"/>
  <c r="H44" i="8"/>
  <c r="T32" i="10"/>
  <c r="AL39" i="10"/>
  <c r="AB33" i="10"/>
  <c r="N40" i="10"/>
  <c r="M22" i="10"/>
  <c r="H52" i="8"/>
  <c r="D19" i="10"/>
  <c r="AF48" i="10"/>
  <c r="M20" i="10"/>
  <c r="N20" i="10" s="1"/>
  <c r="N29" i="10"/>
  <c r="T49" i="8"/>
  <c r="N34" i="10"/>
  <c r="J29" i="10"/>
  <c r="I20" i="10"/>
  <c r="J20" i="10" s="1"/>
  <c r="N27" i="8"/>
  <c r="AH41" i="10"/>
  <c r="P35" i="8"/>
  <c r="AJ38" i="10"/>
  <c r="AB37" i="10"/>
  <c r="AJ55" i="10"/>
  <c r="V32" i="10"/>
  <c r="R39" i="10"/>
  <c r="J51" i="10"/>
  <c r="J44" i="10"/>
  <c r="AH30" i="10"/>
  <c r="R44" i="10"/>
  <c r="F36" i="10"/>
  <c r="H36" i="10"/>
  <c r="E21" i="10"/>
  <c r="R43" i="10"/>
  <c r="N30" i="10"/>
  <c r="X54" i="10"/>
  <c r="N29" i="8"/>
  <c r="X31" i="10"/>
  <c r="W56" i="8"/>
  <c r="AF50" i="10"/>
  <c r="AL42" i="10"/>
  <c r="R57" i="10"/>
  <c r="P44" i="10"/>
  <c r="X32" i="10"/>
  <c r="N58" i="8"/>
  <c r="R55" i="10"/>
  <c r="V42" i="10"/>
  <c r="T40" i="10"/>
  <c r="S22" i="10"/>
  <c r="X51" i="10"/>
  <c r="N55" i="10"/>
  <c r="AB49" i="10"/>
  <c r="J32" i="10"/>
  <c r="P47" i="10"/>
  <c r="O23" i="10"/>
  <c r="P23" i="10" s="1"/>
  <c r="P54" i="10"/>
  <c r="T32" i="8"/>
  <c r="X46" i="10"/>
  <c r="AB41" i="10"/>
  <c r="T36" i="10"/>
  <c r="S21" i="10"/>
  <c r="P57" i="8"/>
  <c r="Y48" i="8"/>
  <c r="R50" i="8"/>
  <c r="W52" i="8"/>
  <c r="W51" i="8"/>
  <c r="V43" i="10"/>
  <c r="X48" i="10"/>
  <c r="N55" i="8"/>
  <c r="W19" i="10"/>
  <c r="X27" i="10"/>
  <c r="R56" i="8"/>
  <c r="J52" i="10"/>
  <c r="N26" i="8"/>
  <c r="R35" i="8"/>
  <c r="L40" i="10"/>
  <c r="K22" i="10"/>
  <c r="R26" i="8"/>
  <c r="R42" i="8"/>
  <c r="D21" i="10"/>
  <c r="AB55" i="10"/>
  <c r="Y36" i="8"/>
  <c r="L53" i="10"/>
  <c r="J43" i="10"/>
  <c r="F49" i="8"/>
  <c r="P51" i="8"/>
  <c r="P39" i="8"/>
  <c r="P43" i="10"/>
  <c r="J35" i="8"/>
  <c r="AL43" i="10"/>
  <c r="K20" i="10"/>
  <c r="L20" i="10" s="1"/>
  <c r="L29" i="10"/>
  <c r="X58" i="10"/>
  <c r="AB52" i="10"/>
  <c r="V52" i="10"/>
  <c r="N46" i="10"/>
  <c r="R27" i="8"/>
  <c r="P46" i="8"/>
  <c r="R30" i="8"/>
  <c r="Y35" i="8"/>
  <c r="T37" i="8"/>
  <c r="AB32" i="10"/>
  <c r="X37" i="10"/>
  <c r="F46" i="10"/>
  <c r="H46" i="10"/>
  <c r="AB53" i="10"/>
  <c r="AB45" i="10"/>
  <c r="AD32" i="10"/>
  <c r="AD45" i="10"/>
  <c r="W54" i="8"/>
  <c r="P55" i="8"/>
  <c r="N41" i="10"/>
  <c r="AD41" i="10"/>
  <c r="AC24" i="10"/>
  <c r="AD56" i="10"/>
  <c r="AF39" i="10"/>
  <c r="P34" i="10"/>
  <c r="T52" i="10"/>
  <c r="H27" i="8"/>
  <c r="R52" i="10"/>
  <c r="R37" i="10"/>
  <c r="R34" i="8"/>
  <c r="J28" i="8"/>
  <c r="L49" i="10"/>
  <c r="I21" i="10"/>
  <c r="J36" i="10"/>
  <c r="J54" i="8"/>
  <c r="N37" i="8"/>
  <c r="W49" i="8"/>
  <c r="J39" i="8"/>
  <c r="F48" i="10"/>
  <c r="H48" i="10"/>
  <c r="T54" i="8"/>
  <c r="H55" i="8"/>
  <c r="AF53" i="10"/>
  <c r="F49" i="10"/>
  <c r="H49" i="10"/>
  <c r="T43" i="8"/>
  <c r="P45" i="10"/>
  <c r="T30" i="10"/>
  <c r="T58" i="10"/>
  <c r="AF33" i="10"/>
  <c r="V50" i="10"/>
  <c r="Y28" i="8"/>
  <c r="AI19" i="10"/>
  <c r="AJ27" i="10"/>
  <c r="J26" i="8"/>
  <c r="O22" i="10"/>
  <c r="P40" i="10"/>
  <c r="AF51" i="10"/>
  <c r="R32" i="10"/>
  <c r="AD35" i="10"/>
  <c r="O24" i="8"/>
  <c r="L24" i="8"/>
  <c r="E24" i="8"/>
  <c r="X24" i="8"/>
  <c r="G24" i="8"/>
  <c r="S24" i="8"/>
  <c r="D24" i="8"/>
  <c r="I24" i="8"/>
  <c r="Q24" i="8"/>
  <c r="V24" i="8"/>
  <c r="W24" i="8" s="1"/>
  <c r="M24" i="8"/>
  <c r="C24" i="8"/>
  <c r="H46" i="8"/>
  <c r="T50" i="10"/>
  <c r="N51" i="10"/>
  <c r="H49" i="8"/>
  <c r="V34" i="10"/>
  <c r="AF31" i="10"/>
  <c r="N42" i="10"/>
  <c r="Y30" i="8"/>
  <c r="L33" i="10"/>
  <c r="H28" i="8"/>
  <c r="H55" i="10"/>
  <c r="F55" i="10"/>
  <c r="P51" i="10"/>
  <c r="X43" i="10"/>
  <c r="AB51" i="10"/>
  <c r="T48" i="10"/>
  <c r="AI24" i="10"/>
  <c r="AJ56" i="10"/>
  <c r="X55" i="10"/>
  <c r="R43" i="8"/>
  <c r="D22" i="10"/>
  <c r="W22" i="10"/>
  <c r="X40" i="10"/>
  <c r="R57" i="8"/>
  <c r="R29" i="8"/>
  <c r="D20" i="10"/>
  <c r="H57" i="8"/>
  <c r="R46" i="8"/>
  <c r="R31" i="8"/>
  <c r="AH40" i="10"/>
  <c r="AG22" i="10"/>
  <c r="AL44" i="10"/>
  <c r="T30" i="8"/>
  <c r="N31" i="10"/>
  <c r="H37" i="8"/>
  <c r="T42" i="10"/>
  <c r="AD40" i="10"/>
  <c r="AC22" i="10"/>
  <c r="H54" i="10"/>
  <c r="F54" i="10"/>
  <c r="R47" i="8"/>
  <c r="W24" i="10"/>
  <c r="X24" i="10" s="1"/>
  <c r="X56" i="10"/>
  <c r="T33" i="8"/>
  <c r="X57" i="10"/>
  <c r="N36" i="10"/>
  <c r="M21" i="10"/>
  <c r="N47" i="10"/>
  <c r="M23" i="10"/>
  <c r="N23" i="10" s="1"/>
  <c r="Y26" i="8"/>
  <c r="P43" i="8"/>
  <c r="F35" i="8"/>
  <c r="AD42" i="10"/>
  <c r="AJ34" i="10"/>
  <c r="AH31" i="10"/>
  <c r="AD27" i="10"/>
  <c r="AC19" i="10"/>
  <c r="W41" i="8"/>
  <c r="T44" i="8"/>
  <c r="Y40" i="8"/>
  <c r="V27" i="10"/>
  <c r="U19" i="10"/>
  <c r="J45" i="10"/>
  <c r="L44" i="10"/>
  <c r="J31" i="10"/>
  <c r="AH50" i="10"/>
  <c r="V54" i="10"/>
  <c r="T43" i="10"/>
  <c r="N53" i="10"/>
  <c r="AL50" i="10"/>
  <c r="L42" i="10"/>
  <c r="AB48" i="10"/>
  <c r="Y49" i="8"/>
  <c r="P39" i="10"/>
  <c r="AL34" i="10"/>
  <c r="Y39" i="8"/>
  <c r="T51" i="8"/>
  <c r="T38" i="10"/>
  <c r="F45" i="10"/>
  <c r="H45" i="10"/>
  <c r="X41" i="10"/>
  <c r="J53" i="8"/>
  <c r="N44" i="8"/>
  <c r="AB44" i="10"/>
  <c r="AD58" i="10"/>
  <c r="AI23" i="10"/>
  <c r="AJ23" i="10" s="1"/>
  <c r="AJ47" i="10"/>
  <c r="AF57" i="10"/>
  <c r="N32" i="8"/>
  <c r="F34" i="8"/>
  <c r="H50" i="8"/>
  <c r="L55" i="10"/>
  <c r="V38" i="10"/>
  <c r="AL48" i="10"/>
  <c r="T56" i="10"/>
  <c r="S24" i="10"/>
  <c r="T24" i="10" s="1"/>
  <c r="AH51" i="10"/>
  <c r="P52" i="8"/>
  <c r="H29" i="8"/>
  <c r="W58" i="8"/>
  <c r="AH35" i="10"/>
  <c r="Z20" i="10"/>
  <c r="N32" i="10"/>
  <c r="AK22" i="10"/>
  <c r="AL40" i="10"/>
  <c r="AD44" i="10"/>
  <c r="T39" i="10"/>
  <c r="AJ43" i="10"/>
  <c r="R35" i="10"/>
  <c r="AL41" i="10"/>
  <c r="AH32" i="10"/>
  <c r="N40" i="8"/>
  <c r="W53" i="8"/>
  <c r="AJ45" i="10"/>
  <c r="F58" i="8"/>
  <c r="F41" i="8"/>
  <c r="Y32" i="8"/>
  <c r="R40" i="8"/>
  <c r="J38" i="8"/>
  <c r="J36" i="8"/>
  <c r="AH58" i="10"/>
  <c r="P36" i="8"/>
  <c r="T46" i="10"/>
  <c r="N42" i="8"/>
  <c r="N35" i="10"/>
  <c r="AB40" i="10"/>
  <c r="AA22" i="10"/>
  <c r="R49" i="8"/>
  <c r="T53" i="8"/>
  <c r="Y56" i="8"/>
  <c r="Y55" i="8"/>
  <c r="AL33" i="10"/>
  <c r="D23" i="10"/>
  <c r="AL55" i="10"/>
  <c r="U23" i="10"/>
  <c r="V23" i="10" s="1"/>
  <c r="V47" i="10"/>
  <c r="W21" i="10"/>
  <c r="X21" i="10" s="1"/>
  <c r="X36" i="10"/>
  <c r="AH55" i="10"/>
  <c r="AJ29" i="10"/>
  <c r="AI20" i="10"/>
  <c r="P35" i="10"/>
  <c r="Y38" i="8"/>
  <c r="Z19" i="10"/>
  <c r="P48" i="8"/>
  <c r="F45" i="8"/>
  <c r="AD31" i="10"/>
  <c r="P40" i="8"/>
  <c r="R41" i="8"/>
  <c r="AB57" i="10"/>
  <c r="F32" i="8"/>
  <c r="X38" i="10"/>
  <c r="AB35" i="10"/>
  <c r="AD46" i="10"/>
  <c r="T41" i="8"/>
  <c r="P57" i="10"/>
  <c r="J49" i="8"/>
  <c r="P58" i="10"/>
  <c r="N50" i="10"/>
  <c r="AB39" i="10"/>
  <c r="AD39" i="10"/>
  <c r="R24" i="8" l="1"/>
  <c r="H24" i="8"/>
  <c r="P24" i="8"/>
  <c r="P20" i="8"/>
  <c r="P23" i="8"/>
  <c r="AH23" i="10"/>
  <c r="P21" i="8"/>
  <c r="T23" i="8"/>
  <c r="H21" i="8"/>
  <c r="N21" i="10"/>
  <c r="R21" i="8"/>
  <c r="F24" i="8"/>
  <c r="J24" i="8"/>
  <c r="J21" i="8"/>
  <c r="N24" i="8"/>
  <c r="T24" i="8"/>
  <c r="AJ22" i="10"/>
  <c r="R22" i="8"/>
  <c r="AB24" i="10"/>
  <c r="AF23" i="10"/>
  <c r="T20" i="8"/>
  <c r="AL22" i="10"/>
  <c r="Y24" i="8"/>
  <c r="F20" i="8"/>
  <c r="J23" i="8"/>
  <c r="F23" i="8"/>
  <c r="N20" i="8"/>
  <c r="Z18" i="10"/>
  <c r="V21" i="10"/>
  <c r="R21" i="10"/>
  <c r="AB21" i="10"/>
  <c r="P20" i="10"/>
  <c r="AB20" i="10"/>
  <c r="H22" i="10"/>
  <c r="F22" i="10"/>
  <c r="V18" i="8"/>
  <c r="W19" i="8"/>
  <c r="N19" i="8"/>
  <c r="M18" i="8"/>
  <c r="AC18" i="10"/>
  <c r="AD19" i="10"/>
  <c r="AJ24" i="10"/>
  <c r="J21" i="10"/>
  <c r="L22" i="10"/>
  <c r="T21" i="10"/>
  <c r="H22" i="8"/>
  <c r="AF21" i="10"/>
  <c r="H20" i="10"/>
  <c r="F20" i="10"/>
  <c r="O18" i="10"/>
  <c r="P19" i="10"/>
  <c r="AF20" i="10"/>
  <c r="N23" i="8"/>
  <c r="R23" i="8"/>
  <c r="L21" i="10"/>
  <c r="J22" i="10"/>
  <c r="L18" i="8"/>
  <c r="R19" i="8"/>
  <c r="Q18" i="8"/>
  <c r="AB22" i="10"/>
  <c r="AH22" i="10"/>
  <c r="D18" i="10"/>
  <c r="AH21" i="10"/>
  <c r="W22" i="8"/>
  <c r="AL21" i="10"/>
  <c r="Y20" i="8"/>
  <c r="AB19" i="10"/>
  <c r="AA18" i="10"/>
  <c r="AB18" i="10" s="1"/>
  <c r="AF24" i="10"/>
  <c r="AD21" i="10"/>
  <c r="O18" i="8"/>
  <c r="P19" i="8"/>
  <c r="F21" i="8"/>
  <c r="P22" i="10"/>
  <c r="V19" i="10"/>
  <c r="U18" i="10"/>
  <c r="AD22" i="10"/>
  <c r="X22" i="10"/>
  <c r="AD24" i="10"/>
  <c r="K18" i="10"/>
  <c r="L19" i="10"/>
  <c r="H20" i="8"/>
  <c r="J20" i="8"/>
  <c r="W23" i="8"/>
  <c r="AL24" i="10"/>
  <c r="AB23" i="10"/>
  <c r="T23" i="10"/>
  <c r="R23" i="10"/>
  <c r="I18" i="8"/>
  <c r="J19" i="8"/>
  <c r="W21" i="8"/>
  <c r="X19" i="10"/>
  <c r="W18" i="10"/>
  <c r="AI18" i="10"/>
  <c r="AJ19" i="10"/>
  <c r="T22" i="10"/>
  <c r="H21" i="10"/>
  <c r="F21" i="10"/>
  <c r="N22" i="10"/>
  <c r="F22" i="8"/>
  <c r="AJ21" i="10"/>
  <c r="J19" i="10"/>
  <c r="I18" i="10"/>
  <c r="N19" i="10"/>
  <c r="M18" i="10"/>
  <c r="R22" i="10"/>
  <c r="AH24" i="10"/>
  <c r="L23" i="10"/>
  <c r="AH19" i="10"/>
  <c r="AG18" i="10"/>
  <c r="F19" i="10"/>
  <c r="H19" i="10"/>
  <c r="E18" i="10"/>
  <c r="AF19" i="10"/>
  <c r="AE18" i="10"/>
  <c r="F19" i="8"/>
  <c r="E18" i="8"/>
  <c r="D18" i="8"/>
  <c r="N21" i="8"/>
  <c r="AJ20" i="10"/>
  <c r="T22" i="8"/>
  <c r="R19" i="10"/>
  <c r="Q18" i="10"/>
  <c r="H23" i="10"/>
  <c r="F23" i="10"/>
  <c r="R20" i="10"/>
  <c r="P21" i="10"/>
  <c r="AF22" i="10"/>
  <c r="T19" i="10"/>
  <c r="S18" i="10"/>
  <c r="X18" i="8"/>
  <c r="Y19" i="8"/>
  <c r="J22" i="8"/>
  <c r="P22" i="8"/>
  <c r="R20" i="8"/>
  <c r="AL19" i="10"/>
  <c r="AK18" i="10"/>
  <c r="F24" i="10"/>
  <c r="H24" i="10"/>
  <c r="S18" i="8"/>
  <c r="T19" i="8"/>
  <c r="G18" i="8"/>
  <c r="H18" i="8" s="1"/>
  <c r="H19" i="8"/>
  <c r="Y21" i="8"/>
  <c r="P18" i="8" l="1"/>
  <c r="AF18" i="10"/>
  <c r="Y18" i="8"/>
  <c r="AL18" i="10"/>
  <c r="AH18" i="10"/>
  <c r="AJ18" i="10"/>
  <c r="J18" i="8"/>
  <c r="AD18" i="10"/>
  <c r="J18" i="10"/>
  <c r="N18" i="8"/>
  <c r="H18" i="10"/>
  <c r="F18" i="10"/>
  <c r="N18" i="10"/>
  <c r="L18" i="10"/>
  <c r="F18" i="8"/>
  <c r="X18" i="10"/>
  <c r="T18" i="8"/>
  <c r="V18" i="10"/>
  <c r="W18" i="8"/>
  <c r="R18" i="10"/>
  <c r="R18" i="8"/>
  <c r="T18" i="10"/>
  <c r="P18" i="10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01 EMIS Data" description="Connection to the '01 EMIS Data' query in the workbook." type="5" refreshedVersion="8" background="1" saveData="1">
    <dbPr connection="Provider=Microsoft.Mashup.OleDb.1;Data Source=$Workbook$;Location=&quot;01 EMIS Data&quot;;Extended Properties=&quot;&quot;" command="SELECT * FROM [01 EMIS Data]"/>
  </connection>
  <connection id="2" xr16:uid="{00000000-0015-0000-FFFF-FFFF01000000}" keepAlive="1" name="Query - 01-01-2022" description="Connection to the '01-01-2022' query in the workbook." type="5" refreshedVersion="8" background="1" saveData="1">
    <dbPr connection="Provider=Microsoft.Mashup.OleDb.1;Data Source=$Workbook$;Location=01-01-2022;Extended Properties=&quot;&quot;" command="SELECT * FROM [01-01-2022]"/>
  </connection>
  <connection id="3" xr16:uid="{00000000-0015-0000-FFFF-FFFF02000000}" keepAlive="1" name="Query - headers" description="Connection to the 'headers' query in the workbook." type="5" refreshedVersion="0" background="1">
    <dbPr connection="Provider=Microsoft.Mashup.OleDb.1;Data Source=$Workbook$;Location=headers;Extended Properties=&quot;&quot;" command="SELECT * FROM [headers]"/>
  </connection>
  <connection id="4" xr16:uid="{00000000-0015-0000-FFFF-FFFF03000000}" keepAlive="1" name="Query - Parameter1" description="Connection to the 'Parameter1' query in the workbook." type="5" refreshedVersion="0" background="1">
    <dbPr connection="Provider=Microsoft.Mashup.OleDb.1;Data Source=$Workbook$;Location=Parameter1;Extended Properties=&quot;&quot;" command="SELECT * FROM [Parameter1]"/>
  </connection>
  <connection id="5" xr16:uid="{00000000-0015-0000-FFFF-FFFF04000000}" keepAlive="1" name="Query - PracticeTABLE1" description="Connection to the 'PracticeTABLE1' query in the workbook." type="5" refreshedVersion="8" background="1" saveData="1">
    <dbPr connection="Provider=Microsoft.Mashup.OleDb.1;Data Source=$Workbook$;Location=PracticeTABLE1;Extended Properties=&quot;&quot;" command="SELECT * FROM [PracticeTABLE1]"/>
  </connection>
  <connection id="6" xr16:uid="{00000000-0015-0000-FFFF-FFFF05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7" xr16:uid="{00000000-0015-0000-FFFF-FFFF06000000}" keepAlive="1" name="Query - Transform File" description="Connection to the 'Transform File' query in the workbook." type="5" refreshedVersion="0" background="1">
    <dbPr connection="Provider=Microsoft.Mashup.OleDb.1;Data Source=$Workbook$;Location=&quot;Transform File&quot;;Extended Properties=&quot;&quot;" command="SELECT * FROM [Transform File]"/>
  </connection>
  <connection id="8" xr16:uid="{00000000-0015-0000-FFFF-FFFF07000000}" keepAlive="1" name="Query - Transform Sample File" description="Connection to the 'Transform Sample File' query in the workbook." type="5" refreshedVersion="0" background="1">
    <dbPr connection="Provider=Microsoft.Mashup.OleDb.1;Data Source=$Workbook$;Location=&quot;Transform Sample File&quot;;Extended Properties=&quot;&quot;" command="SELECT * FROM [Transform Sample File]"/>
  </connection>
</connections>
</file>

<file path=xl/sharedStrings.xml><?xml version="1.0" encoding="utf-8"?>
<sst xmlns="http://schemas.openxmlformats.org/spreadsheetml/2006/main" count="17991" uniqueCount="1647">
  <si>
    <t>Barking</t>
  </si>
  <si>
    <t xml:space="preserve">Atrial Fibrillation (AF) – Primary Care Identification and Treatment  </t>
  </si>
  <si>
    <t>Screening:</t>
  </si>
  <si>
    <t xml:space="preserve">Identification of AF through Opportunistic rhythm pulse check above 65 yrs.  (any Health Care Professional can undertake) </t>
  </si>
  <si>
    <t xml:space="preserve">Risk stratification:  </t>
  </si>
  <si>
    <t>Full AF risk stratification and initial care plan</t>
  </si>
  <si>
    <t>Initiate anticoagulation:</t>
  </si>
  <si>
    <t>Commencing anti-coagulation therapy for Atrial Fibrillation</t>
  </si>
  <si>
    <t>Anticoagulation follow-up</t>
  </si>
  <si>
    <t>Recall patient and review treatment; provided with blood test form for FBC, U&amp;Es, eGFR, LFTs, clotting screen to check INR</t>
  </si>
  <si>
    <t>AF Diagnosis through Opportunistic rhythm pulse check</t>
  </si>
  <si>
    <t>Anticoagulants for patients with HASBLED &lt;=2</t>
  </si>
  <si>
    <t>Referral to haematologist for patients with HASBLED &gt;=3</t>
  </si>
  <si>
    <t>AF01 Patients with pulse rhythm recorded (12m)</t>
  </si>
  <si>
    <t>AF0101 Patients with regular pulse rhythm (12m)</t>
  </si>
  <si>
    <t>AF0102 Patients with irregular pulse rhythm (12m)</t>
  </si>
  <si>
    <t>AF0102a AF Diagnosis through Opportunistic rhythm pulse check</t>
  </si>
  <si>
    <t>AF02 New diagnoses of AF</t>
  </si>
  <si>
    <t>AF03a Patients with HASBLED &lt;=2</t>
  </si>
  <si>
    <t>AF0301 Anticoagulation Therapy Discussed (within 1 month)</t>
  </si>
  <si>
    <t>AF0301a Patients started or issued prescription for anticoagulation</t>
  </si>
  <si>
    <t>AF0301b Anticoag therapy discussed with follow-up (6 weeks)</t>
  </si>
  <si>
    <t>AF03b Patients with HASBLED &gt;=3</t>
  </si>
  <si>
    <t>AF0302 Referral to haematologist</t>
  </si>
  <si>
    <t>Pulse rate and rhythm recorded (12m)</t>
  </si>
  <si>
    <t>%</t>
  </si>
  <si>
    <t>F82005</t>
  </si>
  <si>
    <t>BK-1</t>
  </si>
  <si>
    <t xml:space="preserve">Church Elm Lane Medical Practice </t>
  </si>
  <si>
    <t>Y01719</t>
  </si>
  <si>
    <t xml:space="preserve">Broad Street Medical Centre </t>
  </si>
  <si>
    <t>Y02575</t>
  </si>
  <si>
    <t xml:space="preserve">Porters Avenue Doctors Surgery </t>
  </si>
  <si>
    <t>F82003</t>
  </si>
  <si>
    <t>BK-2</t>
  </si>
  <si>
    <t xml:space="preserve">First Avenue Surgery </t>
  </si>
  <si>
    <t>F82015</t>
  </si>
  <si>
    <t xml:space="preserve">Hedgemans Surgery </t>
  </si>
  <si>
    <t>F82017</t>
  </si>
  <si>
    <t xml:space="preserve">St Albans Surgery  </t>
  </si>
  <si>
    <t>F82621</t>
  </si>
  <si>
    <t xml:space="preserve">The Dewey Practice </t>
  </si>
  <si>
    <t>F82634</t>
  </si>
  <si>
    <t xml:space="preserve">Heathway Medical Centre </t>
  </si>
  <si>
    <t>F82678</t>
  </si>
  <si>
    <t xml:space="preserve">Dr Alkaisy Surgery  </t>
  </si>
  <si>
    <t>F82679</t>
  </si>
  <si>
    <t xml:space="preserve">Parkview Medical Practice </t>
  </si>
  <si>
    <t>F82034</t>
  </si>
  <si>
    <t>BK-3</t>
  </si>
  <si>
    <t xml:space="preserve">Victoria Medical Centre </t>
  </si>
  <si>
    <t>F82042</t>
  </si>
  <si>
    <t xml:space="preserve">Aurora Medcare </t>
  </si>
  <si>
    <t>F82625</t>
  </si>
  <si>
    <t xml:space="preserve">Abbey Medical centre </t>
  </si>
  <si>
    <t>Y01280</t>
  </si>
  <si>
    <t xml:space="preserve">Shifa Medical Practice </t>
  </si>
  <si>
    <t>F82001</t>
  </si>
  <si>
    <t>BK-4</t>
  </si>
  <si>
    <t xml:space="preserve">Halbutt Street Surgery </t>
  </si>
  <si>
    <t>F82018</t>
  </si>
  <si>
    <t xml:space="preserve">Barking Medical  Group Practice </t>
  </si>
  <si>
    <t>F82040</t>
  </si>
  <si>
    <t xml:space="preserve">John Smith House </t>
  </si>
  <si>
    <t>F82612</t>
  </si>
  <si>
    <t xml:space="preserve">The White House </t>
  </si>
  <si>
    <t>F82647</t>
  </si>
  <si>
    <t xml:space="preserve">Dr Gupta &amp; Partner </t>
  </si>
  <si>
    <t>F82650</t>
  </si>
  <si>
    <t xml:space="preserve">Ripple Road Medical Centre </t>
  </si>
  <si>
    <t>F82680</t>
  </si>
  <si>
    <t xml:space="preserve">Highgrove Surgery </t>
  </si>
  <si>
    <t>F82027</t>
  </si>
  <si>
    <t>BK-5</t>
  </si>
  <si>
    <t xml:space="preserve">Faircross Health Centre </t>
  </si>
  <si>
    <t>F82012</t>
  </si>
  <si>
    <t xml:space="preserve">Five Elms </t>
  </si>
  <si>
    <t>F82025</t>
  </si>
  <si>
    <t xml:space="preserve">Julia Engwell Surgery </t>
  </si>
  <si>
    <t>F82051</t>
  </si>
  <si>
    <t xml:space="preserve">Laburnum Health centre </t>
  </si>
  <si>
    <t>F82642</t>
  </si>
  <si>
    <t xml:space="preserve">Gables Surgery </t>
  </si>
  <si>
    <t>F82661</t>
  </si>
  <si>
    <t xml:space="preserve">Green Lane Surgery </t>
  </si>
  <si>
    <t>F86040</t>
  </si>
  <si>
    <t xml:space="preserve">The Surgery </t>
  </si>
  <si>
    <t>Y01795</t>
  </si>
  <si>
    <t xml:space="preserve">Oval Road Practice </t>
  </si>
  <si>
    <t>F82038</t>
  </si>
  <si>
    <t xml:space="preserve">Valence Medical Centre </t>
  </si>
  <si>
    <t>F82604</t>
  </si>
  <si>
    <t>BK-6</t>
  </si>
  <si>
    <t xml:space="preserve">Marks Gate Medical Practice </t>
  </si>
  <si>
    <t>F82660</t>
  </si>
  <si>
    <t xml:space="preserve">Tulasi Medical Centre </t>
  </si>
  <si>
    <t>F82677</t>
  </si>
  <si>
    <t xml:space="preserve">Becontree Medical Centre </t>
  </si>
  <si>
    <t>Care plan activity for newly diagnosed Atrial Fibrillation patients</t>
  </si>
  <si>
    <t>Blood tests for newly diagnosed Atrial Fibrillation patients</t>
  </si>
  <si>
    <t>AF02-CP Patients on AF care pathway</t>
  </si>
  <si>
    <t>AF99 Care Pathway Completed</t>
  </si>
  <si>
    <t>AF02-CP0 BP, BMI, CHADsVASC (for payment)</t>
  </si>
  <si>
    <t>AF02-CP01 Patients with BP prior to or on same day as CP</t>
  </si>
  <si>
    <t>AF02-CP02 Patients with BMI prior to or on same day as CP</t>
  </si>
  <si>
    <t>AF02-CP03 Patients with Careplan same day</t>
  </si>
  <si>
    <t>AF02-CP04 Patients with CHADsVASC same day</t>
  </si>
  <si>
    <t>AF02-CP05 Patients with written information provided same day</t>
  </si>
  <si>
    <t>AF02-CP06 Patients with Alcohol consumption (12m)</t>
  </si>
  <si>
    <t>AF02-CP07 Patients with smoking status (12m)</t>
  </si>
  <si>
    <t>AF02-RS Patients with CHADSVASC recorded (12m)</t>
  </si>
  <si>
    <t>AF-RS01 Patients with CHADSVASC &gt;1</t>
  </si>
  <si>
    <t>AF-RS0101 Patients with FBC</t>
  </si>
  <si>
    <t>AF-RS0102 Patients with LFT</t>
  </si>
  <si>
    <t>AF-RS0103 Patients with Us and Es</t>
  </si>
  <si>
    <t>AF-RS0104 Patients with eGFR</t>
  </si>
  <si>
    <t>AF-RS0105 Patients with INR</t>
  </si>
  <si>
    <t>AF Care Pathway Completed [PAYMENT]</t>
  </si>
  <si>
    <t>Name</t>
  </si>
  <si>
    <t>Count</t>
  </si>
  <si>
    <t>Last Run</t>
  </si>
  <si>
    <t>Flags</t>
  </si>
  <si>
    <t>AF01 L&amp;D No CVD &gt;=65 years old</t>
  </si>
  <si>
    <t>AF02 New diagnoses of AF 2022-23</t>
  </si>
  <si>
    <t>Listsize</t>
  </si>
  <si>
    <t>CEG Barking report
Completed</t>
  </si>
  <si>
    <t>Metric</t>
  </si>
  <si>
    <t>Metric Code</t>
  </si>
  <si>
    <t>Metric Title</t>
  </si>
  <si>
    <t>L&amp;D No CVD &gt;=65 years old</t>
  </si>
  <si>
    <t>AF01 Patients with pulse rate and rhythm recorded (12m)</t>
  </si>
  <si>
    <t/>
  </si>
  <si>
    <t>Regular pulse rhythm (12m)</t>
  </si>
  <si>
    <t>Irregular pulse rhythm (12m)</t>
  </si>
  <si>
    <t>AF Diagnosis through Opportunistic rhythm pulse check [PAYMENT]</t>
  </si>
  <si>
    <t>New diagnoses of AF</t>
  </si>
  <si>
    <t>Patients on AF care pathway</t>
  </si>
  <si>
    <t>BP, BMI, CHADsVASC, Care Plan &amp; written info provided</t>
  </si>
  <si>
    <t>BP prior to or on same day as CP</t>
  </si>
  <si>
    <t>BMI prior to or on same day as CP</t>
  </si>
  <si>
    <t>Careplan same day</t>
  </si>
  <si>
    <t>CHADsVASC same day</t>
  </si>
  <si>
    <t>Written information provided same day</t>
  </si>
  <si>
    <t>Alcohol consumption (12m)</t>
  </si>
  <si>
    <t>Smoking status (12m)</t>
  </si>
  <si>
    <t>HASBLED &gt;=3</t>
  </si>
  <si>
    <t>Referral to haematologist</t>
  </si>
  <si>
    <t>HASBLED &lt;=2</t>
  </si>
  <si>
    <t>Anticoagulation Therapy Discussed (within 1 month) [PAYMENT]</t>
  </si>
  <si>
    <t>Started or issued prescription for anticoagulation</t>
  </si>
  <si>
    <t>Anticoag therapy discussed with follow-up (4-6 weeks) [PAYMENT]</t>
  </si>
  <si>
    <t>CHADSVASC recorded (12m)</t>
  </si>
  <si>
    <t>CHADSVASC &gt;1</t>
  </si>
  <si>
    <t>Patients with FBC</t>
  </si>
  <si>
    <t>Patients with LFT</t>
  </si>
  <si>
    <t>Patients with Us and Es</t>
  </si>
  <si>
    <t>Patients with eGFR</t>
  </si>
  <si>
    <t>Patients with INR</t>
  </si>
  <si>
    <t>Practice ID</t>
  </si>
  <si>
    <t>Practice</t>
  </si>
  <si>
    <t>Locality ID</t>
  </si>
  <si>
    <t>Locality</t>
  </si>
  <si>
    <t>SubLocality ID</t>
  </si>
  <si>
    <t>SubLocality</t>
  </si>
  <si>
    <t>Locality Name</t>
  </si>
  <si>
    <t>CCG ID</t>
  </si>
  <si>
    <t>CCG Name</t>
  </si>
  <si>
    <t>Halbutt Street Surgery</t>
  </si>
  <si>
    <t>BK</t>
  </si>
  <si>
    <t>East</t>
  </si>
  <si>
    <t>Church Elm Lane Medical Practice</t>
  </si>
  <si>
    <t>EMISweb</t>
  </si>
  <si>
    <t>East One</t>
  </si>
  <si>
    <t>HV</t>
  </si>
  <si>
    <t>Havering</t>
  </si>
  <si>
    <t>Broad Street Medical Centre</t>
  </si>
  <si>
    <t>New West</t>
  </si>
  <si>
    <t>RB</t>
  </si>
  <si>
    <t>Redbridge</t>
  </si>
  <si>
    <t>Porters Avenue Doctors Surgery</t>
  </si>
  <si>
    <t>West One</t>
  </si>
  <si>
    <t>First Avenue Surgery</t>
  </si>
  <si>
    <t>North</t>
  </si>
  <si>
    <t>Hedgemans Surgery</t>
  </si>
  <si>
    <t>Central</t>
  </si>
  <si>
    <t xml:space="preserve">St Albans Surgery </t>
  </si>
  <si>
    <t>HV-1</t>
  </si>
  <si>
    <t>Havering Crest</t>
  </si>
  <si>
    <t>The Surgery (Dr Ola)</t>
  </si>
  <si>
    <t>HV-2</t>
  </si>
  <si>
    <t>Havering Marshall</t>
  </si>
  <si>
    <t>Heathway Medical Centre</t>
  </si>
  <si>
    <t>HV-3</t>
  </si>
  <si>
    <t>Havering North</t>
  </si>
  <si>
    <t xml:space="preserve">Dr Alkaisy Surgery </t>
  </si>
  <si>
    <t>HV-4</t>
  </si>
  <si>
    <t>Havering South</t>
  </si>
  <si>
    <t>Parkview Medical Practice</t>
  </si>
  <si>
    <t>RB-1</t>
  </si>
  <si>
    <t>Cranbrook</t>
  </si>
  <si>
    <t>Victoria Medical Centre</t>
  </si>
  <si>
    <t>RB-2</t>
  </si>
  <si>
    <t>Fairlop</t>
  </si>
  <si>
    <t>Aurora Medcare</t>
  </si>
  <si>
    <t>RB-3</t>
  </si>
  <si>
    <t>Seven Kings</t>
  </si>
  <si>
    <t>Abbey Medical centre</t>
  </si>
  <si>
    <t>RB-4</t>
  </si>
  <si>
    <t>Wanstead &amp; Woodford</t>
  </si>
  <si>
    <t>Shifa Medical Practice</t>
  </si>
  <si>
    <t>RB-5</t>
  </si>
  <si>
    <t>Loxford</t>
  </si>
  <si>
    <t>Barking Medical  Group Practice</t>
  </si>
  <si>
    <t>RB-6</t>
  </si>
  <si>
    <t>NewCross Alliance</t>
  </si>
  <si>
    <t>Faircross Health Centre</t>
  </si>
  <si>
    <t>John Smith House</t>
  </si>
  <si>
    <t>The White House</t>
  </si>
  <si>
    <t>Dr Gupta &amp; Partner</t>
  </si>
  <si>
    <t>Ripple Road Medical Centre</t>
  </si>
  <si>
    <t>Highgrove Surgery</t>
  </si>
  <si>
    <t>SystmOne</t>
  </si>
  <si>
    <t>Five Elms</t>
  </si>
  <si>
    <t>Julia Engwell Surgery</t>
  </si>
  <si>
    <t>Laburnum Health centre</t>
  </si>
  <si>
    <t>VISION</t>
  </si>
  <si>
    <t>Gables Surgery</t>
  </si>
  <si>
    <t>Green Lane Surgery</t>
  </si>
  <si>
    <t>The Surgery</t>
  </si>
  <si>
    <t>Oval Road Practice</t>
  </si>
  <si>
    <t>Valence Medical Centre</t>
  </si>
  <si>
    <t>Marks Gate Medical Practice</t>
  </si>
  <si>
    <t>Tulasi Medical Centre</t>
  </si>
  <si>
    <t>Becontree Medical Centre</t>
  </si>
  <si>
    <t>F82011</t>
  </si>
  <si>
    <t>St Edwards Surgery</t>
  </si>
  <si>
    <t>F82019</t>
  </si>
  <si>
    <t>Chadwell Heath Health Centre - The Upstairs Surgery (Dr Hamilton-Smith)</t>
  </si>
  <si>
    <t>F82638</t>
  </si>
  <si>
    <t>The Modern Medical Centre</t>
  </si>
  <si>
    <t>F82039</t>
  </si>
  <si>
    <t>Rush Green Medical Centre (Dr Poologanathan &amp; Partners)</t>
  </si>
  <si>
    <t>F82031</t>
  </si>
  <si>
    <t>Rush Green Medical Centre (Dr Sanomi)</t>
  </si>
  <si>
    <t>F82023</t>
  </si>
  <si>
    <t>High Street Surgery (Dr Pervez)</t>
  </si>
  <si>
    <t>F82675</t>
  </si>
  <si>
    <t>Billet Lane Medical Centre</t>
  </si>
  <si>
    <t>F82663</t>
  </si>
  <si>
    <t>Brentwood Road Surgery (Dr Marks)</t>
  </si>
  <si>
    <t>F82013</t>
  </si>
  <si>
    <t xml:space="preserve">Western Road Medical Centre </t>
  </si>
  <si>
    <t>F82021</t>
  </si>
  <si>
    <t>The New Medical Centre</t>
  </si>
  <si>
    <t>F82009</t>
  </si>
  <si>
    <t>North Street Medical Care</t>
  </si>
  <si>
    <t>F82686</t>
  </si>
  <si>
    <t>Chadwell Heath Health Centre (Dr A Patel)</t>
  </si>
  <si>
    <t>F82010</t>
  </si>
  <si>
    <t>Petersfield Surgery</t>
  </si>
  <si>
    <t>F82648</t>
  </si>
  <si>
    <t>Ingrebourne Medical Centre</t>
  </si>
  <si>
    <t>F82671</t>
  </si>
  <si>
    <t>Straight Road Doctors Surgery (Dr Prasad)</t>
  </si>
  <si>
    <t>F82670</t>
  </si>
  <si>
    <t>AbbaMoor Surgery</t>
  </si>
  <si>
    <t>F82014</t>
  </si>
  <si>
    <t>Harold Hill Health Centre (Dr Kuchhai)</t>
  </si>
  <si>
    <t>F82016</t>
  </si>
  <si>
    <t>Central Park Surgery (Dr Kakad)</t>
  </si>
  <si>
    <t>Y00312</t>
  </si>
  <si>
    <t>The Robins Surgery</t>
  </si>
  <si>
    <t>F82007</t>
  </si>
  <si>
    <t>The Greenwood Practice</t>
  </si>
  <si>
    <t>F82045</t>
  </si>
  <si>
    <t>Oak Lodge Surgery (Dr Chowdhury)</t>
  </si>
  <si>
    <t>Y02973</t>
  </si>
  <si>
    <t>Kings Park Surgery (prev Harold Wood Polyclinic)</t>
  </si>
  <si>
    <t>F82030</t>
  </si>
  <si>
    <t>Lynwood Medical Centre</t>
  </si>
  <si>
    <t>F82630</t>
  </si>
  <si>
    <t>Chase Cross Medical Centre (Dr Kulendran)</t>
  </si>
  <si>
    <t>F82610</t>
  </si>
  <si>
    <t>Dr N K Gupta Surgery</t>
  </si>
  <si>
    <t>F82055</t>
  </si>
  <si>
    <t>Hornchurch Healthcare</t>
  </si>
  <si>
    <t>F82609</t>
  </si>
  <si>
    <t>Sutton Ave surgery (P M Patel)</t>
  </si>
  <si>
    <t>F82002</t>
  </si>
  <si>
    <t>Haiderian Medical Centre</t>
  </si>
  <si>
    <t>F82008</t>
  </si>
  <si>
    <t>Maylands Health Care</t>
  </si>
  <si>
    <t>F82028</t>
  </si>
  <si>
    <t>Wood Lane Surgery (Medical Centre)</t>
  </si>
  <si>
    <t>F82666</t>
  </si>
  <si>
    <t>The Surgery (Dr Rahman)</t>
  </si>
  <si>
    <t>F82022</t>
  </si>
  <si>
    <t>The Rosewood Medical Centre</t>
  </si>
  <si>
    <t>F82619</t>
  </si>
  <si>
    <t>Harlow Road Surgery (Dr N Tariq)</t>
  </si>
  <si>
    <t>F82627</t>
  </si>
  <si>
    <t>Rainham Health Centre</t>
  </si>
  <si>
    <t>F82649</t>
  </si>
  <si>
    <t>Berwick Surgery</t>
  </si>
  <si>
    <t>F82607</t>
  </si>
  <si>
    <t>South Hornchurch Medical Practice</t>
  </si>
  <si>
    <t>F82674</t>
  </si>
  <si>
    <t>Avon Road Surgery (Cranham Health Centre)</t>
  </si>
  <si>
    <t>F82006</t>
  </si>
  <si>
    <t>Cranham Village Surgery (Dr C Dahs &amp; Dr IP Humberstone Surgery)</t>
  </si>
  <si>
    <t>F82053</t>
  </si>
  <si>
    <t>Upminster Medical Centre</t>
  </si>
  <si>
    <t>F82624</t>
  </si>
  <si>
    <t>The Upminster Bridge Surgery (Dr O'Moore)</t>
  </si>
  <si>
    <t>F82033</t>
  </si>
  <si>
    <t>The Surgery (Dr V Patel)</t>
  </si>
  <si>
    <t>F86652</t>
  </si>
  <si>
    <t>Drive Surgery</t>
  </si>
  <si>
    <t>F86702</t>
  </si>
  <si>
    <t>St Clements Surgery</t>
  </si>
  <si>
    <t>Y00918</t>
  </si>
  <si>
    <t>Granville Medical Centre</t>
  </si>
  <si>
    <t>F86042</t>
  </si>
  <si>
    <t>Balfour Road Surgery</t>
  </si>
  <si>
    <t>F86698</t>
  </si>
  <si>
    <t>Cranbrook Surgery</t>
  </si>
  <si>
    <t>F86008</t>
  </si>
  <si>
    <t>Gants Hill Medical Centre</t>
  </si>
  <si>
    <t>F86703</t>
  </si>
  <si>
    <t>Redbridge Surgery</t>
  </si>
  <si>
    <t>F86657</t>
  </si>
  <si>
    <t>York Road Surgery</t>
  </si>
  <si>
    <t>F86081</t>
  </si>
  <si>
    <t>Kenwood Medical Centre</t>
  </si>
  <si>
    <t>F86083</t>
  </si>
  <si>
    <t>Eastern Avenue Medical Centre</t>
  </si>
  <si>
    <t>F86612</t>
  </si>
  <si>
    <t>Fullwell Avenue Surgery</t>
  </si>
  <si>
    <t>F86624</t>
  </si>
  <si>
    <t>Heathcote Primary Care Centre</t>
  </si>
  <si>
    <t>F86707</t>
  </si>
  <si>
    <t>Fencepiece Road Medical Practice</t>
  </si>
  <si>
    <t>F86085</t>
  </si>
  <si>
    <t>Hainault Surgery</t>
  </si>
  <si>
    <t>F86057</t>
  </si>
  <si>
    <t>The Willows Practice</t>
  </si>
  <si>
    <t>F86007</t>
  </si>
  <si>
    <t>Forest Edge Practice</t>
  </si>
  <si>
    <t>F86009</t>
  </si>
  <si>
    <t>The Palms Medical Centre</t>
  </si>
  <si>
    <t>F86087</t>
  </si>
  <si>
    <t>Goodmayes Medical Centre</t>
  </si>
  <si>
    <t>F86637</t>
  </si>
  <si>
    <t>Seven Kings Practice</t>
  </si>
  <si>
    <t>Y00090</t>
  </si>
  <si>
    <t>Doctor's House</t>
  </si>
  <si>
    <t>F86034</t>
  </si>
  <si>
    <t>Green Lane, Goodmayes Medical practice</t>
  </si>
  <si>
    <t>F86642</t>
  </si>
  <si>
    <t>Castleton Road Surgery</t>
  </si>
  <si>
    <t>F86028</t>
  </si>
  <si>
    <t>Chadwell Heath Surgery</t>
  </si>
  <si>
    <t>Y00155</t>
  </si>
  <si>
    <t>Grove Surgery</t>
  </si>
  <si>
    <t>F86023</t>
  </si>
  <si>
    <t>The Evergreen Practice</t>
  </si>
  <si>
    <t>F86032</t>
  </si>
  <si>
    <t>Wanstead Place Surgery</t>
  </si>
  <si>
    <t>F86731</t>
  </si>
  <si>
    <t>Aldersbrook Medical Centre</t>
  </si>
  <si>
    <t>F86066</t>
  </si>
  <si>
    <t>Southdene Surgery</t>
  </si>
  <si>
    <t>F86641</t>
  </si>
  <si>
    <t>Shrubberies Medical Centre</t>
  </si>
  <si>
    <t>F86020</t>
  </si>
  <si>
    <t>Glebelands Practice</t>
  </si>
  <si>
    <t>F86064</t>
  </si>
  <si>
    <t>Elmhurst Practice</t>
  </si>
  <si>
    <t>F86691</t>
  </si>
  <si>
    <t>Clayhall Clinic</t>
  </si>
  <si>
    <t>F86012</t>
  </si>
  <si>
    <t>Rydal Practice</t>
  </si>
  <si>
    <t>F86658</t>
  </si>
  <si>
    <t>Queen Mary Practice</t>
  </si>
  <si>
    <t>F86013</t>
  </si>
  <si>
    <t>Broadway Surgery</t>
  </si>
  <si>
    <t>F86022</t>
  </si>
  <si>
    <t>Ilford Medical Centre</t>
  </si>
  <si>
    <t>Y02987</t>
  </si>
  <si>
    <t>The Practice Loxford</t>
  </si>
  <si>
    <t>F86692</t>
  </si>
  <si>
    <t>Mathukias Surgery</t>
  </si>
  <si>
    <t>F86082</t>
  </si>
  <si>
    <t>Ilford Lane Surgery</t>
  </si>
  <si>
    <t>F86025</t>
  </si>
  <si>
    <t>Oak Tree Medical Practice</t>
  </si>
  <si>
    <t>F86010</t>
  </si>
  <si>
    <t>Fullwell Cross Medical Centre</t>
  </si>
  <si>
    <t>F86060</t>
  </si>
  <si>
    <t>Newbury Group Practice</t>
  </si>
  <si>
    <t>ProjectID</t>
  </si>
  <si>
    <t>Rel_D</t>
  </si>
  <si>
    <t>Run_D</t>
  </si>
  <si>
    <t>OrgID</t>
  </si>
  <si>
    <t>AF02 New diagnoses of AF 2020-21</t>
  </si>
  <si>
    <t>PCN</t>
  </si>
  <si>
    <t>BHR_AF2019-20</t>
  </si>
  <si>
    <t>F86074</t>
  </si>
  <si>
    <t>Status</t>
  </si>
  <si>
    <t>PCN/Network</t>
  </si>
  <si>
    <t>PCN code</t>
  </si>
  <si>
    <t>Clinical System</t>
  </si>
  <si>
    <t>Address 1</t>
  </si>
  <si>
    <t>Address 2</t>
  </si>
  <si>
    <t>Postcode</t>
  </si>
  <si>
    <t>Grid Reference</t>
  </si>
  <si>
    <t>X (easting)</t>
  </si>
  <si>
    <t>Y (northing)</t>
  </si>
  <si>
    <t>Latitude</t>
  </si>
  <si>
    <t>Longitude</t>
  </si>
  <si>
    <t>Active</t>
  </si>
  <si>
    <t>Barking and Dagenham</t>
  </si>
  <si>
    <t>Network East</t>
  </si>
  <si>
    <t>U86967</t>
  </si>
  <si>
    <t>Church Elm Lane</t>
  </si>
  <si>
    <t>Dagenham</t>
  </si>
  <si>
    <t>RM10 9RR</t>
  </si>
  <si>
    <t>TQ 49667 84556</t>
  </si>
  <si>
    <t>U86968</t>
  </si>
  <si>
    <t>Broad Street Resource Centre</t>
  </si>
  <si>
    <t>RM10 9HU</t>
  </si>
  <si>
    <t>TQ 49367 83962</t>
  </si>
  <si>
    <t>U86969</t>
  </si>
  <si>
    <t>234 Porters Avenue</t>
  </si>
  <si>
    <t>RM8 2EQ</t>
  </si>
  <si>
    <t>TQ 47283 85077</t>
  </si>
  <si>
    <t>Network East One</t>
  </si>
  <si>
    <t>U27362</t>
  </si>
  <si>
    <t>2 First Avenue</t>
  </si>
  <si>
    <t>RM10 9AT</t>
  </si>
  <si>
    <t>TQ 49762 83388</t>
  </si>
  <si>
    <t>92 Hedgemans Road</t>
  </si>
  <si>
    <t>RM9 6HT</t>
  </si>
  <si>
    <t>TQ 48734 84495</t>
  </si>
  <si>
    <t>Urswick Road</t>
  </si>
  <si>
    <t>RM9 6EA</t>
  </si>
  <si>
    <t>TQ 48052 84181</t>
  </si>
  <si>
    <t>The Dewey Practice</t>
  </si>
  <si>
    <t>281 Oxlow Lane</t>
  </si>
  <si>
    <t>RM10 7YU</t>
  </si>
  <si>
    <t>TQ 50141 84824</t>
  </si>
  <si>
    <t xml:space="preserve">Morland Road </t>
  </si>
  <si>
    <t>199 Reede Road</t>
  </si>
  <si>
    <t>RM10 8EJ</t>
  </si>
  <si>
    <t>TQ 49877 85126</t>
  </si>
  <si>
    <t>Network New West</t>
  </si>
  <si>
    <t>U26744</t>
  </si>
  <si>
    <t>1 Queens Road</t>
  </si>
  <si>
    <t>IG11 8GD</t>
  </si>
  <si>
    <t>TQ 44085 84494</t>
  </si>
  <si>
    <t>1 King Edwards Road</t>
  </si>
  <si>
    <t>IG11 7TB</t>
  </si>
  <si>
    <t>TQ 44643 83708</t>
  </si>
  <si>
    <t>1 Harpour Road</t>
  </si>
  <si>
    <t>IG11 8RJ</t>
  </si>
  <si>
    <t>TQ 44215 84642</t>
  </si>
  <si>
    <t>Gasgoine Road</t>
  </si>
  <si>
    <t>IG11 7RS</t>
  </si>
  <si>
    <t>TQ 44478 83438</t>
  </si>
  <si>
    <t>Network West One</t>
  </si>
  <si>
    <t>U11211</t>
  </si>
  <si>
    <t>2 Halbutt Street</t>
  </si>
  <si>
    <t>RM9 5AS</t>
  </si>
  <si>
    <t>TQ 48956 85305</t>
  </si>
  <si>
    <t>130 Upney lane</t>
  </si>
  <si>
    <t>IG11 9LT</t>
  </si>
  <si>
    <t>TQ 45536 84574</t>
  </si>
  <si>
    <t>145-207 Bevan Avenue</t>
  </si>
  <si>
    <t>IG11 9NS</t>
  </si>
  <si>
    <t>TQ 46496 84245</t>
  </si>
  <si>
    <t>12 Movers Lane</t>
  </si>
  <si>
    <t>IG11 7UN</t>
  </si>
  <si>
    <t>TQ 44930 83744</t>
  </si>
  <si>
    <t>7 Salisbury Avenue</t>
  </si>
  <si>
    <t>IG11 9XQ</t>
  </si>
  <si>
    <t>TQ 44605 84272</t>
  </si>
  <si>
    <t>343 Ripple Road</t>
  </si>
  <si>
    <t>IG11 7RJ</t>
  </si>
  <si>
    <t>TQ 45217 83938</t>
  </si>
  <si>
    <t xml:space="preserve">Upney Lane </t>
  </si>
  <si>
    <t>IG11 9LX</t>
  </si>
  <si>
    <t>TQ 45644 84306</t>
  </si>
  <si>
    <t>Network North</t>
  </si>
  <si>
    <t>U55387</t>
  </si>
  <si>
    <t>51 Upney Lane</t>
  </si>
  <si>
    <t>IG11 9LP</t>
  </si>
  <si>
    <t>TQ 45367 84850</t>
  </si>
  <si>
    <t>Five Elms Road</t>
  </si>
  <si>
    <t>RM9 5TT</t>
  </si>
  <si>
    <t>TQ 48622 86004</t>
  </si>
  <si>
    <t>Woodward Road</t>
  </si>
  <si>
    <t>RM9 4SR</t>
  </si>
  <si>
    <t>TQ 47520 84362</t>
  </si>
  <si>
    <t>11 Althorne Way</t>
  </si>
  <si>
    <t>RM10 7DF</t>
  </si>
  <si>
    <t>TQ 49234 86817</t>
  </si>
  <si>
    <t>Markyate Road</t>
  </si>
  <si>
    <t>RM8 2LD</t>
  </si>
  <si>
    <t>TQ 46953 85105</t>
  </si>
  <si>
    <t>872 Green Lane</t>
  </si>
  <si>
    <t>RM8 1BX</t>
  </si>
  <si>
    <t>TQ 48005 86869</t>
  </si>
  <si>
    <t>620 Longbridge Road</t>
  </si>
  <si>
    <t>RM8 2AJ</t>
  </si>
  <si>
    <t>TQ 46755 85732</t>
  </si>
  <si>
    <t>The Oval Practice</t>
  </si>
  <si>
    <t>U55388</t>
  </si>
  <si>
    <t>69 Oval Road North</t>
  </si>
  <si>
    <t>RM10 9ET</t>
  </si>
  <si>
    <t>TQ 49697 83763</t>
  </si>
  <si>
    <t>U55389</t>
  </si>
  <si>
    <t>563 Valence Avenue</t>
  </si>
  <si>
    <t>RM8 3RH</t>
  </si>
  <si>
    <t>TQ 47822 85951</t>
  </si>
  <si>
    <t>Network Central</t>
  </si>
  <si>
    <t>U92874</t>
  </si>
  <si>
    <t>Lawn Farm Grove</t>
  </si>
  <si>
    <t>RM6 5LL</t>
  </si>
  <si>
    <t>TQ 48155 89472</t>
  </si>
  <si>
    <t>10 Bennetts Castle Lane</t>
  </si>
  <si>
    <t>RM8 3XU</t>
  </si>
  <si>
    <t>TQ 47363 86819</t>
  </si>
  <si>
    <t>645 Becontree Avenue</t>
  </si>
  <si>
    <t>RM8 3HP</t>
  </si>
  <si>
    <t>TQ 48516 86671</t>
  </si>
  <si>
    <t>F84013</t>
  </si>
  <si>
    <t xml:space="preserve">Stamford Hill Surgery </t>
  </si>
  <si>
    <t>CH</t>
  </si>
  <si>
    <t>City &amp; Hackney</t>
  </si>
  <si>
    <t>CH-NE1</t>
  </si>
  <si>
    <t>Springfield Park (NE1)</t>
  </si>
  <si>
    <t>U89154</t>
  </si>
  <si>
    <t>2 Egerton Road</t>
  </si>
  <si>
    <t>Stamford Hill</t>
  </si>
  <si>
    <t>N16 6UA</t>
  </si>
  <si>
    <t>TQ 33741 87885</t>
  </si>
  <si>
    <t>F84686</t>
  </si>
  <si>
    <t xml:space="preserve">Cranwich Road Surgery </t>
  </si>
  <si>
    <t>62 Cranwich Road</t>
  </si>
  <si>
    <t>N16 5JF</t>
  </si>
  <si>
    <t>TQ 33045 87827</t>
  </si>
  <si>
    <t>Y03049</t>
  </si>
  <si>
    <t>Spring Hill Practice</t>
  </si>
  <si>
    <t>19-21 Oldhill Street</t>
  </si>
  <si>
    <t>N16 6LU</t>
  </si>
  <si>
    <t>TQ 34202 87381</t>
  </si>
  <si>
    <t>F84018</t>
  </si>
  <si>
    <t>The Nightingale Practice</t>
  </si>
  <si>
    <t>CH-NE2</t>
  </si>
  <si>
    <t>Hackney Downs (NE2)</t>
  </si>
  <si>
    <t>U21268</t>
  </si>
  <si>
    <t>10 Kenninghall Rd</t>
  </si>
  <si>
    <t>Clapton</t>
  </si>
  <si>
    <t>E5 8BY</t>
  </si>
  <si>
    <t>TQ 34412 86145</t>
  </si>
  <si>
    <t>F84080</t>
  </si>
  <si>
    <t>The Gadvhi Practice</t>
  </si>
  <si>
    <t>1a Fountayne Road</t>
  </si>
  <si>
    <t>N16 7EA</t>
  </si>
  <si>
    <t>TQ 34209 86834</t>
  </si>
  <si>
    <t>F84619</t>
  </si>
  <si>
    <t>The Riverside Practice</t>
  </si>
  <si>
    <t>14 Urban Hive, Theydon Rd</t>
  </si>
  <si>
    <t>E5 9BQ</t>
  </si>
  <si>
    <t>TQ 35164 86953</t>
  </si>
  <si>
    <t>F84668</t>
  </si>
  <si>
    <t>Clapton Surgery</t>
  </si>
  <si>
    <t>14 Theydon Road</t>
  </si>
  <si>
    <t>F84685</t>
  </si>
  <si>
    <t>Elm Practice</t>
  </si>
  <si>
    <t>F84711</t>
  </si>
  <si>
    <t>Rosewood Practice</t>
  </si>
  <si>
    <t>F84720</t>
  </si>
  <si>
    <t>Healy Medical Centre</t>
  </si>
  <si>
    <t>200 Upper Clapton Road</t>
  </si>
  <si>
    <t>E5 9HD</t>
  </si>
  <si>
    <t>TQ 35028 87268</t>
  </si>
  <si>
    <t>F84036</t>
  </si>
  <si>
    <t xml:space="preserve">Cedar Practice </t>
  </si>
  <si>
    <t>CH-NW1</t>
  </si>
  <si>
    <t>Woodberry Wetlands (NW1)</t>
  </si>
  <si>
    <t>U46293</t>
  </si>
  <si>
    <t>John Scott Health Centre</t>
  </si>
  <si>
    <t>Green Lanes</t>
  </si>
  <si>
    <t>N4 2NU</t>
  </si>
  <si>
    <t>TQ 32221 87203</t>
  </si>
  <si>
    <t>F84115</t>
  </si>
  <si>
    <t>Statham Grove Surgery</t>
  </si>
  <si>
    <t>Statham Grove</t>
  </si>
  <si>
    <t>N16 9DP</t>
  </si>
  <si>
    <t>TQ 32544 86016</t>
  </si>
  <si>
    <t>F84119</t>
  </si>
  <si>
    <t>The Heron Practice</t>
  </si>
  <si>
    <t>F84716</t>
  </si>
  <si>
    <t>Allerton Road Medical Centre</t>
  </si>
  <si>
    <t>34a Allerton Road</t>
  </si>
  <si>
    <t>N16 5UF</t>
  </si>
  <si>
    <t>TQ 32456 86933</t>
  </si>
  <si>
    <t>F84008</t>
  </si>
  <si>
    <t>Barton House Health Centre</t>
  </si>
  <si>
    <t>CH-NW2</t>
  </si>
  <si>
    <t>Clissold Park (NW2)</t>
  </si>
  <si>
    <t>U51492</t>
  </si>
  <si>
    <t>233 Albion Road</t>
  </si>
  <si>
    <t>Stoke Newington</t>
  </si>
  <si>
    <t>N16 9JT</t>
  </si>
  <si>
    <t>TQ 32926 86369</t>
  </si>
  <si>
    <t>F84033</t>
  </si>
  <si>
    <t>Somerford Grove Practice</t>
  </si>
  <si>
    <t>Somerford Grove</t>
  </si>
  <si>
    <t>N16 7UA</t>
  </si>
  <si>
    <t>TQ 33722 85639</t>
  </si>
  <si>
    <t>F84636</t>
  </si>
  <si>
    <t>Barretts Grove Surgery</t>
  </si>
  <si>
    <t>6 Barretts Grove</t>
  </si>
  <si>
    <t>N16 8AR</t>
  </si>
  <si>
    <t>TQ 33334 85451</t>
  </si>
  <si>
    <t>F84694</t>
  </si>
  <si>
    <t>Brooke Road Surgery</t>
  </si>
  <si>
    <t>40-42 Brooke Road</t>
  </si>
  <si>
    <t>N16 7LR</t>
  </si>
  <si>
    <t>TQ 33833 86338</t>
  </si>
  <si>
    <t>F84003</t>
  </si>
  <si>
    <t>Lower Clapton Group Practice</t>
  </si>
  <si>
    <t>CH-SE1</t>
  </si>
  <si>
    <t>Hackney Marshes (SE1)</t>
  </si>
  <si>
    <t>U05451</t>
  </si>
  <si>
    <t>36 Lower Clapton Road</t>
  </si>
  <si>
    <t>E5 0PD</t>
  </si>
  <si>
    <t>TQ 35145 85320</t>
  </si>
  <si>
    <t>F84015</t>
  </si>
  <si>
    <t>Kingsmead Healthcare</t>
  </si>
  <si>
    <t>4 Kingsmead Way</t>
  </si>
  <si>
    <t>E9 5QG</t>
  </si>
  <si>
    <t>TQ 36351 85487</t>
  </si>
  <si>
    <t>F84060</t>
  </si>
  <si>
    <t>Athena Medical Centre</t>
  </si>
  <si>
    <t>21 Atherden Road</t>
  </si>
  <si>
    <t>E5 0QP</t>
  </si>
  <si>
    <t>TQ 35057 85799</t>
  </si>
  <si>
    <t>F84105</t>
  </si>
  <si>
    <t>The Lea Surgery</t>
  </si>
  <si>
    <t>186 Homerton High Street</t>
  </si>
  <si>
    <t>E9 6AG</t>
  </si>
  <si>
    <t>TQ 35784 85079</t>
  </si>
  <si>
    <t>F84719</t>
  </si>
  <si>
    <t>Latimer Health Centre</t>
  </si>
  <si>
    <t>4 Homerton Terrace</t>
  </si>
  <si>
    <t>E9 6RT</t>
  </si>
  <si>
    <t>TQ 35346 84880</t>
  </si>
  <si>
    <t>F84069</t>
  </si>
  <si>
    <t>The Well Street Surgery</t>
  </si>
  <si>
    <t>CH-SE2</t>
  </si>
  <si>
    <t>Well Street Common (SE2)</t>
  </si>
  <si>
    <t>U58256</t>
  </si>
  <si>
    <t>28 Shore Road</t>
  </si>
  <si>
    <t>E9 7TA</t>
  </si>
  <si>
    <t>TQ 35138 84055</t>
  </si>
  <si>
    <t>F84601</t>
  </si>
  <si>
    <t xml:space="preserve">Elsdale Street Surgery </t>
  </si>
  <si>
    <t>28 Elsdale Street</t>
  </si>
  <si>
    <t>E9 6QY</t>
  </si>
  <si>
    <t>TQ 35380 84483</t>
  </si>
  <si>
    <t>F84620</t>
  </si>
  <si>
    <t>The Wick Health Centre</t>
  </si>
  <si>
    <t>200 Wick Rd</t>
  </si>
  <si>
    <t>E9 5AN</t>
  </si>
  <si>
    <t>TQ 36085 84711</t>
  </si>
  <si>
    <t>F84632</t>
  </si>
  <si>
    <t>The Greenhouse</t>
  </si>
  <si>
    <t>19 Tudor Road</t>
  </si>
  <si>
    <t>E9 7SN</t>
  </si>
  <si>
    <t>TQ 34985 83975</t>
  </si>
  <si>
    <t>Y00403</t>
  </si>
  <si>
    <t xml:space="preserve">Trowbridge Surgery </t>
  </si>
  <si>
    <t>18 Merriam Avenue</t>
  </si>
  <si>
    <t>E9 5NE</t>
  </si>
  <si>
    <t>TQ 36747 84792</t>
  </si>
  <si>
    <t>F84021</t>
  </si>
  <si>
    <t>London Fields Medical Centre</t>
  </si>
  <si>
    <t>CH-SW1</t>
  </si>
  <si>
    <t>London Fields (SW1)</t>
  </si>
  <si>
    <t>U40100</t>
  </si>
  <si>
    <t>38-44 Broadway Market</t>
  </si>
  <si>
    <t>E8 4QJ</t>
  </si>
  <si>
    <t>TQ 34536 83745</t>
  </si>
  <si>
    <t>F84035</t>
  </si>
  <si>
    <t>Richmond Road Medical Centre</t>
  </si>
  <si>
    <t>136 Richmond Road</t>
  </si>
  <si>
    <t>E8 3HN</t>
  </si>
  <si>
    <t>TQ 34245 84457</t>
  </si>
  <si>
    <t>F84038</t>
  </si>
  <si>
    <t>Beechwood Medical Centre</t>
  </si>
  <si>
    <t>86-86a Dalston Lane</t>
  </si>
  <si>
    <t>E8 3AH</t>
  </si>
  <si>
    <t>TQ 33890 84780</t>
  </si>
  <si>
    <t>F84063</t>
  </si>
  <si>
    <t>Dalston Practice</t>
  </si>
  <si>
    <t>1b Madinah Road</t>
  </si>
  <si>
    <t>E8 1PG</t>
  </si>
  <si>
    <t>TQ 34111 84978</t>
  </si>
  <si>
    <t>F84117</t>
  </si>
  <si>
    <t>Queensbridge Group Practice</t>
  </si>
  <si>
    <t>24, Holly Street</t>
  </si>
  <si>
    <t>E8 3XP</t>
  </si>
  <si>
    <t>TQ 33838 84271</t>
  </si>
  <si>
    <t>F84621</t>
  </si>
  <si>
    <t>The Sandringham Practice</t>
  </si>
  <si>
    <t>1a Madinah Road</t>
  </si>
  <si>
    <t>F84640</t>
  </si>
  <si>
    <t>The Neaman Practice</t>
  </si>
  <si>
    <t>CH-SW2</t>
  </si>
  <si>
    <t>Shoreditch Park &amp; City (SW2)</t>
  </si>
  <si>
    <t>U07169</t>
  </si>
  <si>
    <t>15 Half Moon Court</t>
  </si>
  <si>
    <t>EC1A 7HF</t>
  </si>
  <si>
    <t>TQ 32048 81725</t>
  </si>
  <si>
    <t>F84072</t>
  </si>
  <si>
    <t>De Beauvoir Surgery</t>
  </si>
  <si>
    <t>30 Hertford Road</t>
  </si>
  <si>
    <t>N1 5QT</t>
  </si>
  <si>
    <t>TQ 33377 83922</t>
  </si>
  <si>
    <t>F84096</t>
  </si>
  <si>
    <t>The Lawson Practice</t>
  </si>
  <si>
    <t>St Leonard's Hospital, Nuttall St</t>
  </si>
  <si>
    <t>Nuttall Street</t>
  </si>
  <si>
    <t>N1 5HZ</t>
  </si>
  <si>
    <t>TQ 33302 83395</t>
  </si>
  <si>
    <t>F84635</t>
  </si>
  <si>
    <t>Shoreditch Park Surgery</t>
  </si>
  <si>
    <t>10 Rushton Street</t>
  </si>
  <si>
    <t>N1 5DR</t>
  </si>
  <si>
    <t>TQ 32796 83359</t>
  </si>
  <si>
    <t>F84692</t>
  </si>
  <si>
    <t>The Hoxton Surgery</t>
  </si>
  <si>
    <t>12 Rushton Street</t>
  </si>
  <si>
    <t>Havering Crest Network</t>
  </si>
  <si>
    <t>U29424</t>
  </si>
  <si>
    <t>7 St Edwards Way</t>
  </si>
  <si>
    <t>Romford</t>
  </si>
  <si>
    <t>RM1 3DQ</t>
  </si>
  <si>
    <t>TQ 51307 89056</t>
  </si>
  <si>
    <t>Ashton Garden</t>
  </si>
  <si>
    <t>Chadwell Heath</t>
  </si>
  <si>
    <t>RM6 6RT</t>
  </si>
  <si>
    <t>TQ 48405 88264</t>
  </si>
  <si>
    <t>195 Rush Green Road</t>
  </si>
  <si>
    <t>Rush Green</t>
  </si>
  <si>
    <t>RM7 0PX</t>
  </si>
  <si>
    <t>TQ 51030 87418</t>
  </si>
  <si>
    <t>261 Dagenham Road</t>
  </si>
  <si>
    <t>RM7 0XR</t>
  </si>
  <si>
    <t>TQ 50932 86893</t>
  </si>
  <si>
    <t>219 High Street</t>
  </si>
  <si>
    <t>Hornchurch</t>
  </si>
  <si>
    <t>RM11 3XT</t>
  </si>
  <si>
    <t>TQ 54233 87089</t>
  </si>
  <si>
    <t>58b Billet Lane</t>
  </si>
  <si>
    <t>RM11 1XA</t>
  </si>
  <si>
    <t>TQ 53895 87670</t>
  </si>
  <si>
    <t>107 Brentwood Road</t>
  </si>
  <si>
    <t>RM1 2SB</t>
  </si>
  <si>
    <t>TQ 52030 88243</t>
  </si>
  <si>
    <t>Marshall Network</t>
  </si>
  <si>
    <t>U50107</t>
  </si>
  <si>
    <t>99 Western Road</t>
  </si>
  <si>
    <t>RM1 3LS</t>
  </si>
  <si>
    <t>TQ 51671 88948</t>
  </si>
  <si>
    <t>264 Brentwood Road</t>
  </si>
  <si>
    <t>RM2 5SU</t>
  </si>
  <si>
    <t>TQ 52819 88475</t>
  </si>
  <si>
    <t>274 North Street</t>
  </si>
  <si>
    <t>RM1 4QJ</t>
  </si>
  <si>
    <t>TQ 50672 89720</t>
  </si>
  <si>
    <t>Ashton Gardens Surgery</t>
  </si>
  <si>
    <t>North Network</t>
  </si>
  <si>
    <t>U55939</t>
  </si>
  <si>
    <t>Ashton Gardens</t>
  </si>
  <si>
    <t>70 Petersfield Ave</t>
  </si>
  <si>
    <t>Harold Hill</t>
  </si>
  <si>
    <t>RM3 9PD</t>
  </si>
  <si>
    <t>TQ 54717 92014</t>
  </si>
  <si>
    <t>135 Straight Road</t>
  </si>
  <si>
    <t>RM3 7JJ</t>
  </si>
  <si>
    <t>TQ 53197 91366</t>
  </si>
  <si>
    <t>137 Straight Road</t>
  </si>
  <si>
    <t>Gooshays Drive</t>
  </si>
  <si>
    <t>RM3 9SU</t>
  </si>
  <si>
    <t>TQ 54169 92056</t>
  </si>
  <si>
    <t>89 Gubbins Lane</t>
  </si>
  <si>
    <t>Harold Wood</t>
  </si>
  <si>
    <t>RM3 0DR</t>
  </si>
  <si>
    <t>TQ 54748 90860</t>
  </si>
  <si>
    <t>6 Oak Road</t>
  </si>
  <si>
    <t>RM3 0PT</t>
  </si>
  <si>
    <t>TQ 54849 90533</t>
  </si>
  <si>
    <t>Kings Park Surgery</t>
  </si>
  <si>
    <t>St Clements Avenue</t>
  </si>
  <si>
    <t>RM3 0FE</t>
  </si>
  <si>
    <t>TQ 54268 90605</t>
  </si>
  <si>
    <t>4 Lynwood Drive</t>
  </si>
  <si>
    <t>Collier Row</t>
  </si>
  <si>
    <t>RM5 3QL</t>
  </si>
  <si>
    <t>TQ 49970 91426</t>
  </si>
  <si>
    <t>Chase Cross Road</t>
  </si>
  <si>
    <t>RM5 3PJ</t>
  </si>
  <si>
    <t>TQ 50027 91251</t>
  </si>
  <si>
    <t>206 Mawney Road</t>
  </si>
  <si>
    <t>RM7 8BU</t>
  </si>
  <si>
    <t>TQ 50077 89338</t>
  </si>
  <si>
    <t>South Network</t>
  </si>
  <si>
    <t>U00367</t>
  </si>
  <si>
    <t>24 Suttons Ave</t>
  </si>
  <si>
    <t>RM12 4LF</t>
  </si>
  <si>
    <t>TQ 53941 86488</t>
  </si>
  <si>
    <t>181 Corbets Tey Road</t>
  </si>
  <si>
    <t>Upminster</t>
  </si>
  <si>
    <t>RM14 2YN</t>
  </si>
  <si>
    <t>TQ 55913 85795</t>
  </si>
  <si>
    <t>300 Upper Rainham Road</t>
  </si>
  <si>
    <t>Elm Park</t>
  </si>
  <si>
    <t>RM12 4EQ</t>
  </si>
  <si>
    <t>TQ 51980 86056</t>
  </si>
  <si>
    <t>Wood Lane Medical Centre</t>
  </si>
  <si>
    <t>39 Wood Lane</t>
  </si>
  <si>
    <t>RM12 5HX</t>
  </si>
  <si>
    <t>TQ 52375 85087</t>
  </si>
  <si>
    <t>482 South End Road</t>
  </si>
  <si>
    <t>RM12 5PA</t>
  </si>
  <si>
    <t>TQ 52924 85456</t>
  </si>
  <si>
    <t>30 Astra Close</t>
  </si>
  <si>
    <t>RM12 5NJ</t>
  </si>
  <si>
    <t>TQ 52722 84935</t>
  </si>
  <si>
    <t>1 Harlow Road</t>
  </si>
  <si>
    <t>Rainham</t>
  </si>
  <si>
    <t>RM13 7UP</t>
  </si>
  <si>
    <t>TQ 51752 83712</t>
  </si>
  <si>
    <t>Upminster Road South</t>
  </si>
  <si>
    <t>RM13 9AB</t>
  </si>
  <si>
    <t>TQ 52533 82337</t>
  </si>
  <si>
    <t>17 Berwick Road</t>
  </si>
  <si>
    <t>RM13 9QU</t>
  </si>
  <si>
    <t>TQ 53679 83242</t>
  </si>
  <si>
    <t>382 Upminster Road North</t>
  </si>
  <si>
    <t>North Rainham</t>
  </si>
  <si>
    <t>RM13 9RZ</t>
  </si>
  <si>
    <t>TQ 53703 82663</t>
  </si>
  <si>
    <t>Avon Road</t>
  </si>
  <si>
    <t>Cranham</t>
  </si>
  <si>
    <t>RM14 1RG</t>
  </si>
  <si>
    <t>TQ 57095 87988</t>
  </si>
  <si>
    <t>143 Ingrebourne Gardens</t>
  </si>
  <si>
    <t>RM14 1BJ</t>
  </si>
  <si>
    <t>TQ 56984 87288</t>
  </si>
  <si>
    <t>226 St Mary's Lane</t>
  </si>
  <si>
    <t>RM14 3DH</t>
  </si>
  <si>
    <t>TQ 56440 86625</t>
  </si>
  <si>
    <t>126 Upminster Road</t>
  </si>
  <si>
    <t>RM12 6PL</t>
  </si>
  <si>
    <t>TQ 55046 86819</t>
  </si>
  <si>
    <t>Dr V M Patel Surgery</t>
  </si>
  <si>
    <t>9 Glanville Drive</t>
  </si>
  <si>
    <t>RM11 3SZ</t>
  </si>
  <si>
    <t>TQ 54586 87037</t>
  </si>
  <si>
    <t>F84047</t>
  </si>
  <si>
    <t xml:space="preserve">Custom House Surgery </t>
  </si>
  <si>
    <t>NH</t>
  </si>
  <si>
    <t>Newham</t>
  </si>
  <si>
    <t>NH-PCN1</t>
  </si>
  <si>
    <t>South One Newham</t>
  </si>
  <si>
    <t>U23362</t>
  </si>
  <si>
    <t>16 Freemasons Rd</t>
  </si>
  <si>
    <t>E16 3NA</t>
  </si>
  <si>
    <t>TQ 40635 81244</t>
  </si>
  <si>
    <t>F84666</t>
  </si>
  <si>
    <t xml:space="preserve">Dr Ruiz – St Lukes Medical Centre </t>
  </si>
  <si>
    <t>2 St Luke's Square</t>
  </si>
  <si>
    <t>E16 1HT</t>
  </si>
  <si>
    <t>TQ 39825 81135</t>
  </si>
  <si>
    <t>F84092</t>
  </si>
  <si>
    <t xml:space="preserve">Glen Road Medical Centre </t>
  </si>
  <si>
    <t>1-9 Glen Rd</t>
  </si>
  <si>
    <t>E13 8RU</t>
  </si>
  <si>
    <t>TQ 41109 82327</t>
  </si>
  <si>
    <t>F84017</t>
  </si>
  <si>
    <t xml:space="preserve">Star Lane Medical Centre </t>
  </si>
  <si>
    <t>121 Star Ln</t>
  </si>
  <si>
    <t>E16 4QH</t>
  </si>
  <si>
    <t>TQ 39602 82012</t>
  </si>
  <si>
    <t>F84717</t>
  </si>
  <si>
    <t xml:space="preserve">Royal Docks Medical Centre </t>
  </si>
  <si>
    <t>NH-PCN10</t>
  </si>
  <si>
    <t>Docklands</t>
  </si>
  <si>
    <t>U56681</t>
  </si>
  <si>
    <t>21 East Ham Manor Way</t>
  </si>
  <si>
    <t>E6 5NA</t>
  </si>
  <si>
    <t>TQ 43258 80969</t>
  </si>
  <si>
    <t>F84093</t>
  </si>
  <si>
    <t xml:space="preserve">Tollgate Health Centre </t>
  </si>
  <si>
    <t>220 Tollgate Rd</t>
  </si>
  <si>
    <t>E6 5JS</t>
  </si>
  <si>
    <t>TQ 42787 81629</t>
  </si>
  <si>
    <t>Y02928</t>
  </si>
  <si>
    <t>E16 Health</t>
  </si>
  <si>
    <t>76 Albert Rd</t>
  </si>
  <si>
    <t>E16 2DY</t>
  </si>
  <si>
    <t>TQ 42593 80059</t>
  </si>
  <si>
    <t>F84735</t>
  </si>
  <si>
    <t xml:space="preserve">The Azad Practice </t>
  </si>
  <si>
    <t>NH-PCN2</t>
  </si>
  <si>
    <t>Central 1</t>
  </si>
  <si>
    <t>U71739</t>
  </si>
  <si>
    <t>152 Barking Road</t>
  </si>
  <si>
    <t>E6 3BD</t>
  </si>
  <si>
    <t>TQ 41930 83350</t>
  </si>
  <si>
    <t>F84669</t>
  </si>
  <si>
    <t xml:space="preserve">Newham Medical Centre </t>
  </si>
  <si>
    <t>576 Green St</t>
  </si>
  <si>
    <t>E13 9DA</t>
  </si>
  <si>
    <t>TQ 41405 83360</t>
  </si>
  <si>
    <t>F84010</t>
  </si>
  <si>
    <t xml:space="preserve">St Bartholomew Surgery </t>
  </si>
  <si>
    <t xml:space="preserve">292A Barking Road </t>
  </si>
  <si>
    <t>E6 3BA</t>
  </si>
  <si>
    <t>TQ 42477 83507</t>
  </si>
  <si>
    <t>F84004</t>
  </si>
  <si>
    <t>Market Street Health Group</t>
  </si>
  <si>
    <t>52 Market St</t>
  </si>
  <si>
    <t>E6 2RA</t>
  </si>
  <si>
    <t>TQ 42814 83350</t>
  </si>
  <si>
    <t>F84053</t>
  </si>
  <si>
    <t xml:space="preserve">Greengate Medical Practice </t>
  </si>
  <si>
    <t>497 Barking Road</t>
  </si>
  <si>
    <t>E13 8PS</t>
  </si>
  <si>
    <t>TQ 40757 82646</t>
  </si>
  <si>
    <t>F84124</t>
  </si>
  <si>
    <t xml:space="preserve">The Project Surgery </t>
  </si>
  <si>
    <t>10 Lettsom Walk</t>
  </si>
  <si>
    <t>E13 0LN</t>
  </si>
  <si>
    <t>TQ 40253 83419</t>
  </si>
  <si>
    <t>F84050</t>
  </si>
  <si>
    <t xml:space="preserve">Boleyn Medical Centre </t>
  </si>
  <si>
    <t>F84052</t>
  </si>
  <si>
    <t xml:space="preserve">Essex Lodge </t>
  </si>
  <si>
    <t>NH-PCN3</t>
  </si>
  <si>
    <t>Newham Central</t>
  </si>
  <si>
    <t>U11373</t>
  </si>
  <si>
    <t>94 Greengate St</t>
  </si>
  <si>
    <t>E13 0AS</t>
  </si>
  <si>
    <t>TQ 40684 82946</t>
  </si>
  <si>
    <t>F84681</t>
  </si>
  <si>
    <t xml:space="preserve">Balaam Street Practice </t>
  </si>
  <si>
    <t>113 Balaam St</t>
  </si>
  <si>
    <t>E13 8AF</t>
  </si>
  <si>
    <t>TQ 40488 82808</t>
  </si>
  <si>
    <t>F84642</t>
  </si>
  <si>
    <t>Lucas Avenue Surgery</t>
  </si>
  <si>
    <t>E13 0QP</t>
  </si>
  <si>
    <t>TQ 40943 83883</t>
  </si>
  <si>
    <t>F84749</t>
  </si>
  <si>
    <t>Carpenter's Practice</t>
  </si>
  <si>
    <t>236-252 High St</t>
  </si>
  <si>
    <t>E15 2JA</t>
  </si>
  <si>
    <t>TQ 38568 83938</t>
  </si>
  <si>
    <t>F84658</t>
  </si>
  <si>
    <t xml:space="preserve">Sangam Surgery </t>
  </si>
  <si>
    <t>NH-PCN4</t>
  </si>
  <si>
    <t>North East 1</t>
  </si>
  <si>
    <t>U34188</t>
  </si>
  <si>
    <t>Snowshill Rd</t>
  </si>
  <si>
    <t>E12 6BE</t>
  </si>
  <si>
    <t>TQ 42142 85378</t>
  </si>
  <si>
    <t>F84660</t>
  </si>
  <si>
    <t xml:space="preserve">Dr CM Patel </t>
  </si>
  <si>
    <t>2 Jephson Rd</t>
  </si>
  <si>
    <t>E7 8LZ</t>
  </si>
  <si>
    <t>TQ 41250 84414</t>
  </si>
  <si>
    <t>F84088</t>
  </si>
  <si>
    <t xml:space="preserve">Plashet Medical Centre </t>
  </si>
  <si>
    <t>152 Plashet Rd</t>
  </si>
  <si>
    <t>E13 0QT</t>
  </si>
  <si>
    <t>TQ 41097 84021</t>
  </si>
  <si>
    <t>F84670</t>
  </si>
  <si>
    <t>Westbury Road Medical Practice</t>
  </si>
  <si>
    <t>45 Westbury Terrace</t>
  </si>
  <si>
    <t>E7 8BU</t>
  </si>
  <si>
    <t>TQ 40876 84941</t>
  </si>
  <si>
    <t>F84729</t>
  </si>
  <si>
    <t>The Manor Park Practice</t>
  </si>
  <si>
    <t>778 Romford Rd</t>
  </si>
  <si>
    <t>E12 5JG</t>
  </si>
  <si>
    <t>TQ 42725 85896</t>
  </si>
  <si>
    <t>F84641</t>
  </si>
  <si>
    <t xml:space="preserve">Birchdale Road Medical Practice </t>
  </si>
  <si>
    <t>2 Birchdale Rd</t>
  </si>
  <si>
    <t>E7 8AR</t>
  </si>
  <si>
    <t>TQ 41441 85069</t>
  </si>
  <si>
    <t>F84739</t>
  </si>
  <si>
    <t xml:space="preserve">E12 Medical Practice </t>
  </si>
  <si>
    <t>NH-PCN5</t>
  </si>
  <si>
    <t>North East 2</t>
  </si>
  <si>
    <t>U06978</t>
  </si>
  <si>
    <t>243 High Street North</t>
  </si>
  <si>
    <t>E12 6SJ</t>
  </si>
  <si>
    <t>TQ 42286 84464</t>
  </si>
  <si>
    <t>F84006</t>
  </si>
  <si>
    <t xml:space="preserve">Shrewsbury Road Surgery </t>
  </si>
  <si>
    <t>Shrewsbury Annexe' Shrewsbury Road</t>
  </si>
  <si>
    <t>E7 8QP</t>
  </si>
  <si>
    <t>TQ 41796 84426</t>
  </si>
  <si>
    <t>F84074</t>
  </si>
  <si>
    <t xml:space="preserve">Wordsworth Health Centre </t>
  </si>
  <si>
    <t>19 Wordsworth Avenue</t>
  </si>
  <si>
    <t>E12 6SU</t>
  </si>
  <si>
    <t>TQ 42172 84503</t>
  </si>
  <si>
    <t>F84741</t>
  </si>
  <si>
    <t>Plashet Harmony Practice</t>
  </si>
  <si>
    <t>Eastham Memorial Hospital</t>
  </si>
  <si>
    <t>F84070</t>
  </si>
  <si>
    <t xml:space="preserve">Lathom Medical Centre </t>
  </si>
  <si>
    <t>2A Lathom Rd</t>
  </si>
  <si>
    <t>E6 2DU</t>
  </si>
  <si>
    <t>TQ 42458 84130</t>
  </si>
  <si>
    <t>F84672</t>
  </si>
  <si>
    <t>E7 Health - First 4 Health Group</t>
  </si>
  <si>
    <t>NH-PCN6</t>
  </si>
  <si>
    <t xml:space="preserve">North Newham </t>
  </si>
  <si>
    <t>U52641</t>
  </si>
  <si>
    <t>157 Leytonstone Rd</t>
  </si>
  <si>
    <t>E15 1LH</t>
  </si>
  <si>
    <t>TQ 39102 85361</t>
  </si>
  <si>
    <t>F84097</t>
  </si>
  <si>
    <t xml:space="preserve">Claremont Clinic </t>
  </si>
  <si>
    <t>459-463 Romford Rd</t>
  </si>
  <si>
    <t>E7 8AB</t>
  </si>
  <si>
    <t>TQ 41105 85137</t>
  </si>
  <si>
    <t>F84724</t>
  </si>
  <si>
    <t xml:space="preserve">Woodgrange Medical Practice </t>
  </si>
  <si>
    <t>40 Woodgrange Rd</t>
  </si>
  <si>
    <t>E7 0QH</t>
  </si>
  <si>
    <t>TQ 40516 85243</t>
  </si>
  <si>
    <t>F84111</t>
  </si>
  <si>
    <t xml:space="preserve">Abbey Road Medical Practice </t>
  </si>
  <si>
    <t>NH-PCN8</t>
  </si>
  <si>
    <t>Stratford</t>
  </si>
  <si>
    <t>U76122</t>
  </si>
  <si>
    <t>28a Abbey Rd</t>
  </si>
  <si>
    <t>E15 3LT</t>
  </si>
  <si>
    <t>TQ 39225 83671</t>
  </si>
  <si>
    <t>Y04273</t>
  </si>
  <si>
    <t xml:space="preserve">Liberty Bridge Road </t>
  </si>
  <si>
    <t>40 Liberty Bridge Rd</t>
  </si>
  <si>
    <t>E20 1AS</t>
  </si>
  <si>
    <t>TQ 38349 85140</t>
  </si>
  <si>
    <t>F84730</t>
  </si>
  <si>
    <t>The Vicarage Lane Surgery</t>
  </si>
  <si>
    <t>10 Vicarage Ln</t>
  </si>
  <si>
    <t>E15 4HG</t>
  </si>
  <si>
    <t>TQ 39553 84332</t>
  </si>
  <si>
    <t>F84121</t>
  </si>
  <si>
    <t>First4Health Church Road</t>
  </si>
  <si>
    <t>30 Church Road</t>
  </si>
  <si>
    <t>E12 6AQ</t>
  </si>
  <si>
    <t>TQ 42460 85199</t>
  </si>
  <si>
    <t>F84009</t>
  </si>
  <si>
    <t xml:space="preserve">Stratford Village Surgery </t>
  </si>
  <si>
    <t>50C Romford Rd</t>
  </si>
  <si>
    <t>E15 4BZ</t>
  </si>
  <si>
    <t>TQ 39233 84486</t>
  </si>
  <si>
    <t>F84740</t>
  </si>
  <si>
    <t xml:space="preserve">Newham Transitional Team </t>
  </si>
  <si>
    <t>30 Church Rd</t>
  </si>
  <si>
    <t>F84077</t>
  </si>
  <si>
    <t>Newham Vicarage Practice</t>
  </si>
  <si>
    <t>NH-PCN9</t>
  </si>
  <si>
    <t>North West 2</t>
  </si>
  <si>
    <t>U94747</t>
  </si>
  <si>
    <t>E15 4ES</t>
  </si>
  <si>
    <t>TQ 39491 84416</t>
  </si>
  <si>
    <t>F84677</t>
  </si>
  <si>
    <t xml:space="preserve">East End Medical Centre </t>
  </si>
  <si>
    <t>61 Plashet Rd</t>
  </si>
  <si>
    <t>E13 0QA</t>
  </si>
  <si>
    <t>TQ 40567 83994</t>
  </si>
  <si>
    <t>F84022</t>
  </si>
  <si>
    <t xml:space="preserve">Stratford Health Centre </t>
  </si>
  <si>
    <t>123 The Grove</t>
  </si>
  <si>
    <t>E15 1EN</t>
  </si>
  <si>
    <t>TQ 39112 84766</t>
  </si>
  <si>
    <t>F84086</t>
  </si>
  <si>
    <t>The Forest Practice</t>
  </si>
  <si>
    <t>121 Woodgrange Rd</t>
  </si>
  <si>
    <t>E7 0EP</t>
  </si>
  <si>
    <t>TQ 40492 85464</t>
  </si>
  <si>
    <t>F84014</t>
  </si>
  <si>
    <t xml:space="preserve">Upton Lane Medical Centre </t>
  </si>
  <si>
    <t>75-77 Upton Ln</t>
  </si>
  <si>
    <t>E7 9PB</t>
  </si>
  <si>
    <t>TQ 40620 84636</t>
  </si>
  <si>
    <t>U51307</t>
  </si>
  <si>
    <t>68 The Drive</t>
  </si>
  <si>
    <t>Ilford</t>
  </si>
  <si>
    <t>IG1 3HZ</t>
  </si>
  <si>
    <t>TQ 42899 87429</t>
  </si>
  <si>
    <t>38 Bathhurst Road</t>
  </si>
  <si>
    <t>IG1 4LA</t>
  </si>
  <si>
    <t>TQ 43751 87002</t>
  </si>
  <si>
    <t>4 Granville Road</t>
  </si>
  <si>
    <t>IG1 4JY</t>
  </si>
  <si>
    <t>TQ 43646 86952</t>
  </si>
  <si>
    <t>92 Balfour Road</t>
  </si>
  <si>
    <t>IG1 4JE</t>
  </si>
  <si>
    <t>TQ 43990 86949</t>
  </si>
  <si>
    <t>465 Cranbrook Road</t>
  </si>
  <si>
    <t>IG2 6EW</t>
  </si>
  <si>
    <t>TQ 43201 88032</t>
  </si>
  <si>
    <t>63-65 Ethelbert Gardens</t>
  </si>
  <si>
    <t>Gants Hill</t>
  </si>
  <si>
    <t>IG2 6UW</t>
  </si>
  <si>
    <t>TQ 43151 88496</t>
  </si>
  <si>
    <t>49 Windermere Gardens</t>
  </si>
  <si>
    <t>IG4 5BZ</t>
  </si>
  <si>
    <t>TQ 42406 88530</t>
  </si>
  <si>
    <t>55 York Road</t>
  </si>
  <si>
    <t>IG1 3AF</t>
  </si>
  <si>
    <t>TQ 43305 86498</t>
  </si>
  <si>
    <t>U03653</t>
  </si>
  <si>
    <t>Kenwood Gardens</t>
  </si>
  <si>
    <t>IG2 6YG</t>
  </si>
  <si>
    <t>TQ 43661 88984</t>
  </si>
  <si>
    <t>167 Eastern Avenue</t>
  </si>
  <si>
    <t>IG4 5AW</t>
  </si>
  <si>
    <t>TQ 42226 88390</t>
  </si>
  <si>
    <t>272 Fullwell Avenue</t>
  </si>
  <si>
    <t>Fullwell Cross</t>
  </si>
  <si>
    <t>IG5 0SB</t>
  </si>
  <si>
    <t>TQ 43621 90647</t>
  </si>
  <si>
    <t>Heathcote Avenue</t>
  </si>
  <si>
    <t>Barkingside</t>
  </si>
  <si>
    <t>IG5 0QS</t>
  </si>
  <si>
    <t>TQ 42982 90347</t>
  </si>
  <si>
    <t>83 Fencepiece Road</t>
  </si>
  <si>
    <t>IG6 2NB</t>
  </si>
  <si>
    <t>TQ 44453 91094</t>
  </si>
  <si>
    <t>Hainault Health Centre</t>
  </si>
  <si>
    <t>Chigwell</t>
  </si>
  <si>
    <t>IG7 4DF</t>
  </si>
  <si>
    <t>TQ 45822 91978</t>
  </si>
  <si>
    <t>U27585</t>
  </si>
  <si>
    <t>97-101 Netley Road</t>
  </si>
  <si>
    <t>Newbury Park</t>
  </si>
  <si>
    <t>IG2 7NW</t>
  </si>
  <si>
    <t>TQ 44820 88524</t>
  </si>
  <si>
    <t>4 Eastwood Road</t>
  </si>
  <si>
    <t>Goodmayes</t>
  </si>
  <si>
    <t>IG3 8XB</t>
  </si>
  <si>
    <t>TQ 46331 87526</t>
  </si>
  <si>
    <t>1 Salisbury Road</t>
  </si>
  <si>
    <t>IG3 8BG</t>
  </si>
  <si>
    <t>TQ 45438 87037</t>
  </si>
  <si>
    <t>40 Cameron Road</t>
  </si>
  <si>
    <t>IG3 8LF</t>
  </si>
  <si>
    <t>TQ 45249 87246</t>
  </si>
  <si>
    <t>595 Green Lane</t>
  </si>
  <si>
    <t>IG3 9RN</t>
  </si>
  <si>
    <t>TQ 46598 87054</t>
  </si>
  <si>
    <t>19 Castleton Road</t>
  </si>
  <si>
    <t>IG3 9QW</t>
  </si>
  <si>
    <t>TQ 46532 87121</t>
  </si>
  <si>
    <t>72 Chadwell Heath Lane</t>
  </si>
  <si>
    <t>RM6 4AF</t>
  </si>
  <si>
    <t>TQ 47352 88216</t>
  </si>
  <si>
    <t>Grove Surgery*</t>
  </si>
  <si>
    <t>200-202 Chadwell Heath Lane</t>
  </si>
  <si>
    <t>RM6 4YU</t>
  </si>
  <si>
    <t>TQ 47178 88535</t>
  </si>
  <si>
    <t>U78575</t>
  </si>
  <si>
    <t>3 The Broadway</t>
  </si>
  <si>
    <t>Woodford Green</t>
  </si>
  <si>
    <t>IG8 0HF</t>
  </si>
  <si>
    <t>TQ 40897 91927</t>
  </si>
  <si>
    <t>26 High Street</t>
  </si>
  <si>
    <t>Wanstead</t>
  </si>
  <si>
    <t>E11 2AQ</t>
  </si>
  <si>
    <t>TQ 40453 88526</t>
  </si>
  <si>
    <t>45 Wanstead Place</t>
  </si>
  <si>
    <t>E11 2SW</t>
  </si>
  <si>
    <t>TQ 40289 88521</t>
  </si>
  <si>
    <t>65 Aldersbrook Road</t>
  </si>
  <si>
    <t>Manor Park</t>
  </si>
  <si>
    <t>E12 5DL</t>
  </si>
  <si>
    <t>TQ 41394 86612</t>
  </si>
  <si>
    <t>The Shrubberies, George Ln</t>
  </si>
  <si>
    <t>South Woodford</t>
  </si>
  <si>
    <t>E18 1BD</t>
  </si>
  <si>
    <t>TQ 40404 90279</t>
  </si>
  <si>
    <t xml:space="preserve">12 The Shrubberies, </t>
  </si>
  <si>
    <t>2 Glebelands Avenue</t>
  </si>
  <si>
    <t>E18 2AB</t>
  </si>
  <si>
    <t>TQ 40310 90124</t>
  </si>
  <si>
    <t>114 High Road</t>
  </si>
  <si>
    <t>E18 2QS</t>
  </si>
  <si>
    <t>TQ 40129 90669</t>
  </si>
  <si>
    <t>14 Clayhall Avenue</t>
  </si>
  <si>
    <t>IG5 0LG</t>
  </si>
  <si>
    <t>TQ 42206 90038</t>
  </si>
  <si>
    <t>375 High Road</t>
  </si>
  <si>
    <t>IG8 9QJ</t>
  </si>
  <si>
    <t>TQ 39982 91888</t>
  </si>
  <si>
    <t>U20290</t>
  </si>
  <si>
    <t>61 Cleveland Road</t>
  </si>
  <si>
    <t>IG1 1EE</t>
  </si>
  <si>
    <t>TQ 43897 86254</t>
  </si>
  <si>
    <t>417 Ilford Lane</t>
  </si>
  <si>
    <t>IG1 2SN</t>
  </si>
  <si>
    <t>TQ 44106 85110</t>
  </si>
  <si>
    <t>281 Ilford Lane</t>
  </si>
  <si>
    <t>IG1 2SF</t>
  </si>
  <si>
    <t>TQ 43991 85477</t>
  </si>
  <si>
    <t>273-275 Green Lane</t>
  </si>
  <si>
    <t>IG3 9TJ</t>
  </si>
  <si>
    <t>TQ 45422 86734</t>
  </si>
  <si>
    <t>New Cross Alliance</t>
  </si>
  <si>
    <t>U08578</t>
  </si>
  <si>
    <t>34 New North Road</t>
  </si>
  <si>
    <t>Hainault</t>
  </si>
  <si>
    <t>IG6 2XG</t>
  </si>
  <si>
    <t>TQ 44572 91321</t>
  </si>
  <si>
    <t>1 Tomswood Hill</t>
  </si>
  <si>
    <t>IG6 2HG</t>
  </si>
  <si>
    <t>TQ 44435 90476</t>
  </si>
  <si>
    <t>40 Perrymans Farm Road</t>
  </si>
  <si>
    <t>IG2 7LE</t>
  </si>
  <si>
    <t>TQ 44654 88447</t>
  </si>
  <si>
    <t>F84083</t>
  </si>
  <si>
    <t>Bethnal Green Health Centre</t>
  </si>
  <si>
    <t>TH</t>
  </si>
  <si>
    <t>Tower Hamlets</t>
  </si>
  <si>
    <t>TH-NW1</t>
  </si>
  <si>
    <t>The One Network</t>
  </si>
  <si>
    <t>Network 1</t>
  </si>
  <si>
    <t>U50771</t>
  </si>
  <si>
    <t>60 Florida Street</t>
  </si>
  <si>
    <t>E2 6LL</t>
  </si>
  <si>
    <t>TQ 34381 82665</t>
  </si>
  <si>
    <t>F84016</t>
  </si>
  <si>
    <t>The Mission Practice</t>
  </si>
  <si>
    <t>208 Cambridge Heath Road</t>
  </si>
  <si>
    <t>E2 9LS</t>
  </si>
  <si>
    <t>TQ 34907 83175</t>
  </si>
  <si>
    <t>F84123</t>
  </si>
  <si>
    <t>Globe Town Surgery</t>
  </si>
  <si>
    <t>82a Roman Road</t>
  </si>
  <si>
    <t>E2 0PJ</t>
  </si>
  <si>
    <t>TQ 35420 82859</t>
  </si>
  <si>
    <t>F84051</t>
  </si>
  <si>
    <t>Strouts Place Medical Centre</t>
  </si>
  <si>
    <t>3 Strouts Place, Pelter Street</t>
  </si>
  <si>
    <t>E2 7QU</t>
  </si>
  <si>
    <t>TQ 33683 82924</t>
  </si>
  <si>
    <t>F84081</t>
  </si>
  <si>
    <t>Spitalfields Practice</t>
  </si>
  <si>
    <t>TH-NW2</t>
  </si>
  <si>
    <t>East End Health Network</t>
  </si>
  <si>
    <t>Network 2</t>
  </si>
  <si>
    <t>U54453</t>
  </si>
  <si>
    <t>20 Old Montague Street</t>
  </si>
  <si>
    <t>E1 5PB</t>
  </si>
  <si>
    <t>TQ 34066 81571</t>
  </si>
  <si>
    <t>F84718</t>
  </si>
  <si>
    <t>Blithehale Medical Centre</t>
  </si>
  <si>
    <t>22 Dunbridge Street</t>
  </si>
  <si>
    <t>E2 6JA</t>
  </si>
  <si>
    <t>TQ 34306 82311</t>
  </si>
  <si>
    <t>F84733</t>
  </si>
  <si>
    <t>Health E1</t>
  </si>
  <si>
    <t>9-11 Brick Lane</t>
  </si>
  <si>
    <t>E1 6PU</t>
  </si>
  <si>
    <t>TQ 33910 81676</t>
  </si>
  <si>
    <t>F84012</t>
  </si>
  <si>
    <t>Albion Health Centre</t>
  </si>
  <si>
    <t>333 Whitechapel Road</t>
  </si>
  <si>
    <t>E1 1BU</t>
  </si>
  <si>
    <t>TQ 34859 81910</t>
  </si>
  <si>
    <t>F84087</t>
  </si>
  <si>
    <t>Harford Health Centre</t>
  </si>
  <si>
    <t>TH-NW3</t>
  </si>
  <si>
    <t>Tower Network</t>
  </si>
  <si>
    <t>U37286</t>
  </si>
  <si>
    <t>79 Ben Jonson Road</t>
  </si>
  <si>
    <t>E1 4SA</t>
  </si>
  <si>
    <t>TQ 35898 81752</t>
  </si>
  <si>
    <t>F84039</t>
  </si>
  <si>
    <t>Goodman’s Field Health Centre</t>
  </si>
  <si>
    <t>44-56 Hessel Street</t>
  </si>
  <si>
    <t>E1 2LP</t>
  </si>
  <si>
    <t>TQ 34537 81246</t>
  </si>
  <si>
    <t>F84114</t>
  </si>
  <si>
    <t>City Square Medical Group</t>
  </si>
  <si>
    <t>129 Cannon Street Road</t>
  </si>
  <si>
    <t>E1 2LX</t>
  </si>
  <si>
    <t>TQ 34595 81156</t>
  </si>
  <si>
    <t>F84079</t>
  </si>
  <si>
    <t>Wapping Group Practice</t>
  </si>
  <si>
    <t>22 Wapping Lane</t>
  </si>
  <si>
    <t>E1W 2RL</t>
  </si>
  <si>
    <t>TQ 34810 80364</t>
  </si>
  <si>
    <t>F84031</t>
  </si>
  <si>
    <t>Jubilee Street Practice</t>
  </si>
  <si>
    <t>368-374 Commercial Road</t>
  </si>
  <si>
    <t>E1 0LS</t>
  </si>
  <si>
    <t>TQ 35359 81212</t>
  </si>
  <si>
    <t>F84731</t>
  </si>
  <si>
    <t>St Katharine Docks Practice</t>
  </si>
  <si>
    <t>12-14 Nightingale House, 50 Thomas More Street</t>
  </si>
  <si>
    <t>E1W 1UA</t>
  </si>
  <si>
    <t>TQ 34160 80441</t>
  </si>
  <si>
    <t>F84044</t>
  </si>
  <si>
    <t>Harley Grove Medical Centre</t>
  </si>
  <si>
    <t>TH-NW4</t>
  </si>
  <si>
    <t xml:space="preserve">Bow Health </t>
  </si>
  <si>
    <t>Network 5</t>
  </si>
  <si>
    <t>U87199</t>
  </si>
  <si>
    <t>15 Harley Grove</t>
  </si>
  <si>
    <t>E3 2AT</t>
  </si>
  <si>
    <t>TQ 36903 82836</t>
  </si>
  <si>
    <t>F84034</t>
  </si>
  <si>
    <t>St Stephens Health Centre</t>
  </si>
  <si>
    <t>Bow Community Hall, William Place</t>
  </si>
  <si>
    <t>E3 5ED</t>
  </si>
  <si>
    <t>TQ 36678 83316</t>
  </si>
  <si>
    <t>F84030</t>
  </si>
  <si>
    <t>Ruston Street Clinic (Dr Amin)</t>
  </si>
  <si>
    <t>Ruston Street</t>
  </si>
  <si>
    <t>E3 2LR</t>
  </si>
  <si>
    <t>TQ 36931 83782</t>
  </si>
  <si>
    <t>F84055</t>
  </si>
  <si>
    <t>Grove Road Surgery (Dr Shah)</t>
  </si>
  <si>
    <t>3 Ivanhoe House, 130 Grove Road</t>
  </si>
  <si>
    <t>E3 5TW</t>
  </si>
  <si>
    <t>TQ 36133 83031</t>
  </si>
  <si>
    <t>F84696</t>
  </si>
  <si>
    <t>The Tredegar Practice</t>
  </si>
  <si>
    <t>35 St. Stephens Road</t>
  </si>
  <si>
    <t>E3 5JD</t>
  </si>
  <si>
    <t>TQ 36617 83214</t>
  </si>
  <si>
    <t>Y03023</t>
  </si>
  <si>
    <t>St Andrews Health Centre</t>
  </si>
  <si>
    <t>TH-NW5</t>
  </si>
  <si>
    <t>Mile End East and Bromley by Bow Network</t>
  </si>
  <si>
    <t>Network 6</t>
  </si>
  <si>
    <t>U08803</t>
  </si>
  <si>
    <t>2 Hannaford Way</t>
  </si>
  <si>
    <t>E3 3FF</t>
  </si>
  <si>
    <t>TQ 37837 82418</t>
  </si>
  <si>
    <t>F84118</t>
  </si>
  <si>
    <t>Wellington Way Health Centre</t>
  </si>
  <si>
    <t>5 Merchant Street</t>
  </si>
  <si>
    <t>E3 4LJ</t>
  </si>
  <si>
    <t>TQ 36940 82648</t>
  </si>
  <si>
    <t>F84714</t>
  </si>
  <si>
    <t>St Pauls Way Medical Centre</t>
  </si>
  <si>
    <t>First Floor. 11 Selsey Street</t>
  </si>
  <si>
    <t>E14 7LJ</t>
  </si>
  <si>
    <t>TQ 37160 81748</t>
  </si>
  <si>
    <t>F84122</t>
  </si>
  <si>
    <t>XX Place /Bromley-by-Bow</t>
  </si>
  <si>
    <t>St Leonard’s Street</t>
  </si>
  <si>
    <t>E3 3BT</t>
  </si>
  <si>
    <t>TQ 37975 82706</t>
  </si>
  <si>
    <t>F84054</t>
  </si>
  <si>
    <t>Limehouse Practice (Gill Street)</t>
  </si>
  <si>
    <t>TH-NW6</t>
  </si>
  <si>
    <t>Poplar and Limehouse Network</t>
  </si>
  <si>
    <t>Network 7</t>
  </si>
  <si>
    <t>U60865</t>
  </si>
  <si>
    <t>Gill St Health Centre, 11 Gill Street</t>
  </si>
  <si>
    <t>E14 8HQ</t>
  </si>
  <si>
    <t>TQ 36891 80989</t>
  </si>
  <si>
    <t>F84062</t>
  </si>
  <si>
    <t>Chrisp Street Health Centre</t>
  </si>
  <si>
    <t>100 Chrisp Street</t>
  </si>
  <si>
    <t>E14 6PG</t>
  </si>
  <si>
    <t>TQ 37882 81345</t>
  </si>
  <si>
    <t>F84698</t>
  </si>
  <si>
    <t>Aberfeldy Practice</t>
  </si>
  <si>
    <t>2a Ettrick Street</t>
  </si>
  <si>
    <t>E14 0PU</t>
  </si>
  <si>
    <t>TQ 38534 81393</t>
  </si>
  <si>
    <t>F84025</t>
  </si>
  <si>
    <t>Gough Walk (Dr Selvan)</t>
  </si>
  <si>
    <t xml:space="preserve">21 Newby Place </t>
  </si>
  <si>
    <t>E14 0EY</t>
  </si>
  <si>
    <t>TQ 38012 80933</t>
  </si>
  <si>
    <t>F84710</t>
  </si>
  <si>
    <t>Island Health</t>
  </si>
  <si>
    <t>TH-NW7</t>
  </si>
  <si>
    <t>Healthy Island Network</t>
  </si>
  <si>
    <t>Network 8</t>
  </si>
  <si>
    <t>U09193</t>
  </si>
  <si>
    <t>145 East Ferry Road</t>
  </si>
  <si>
    <t>E14 3BQ</t>
  </si>
  <si>
    <t>TQ 37996 79250</t>
  </si>
  <si>
    <t>F84656</t>
  </si>
  <si>
    <t>Docklands Medical Centre</t>
  </si>
  <si>
    <t>100 Spindrift Avenue</t>
  </si>
  <si>
    <t>E14 9WU</t>
  </si>
  <si>
    <t>TQ 37480 78772</t>
  </si>
  <si>
    <t>F84647</t>
  </si>
  <si>
    <t>Island Medical Centre</t>
  </si>
  <si>
    <t>Roserton Street</t>
  </si>
  <si>
    <t>E14 3PG</t>
  </si>
  <si>
    <t>TQ 38227 79604</t>
  </si>
  <si>
    <t>F84747</t>
  </si>
  <si>
    <t>Barkantine Practice</t>
  </si>
  <si>
    <t>121 Westferry Road</t>
  </si>
  <si>
    <t>E14 8JH</t>
  </si>
  <si>
    <t>TQ 37136 79834</t>
  </si>
  <si>
    <t>F86026</t>
  </si>
  <si>
    <t>Forest Surgery</t>
  </si>
  <si>
    <t>WF</t>
  </si>
  <si>
    <t>Waltham Forest</t>
  </si>
  <si>
    <t>WF-1</t>
  </si>
  <si>
    <t>Chingford/ Walthamstow</t>
  </si>
  <si>
    <t>Chingford/Walthamstow</t>
  </si>
  <si>
    <t>U92720</t>
  </si>
  <si>
    <t>2 Macdonald Road</t>
  </si>
  <si>
    <t>Walthamstow</t>
  </si>
  <si>
    <t>E17 4BA</t>
  </si>
  <si>
    <t>TQ 38283 90316</t>
  </si>
  <si>
    <t>F86700</t>
  </si>
  <si>
    <t>Kings Head Medical Practice</t>
  </si>
  <si>
    <t>178 Kings Head Hill</t>
  </si>
  <si>
    <t>Chingford</t>
  </si>
  <si>
    <t>E4 7NX</t>
  </si>
  <si>
    <t>TQ 37715 94859</t>
  </si>
  <si>
    <t>F86664</t>
  </si>
  <si>
    <t>Larkshall Medical Centre</t>
  </si>
  <si>
    <t>1 Larkshall Road</t>
  </si>
  <si>
    <t>E4 7HS</t>
  </si>
  <si>
    <t>TQ 38739 93914</t>
  </si>
  <si>
    <t>F86005</t>
  </si>
  <si>
    <t>The Penryhn Surgery</t>
  </si>
  <si>
    <t>2a Penryn Avenue</t>
  </si>
  <si>
    <t>E17 5DB</t>
  </si>
  <si>
    <t>TQ 36985 90544</t>
  </si>
  <si>
    <t>F86626</t>
  </si>
  <si>
    <t>Dr Shantir Practice</t>
  </si>
  <si>
    <t>354-358 Forest Rd</t>
  </si>
  <si>
    <t>E17 5JG</t>
  </si>
  <si>
    <t>TQ 36694 89687</t>
  </si>
  <si>
    <t>Y01839</t>
  </si>
  <si>
    <t>Lime Tree &amp; Sinnott Healthcare Ltd</t>
  </si>
  <si>
    <t>12b Sinnott Road</t>
  </si>
  <si>
    <t>E17 5QB</t>
  </si>
  <si>
    <t>TQ 35891 90652</t>
  </si>
  <si>
    <t>F86689</t>
  </si>
  <si>
    <t>The Bailey Practice</t>
  </si>
  <si>
    <t>107 Shernhall Street</t>
  </si>
  <si>
    <t>E17 9HS</t>
  </si>
  <si>
    <t>TQ 38167 89081</t>
  </si>
  <si>
    <t>F86638</t>
  </si>
  <si>
    <t>The Microfaculty</t>
  </si>
  <si>
    <t>107 Chingford Mount Road</t>
  </si>
  <si>
    <t>E4 8LT</t>
  </si>
  <si>
    <t>TQ 37307 92314</t>
  </si>
  <si>
    <t>F86004</t>
  </si>
  <si>
    <t>Handsworth Medical Centre</t>
  </si>
  <si>
    <t>WF-2</t>
  </si>
  <si>
    <t>Chingford E4</t>
  </si>
  <si>
    <t>U47946</t>
  </si>
  <si>
    <t>Highams Park, Handsworth Avenue</t>
  </si>
  <si>
    <t>E4 9PD</t>
  </si>
  <si>
    <t>Y01291</t>
  </si>
  <si>
    <t>Chingford Medical Practice</t>
  </si>
  <si>
    <t>109 York Road</t>
  </si>
  <si>
    <t>E4 8LF</t>
  </si>
  <si>
    <t>TQ 37006 92657</t>
  </si>
  <si>
    <t>F86627</t>
  </si>
  <si>
    <t>Churchill Medical Centre</t>
  </si>
  <si>
    <t>1 Churchill Terrace</t>
  </si>
  <si>
    <t>E4 8DG</t>
  </si>
  <si>
    <t>TQ 37293 92913</t>
  </si>
  <si>
    <t>F86078</t>
  </si>
  <si>
    <t>The Ridgeway Surgery</t>
  </si>
  <si>
    <t>1 Mount Echo Avenue</t>
  </si>
  <si>
    <t>E4 7JX</t>
  </si>
  <si>
    <t>TQ 37765 94083</t>
  </si>
  <si>
    <t>F86616</t>
  </si>
  <si>
    <t>Old Church Surgery</t>
  </si>
  <si>
    <t>99 Chingford Avenue</t>
  </si>
  <si>
    <t>E4 6RG</t>
  </si>
  <si>
    <t>TQ 37534 93450</t>
  </si>
  <si>
    <t>Leyton Healthcare (Oliver Road)</t>
  </si>
  <si>
    <t>WF-3</t>
  </si>
  <si>
    <t>Leyton Collaborative</t>
  </si>
  <si>
    <t>U87776</t>
  </si>
  <si>
    <t>Leyton Orient Football Club (West Stand), 75 Oliver Road</t>
  </si>
  <si>
    <t>Leyton</t>
  </si>
  <si>
    <t>E10 5LG</t>
  </si>
  <si>
    <t>TQ 37815 86429</t>
  </si>
  <si>
    <t>F86011</t>
  </si>
  <si>
    <t>The Manor Practice</t>
  </si>
  <si>
    <t>454 Lea Bridge Road</t>
  </si>
  <si>
    <t>E10 7DY</t>
  </si>
  <si>
    <t>TQ 37179 87682</t>
  </si>
  <si>
    <t>F86038</t>
  </si>
  <si>
    <t>Sma Medical Centre</t>
  </si>
  <si>
    <t>693-695 High Road</t>
  </si>
  <si>
    <t>E10 6RA</t>
  </si>
  <si>
    <t>TQ 38108 87688</t>
  </si>
  <si>
    <t>F86018</t>
  </si>
  <si>
    <t>The Ecclesbourne Practice</t>
  </si>
  <si>
    <t>WF-4</t>
  </si>
  <si>
    <t>Forest Integrated Health</t>
  </si>
  <si>
    <t>Forest Intergrated Health</t>
  </si>
  <si>
    <t>U65471</t>
  </si>
  <si>
    <t>Ecclesbourne Warwick Terrace, Leabridge Rd</t>
  </si>
  <si>
    <t>E17 9DP</t>
  </si>
  <si>
    <t>TQ 38574 88755</t>
  </si>
  <si>
    <t>F86036</t>
  </si>
  <si>
    <t>The Allum Medical Centre</t>
  </si>
  <si>
    <t>Fairlop Road</t>
  </si>
  <si>
    <t>Leytonstone</t>
  </si>
  <si>
    <t>E11 1BN</t>
  </si>
  <si>
    <t>TQ 38947 87574</t>
  </si>
  <si>
    <t>F86044</t>
  </si>
  <si>
    <t>Crawley Road Medical Centre</t>
  </si>
  <si>
    <t>479 High Road</t>
  </si>
  <si>
    <t>E10 5EL</t>
  </si>
  <si>
    <t>TQ 37940 86918</t>
  </si>
  <si>
    <t>F86696</t>
  </si>
  <si>
    <t>Francis Road Medical Centre</t>
  </si>
  <si>
    <t>94 Francis Road</t>
  </si>
  <si>
    <t>E10 6PP</t>
  </si>
  <si>
    <t>TQ 38466 86672</t>
  </si>
  <si>
    <t>F86712</t>
  </si>
  <si>
    <t>Hampton Medical Centre</t>
  </si>
  <si>
    <t>1 Pretoria Road</t>
  </si>
  <si>
    <t>E11 4BB</t>
  </si>
  <si>
    <t>TQ 38721 87186</t>
  </si>
  <si>
    <t>F86650</t>
  </si>
  <si>
    <t>Lime Tree Surgery</t>
  </si>
  <si>
    <t>38 Cann Hall Road</t>
  </si>
  <si>
    <t>E11 3HZ</t>
  </si>
  <si>
    <t>TQ 39258 85734</t>
  </si>
  <si>
    <t>F86088</t>
  </si>
  <si>
    <t>The Lyndhurst Surgery</t>
  </si>
  <si>
    <t>53 Lyndhurst Drive</t>
  </si>
  <si>
    <t>E10 6JB</t>
  </si>
  <si>
    <t>TQ 38433 87787</t>
  </si>
  <si>
    <t>F86621</t>
  </si>
  <si>
    <t>Green Man Medical Centre</t>
  </si>
  <si>
    <t>WF-5</t>
  </si>
  <si>
    <t>South Leytonstone</t>
  </si>
  <si>
    <t>U47812</t>
  </si>
  <si>
    <t>1 Hanbury Drive</t>
  </si>
  <si>
    <t>E11 1HR</t>
  </si>
  <si>
    <t>TQ 39685 87696</t>
  </si>
  <si>
    <t>F86045</t>
  </si>
  <si>
    <t>High Road Surgery</t>
  </si>
  <si>
    <t>287 High Road</t>
  </si>
  <si>
    <t>E11 4HH</t>
  </si>
  <si>
    <t>TQ 39101 85749</t>
  </si>
  <si>
    <t>F86701</t>
  </si>
  <si>
    <t>Kiyani Medical Practice</t>
  </si>
  <si>
    <t>13 Langthorne Rd</t>
  </si>
  <si>
    <t>E11 4HX</t>
  </si>
  <si>
    <t>TQ 38897 85957</t>
  </si>
  <si>
    <t>F86625</t>
  </si>
  <si>
    <t>LL Medical Care (Agarwal &amp; Agrwal Practice)</t>
  </si>
  <si>
    <t>F86666</t>
  </si>
  <si>
    <t>The Harrow Road Surgery</t>
  </si>
  <si>
    <t>2-8 Harrow Road</t>
  </si>
  <si>
    <t>E11 3QF</t>
  </si>
  <si>
    <t>TQ 39369 86366</t>
  </si>
  <si>
    <t>F86705</t>
  </si>
  <si>
    <t>The Langthorne Sharma Family Practice</t>
  </si>
  <si>
    <t>F86607</t>
  </si>
  <si>
    <t>Addison Road Medical Practice</t>
  </si>
  <si>
    <t>WF-6</t>
  </si>
  <si>
    <t>Central Walthamstow</t>
  </si>
  <si>
    <t>U93045</t>
  </si>
  <si>
    <t>Comely Bank Clinic</t>
  </si>
  <si>
    <t>E17 9LY</t>
  </si>
  <si>
    <t>TQ 38040 89024</t>
  </si>
  <si>
    <t>F86708</t>
  </si>
  <si>
    <t>Claremont Medical Centre</t>
  </si>
  <si>
    <t>29-31 Claremont Medical Centre</t>
  </si>
  <si>
    <t>E17 5RJ</t>
  </si>
  <si>
    <t>TQ 36291 90221</t>
  </si>
  <si>
    <t>F86001</t>
  </si>
  <si>
    <t>The Firs</t>
  </si>
  <si>
    <t>26 Stephenson Road</t>
  </si>
  <si>
    <t>E17 7JT</t>
  </si>
  <si>
    <t>TQ 36241 88655</t>
  </si>
  <si>
    <t>F86086</t>
  </si>
  <si>
    <t>Dr Dhital Practice</t>
  </si>
  <si>
    <t>6 Linford Rd</t>
  </si>
  <si>
    <t>E17 3LA</t>
  </si>
  <si>
    <t>TQ 38444 89544</t>
  </si>
  <si>
    <t>F86644</t>
  </si>
  <si>
    <t>Waltham Forest Community &amp; Family Health Services Ltd</t>
  </si>
  <si>
    <t>F86006</t>
  </si>
  <si>
    <t>Seymour Medical Centre</t>
  </si>
  <si>
    <t>WF-7</t>
  </si>
  <si>
    <t>Walthamstow West</t>
  </si>
  <si>
    <t xml:space="preserve">Walthamstow West </t>
  </si>
  <si>
    <t>U17084</t>
  </si>
  <si>
    <t>266 Lea Bridge Road</t>
  </si>
  <si>
    <t>E10 7LD</t>
  </si>
  <si>
    <t>TQ 36763 87420</t>
  </si>
  <si>
    <t>F86030</t>
  </si>
  <si>
    <t>Queens Road Medical Centre</t>
  </si>
  <si>
    <t>48 Queens Road</t>
  </si>
  <si>
    <t>E17 8PX</t>
  </si>
  <si>
    <t>TQ 37259 88627</t>
  </si>
  <si>
    <t>F86062</t>
  </si>
  <si>
    <t>103-105 Grove Road</t>
  </si>
  <si>
    <t>E17 9BU</t>
  </si>
  <si>
    <t>TQ 37919 88578</t>
  </si>
  <si>
    <t>F86679</t>
  </si>
  <si>
    <t>Higham Hill Medical Centre</t>
  </si>
  <si>
    <t>258-260 Higham Hill Road</t>
  </si>
  <si>
    <t>E17 5RQ</t>
  </si>
  <si>
    <t>TQ 36234 90272</t>
  </si>
  <si>
    <t>F86058</t>
  </si>
  <si>
    <t>St James Medical Practice Ltd</t>
  </si>
  <si>
    <t>U17085</t>
  </si>
  <si>
    <t>47 St James St</t>
  </si>
  <si>
    <t>E17 7NH</t>
  </si>
  <si>
    <t>TQ 36455 88670</t>
  </si>
  <si>
    <t>N/A</t>
  </si>
  <si>
    <t>Y06760</t>
  </si>
  <si>
    <t>City &amp; Hackney GP Confederation</t>
  </si>
  <si>
    <t>AF</t>
  </si>
  <si>
    <t>Organisation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</si>
</sst>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\ mmmm\ yyyy"/>
    <numFmt numFmtId="165" formatCode="_-* #,##0_-;\-* #,##0_-;_-* &quot;-&quot;??_-;_-@_-"/>
  </numFmts>
  <fonts count="23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Arial"/>
      <family val="2"/>
    </font>
    <font>
      <sz val="16"/>
      <color theme="1"/>
      <name val="Arial"/>
      <family val="2"/>
    </font>
    <font>
      <sz val="1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8"/>
      <color theme="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theme="9"/>
      </patternFill>
    </fill>
  </fills>
  <borders count="13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8">
    <xf numFmtId="0" fontId="0" fillId="0" borderId="0" xfId="0"/>
    <xf numFmtId="0" fontId="1" fillId="0" borderId="0" xfId="0" applyFont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0" borderId="4" xfId="0" applyBorder="1"/>
    <xf numFmtId="0" fontId="4" fillId="0" borderId="4" xfId="0" applyFont="1" applyBorder="1"/>
    <xf numFmtId="0" fontId="0" fillId="3" borderId="4" xfId="0" applyFill="1" applyBorder="1"/>
    <xf numFmtId="0" fontId="3" fillId="0" borderId="0" xfId="0" applyFont="1"/>
    <xf numFmtId="0" fontId="2" fillId="2" borderId="5" xfId="0" applyFont="1" applyFill="1" applyBorder="1"/>
    <xf numFmtId="0" fontId="2" fillId="2" borderId="4" xfId="0" applyFont="1" applyFill="1" applyBorder="1"/>
    <xf numFmtId="0" fontId="2" fillId="2" borderId="6" xfId="0" applyFont="1" applyFill="1" applyBorder="1"/>
    <xf numFmtId="0" fontId="0" fillId="3" borderId="5" xfId="0" applyFill="1" applyBorder="1"/>
    <xf numFmtId="0" fontId="4" fillId="3" borderId="4" xfId="0" applyFont="1" applyFill="1" applyBorder="1"/>
    <xf numFmtId="0" fontId="4" fillId="3" borderId="6" xfId="0" applyFont="1" applyFill="1" applyBorder="1"/>
    <xf numFmtId="0" fontId="0" fillId="0" borderId="5" xfId="0" applyBorder="1"/>
    <xf numFmtId="0" fontId="4" fillId="0" borderId="6" xfId="0" applyFont="1" applyBorder="1"/>
    <xf numFmtId="0" fontId="0" fillId="3" borderId="6" xfId="0" applyFill="1" applyBorder="1"/>
    <xf numFmtId="0" fontId="0" fillId="0" borderId="6" xfId="0" applyBorder="1"/>
    <xf numFmtId="0" fontId="0" fillId="5" borderId="0" xfId="0" applyFill="1"/>
    <xf numFmtId="0" fontId="3" fillId="5" borderId="0" xfId="0" applyFont="1" applyFill="1"/>
    <xf numFmtId="0" fontId="9" fillId="5" borderId="0" xfId="0" applyFont="1" applyFill="1"/>
    <xf numFmtId="0" fontId="11" fillId="5" borderId="0" xfId="0" applyFont="1" applyFill="1" applyAlignment="1">
      <alignment vertical="center"/>
    </xf>
    <xf numFmtId="0" fontId="10" fillId="5" borderId="0" xfId="0" applyFont="1" applyFill="1" applyAlignment="1">
      <alignment horizontal="left" vertical="center" wrapText="1" indent="5"/>
    </xf>
    <xf numFmtId="0" fontId="10" fillId="5" borderId="0" xfId="0" applyFont="1" applyFill="1" applyAlignment="1">
      <alignment vertical="center" wrapText="1"/>
    </xf>
    <xf numFmtId="0" fontId="12" fillId="5" borderId="0" xfId="0" applyFont="1" applyFill="1" applyAlignment="1">
      <alignment horizontal="left" vertical="center" wrapText="1" indent="5"/>
    </xf>
    <xf numFmtId="0" fontId="11" fillId="5" borderId="0" xfId="0" applyFont="1" applyFill="1" applyAlignment="1">
      <alignment vertical="center" wrapText="1"/>
    </xf>
    <xf numFmtId="0" fontId="8" fillId="5" borderId="0" xfId="0" applyFont="1" applyFill="1"/>
    <xf numFmtId="0" fontId="2" fillId="2" borderId="0" xfId="0" applyFont="1" applyFill="1"/>
    <xf numFmtId="0" fontId="6" fillId="5" borderId="0" xfId="0" applyFont="1" applyFill="1" applyAlignment="1">
      <alignment vertical="top"/>
    </xf>
    <xf numFmtId="0" fontId="0" fillId="5" borderId="0" xfId="0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7" xfId="0" applyFont="1" applyBorder="1"/>
    <xf numFmtId="0" fontId="7" fillId="0" borderId="0" xfId="0" applyFont="1"/>
    <xf numFmtId="0" fontId="0" fillId="0" borderId="8" xfId="0" applyBorder="1"/>
    <xf numFmtId="165" fontId="0" fillId="0" borderId="0" xfId="1" applyNumberFormat="1" applyFont="1" applyProtection="1"/>
    <xf numFmtId="0" fontId="0" fillId="4" borderId="0" xfId="0" applyFill="1"/>
    <xf numFmtId="0" fontId="7" fillId="4" borderId="0" xfId="0" applyFont="1" applyFill="1"/>
    <xf numFmtId="9" fontId="5" fillId="0" borderId="0" xfId="2" applyFont="1" applyProtection="1"/>
    <xf numFmtId="0" fontId="0" fillId="5" borderId="8" xfId="0" applyFill="1" applyBorder="1"/>
    <xf numFmtId="0" fontId="0" fillId="0" borderId="0" xfId="0" applyAlignment="1">
      <alignment horizontal="center" vertical="center" wrapText="1"/>
    </xf>
    <xf numFmtId="0" fontId="13" fillId="5" borderId="0" xfId="0" applyFont="1" applyFill="1"/>
    <xf numFmtId="0" fontId="14" fillId="5" borderId="0" xfId="0" applyFont="1" applyFill="1"/>
    <xf numFmtId="0" fontId="13" fillId="4" borderId="0" xfId="0" applyFont="1" applyFill="1"/>
    <xf numFmtId="0" fontId="13" fillId="0" borderId="0" xfId="0" applyFont="1"/>
    <xf numFmtId="0" fontId="16" fillId="0" borderId="0" xfId="0" applyFont="1"/>
    <xf numFmtId="0" fontId="17" fillId="5" borderId="0" xfId="0" applyFont="1" applyFill="1"/>
    <xf numFmtId="0" fontId="18" fillId="5" borderId="0" xfId="0" applyFont="1" applyFill="1"/>
    <xf numFmtId="0" fontId="19" fillId="5" borderId="0" xfId="0" applyFont="1" applyFill="1"/>
    <xf numFmtId="0" fontId="20" fillId="5" borderId="0" xfId="0" applyFont="1" applyFill="1" applyAlignment="1">
      <alignment vertical="center"/>
    </xf>
    <xf numFmtId="0" fontId="15" fillId="5" borderId="0" xfId="0" applyFont="1" applyFill="1"/>
    <xf numFmtId="0" fontId="15" fillId="5" borderId="0" xfId="0" applyFont="1" applyFill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/>
    <xf numFmtId="0" fontId="0" fillId="0" borderId="1" xfId="0" applyBorder="1"/>
    <xf numFmtId="164" fontId="1" fillId="0" borderId="0" xfId="0" applyNumberFormat="1" applyFont="1"/>
    <xf numFmtId="1" fontId="1" fillId="0" borderId="0" xfId="0" applyNumberFormat="1" applyFont="1"/>
    <xf numFmtId="14" fontId="21" fillId="5" borderId="0" xfId="0" applyNumberFormat="1" applyFont="1" applyFill="1" applyAlignment="1" applyProtection="1">
      <alignment horizontal="center" vertical="center" wrapText="1"/>
      <protection locked="0"/>
    </xf>
    <xf numFmtId="22" fontId="0" fillId="0" borderId="0" xfId="0" applyNumberFormat="1"/>
    <xf numFmtId="0" fontId="2" fillId="6" borderId="12" xfId="0" applyFont="1" applyFill="1" applyBorder="1"/>
    <xf numFmtId="0" fontId="3" fillId="0" borderId="0" xfId="1" applyNumberFormat="1" applyFont="1" applyProtection="1"/>
    <xf numFmtId="0" fontId="0" fillId="0" borderId="0" xfId="1" applyNumberFormat="1" applyFont="1" applyProtection="1"/>
    <xf numFmtId="0" fontId="0" fillId="4" borderId="0" xfId="1" applyNumberFormat="1" applyFont="1" applyFill="1" applyProtection="1"/>
    <xf numFmtId="9" fontId="3" fillId="0" borderId="0" xfId="2" applyFont="1" applyAlignment="1" applyProtection="1">
      <alignment horizontal="right"/>
    </xf>
    <xf numFmtId="0" fontId="3" fillId="0" borderId="0" xfId="1" applyNumberFormat="1" applyFont="1" applyAlignment="1" applyProtection="1">
      <alignment horizontal="right"/>
    </xf>
    <xf numFmtId="0" fontId="0" fillId="5" borderId="8" xfId="0" applyFill="1" applyBorder="1" applyAlignment="1">
      <alignment horizontal="right"/>
    </xf>
    <xf numFmtId="9" fontId="3" fillId="0" borderId="10" xfId="2" applyFont="1" applyBorder="1" applyAlignment="1" applyProtection="1">
      <alignment horizontal="right"/>
    </xf>
    <xf numFmtId="9" fontId="5" fillId="0" borderId="0" xfId="2" applyFont="1" applyAlignment="1" applyProtection="1">
      <alignment horizontal="right"/>
    </xf>
    <xf numFmtId="0" fontId="0" fillId="0" borderId="0" xfId="1" applyNumberFormat="1" applyFont="1" applyAlignment="1" applyProtection="1">
      <alignment horizontal="right"/>
    </xf>
    <xf numFmtId="9" fontId="5" fillId="0" borderId="10" xfId="2" applyFont="1" applyBorder="1" applyAlignment="1" applyProtection="1">
      <alignment horizontal="right"/>
    </xf>
    <xf numFmtId="9" fontId="5" fillId="0" borderId="11" xfId="2" applyFont="1" applyBorder="1" applyAlignment="1" applyProtection="1">
      <alignment horizontal="right"/>
    </xf>
    <xf numFmtId="165" fontId="5" fillId="4" borderId="0" xfId="1" applyNumberFormat="1" applyFont="1" applyFill="1" applyAlignment="1" applyProtection="1">
      <alignment horizontal="right"/>
    </xf>
    <xf numFmtId="0" fontId="0" fillId="4" borderId="0" xfId="1" applyNumberFormat="1" applyFont="1" applyFill="1" applyAlignment="1" applyProtection="1">
      <alignment horizontal="right"/>
    </xf>
    <xf numFmtId="0" fontId="0" fillId="5" borderId="0" xfId="0" applyFill="1" applyAlignment="1">
      <alignment horizontal="right"/>
    </xf>
    <xf numFmtId="165" fontId="5" fillId="4" borderId="10" xfId="1" applyNumberFormat="1" applyFont="1" applyFill="1" applyBorder="1" applyAlignment="1" applyProtection="1">
      <alignment horizontal="right"/>
    </xf>
    <xf numFmtId="0" fontId="3" fillId="4" borderId="9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Percent" xfId="2" builtinId="5"/>
  </cellStyles>
  <dxfs count="83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64" formatCode="dd\ mmmm\ yyyy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64" formatCode="dd\ mmmm\ yyyy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numFmt numFmtId="0" formatCode="General"/>
    </dxf>
    <dxf>
      <numFmt numFmtId="0" formatCode="General"/>
    </dxf>
    <dxf>
      <numFmt numFmtId="0" formatCode="General"/>
    </dxf>
    <dxf>
      <numFmt numFmtId="27" formatCode="dd/mm/yyyy\ hh:mm"/>
    </dxf>
    <dxf>
      <numFmt numFmtId="0" formatCode="General"/>
    </dxf>
    <dxf>
      <numFmt numFmtId="0" formatCode="General"/>
    </dxf>
    <dxf>
      <numFmt numFmtId="27" formatCode="dd/mm/yyyy\ hh:mm"/>
    </dxf>
    <dxf>
      <numFmt numFmtId="0" formatCode="General"/>
    </dxf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rgb="FFC00000"/>
      </font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theme="0"/>
      </font>
      <fill>
        <patternFill>
          <bgColor theme="4" tint="-0.499984740745262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1"/>
      </font>
      <fill>
        <patternFill>
          <bgColor theme="4" tint="0.3999450666829432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onnections" Target="connection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19" Type="http://schemas.openxmlformats.org/officeDocument/2006/relationships/customXml" Target="../customXml/item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266851464413167E-2"/>
          <c:y val="5.8556426892699222E-2"/>
          <c:w val="0.80984473551914604"/>
          <c:h val="0.670585099003115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'Diagnoses and Anticoagulation'!$G$17</c:f>
              <c:strCache>
                <c:ptCount val="1"/>
                <c:pt idx="0">
                  <c:v>Irregular pulse rhythm (12m)</c:v>
                </c:pt>
              </c:strCache>
            </c:strRef>
          </c:tx>
          <c:spPr>
            <a:solidFill>
              <a:schemeClr val="accent4">
                <a:shade val="58000"/>
              </a:schemeClr>
            </a:solidFill>
            <a:ln w="19050">
              <a:solidFill>
                <a:schemeClr val="lt1"/>
              </a:solidFill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'Diagnoses and Anticoagulation'!$G$19:$G$24</c:f>
              <c:numCache>
                <c:formatCode>General</c:formatCode>
                <c:ptCount val="6"/>
                <c:pt idx="0">
                  <c:v>3</c:v>
                </c:pt>
                <c:pt idx="1">
                  <c:v>10</c:v>
                </c:pt>
                <c:pt idx="2">
                  <c:v>3</c:v>
                </c:pt>
                <c:pt idx="3">
                  <c:v>19</c:v>
                </c:pt>
                <c:pt idx="4">
                  <c:v>3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4-49B1-BB27-146EC35EB94C}"/>
            </c:ext>
          </c:extLst>
        </c:ser>
        <c:ser>
          <c:idx val="2"/>
          <c:order val="2"/>
          <c:tx>
            <c:strRef>
              <c:f>'Diagnoses and Anticoagulation'!$I$17</c:f>
              <c:strCache>
                <c:ptCount val="1"/>
                <c:pt idx="0">
                  <c:v>AF Diagnosis through Opportunistic rhythm pulse check [PAYMENT]</c:v>
                </c:pt>
              </c:strCache>
            </c:strRef>
          </c:tx>
          <c:spPr>
            <a:solidFill>
              <a:schemeClr val="accent4">
                <a:tint val="86000"/>
              </a:schemeClr>
            </a:solidFill>
            <a:ln w="19050">
              <a:solidFill>
                <a:schemeClr val="lt1"/>
              </a:solidFill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'Diagnoses and Anticoagulation'!$I$19:$I$24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44-49B1-BB27-146EC35EB9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axId val="525772527"/>
        <c:axId val="525774191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'Diagnoses and Anticoagulation'!$H$17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shade val="86000"/>
                    </a:schemeClr>
                  </a:solidFill>
                  <a:ln w="19050">
                    <a:solidFill>
                      <a:schemeClr val="lt1"/>
                    </a:solidFill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'Diagnoses and Anticoagulation'!$H$19:$H$24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1.3761467889908258E-2</c:v>
                      </c:pt>
                      <c:pt idx="1">
                        <c:v>1.841620626151013E-2</c:v>
                      </c:pt>
                      <c:pt idx="2">
                        <c:v>1.2295081967213115E-2</c:v>
                      </c:pt>
                      <c:pt idx="3">
                        <c:v>2.2352941176470589E-2</c:v>
                      </c:pt>
                      <c:pt idx="4">
                        <c:v>5.4644808743169399E-3</c:v>
                      </c:pt>
                      <c:pt idx="5">
                        <c:v>7.4999999999999997E-3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6944-49B1-BB27-146EC35EB94C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Anticoagulation'!$J$17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tint val="58000"/>
                    </a:schemeClr>
                  </a:solidFill>
                  <a:ln w="19050">
                    <a:solidFill>
                      <a:schemeClr val="lt1"/>
                    </a:solidFill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Anticoagulation'!$J$19:$J$24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1.841620626151013E-3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6944-49B1-BB27-146EC35EB94C}"/>
                  </c:ext>
                </c:extLst>
              </c15:ser>
            </c15:filteredBarSeries>
          </c:ext>
        </c:extLst>
      </c:barChart>
      <c:valAx>
        <c:axId val="5257741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5772527"/>
        <c:crosses val="autoZero"/>
        <c:crossBetween val="between"/>
      </c:valAx>
      <c:catAx>
        <c:axId val="525772527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577419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3276159910433734"/>
          <c:y val="8.2908516231251866E-2"/>
          <c:w val="0.1578200086284188"/>
          <c:h val="0.8256570004027664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344813515518731"/>
          <c:y val="7.0694738619811279E-2"/>
          <c:w val="0.42915930171421002"/>
          <c:h val="0.663783429907461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'Diagnoses and Anticoagulation'!$V$16:$V$17</c:f>
              <c:strCache>
                <c:ptCount val="1"/>
                <c:pt idx="0">
                  <c:v>HASBLED &gt;=3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'Diagnoses and Anticoagulation'!$V$19:$V$24</c:f>
              <c:numCache>
                <c:formatCode>General</c:formatCode>
                <c:ptCount val="6"/>
                <c:pt idx="0">
                  <c:v>3</c:v>
                </c:pt>
                <c:pt idx="1">
                  <c:v>5</c:v>
                </c:pt>
                <c:pt idx="2">
                  <c:v>2</c:v>
                </c:pt>
                <c:pt idx="3">
                  <c:v>2</c:v>
                </c:pt>
                <c:pt idx="4">
                  <c:v>4</c:v>
                </c:pt>
                <c:pt idx="5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E4-4BC9-A1F3-64066EC98F1A}"/>
            </c:ext>
          </c:extLst>
        </c:ser>
        <c:ser>
          <c:idx val="2"/>
          <c:order val="2"/>
          <c:tx>
            <c:strRef>
              <c:f>'Diagnoses and Anticoagulation'!$X$16:$X$17</c:f>
              <c:strCache>
                <c:ptCount val="1"/>
                <c:pt idx="0">
                  <c:v>Referral to haematologist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'Diagnoses and Anticoagulation'!$X$19:$X$24</c:f>
              <c:numCache>
                <c:formatCode>General</c:formatCode>
                <c:ptCount val="6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9E4-4BC9-A1F3-64066EC98F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162548560"/>
        <c:axId val="1162549392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'Diagnoses and Anticoagulation'!$W$16:$W$17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'Diagnoses and Anticoagulation'!$W$19:$W$24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0.10344827586206896</c:v>
                      </c:pt>
                      <c:pt idx="1">
                        <c:v>6.4935064935064929E-2</c:v>
                      </c:pt>
                      <c:pt idx="2">
                        <c:v>8.3333333333333329E-2</c:v>
                      </c:pt>
                      <c:pt idx="3">
                        <c:v>2.2988505747126436E-2</c:v>
                      </c:pt>
                      <c:pt idx="4">
                        <c:v>5.4054054054054057E-2</c:v>
                      </c:pt>
                      <c:pt idx="5">
                        <c:v>3.1746031746031744E-2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99E4-4BC9-A1F3-64066EC98F1A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Anticoagulation'!$Y$16:$Y$17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Anticoagulation'!$Y$19:$Y$24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0.2</c:v>
                      </c:pt>
                      <c:pt idx="2">
                        <c:v>0.5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99E4-4BC9-A1F3-64066EC98F1A}"/>
                  </c:ext>
                </c:extLst>
              </c15:ser>
            </c15:filteredBarSeries>
          </c:ext>
        </c:extLst>
      </c:barChart>
      <c:catAx>
        <c:axId val="1162548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2549392"/>
        <c:crosses val="autoZero"/>
        <c:auto val="1"/>
        <c:lblAlgn val="ctr"/>
        <c:lblOffset val="100"/>
        <c:noMultiLvlLbl val="0"/>
      </c:catAx>
      <c:valAx>
        <c:axId val="11625493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62548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6056603333765793"/>
          <c:y val="3.920617549996179E-2"/>
          <c:w val="0.2276817511724078"/>
          <c:h val="0.874615608369769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13703147895377E-2"/>
          <c:y val="5.4439593678772102E-2"/>
          <c:w val="0.63597737188577119"/>
          <c:h val="0.67325410430501453"/>
        </c:manualLayout>
      </c:layout>
      <c:barChart>
        <c:barDir val="col"/>
        <c:grouping val="clustered"/>
        <c:varyColors val="0"/>
        <c:ser>
          <c:idx val="4"/>
          <c:order val="4"/>
          <c:tx>
            <c:strRef>
              <c:f>'Diagnoses and Anticoagulation'!$P$16:$P$17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Anticoagulation'!$B$18:$C$24</c:f>
              <c:multiLvlStrCache>
                <c:ptCount val="7"/>
                <c:lvl>
                  <c:pt idx="0">
                    <c:v>Barking</c:v>
                  </c:pt>
                  <c:pt idx="1">
                    <c:v>East</c:v>
                  </c:pt>
                  <c:pt idx="2">
                    <c:v>East One</c:v>
                  </c:pt>
                  <c:pt idx="3">
                    <c:v>New West</c:v>
                  </c:pt>
                  <c:pt idx="4">
                    <c:v>West One</c:v>
                  </c:pt>
                  <c:pt idx="5">
                    <c:v>North</c:v>
                  </c:pt>
                  <c:pt idx="6">
                    <c:v>Central</c:v>
                  </c:pt>
                </c:lvl>
                <c:lvl>
                  <c:pt idx="1">
                    <c:v>BK-1</c:v>
                  </c:pt>
                  <c:pt idx="2">
                    <c:v>BK-2</c:v>
                  </c:pt>
                  <c:pt idx="3">
                    <c:v>BK-3</c:v>
                  </c:pt>
                  <c:pt idx="4">
                    <c:v>BK-4</c:v>
                  </c:pt>
                  <c:pt idx="5">
                    <c:v>BK-5</c:v>
                  </c:pt>
                  <c:pt idx="6">
                    <c:v>BK-6</c:v>
                  </c:pt>
                </c:lvl>
              </c:multiLvlStrCache>
            </c:multiLvlStrRef>
          </c:cat>
          <c:val>
            <c:numRef>
              <c:f>'Diagnoses and Anticoagulation'!$P$18:$P$24</c:f>
              <c:numCache>
                <c:formatCode>0%</c:formatCode>
                <c:ptCount val="7"/>
                <c:pt idx="0">
                  <c:v>0.21153846153846154</c:v>
                </c:pt>
                <c:pt idx="1">
                  <c:v>0.5</c:v>
                </c:pt>
                <c:pt idx="2">
                  <c:v>0.15384615384615385</c:v>
                </c:pt>
                <c:pt idx="3">
                  <c:v>0</c:v>
                </c:pt>
                <c:pt idx="4">
                  <c:v>0</c:v>
                </c:pt>
                <c:pt idx="5">
                  <c:v>0.36363636363636365</c:v>
                </c:pt>
                <c:pt idx="6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DEF-48BE-A6B5-558D045BAF76}"/>
            </c:ext>
          </c:extLst>
        </c:ser>
        <c:ser>
          <c:idx val="6"/>
          <c:order val="6"/>
          <c:tx>
            <c:strRef>
              <c:f>'Diagnoses and Anticoagulation'!$R$16:$R$17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Anticoagulation'!$B$18:$C$24</c:f>
              <c:multiLvlStrCache>
                <c:ptCount val="7"/>
                <c:lvl>
                  <c:pt idx="0">
                    <c:v>Barking</c:v>
                  </c:pt>
                  <c:pt idx="1">
                    <c:v>East</c:v>
                  </c:pt>
                  <c:pt idx="2">
                    <c:v>East One</c:v>
                  </c:pt>
                  <c:pt idx="3">
                    <c:v>New West</c:v>
                  </c:pt>
                  <c:pt idx="4">
                    <c:v>West One</c:v>
                  </c:pt>
                  <c:pt idx="5">
                    <c:v>North</c:v>
                  </c:pt>
                  <c:pt idx="6">
                    <c:v>Central</c:v>
                  </c:pt>
                </c:lvl>
                <c:lvl>
                  <c:pt idx="1">
                    <c:v>BK-1</c:v>
                  </c:pt>
                  <c:pt idx="2">
                    <c:v>BK-2</c:v>
                  </c:pt>
                  <c:pt idx="3">
                    <c:v>BK-3</c:v>
                  </c:pt>
                  <c:pt idx="4">
                    <c:v>BK-4</c:v>
                  </c:pt>
                  <c:pt idx="5">
                    <c:v>BK-5</c:v>
                  </c:pt>
                  <c:pt idx="6">
                    <c:v>BK-6</c:v>
                  </c:pt>
                </c:lvl>
              </c:multiLvlStrCache>
            </c:multiLvlStrRef>
          </c:cat>
          <c:val>
            <c:numRef>
              <c:f>'Diagnoses and Anticoagulation'!$R$18:$R$24</c:f>
              <c:numCache>
                <c:formatCode>0%</c:formatCode>
                <c:ptCount val="7"/>
                <c:pt idx="0">
                  <c:v>0.21153846153846154</c:v>
                </c:pt>
                <c:pt idx="1">
                  <c:v>0.5</c:v>
                </c:pt>
                <c:pt idx="2">
                  <c:v>0.15384615384615385</c:v>
                </c:pt>
                <c:pt idx="3">
                  <c:v>0</c:v>
                </c:pt>
                <c:pt idx="4">
                  <c:v>0</c:v>
                </c:pt>
                <c:pt idx="5">
                  <c:v>0.36363636363636365</c:v>
                </c:pt>
                <c:pt idx="6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DEF-48BE-A6B5-558D045BAF76}"/>
            </c:ext>
          </c:extLst>
        </c:ser>
        <c:ser>
          <c:idx val="8"/>
          <c:order val="8"/>
          <c:tx>
            <c:strRef>
              <c:f>'Diagnoses and Anticoagulation'!$T$16:$T$17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'Diagnoses and Anticoagulation'!$B$18:$C$24</c:f>
              <c:multiLvlStrCache>
                <c:ptCount val="7"/>
                <c:lvl>
                  <c:pt idx="0">
                    <c:v>Barking</c:v>
                  </c:pt>
                  <c:pt idx="1">
                    <c:v>East</c:v>
                  </c:pt>
                  <c:pt idx="2">
                    <c:v>East One</c:v>
                  </c:pt>
                  <c:pt idx="3">
                    <c:v>New West</c:v>
                  </c:pt>
                  <c:pt idx="4">
                    <c:v>West One</c:v>
                  </c:pt>
                  <c:pt idx="5">
                    <c:v>North</c:v>
                  </c:pt>
                  <c:pt idx="6">
                    <c:v>Central</c:v>
                  </c:pt>
                </c:lvl>
                <c:lvl>
                  <c:pt idx="1">
                    <c:v>BK-1</c:v>
                  </c:pt>
                  <c:pt idx="2">
                    <c:v>BK-2</c:v>
                  </c:pt>
                  <c:pt idx="3">
                    <c:v>BK-3</c:v>
                  </c:pt>
                  <c:pt idx="4">
                    <c:v>BK-4</c:v>
                  </c:pt>
                  <c:pt idx="5">
                    <c:v>BK-5</c:v>
                  </c:pt>
                  <c:pt idx="6">
                    <c:v>BK-6</c:v>
                  </c:pt>
                </c:lvl>
              </c:multiLvlStrCache>
            </c:multiLvlStrRef>
          </c:cat>
          <c:val>
            <c:numRef>
              <c:f>'Diagnoses and Anticoagulation'!$T$18:$T$24</c:f>
              <c:numCache>
                <c:formatCode>0%</c:formatCode>
                <c:ptCount val="7"/>
                <c:pt idx="0">
                  <c:v>5.7692307692307696E-2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0.27272727272727271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DEF-48BE-A6B5-558D045BA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15615312"/>
        <c:axId val="415613232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'Diagnoses and Anticoagulation'!$L$16:$L$17</c15:sqref>
                        </c15:formulaRef>
                      </c:ext>
                    </c:extLst>
                    <c:strCache>
                      <c:ptCount val="1"/>
                      <c:pt idx="0">
                        <c:v>New diagnoses of AF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Barking</c:v>
                        </c:pt>
                        <c:pt idx="1">
                          <c:v>East</c:v>
                        </c:pt>
                        <c:pt idx="2">
                          <c:v>East One</c:v>
                        </c:pt>
                        <c:pt idx="3">
                          <c:v>New West</c:v>
                        </c:pt>
                        <c:pt idx="4">
                          <c:v>West One</c:v>
                        </c:pt>
                        <c:pt idx="5">
                          <c:v>North</c:v>
                        </c:pt>
                        <c:pt idx="6">
                          <c:v>Central</c:v>
                        </c:pt>
                      </c:lvl>
                      <c:lvl>
                        <c:pt idx="1">
                          <c:v>BK-1</c:v>
                        </c:pt>
                        <c:pt idx="2">
                          <c:v>BK-2</c:v>
                        </c:pt>
                        <c:pt idx="3">
                          <c:v>BK-3</c:v>
                        </c:pt>
                        <c:pt idx="4">
                          <c:v>BK-4</c:v>
                        </c:pt>
                        <c:pt idx="5">
                          <c:v>BK-5</c:v>
                        </c:pt>
                        <c:pt idx="6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'Diagnoses and Anticoagulation'!$L$18:$L$24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354</c:v>
                      </c:pt>
                      <c:pt idx="1">
                        <c:v>29</c:v>
                      </c:pt>
                      <c:pt idx="2">
                        <c:v>77</c:v>
                      </c:pt>
                      <c:pt idx="3">
                        <c:v>24</c:v>
                      </c:pt>
                      <c:pt idx="4">
                        <c:v>87</c:v>
                      </c:pt>
                      <c:pt idx="5">
                        <c:v>74</c:v>
                      </c:pt>
                      <c:pt idx="6">
                        <c:v>63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5DEF-48BE-A6B5-558D045BAF76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Anticoagulation'!$M$16:$M$17</c15:sqref>
                        </c15:formulaRef>
                      </c:ext>
                    </c:extLst>
                    <c:strCache>
                      <c:ptCount val="1"/>
                      <c:pt idx="0">
                        <c:v>HASBLED &lt;=2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Barking</c:v>
                        </c:pt>
                        <c:pt idx="1">
                          <c:v>East</c:v>
                        </c:pt>
                        <c:pt idx="2">
                          <c:v>East One</c:v>
                        </c:pt>
                        <c:pt idx="3">
                          <c:v>New West</c:v>
                        </c:pt>
                        <c:pt idx="4">
                          <c:v>West One</c:v>
                        </c:pt>
                        <c:pt idx="5">
                          <c:v>North</c:v>
                        </c:pt>
                        <c:pt idx="6">
                          <c:v>Central</c:v>
                        </c:pt>
                      </c:lvl>
                      <c:lvl>
                        <c:pt idx="1">
                          <c:v>BK-1</c:v>
                        </c:pt>
                        <c:pt idx="2">
                          <c:v>BK-2</c:v>
                        </c:pt>
                        <c:pt idx="3">
                          <c:v>BK-3</c:v>
                        </c:pt>
                        <c:pt idx="4">
                          <c:v>BK-4</c:v>
                        </c:pt>
                        <c:pt idx="5">
                          <c:v>BK-5</c:v>
                        </c:pt>
                        <c:pt idx="6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Anticoagulation'!$M$18:$M$24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52</c:v>
                      </c:pt>
                      <c:pt idx="1">
                        <c:v>6</c:v>
                      </c:pt>
                      <c:pt idx="2">
                        <c:v>13</c:v>
                      </c:pt>
                      <c:pt idx="3">
                        <c:v>7</c:v>
                      </c:pt>
                      <c:pt idx="4">
                        <c:v>7</c:v>
                      </c:pt>
                      <c:pt idx="5">
                        <c:v>11</c:v>
                      </c:pt>
                      <c:pt idx="6">
                        <c:v>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5DEF-48BE-A6B5-558D045BAF76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Anticoagulation'!$N$16:$N$17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Barking</c:v>
                        </c:pt>
                        <c:pt idx="1">
                          <c:v>East</c:v>
                        </c:pt>
                        <c:pt idx="2">
                          <c:v>East One</c:v>
                        </c:pt>
                        <c:pt idx="3">
                          <c:v>New West</c:v>
                        </c:pt>
                        <c:pt idx="4">
                          <c:v>West One</c:v>
                        </c:pt>
                        <c:pt idx="5">
                          <c:v>North</c:v>
                        </c:pt>
                        <c:pt idx="6">
                          <c:v>Central</c:v>
                        </c:pt>
                      </c:lvl>
                      <c:lvl>
                        <c:pt idx="1">
                          <c:v>BK-1</c:v>
                        </c:pt>
                        <c:pt idx="2">
                          <c:v>BK-2</c:v>
                        </c:pt>
                        <c:pt idx="3">
                          <c:v>BK-3</c:v>
                        </c:pt>
                        <c:pt idx="4">
                          <c:v>BK-4</c:v>
                        </c:pt>
                        <c:pt idx="5">
                          <c:v>BK-5</c:v>
                        </c:pt>
                        <c:pt idx="6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Anticoagulation'!$N$18:$N$24</c15:sqref>
                        </c15:formulaRef>
                      </c:ext>
                    </c:extLst>
                    <c:numCache>
                      <c:formatCode>0%</c:formatCode>
                      <c:ptCount val="7"/>
                      <c:pt idx="0">
                        <c:v>0.14689265536723164</c:v>
                      </c:pt>
                      <c:pt idx="1">
                        <c:v>0.20689655172413793</c:v>
                      </c:pt>
                      <c:pt idx="2">
                        <c:v>0.16883116883116883</c:v>
                      </c:pt>
                      <c:pt idx="3">
                        <c:v>0.29166666666666669</c:v>
                      </c:pt>
                      <c:pt idx="4">
                        <c:v>8.0459770114942528E-2</c:v>
                      </c:pt>
                      <c:pt idx="5">
                        <c:v>0.14864864864864866</c:v>
                      </c:pt>
                      <c:pt idx="6">
                        <c:v>0.12698412698412698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5DEF-48BE-A6B5-558D045BAF76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Anticoagulation'!$O$16:$O$17</c15:sqref>
                        </c15:formulaRef>
                      </c:ext>
                    </c:extLst>
                    <c:strCache>
                      <c:ptCount val="1"/>
                      <c:pt idx="0">
                        <c:v>Anticoagulation Therapy Discussed (within 1 month) [PAYMENT]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Barking</c:v>
                        </c:pt>
                        <c:pt idx="1">
                          <c:v>East</c:v>
                        </c:pt>
                        <c:pt idx="2">
                          <c:v>East One</c:v>
                        </c:pt>
                        <c:pt idx="3">
                          <c:v>New West</c:v>
                        </c:pt>
                        <c:pt idx="4">
                          <c:v>West One</c:v>
                        </c:pt>
                        <c:pt idx="5">
                          <c:v>North</c:v>
                        </c:pt>
                        <c:pt idx="6">
                          <c:v>Central</c:v>
                        </c:pt>
                      </c:lvl>
                      <c:lvl>
                        <c:pt idx="1">
                          <c:v>BK-1</c:v>
                        </c:pt>
                        <c:pt idx="2">
                          <c:v>BK-2</c:v>
                        </c:pt>
                        <c:pt idx="3">
                          <c:v>BK-3</c:v>
                        </c:pt>
                        <c:pt idx="4">
                          <c:v>BK-4</c:v>
                        </c:pt>
                        <c:pt idx="5">
                          <c:v>BK-5</c:v>
                        </c:pt>
                        <c:pt idx="6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Anticoagulation'!$O$18:$O$24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11</c:v>
                      </c:pt>
                      <c:pt idx="1">
                        <c:v>3</c:v>
                      </c:pt>
                      <c:pt idx="2">
                        <c:v>2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4</c:v>
                      </c:pt>
                      <c:pt idx="6">
                        <c:v>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5DEF-48BE-A6B5-558D045BAF76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Anticoagulation'!$Q$16:$Q$17</c15:sqref>
                        </c15:formulaRef>
                      </c:ext>
                    </c:extLst>
                    <c:strCache>
                      <c:ptCount val="1"/>
                      <c:pt idx="0">
                        <c:v>Started or issued prescription for anticoagulation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Barking</c:v>
                        </c:pt>
                        <c:pt idx="1">
                          <c:v>East</c:v>
                        </c:pt>
                        <c:pt idx="2">
                          <c:v>East One</c:v>
                        </c:pt>
                        <c:pt idx="3">
                          <c:v>New West</c:v>
                        </c:pt>
                        <c:pt idx="4">
                          <c:v>West One</c:v>
                        </c:pt>
                        <c:pt idx="5">
                          <c:v>North</c:v>
                        </c:pt>
                        <c:pt idx="6">
                          <c:v>Central</c:v>
                        </c:pt>
                      </c:lvl>
                      <c:lvl>
                        <c:pt idx="1">
                          <c:v>BK-1</c:v>
                        </c:pt>
                        <c:pt idx="2">
                          <c:v>BK-2</c:v>
                        </c:pt>
                        <c:pt idx="3">
                          <c:v>BK-3</c:v>
                        </c:pt>
                        <c:pt idx="4">
                          <c:v>BK-4</c:v>
                        </c:pt>
                        <c:pt idx="5">
                          <c:v>BK-5</c:v>
                        </c:pt>
                        <c:pt idx="6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Anticoagulation'!$Q$18:$Q$24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11</c:v>
                      </c:pt>
                      <c:pt idx="1">
                        <c:v>3</c:v>
                      </c:pt>
                      <c:pt idx="2">
                        <c:v>2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4</c:v>
                      </c:pt>
                      <c:pt idx="6">
                        <c:v>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5DEF-48BE-A6B5-558D045BAF76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Anticoagulation'!$S$16:$S$17</c15:sqref>
                        </c15:formulaRef>
                      </c:ext>
                    </c:extLst>
                    <c:strCache>
                      <c:ptCount val="1"/>
                      <c:pt idx="0">
                        <c:v>Anticoag therapy discussed with follow-up (4-6 weeks) [PAYMENT]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Anticoagulation'!$B$18:$C$24</c15:sqref>
                        </c15:formulaRef>
                      </c:ext>
                    </c:extLst>
                    <c:multiLvlStrCache>
                      <c:ptCount val="7"/>
                      <c:lvl>
                        <c:pt idx="0">
                          <c:v>Barking</c:v>
                        </c:pt>
                        <c:pt idx="1">
                          <c:v>East</c:v>
                        </c:pt>
                        <c:pt idx="2">
                          <c:v>East One</c:v>
                        </c:pt>
                        <c:pt idx="3">
                          <c:v>New West</c:v>
                        </c:pt>
                        <c:pt idx="4">
                          <c:v>West One</c:v>
                        </c:pt>
                        <c:pt idx="5">
                          <c:v>North</c:v>
                        </c:pt>
                        <c:pt idx="6">
                          <c:v>Central</c:v>
                        </c:pt>
                      </c:lvl>
                      <c:lvl>
                        <c:pt idx="1">
                          <c:v>BK-1</c:v>
                        </c:pt>
                        <c:pt idx="2">
                          <c:v>BK-2</c:v>
                        </c:pt>
                        <c:pt idx="3">
                          <c:v>BK-3</c:v>
                        </c:pt>
                        <c:pt idx="4">
                          <c:v>BK-4</c:v>
                        </c:pt>
                        <c:pt idx="5">
                          <c:v>BK-5</c:v>
                        </c:pt>
                        <c:pt idx="6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'Diagnoses and Anticoagulation'!$S$18:$S$24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3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3</c:v>
                      </c:pt>
                      <c:pt idx="6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9-5DEF-48BE-A6B5-558D045BAF76}"/>
                  </c:ext>
                </c:extLst>
              </c15:ser>
            </c15:filteredBarSeries>
          </c:ext>
        </c:extLst>
      </c:barChart>
      <c:catAx>
        <c:axId val="41561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15613232"/>
        <c:crosses val="autoZero"/>
        <c:auto val="1"/>
        <c:lblAlgn val="ctr"/>
        <c:lblOffset val="100"/>
        <c:noMultiLvlLbl val="0"/>
      </c:catAx>
      <c:valAx>
        <c:axId val="4156132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15615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1919807651574508"/>
          <c:y val="3.4314090346344139E-2"/>
          <c:w val="0.26073797711783264"/>
          <c:h val="0.935991585828871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'Care Plan and Blood tests'!$AB$16</c:f>
            </c:strRef>
          </c:tx>
          <c:spPr>
            <a:solidFill>
              <a:schemeClr val="accent2">
                <a:shade val="51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tests'!$AB$19:$AB$24</c:f>
              <c:numCache>
                <c:formatCode>0%</c:formatCode>
                <c:ptCount val="6"/>
                <c:pt idx="0">
                  <c:v>0</c:v>
                </c:pt>
                <c:pt idx="1">
                  <c:v>0.8</c:v>
                </c:pt>
                <c:pt idx="2">
                  <c:v>0.7142857142857143</c:v>
                </c:pt>
                <c:pt idx="3">
                  <c:v>0.7857142857142857</c:v>
                </c:pt>
                <c:pt idx="4">
                  <c:v>0.75</c:v>
                </c:pt>
                <c:pt idx="5">
                  <c:v>0.66666666666666663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1-E8AC-476E-80AE-F2D33F321FE6}"/>
            </c:ext>
          </c:extLst>
        </c:ser>
        <c:ser>
          <c:idx val="3"/>
          <c:order val="3"/>
          <c:tx>
            <c:strRef>
              <c:f>'Care Plan and Blood tests'!$AD$16</c:f>
            </c:strRef>
          </c:tx>
          <c:spPr>
            <a:solidFill>
              <a:schemeClr val="accent2">
                <a:shade val="73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tests'!$AD$19:$AD$24</c:f>
              <c:numCache>
                <c:formatCode>0%</c:formatCode>
                <c:ptCount val="6"/>
                <c:pt idx="0">
                  <c:v>0</c:v>
                </c:pt>
                <c:pt idx="1">
                  <c:v>0.75</c:v>
                </c:pt>
                <c:pt idx="2">
                  <c:v>0.8</c:v>
                </c:pt>
                <c:pt idx="3">
                  <c:v>0.90909090909090906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3-E8AC-476E-80AE-F2D33F321FE6}"/>
            </c:ext>
          </c:extLst>
        </c:ser>
        <c:ser>
          <c:idx val="5"/>
          <c:order val="5"/>
          <c:tx>
            <c:strRef>
              <c:f>'Care Plan and Blood tests'!$AF$16</c:f>
            </c:strRef>
          </c:tx>
          <c:spPr>
            <a:solidFill>
              <a:schemeClr val="accent2">
                <a:shade val="94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tests'!$AF$19:$AF$24</c:f>
              <c:numCache>
                <c:formatCode>0%</c:formatCode>
                <c:ptCount val="6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0.81818181818181823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5-E8AC-476E-80AE-F2D33F321FE6}"/>
            </c:ext>
          </c:extLst>
        </c:ser>
        <c:ser>
          <c:idx val="7"/>
          <c:order val="7"/>
          <c:tx>
            <c:strRef>
              <c:f>'Care Plan and Blood tests'!$AH$16</c:f>
            </c:strRef>
          </c:tx>
          <c:spPr>
            <a:solidFill>
              <a:schemeClr val="accent2">
                <a:tint val="84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tests'!$AH$19:$AH$24</c:f>
              <c:numCache>
                <c:formatCode>0%</c:formatCode>
                <c:ptCount val="6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7-E8AC-476E-80AE-F2D33F321FE6}"/>
            </c:ext>
          </c:extLst>
        </c:ser>
        <c:ser>
          <c:idx val="9"/>
          <c:order val="9"/>
          <c:tx>
            <c:strRef>
              <c:f>'Care Plan and Blood tests'!$AJ$16</c:f>
            </c:strRef>
          </c:tx>
          <c:spPr>
            <a:solidFill>
              <a:schemeClr val="accent2">
                <a:tint val="63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tests'!$AJ$19:$AJ$24</c:f>
              <c:numCache>
                <c:formatCode>0%</c:formatCode>
                <c:ptCount val="6"/>
                <c:pt idx="0">
                  <c:v>0</c:v>
                </c:pt>
                <c:pt idx="1">
                  <c:v>0.125</c:v>
                </c:pt>
                <c:pt idx="2">
                  <c:v>0</c:v>
                </c:pt>
                <c:pt idx="3">
                  <c:v>0</c:v>
                </c:pt>
                <c:pt idx="4">
                  <c:v>0.33333333333333331</c:v>
                </c:pt>
                <c:pt idx="5">
                  <c:v>0.5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9-E8AC-476E-80AE-F2D33F321FE6}"/>
            </c:ext>
          </c:extLst>
        </c:ser>
        <c:ser>
          <c:idx val="11"/>
          <c:order val="11"/>
          <c:tx>
            <c:strRef>
              <c:f>'Care Plan and Blood tests'!$AL$16</c:f>
            </c:strRef>
          </c:tx>
          <c:spPr>
            <a:solidFill>
              <a:schemeClr val="accent2">
                <a:tint val="41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tests'!$AL$19:$AL$24</c:f>
              <c:numCache>
                <c:formatCode>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0.2</c:v>
                </c:pt>
                <c:pt idx="3">
                  <c:v>9.0909090909090912E-2</c:v>
                </c:pt>
                <c:pt idx="4">
                  <c:v>0.33333333333333331</c:v>
                </c:pt>
                <c:pt idx="5">
                  <c:v>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B-E8AC-476E-80AE-F2D33F321F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74856831"/>
        <c:axId val="374860575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'Care Plan and Blood tests'!$AA$16</c15:sqref>
                        </c15:formulaRef>
                      </c:ext>
                    </c:extLst>
                  </c:strRef>
                </c:tx>
                <c:spPr>
                  <a:solidFill>
                    <a:schemeClr val="accent2">
                      <a:shade val="4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'Care Plan and Blood tests'!$AA$19:$AA$24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8</c:v>
                      </c:pt>
                      <c:pt idx="2">
                        <c:v>5</c:v>
                      </c:pt>
                      <c:pt idx="3">
                        <c:v>11</c:v>
                      </c:pt>
                      <c:pt idx="4">
                        <c:v>3</c:v>
                      </c:pt>
                      <c:pt idx="5">
                        <c:v>2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E8AC-476E-80AE-F2D33F321FE6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tests'!$AC$16</c15:sqref>
                        </c15:formulaRef>
                      </c:ext>
                    </c:extLst>
                  </c:strRef>
                </c:tx>
                <c:spPr>
                  <a:solidFill>
                    <a:schemeClr val="accent2">
                      <a:shade val="62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tests'!$AC$19:$AC$24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6</c:v>
                      </c:pt>
                      <c:pt idx="2">
                        <c:v>4</c:v>
                      </c:pt>
                      <c:pt idx="3">
                        <c:v>10</c:v>
                      </c:pt>
                      <c:pt idx="4">
                        <c:v>3</c:v>
                      </c:pt>
                      <c:pt idx="5">
                        <c:v>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E8AC-476E-80AE-F2D33F321FE6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tests'!$AE$16</c15:sqref>
                        </c15:formulaRef>
                      </c:ext>
                    </c:extLst>
                  </c:strRef>
                </c:tx>
                <c:spPr>
                  <a:solidFill>
                    <a:schemeClr val="accent2">
                      <a:shade val="83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tests'!$AE$19:$AE$24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8</c:v>
                      </c:pt>
                      <c:pt idx="2">
                        <c:v>5</c:v>
                      </c:pt>
                      <c:pt idx="3">
                        <c:v>9</c:v>
                      </c:pt>
                      <c:pt idx="4">
                        <c:v>3</c:v>
                      </c:pt>
                      <c:pt idx="5">
                        <c:v>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E8AC-476E-80AE-F2D33F321FE6}"/>
                  </c:ext>
                </c:extLst>
              </c15:ser>
            </c15:filteredBarSeries>
            <c15:filteredBar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tests'!$AG$16</c15:sqref>
                        </c15:formulaRef>
                      </c:ext>
                    </c:extLst>
                  </c:strRef>
                </c:tx>
                <c:spPr>
                  <a:solidFill>
                    <a:schemeClr val="accent2">
                      <a:tint val="95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tests'!$AG$19:$AG$24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8</c:v>
                      </c:pt>
                      <c:pt idx="2">
                        <c:v>5</c:v>
                      </c:pt>
                      <c:pt idx="3">
                        <c:v>11</c:v>
                      </c:pt>
                      <c:pt idx="4">
                        <c:v>3</c:v>
                      </c:pt>
                      <c:pt idx="5">
                        <c:v>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E8AC-476E-80AE-F2D33F321FE6}"/>
                  </c:ext>
                </c:extLst>
              </c15:ser>
            </c15:filteredBarSeries>
            <c15:filteredBarSeries>
              <c15:ser>
                <c:idx val="8"/>
                <c:order val="8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tests'!$AI$16</c15:sqref>
                        </c15:formulaRef>
                      </c:ext>
                    </c:extLst>
                  </c:strRef>
                </c:tx>
                <c:spPr>
                  <a:solidFill>
                    <a:schemeClr val="accent2">
                      <a:tint val="74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tests'!$AI$19:$AI$24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1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1</c:v>
                      </c:pt>
                      <c:pt idx="5">
                        <c:v>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E8AC-476E-80AE-F2D33F321FE6}"/>
                  </c:ext>
                </c:extLst>
              </c15:ser>
            </c15:filteredBarSeries>
            <c15:filteredBarSeries>
              <c15:ser>
                <c:idx val="10"/>
                <c:order val="10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tests'!$AK$16</c15:sqref>
                        </c15:formulaRef>
                      </c:ext>
                    </c:extLst>
                  </c:strRef>
                </c:tx>
                <c:spPr>
                  <a:solidFill>
                    <a:schemeClr val="accent2">
                      <a:tint val="52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tests'!$AK$19:$AK$24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0</c:v>
                      </c:pt>
                      <c:pt idx="1">
                        <c:v>0</c:v>
                      </c:pt>
                      <c:pt idx="2">
                        <c:v>1</c:v>
                      </c:pt>
                      <c:pt idx="3">
                        <c:v>1</c:v>
                      </c:pt>
                      <c:pt idx="4">
                        <c:v>1</c:v>
                      </c:pt>
                      <c:pt idx="5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A-E8AC-476E-80AE-F2D33F321FE6}"/>
                  </c:ext>
                </c:extLst>
              </c15:ser>
            </c15:filteredBarSeries>
          </c:ext>
        </c:extLst>
      </c:barChart>
      <c:catAx>
        <c:axId val="3748568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4860575"/>
        <c:crosses val="autoZero"/>
        <c:auto val="1"/>
        <c:lblAlgn val="ctr"/>
        <c:lblOffset val="100"/>
        <c:noMultiLvlLbl val="0"/>
      </c:catAx>
      <c:valAx>
        <c:axId val="3748605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748568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263578991348206E-2"/>
          <c:y val="0.17129315984483928"/>
          <c:w val="0.60677674227311773"/>
          <c:h val="0.563050674509795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'Care Plan and Blood tests'!$I$17</c:f>
              <c:strCache>
                <c:ptCount val="1"/>
                <c:pt idx="0">
                  <c:v>BP, BMI, CHADsVASC, Care Plan &amp; written info provided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tests'!$I$19:$I$24</c:f>
              <c:numCache>
                <c:formatCode>General</c:formatCode>
                <c:ptCount val="6"/>
                <c:pt idx="0">
                  <c:v>0</c:v>
                </c:pt>
                <c:pt idx="1">
                  <c:v>8</c:v>
                </c:pt>
                <c:pt idx="2">
                  <c:v>7</c:v>
                </c:pt>
                <c:pt idx="3">
                  <c:v>1</c:v>
                </c:pt>
                <c:pt idx="4">
                  <c:v>4</c:v>
                </c:pt>
                <c:pt idx="5">
                  <c:v>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C199-4C56-9499-3CB6E4A91929}"/>
            </c:ext>
          </c:extLst>
        </c:ser>
        <c:ser>
          <c:idx val="2"/>
          <c:order val="2"/>
          <c:tx>
            <c:strRef>
              <c:f>'Care Plan and Blood tests'!$K$17</c:f>
              <c:strCache>
                <c:ptCount val="1"/>
                <c:pt idx="0">
                  <c:v>BP prior to or on same day as CP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tests'!$K$19:$K$24</c:f>
              <c:numCache>
                <c:formatCode>General</c:formatCode>
                <c:ptCount val="6"/>
                <c:pt idx="0">
                  <c:v>0</c:v>
                </c:pt>
                <c:pt idx="1">
                  <c:v>8</c:v>
                </c:pt>
                <c:pt idx="2">
                  <c:v>7</c:v>
                </c:pt>
                <c:pt idx="3">
                  <c:v>7</c:v>
                </c:pt>
                <c:pt idx="4">
                  <c:v>4</c:v>
                </c:pt>
                <c:pt idx="5">
                  <c:v>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2-C199-4C56-9499-3CB6E4A91929}"/>
            </c:ext>
          </c:extLst>
        </c:ser>
        <c:ser>
          <c:idx val="4"/>
          <c:order val="4"/>
          <c:tx>
            <c:strRef>
              <c:f>'Care Plan and Blood tests'!$M$17</c:f>
              <c:strCache>
                <c:ptCount val="1"/>
                <c:pt idx="0">
                  <c:v>BMI prior to or on same day as CP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tests'!$M$19:$M$24</c:f>
              <c:numCache>
                <c:formatCode>General</c:formatCode>
                <c:ptCount val="6"/>
                <c:pt idx="0">
                  <c:v>0</c:v>
                </c:pt>
                <c:pt idx="1">
                  <c:v>9</c:v>
                </c:pt>
                <c:pt idx="2">
                  <c:v>7</c:v>
                </c:pt>
                <c:pt idx="3">
                  <c:v>7</c:v>
                </c:pt>
                <c:pt idx="4">
                  <c:v>4</c:v>
                </c:pt>
                <c:pt idx="5">
                  <c:v>2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4-C199-4C56-9499-3CB6E4A91929}"/>
            </c:ext>
          </c:extLst>
        </c:ser>
        <c:ser>
          <c:idx val="6"/>
          <c:order val="6"/>
          <c:tx>
            <c:strRef>
              <c:f>'Care Plan and Blood tests'!$O$17</c:f>
              <c:strCache>
                <c:ptCount val="1"/>
                <c:pt idx="0">
                  <c:v>Careplan same day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tests'!$O$19:$O$24</c:f>
              <c:numCache>
                <c:formatCode>General</c:formatCode>
                <c:ptCount val="6"/>
                <c:pt idx="0">
                  <c:v>0</c:v>
                </c:pt>
                <c:pt idx="1">
                  <c:v>9</c:v>
                </c:pt>
                <c:pt idx="2">
                  <c:v>7</c:v>
                </c:pt>
                <c:pt idx="3">
                  <c:v>0</c:v>
                </c:pt>
                <c:pt idx="4">
                  <c:v>4</c:v>
                </c:pt>
                <c:pt idx="5">
                  <c:v>1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6-C199-4C56-9499-3CB6E4A91929}"/>
            </c:ext>
          </c:extLst>
        </c:ser>
        <c:ser>
          <c:idx val="8"/>
          <c:order val="8"/>
          <c:tx>
            <c:strRef>
              <c:f>'Care Plan and Blood tests'!$Q$17</c:f>
              <c:strCache>
                <c:ptCount val="1"/>
                <c:pt idx="0">
                  <c:v>CHADsVASC same day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tests'!$Q$19:$Q$24</c:f>
              <c:numCache>
                <c:formatCode>General</c:formatCode>
                <c:ptCount val="6"/>
                <c:pt idx="0">
                  <c:v>0</c:v>
                </c:pt>
                <c:pt idx="1">
                  <c:v>9</c:v>
                </c:pt>
                <c:pt idx="2">
                  <c:v>7</c:v>
                </c:pt>
                <c:pt idx="3">
                  <c:v>2</c:v>
                </c:pt>
                <c:pt idx="4">
                  <c:v>4</c:v>
                </c:pt>
                <c:pt idx="5">
                  <c:v>3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E-C199-4C56-9499-3CB6E4A91929}"/>
            </c:ext>
          </c:extLst>
        </c:ser>
        <c:ser>
          <c:idx val="10"/>
          <c:order val="10"/>
          <c:tx>
            <c:strRef>
              <c:f>'Care Plan and Blood tests'!$S$17</c:f>
              <c:strCache>
                <c:ptCount val="1"/>
                <c:pt idx="0">
                  <c:v>Written information provided same day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tests'!$S$19:$S$24</c:f>
              <c:numCache>
                <c:formatCode>General</c:formatCode>
                <c:ptCount val="6"/>
                <c:pt idx="0">
                  <c:v>0</c:v>
                </c:pt>
                <c:pt idx="1">
                  <c:v>8</c:v>
                </c:pt>
                <c:pt idx="2">
                  <c:v>7</c:v>
                </c:pt>
                <c:pt idx="3">
                  <c:v>1</c:v>
                </c:pt>
                <c:pt idx="4">
                  <c:v>4</c:v>
                </c:pt>
                <c:pt idx="5">
                  <c:v>0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0-C199-4C56-9499-3CB6E4A91929}"/>
            </c:ext>
          </c:extLst>
        </c:ser>
        <c:ser>
          <c:idx val="12"/>
          <c:order val="12"/>
          <c:tx>
            <c:strRef>
              <c:f>'Care Plan and Blood tests'!$U$17</c:f>
              <c:strCache>
                <c:ptCount val="1"/>
                <c:pt idx="0">
                  <c:v>Alcohol consumption (12m)</c:v>
                </c:pt>
              </c:strCache>
            </c:strRef>
          </c:tx>
          <c:spPr>
            <a:solidFill>
              <a:schemeClr val="accent1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tests'!$U$19:$U$24</c:f>
              <c:numCache>
                <c:formatCode>General</c:formatCode>
                <c:ptCount val="6"/>
                <c:pt idx="0">
                  <c:v>0</c:v>
                </c:pt>
                <c:pt idx="1">
                  <c:v>10</c:v>
                </c:pt>
                <c:pt idx="2">
                  <c:v>7</c:v>
                </c:pt>
                <c:pt idx="3">
                  <c:v>8</c:v>
                </c:pt>
                <c:pt idx="4">
                  <c:v>4</c:v>
                </c:pt>
                <c:pt idx="5">
                  <c:v>3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12-C199-4C56-9499-3CB6E4A91929}"/>
            </c:ext>
          </c:extLst>
        </c:ser>
        <c:ser>
          <c:idx val="14"/>
          <c:order val="14"/>
          <c:tx>
            <c:strRef>
              <c:f>'Care Plan and Blood tests'!$W$17</c:f>
              <c:strCache>
                <c:ptCount val="1"/>
                <c:pt idx="0">
                  <c:v>Smoking status (12m)</c:v>
                </c:pt>
              </c:strCache>
            </c:strRef>
          </c:tx>
          <c:spPr>
            <a:solidFill>
              <a:schemeClr val="accent3">
                <a:lumMod val="80000"/>
                <a:lumOff val="2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'Care Plan and Blood tests'!$B$19:$C$24</c:f>
              <c:multiLvlStrCache>
                <c:ptCount val="6"/>
                <c:lvl>
                  <c:pt idx="0">
                    <c:v>East</c:v>
                  </c:pt>
                  <c:pt idx="1">
                    <c:v>East One</c:v>
                  </c:pt>
                  <c:pt idx="2">
                    <c:v>New West</c:v>
                  </c:pt>
                  <c:pt idx="3">
                    <c:v>West One</c:v>
                  </c:pt>
                  <c:pt idx="4">
                    <c:v>North</c:v>
                  </c:pt>
                  <c:pt idx="5">
                    <c:v>Central</c:v>
                  </c:pt>
                </c:lvl>
                <c:lvl>
                  <c:pt idx="0">
                    <c:v>BK-1</c:v>
                  </c:pt>
                  <c:pt idx="1">
                    <c:v>BK-2</c:v>
                  </c:pt>
                  <c:pt idx="2">
                    <c:v>BK-3</c:v>
                  </c:pt>
                  <c:pt idx="3">
                    <c:v>BK-4</c:v>
                  </c:pt>
                  <c:pt idx="4">
                    <c:v>BK-5</c:v>
                  </c:pt>
                  <c:pt idx="5">
                    <c:v>BK-6</c:v>
                  </c:pt>
                </c:lvl>
              </c:multiLvlStrCache>
            </c:multiLvlStrRef>
          </c:cat>
          <c:val>
            <c:numRef>
              <c:f>'Care Plan and Blood tests'!$W$19:$W$24</c:f>
              <c:numCache>
                <c:formatCode>General</c:formatCode>
                <c:ptCount val="6"/>
                <c:pt idx="0">
                  <c:v>0</c:v>
                </c:pt>
                <c:pt idx="1">
                  <c:v>10</c:v>
                </c:pt>
                <c:pt idx="2">
                  <c:v>7</c:v>
                </c:pt>
                <c:pt idx="3">
                  <c:v>14</c:v>
                </c:pt>
                <c:pt idx="4">
                  <c:v>4</c:v>
                </c:pt>
                <c:pt idx="5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EA7-42E0-9AA2-0573CEB816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285874480"/>
        <c:axId val="1285868656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'Care Plan and Blood tests'!$J$17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'Care Plan and Blood tests'!$J$19:$J$24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0.8</c:v>
                      </c:pt>
                      <c:pt idx="2">
                        <c:v>1</c:v>
                      </c:pt>
                      <c:pt idx="3">
                        <c:v>6.6666666666666666E-2</c:v>
                      </c:pt>
                      <c:pt idx="4">
                        <c:v>1</c:v>
                      </c:pt>
                      <c:pt idx="5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C199-4C56-9499-3CB6E4A91929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tests'!$L$17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tests'!$L$19:$L$24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0.8</c:v>
                      </c:pt>
                      <c:pt idx="2">
                        <c:v>1</c:v>
                      </c:pt>
                      <c:pt idx="3">
                        <c:v>0.46666666666666667</c:v>
                      </c:pt>
                      <c:pt idx="4">
                        <c:v>1</c:v>
                      </c:pt>
                      <c:pt idx="5">
                        <c:v>0.33333333333333331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3-C199-4C56-9499-3CB6E4A91929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tests'!$N$17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6"/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tests'!$N$19:$N$24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0.9</c:v>
                      </c:pt>
                      <c:pt idx="2">
                        <c:v>1</c:v>
                      </c:pt>
                      <c:pt idx="3">
                        <c:v>0.46666666666666667</c:v>
                      </c:pt>
                      <c:pt idx="4">
                        <c:v>1</c:v>
                      </c:pt>
                      <c:pt idx="5">
                        <c:v>0.66666666666666663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C199-4C56-9499-3CB6E4A91929}"/>
                  </c:ext>
                </c:extLst>
              </c15:ser>
            </c15:filteredBarSeries>
            <c15:filteredBarSeries>
              <c15:ser>
                <c:idx val="7"/>
                <c:order val="7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tests'!$P$17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2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tests'!$P$19:$P$24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0.9</c:v>
                      </c:pt>
                      <c:pt idx="2">
                        <c:v>1</c:v>
                      </c:pt>
                      <c:pt idx="3">
                        <c:v>0</c:v>
                      </c:pt>
                      <c:pt idx="4">
                        <c:v>1</c:v>
                      </c:pt>
                      <c:pt idx="5">
                        <c:v>0.33333333333333331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D-C199-4C56-9499-3CB6E4A91929}"/>
                  </c:ext>
                </c:extLst>
              </c15:ser>
            </c15:filteredBarSeries>
            <c15:filteredBarSeries>
              <c15:ser>
                <c:idx val="9"/>
                <c:order val="9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tests'!$R$17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tests'!$R$19:$R$24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0.9</c:v>
                      </c:pt>
                      <c:pt idx="2">
                        <c:v>1</c:v>
                      </c:pt>
                      <c:pt idx="3">
                        <c:v>0.13333333333333333</c:v>
                      </c:pt>
                      <c:pt idx="4">
                        <c:v>1</c:v>
                      </c:pt>
                      <c:pt idx="5">
                        <c:v>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F-C199-4C56-9499-3CB6E4A91929}"/>
                  </c:ext>
                </c:extLst>
              </c15:ser>
            </c15:filteredBarSeries>
            <c15:filteredBarSeries>
              <c15:ser>
                <c:idx val="11"/>
                <c:order val="1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tests'!$T$17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6">
                      <a:lumMod val="6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tests'!$T$19:$T$24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0.8</c:v>
                      </c:pt>
                      <c:pt idx="2">
                        <c:v>1</c:v>
                      </c:pt>
                      <c:pt idx="3">
                        <c:v>6.6666666666666666E-2</c:v>
                      </c:pt>
                      <c:pt idx="4">
                        <c:v>1</c:v>
                      </c:pt>
                      <c:pt idx="5">
                        <c:v>0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11-C199-4C56-9499-3CB6E4A91929}"/>
                  </c:ext>
                </c:extLst>
              </c15:ser>
            </c15:filteredBarSeries>
            <c15:filteredBarSeries>
              <c15:ser>
                <c:idx val="13"/>
                <c:order val="1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tests'!$V$17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2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tests'!$V$19:$V$24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1</c:v>
                      </c:pt>
                      <c:pt idx="2">
                        <c:v>1</c:v>
                      </c:pt>
                      <c:pt idx="3">
                        <c:v>0.53333333333333333</c:v>
                      </c:pt>
                      <c:pt idx="4">
                        <c:v>1</c:v>
                      </c:pt>
                      <c:pt idx="5">
                        <c:v>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0-6EA7-42E0-9AA2-0573CEB816F6}"/>
                  </c:ext>
                </c:extLst>
              </c15:ser>
            </c15:filteredBarSeries>
            <c15:filteredBarSeries>
              <c15:ser>
                <c:idx val="15"/>
                <c:order val="1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tests'!$X$17</c15:sqref>
                        </c15:formulaRef>
                      </c:ext>
                    </c:extLst>
                    <c:strCache>
                      <c:ptCount val="1"/>
                      <c:pt idx="0">
                        <c:v>%</c:v>
                      </c:pt>
                    </c:strCache>
                  </c:strRef>
                </c:tx>
                <c:spPr>
                  <a:solidFill>
                    <a:schemeClr val="accent4">
                      <a:lumMod val="80000"/>
                      <a:lumOff val="20000"/>
                    </a:schemeClr>
                  </a:solidFill>
                  <a:ln>
                    <a:noFill/>
                  </a:ln>
                  <a:effectLst/>
                </c:spPr>
                <c:invertIfNegative val="0"/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tests'!$B$19:$C$24</c15:sqref>
                        </c15:formulaRef>
                      </c:ext>
                    </c:extLst>
                    <c:multiLvlStrCache>
                      <c:ptCount val="6"/>
                      <c:lvl>
                        <c:pt idx="0">
                          <c:v>East</c:v>
                        </c:pt>
                        <c:pt idx="1">
                          <c:v>East One</c:v>
                        </c:pt>
                        <c:pt idx="2">
                          <c:v>New West</c:v>
                        </c:pt>
                        <c:pt idx="3">
                          <c:v>West One</c:v>
                        </c:pt>
                        <c:pt idx="4">
                          <c:v>North</c:v>
                        </c:pt>
                        <c:pt idx="5">
                          <c:v>Central</c:v>
                        </c:pt>
                      </c:lvl>
                      <c:lvl>
                        <c:pt idx="0">
                          <c:v>BK-1</c:v>
                        </c:pt>
                        <c:pt idx="1">
                          <c:v>BK-2</c:v>
                        </c:pt>
                        <c:pt idx="2">
                          <c:v>BK-3</c:v>
                        </c:pt>
                        <c:pt idx="3">
                          <c:v>BK-4</c:v>
                        </c:pt>
                        <c:pt idx="4">
                          <c:v>BK-5</c:v>
                        </c:pt>
                        <c:pt idx="5">
                          <c:v>BK-6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'Care Plan and Blood tests'!$X$19:$X$24</c15:sqref>
                        </c15:formulaRef>
                      </c:ext>
                    </c:extLst>
                    <c:numCache>
                      <c:formatCode>0%</c:formatCode>
                      <c:ptCount val="6"/>
                      <c:pt idx="0">
                        <c:v>0</c:v>
                      </c:pt>
                      <c:pt idx="1">
                        <c:v>1</c:v>
                      </c:pt>
                      <c:pt idx="2">
                        <c:v>1</c:v>
                      </c:pt>
                      <c:pt idx="3">
                        <c:v>0.93333333333333335</c:v>
                      </c:pt>
                      <c:pt idx="4">
                        <c:v>1</c:v>
                      </c:pt>
                      <c:pt idx="5">
                        <c:v>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6EA7-42E0-9AA2-0573CEB816F6}"/>
                  </c:ext>
                </c:extLst>
              </c15:ser>
            </c15:filteredBarSeries>
          </c:ext>
        </c:extLst>
      </c:barChart>
      <c:catAx>
        <c:axId val="128587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85868656"/>
        <c:crosses val="autoZero"/>
        <c:auto val="1"/>
        <c:lblAlgn val="ctr"/>
        <c:lblOffset val="100"/>
        <c:noMultiLvlLbl val="0"/>
      </c:catAx>
      <c:valAx>
        <c:axId val="1285868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858744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6454388878225401"/>
          <c:y val="4.1119174221478851E-2"/>
          <c:w val="0.28208434129046989"/>
          <c:h val="0.8862876718230938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7">
  <a:schemeClr val="accent4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withinLinear" id="15">
  <a:schemeClr val="accent2"/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495300</xdr:colOff>
      <xdr:row>0</xdr:row>
      <xdr:rowOff>107017</xdr:rowOff>
    </xdr:from>
    <xdr:to>
      <xdr:col>6</xdr:col>
      <xdr:colOff>435278</xdr:colOff>
      <xdr:row>2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87100" y="107017"/>
          <a:ext cx="1159178" cy="6454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4" name="Chevro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05118" y="212912"/>
          <a:ext cx="20448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11206</xdr:colOff>
      <xdr:row>2</xdr:row>
      <xdr:rowOff>45943</xdr:rowOff>
    </xdr:from>
    <xdr:to>
      <xdr:col>9</xdr:col>
      <xdr:colOff>381000</xdr:colOff>
      <xdr:row>13</xdr:row>
      <xdr:rowOff>89646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11205</xdr:colOff>
      <xdr:row>2</xdr:row>
      <xdr:rowOff>67235</xdr:rowOff>
    </xdr:from>
    <xdr:to>
      <xdr:col>25</xdr:col>
      <xdr:colOff>268940</xdr:colOff>
      <xdr:row>14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280146</xdr:colOff>
      <xdr:row>2</xdr:row>
      <xdr:rowOff>44822</xdr:rowOff>
    </xdr:from>
    <xdr:to>
      <xdr:col>20</xdr:col>
      <xdr:colOff>67235</xdr:colOff>
      <xdr:row>13</xdr:row>
      <xdr:rowOff>179293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36</xdr:col>
      <xdr:colOff>81556</xdr:colOff>
      <xdr:row>0</xdr:row>
      <xdr:rowOff>94130</xdr:rowOff>
    </xdr:from>
    <xdr:to>
      <xdr:col>38</xdr:col>
      <xdr:colOff>232205</xdr:colOff>
      <xdr:row>1</xdr:row>
      <xdr:rowOff>156882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747880" y="94130"/>
          <a:ext cx="1159178" cy="645458"/>
        </a:xfrm>
        <a:prstGeom prst="rect">
          <a:avLst/>
        </a:prstGeom>
      </xdr:spPr>
    </xdr:pic>
    <xdr:clientData/>
  </xdr:twoCellAnchor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3" name="Chevro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561415" y="212912"/>
          <a:ext cx="20504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381000</xdr:colOff>
      <xdr:row>3</xdr:row>
      <xdr:rowOff>112059</xdr:rowOff>
    </xdr:from>
    <xdr:to>
      <xdr:col>35</xdr:col>
      <xdr:colOff>347381</xdr:colOff>
      <xdr:row>13</xdr:row>
      <xdr:rowOff>156883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1697689</xdr:colOff>
      <xdr:row>2</xdr:row>
      <xdr:rowOff>22412</xdr:rowOff>
    </xdr:from>
    <xdr:to>
      <xdr:col>21</xdr:col>
      <xdr:colOff>33617</xdr:colOff>
      <xdr:row>13</xdr:row>
      <xdr:rowOff>112059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123265</xdr:colOff>
      <xdr:row>0</xdr:row>
      <xdr:rowOff>212912</xdr:rowOff>
    </xdr:from>
    <xdr:to>
      <xdr:col>2</xdr:col>
      <xdr:colOff>13985</xdr:colOff>
      <xdr:row>0</xdr:row>
      <xdr:rowOff>451015</xdr:rowOff>
    </xdr:to>
    <xdr:sp macro="" textlink="">
      <xdr:nvSpPr>
        <xdr:cNvPr id="6" name="Chevro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1890" y="212912"/>
          <a:ext cx="205045" cy="238103"/>
        </a:xfrm>
        <a:prstGeom prst="chevron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solidFill>
              <a:schemeClr val="tx1"/>
            </a:solidFill>
          </a:endParaRPr>
        </a:p>
      </xdr:txBody>
    </xdr:sp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7C1C355F-0912-42FB-B89D-8DB7F77557AF}" autoFormatId="16" applyNumberFormats="0" applyBorderFormats="0" applyFontFormats="0" applyPatternFormats="0" applyAlignmentFormats="0" applyWidthHeightFormats="0">
  <queryTableRefresh nextId="6">
    <queryTableFields count="5">
      <queryTableField id="1" name="Name" tableColumnId="1"/>
      <queryTableField id="2" name="Count" tableColumnId="2"/>
      <queryTableField id="3" name="%" tableColumnId="3"/>
      <queryTableField id="4" name="Last Run" tableColumnId="4"/>
      <queryTableField id="5" name="Flags" tableColumnId="5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5" xr16:uid="{00000000-0016-0000-0700-000001000000}" autoFormatId="16" applyNumberFormats="0" applyBorderFormats="0" applyFontFormats="0" applyPatternFormats="0" applyAlignmentFormats="0" applyWidthHeightFormats="0">
  <queryTableRefresh nextId="22">
    <queryTableFields count="18">
      <queryTableField id="16" name="Status" tableColumnId="16"/>
      <queryTableField id="1" name="Practice ID" tableColumnId="1"/>
      <queryTableField id="2" name="Practice" tableColumnId="2"/>
      <queryTableField id="3" name="Locality ID" tableColumnId="3"/>
      <queryTableField id="4" name="Locality" tableColumnId="4"/>
      <queryTableField id="5" name="SubLocality ID" tableColumnId="5"/>
      <queryTableField id="6" name="SubLocality" tableColumnId="6"/>
      <queryTableField id="17" name="PCN/Network" tableColumnId="17"/>
      <queryTableField id="18" name="PCN code" tableColumnId="18"/>
      <queryTableField id="7" name="Clinical System" tableColumnId="7"/>
      <queryTableField id="8" name="Address 1" tableColumnId="8"/>
      <queryTableField id="9" name="Address 2" tableColumnId="9"/>
      <queryTableField id="10" name="Postcode" tableColumnId="10"/>
      <queryTableField id="11" name="Grid Reference" tableColumnId="11"/>
      <queryTableField id="12" name="X (easting)" tableColumnId="12"/>
      <queryTableField id="13" name="Y (northing)" tableColumnId="13"/>
      <queryTableField id="14" name="Latitude" tableColumnId="14"/>
      <queryTableField id="15" name="Longitude" tableColumnId="15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800-000002000000}" autoFormatId="16" applyNumberFormats="0" applyBorderFormats="0" applyFontFormats="0" applyPatternFormats="0" applyAlignmentFormats="0" applyWidthHeightFormats="0">
  <queryTableRefresh nextId="154">
    <queryTableFields count="37">
      <queryTableField id="114" name="ProjectID" tableColumnId="114"/>
      <queryTableField id="115" name="Rel_D" tableColumnId="115"/>
      <queryTableField id="116" name="Run_D" tableColumnId="116"/>
      <queryTableField id="117" name="OrgID" tableColumnId="117"/>
      <queryTableField id="118" name="AF01 L&amp;D No CVD &gt;=65 years old" tableColumnId="118"/>
      <queryTableField id="150" name="AF01 Patients with pulse rhythm recorded (12m)" tableColumnId="1"/>
      <queryTableField id="120" name="AF0101 Patients with regular pulse rhythm (12m)" tableColumnId="120"/>
      <queryTableField id="121" name="AF0102 Patients with irregular pulse rhythm (12m)" tableColumnId="121"/>
      <queryTableField id="122" name="AF0102a AF Diagnosis through Opportunistic rhythm pulse check" tableColumnId="122"/>
      <queryTableField id="123" name="AF02 New diagnoses of AF" tableColumnId="123"/>
      <queryTableField id="124" name="AF02-CP Patients on AF care pathway" tableColumnId="124"/>
      <queryTableField id="125" name="AF02-CP01 Patients with BP prior to or on same day as CP" tableColumnId="125"/>
      <queryTableField id="126" name="AF02-CP02 Patients with BMI prior to or on same day as CP" tableColumnId="126"/>
      <queryTableField id="127" name="AF02-CP03 Patients with Careplan same day" tableColumnId="127"/>
      <queryTableField id="128" name="AF02-CP04 Patients with CHADsVASC same day" tableColumnId="128"/>
      <queryTableField id="129" name="AF02-CP05 Patients with written information provided same day" tableColumnId="129"/>
      <queryTableField id="130" name="AF02-CP06 Patients with Alcohol consumption (12m)" tableColumnId="130"/>
      <queryTableField id="131" name="AF02-CP07 Patients with smoking status (12m)" tableColumnId="131"/>
      <queryTableField id="132" name="AF02-RS Patients with CHADSVASC recorded (12m)" tableColumnId="132"/>
      <queryTableField id="133" name="AF03a Patients with HASBLED &lt;=2" tableColumnId="133"/>
      <queryTableField id="134" name="AF0301 Anticoagulation Therapy Discussed (within 1 month)" tableColumnId="134"/>
      <queryTableField id="135" name="AF0301a Patients started or issued prescription for anticoagulation" tableColumnId="135"/>
      <queryTableField id="136" name="AF0301b Anticoag therapy discussed with follow-up (6 weeks)" tableColumnId="136"/>
      <queryTableField id="137" name="AF03b Patients with HASBLED &gt;=3" tableColumnId="137"/>
      <queryTableField id="138" name="AF0302 Referral to haematologist" tableColumnId="138"/>
      <queryTableField id="139" name="AF02-CP0 BP, BMI, CHADsVASC (for payment)" tableColumnId="139"/>
      <queryTableField id="140" name="AF-RS01 Patients with CHADSVASC &gt;1" tableColumnId="140"/>
      <queryTableField id="141" name="AF-RS0101 Patients with FBC" tableColumnId="141"/>
      <queryTableField id="142" name="AF-RS0102 Patients with LFT" tableColumnId="142"/>
      <queryTableField id="143" name="AF-RS0103 Patients with Us and Es" tableColumnId="143"/>
      <queryTableField id="144" name="AF-RS0104 Patients with eGFR" tableColumnId="144"/>
      <queryTableField id="145" name="AF-RS0105 Patients with INR" tableColumnId="145"/>
      <queryTableField id="151" name="AF Care Pathway Completed [PAYMENT]" tableColumnId="2"/>
      <queryTableField id="146" name="Practice" tableColumnId="146"/>
      <queryTableField id="147" name="Locality ID" tableColumnId="147"/>
      <queryTableField id="148" name="SubLocality ID" tableColumnId="148"/>
      <queryTableField id="149" name="SubLocality" tableColumnId="149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_01_01_2022" displayName="_01_01_2022" ref="F1:J30" totalsRowShown="0">
  <autoFilter ref="F1:J30" xr:uid="{00000000-0009-0000-0100-000004000000}"/>
  <tableColumns count="5">
    <tableColumn id="1" xr3:uid="{00000000-0010-0000-0000-000001000000}" name="Name" dataDxfId="60"/>
    <tableColumn id="2" xr3:uid="{00000000-0010-0000-0000-000002000000}" name="Count"/>
    <tableColumn id="3" xr3:uid="{00000000-0010-0000-0000-000003000000}" name="%"/>
    <tableColumn id="4" xr3:uid="{00000000-0010-0000-0000-000004000000}" name="Last Run" dataDxfId="59"/>
    <tableColumn id="5" xr3:uid="{00000000-0010-0000-0000-000005000000}" name="Flags" dataDxfId="58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9489B2AD-00E2-4BB0-9819-228F3B222C3A}" name="_01_01_20221" displayName="_01_01_2022_" ref="A1:E30" tableType="queryTable" totalsRowShown="0">
  <autoFilter ref="A1:E30" xr:uid="{9489B2AD-00E2-4BB0-9819-228F3B222C3A}"/>
  <tableColumns count="5">
    <tableColumn id="1" xr3:uid="{23C838EA-96AD-48B9-9F32-DAAA9CD22BEA}" uniqueName="1" name="Name" queryTableFieldId="1" dataDxfId="57"/>
    <tableColumn id="2" xr3:uid="{02BA89EB-2DE5-49EB-B08C-B554B47EB259}" uniqueName="2" name="Count" queryTableFieldId="2"/>
    <tableColumn id="3" xr3:uid="{899D06CD-D7F5-4A1C-BC2D-6C14687706B5}" uniqueName="3" name="%" queryTableFieldId="3"/>
    <tableColumn id="4" xr3:uid="{553B23EA-0D56-44EA-AB94-B28ABB46C60C}" uniqueName="4" name="Last Run" queryTableFieldId="4" dataDxfId="56"/>
    <tableColumn id="5" xr3:uid="{377122DC-2B6E-4B57-BA31-35DF9E192EA7}" uniqueName="5" name="Flags" queryTableFieldId="5" dataDxfId="55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C55" totalsRowShown="0">
  <autoFilter ref="A1:C55" xr:uid="{00000000-0009-0000-0100-000002000000}"/>
  <tableColumns count="3">
    <tableColumn id="1" xr3:uid="{00000000-0010-0000-0100-000001000000}" name="Metric"/>
    <tableColumn id="2" xr3:uid="{00000000-0010-0000-0100-000002000000}" name="Metric Code" dataDxfId="54">
      <calculatedColumnFormula>LEFT(Table2[[#This Row],[Metric]],FIND(" ",Table2[[#This Row],[Metric]]))</calculatedColumnFormula>
    </tableColumn>
    <tableColumn id="3" xr3:uid="{00000000-0010-0000-0100-000003000000}" name="Metric Title" dataDxfId="53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BHRAF201920" displayName="BHRAF201920" ref="A1:AH1166" totalsRowShown="0" headerRowDxfId="52" dataDxfId="51">
  <sortState xmlns:xlrd2="http://schemas.microsoft.com/office/spreadsheetml/2017/richdata2" ref="A2:AH802">
    <sortCondition ref="B1:B802"/>
  </sortState>
  <tableColumns count="34">
    <tableColumn id="1" xr3:uid="{00000000-0010-0000-0200-000001000000}" name="ProjectID" dataDxfId="50"/>
    <tableColumn id="2" xr3:uid="{00000000-0010-0000-0200-000002000000}" name="Rel_D" dataDxfId="49"/>
    <tableColumn id="3" xr3:uid="{00000000-0010-0000-0200-000003000000}" name="Run_D" dataDxfId="48"/>
    <tableColumn id="4" xr3:uid="{00000000-0010-0000-0200-000004000000}" name="OrgID" dataDxfId="47"/>
    <tableColumn id="5" xr3:uid="{00000000-0010-0000-0200-000005000000}" name="AF01 L&amp;D No CVD &gt;=65 years old" dataDxfId="46"/>
    <tableColumn id="6" xr3:uid="{00000000-0010-0000-0200-000006000000}" name="AF01 Patients with pulse rate and rhythm recorded (12m)" dataDxfId="45"/>
    <tableColumn id="7" xr3:uid="{00000000-0010-0000-0200-000007000000}" name="AF0101 Patients with regular pulse rhythm (12m)" dataDxfId="44"/>
    <tableColumn id="8" xr3:uid="{00000000-0010-0000-0200-000008000000}" name="AF0102 Patients with irregular pulse rhythm (12m)" dataDxfId="43"/>
    <tableColumn id="9" xr3:uid="{00000000-0010-0000-0200-000009000000}" name="AF0102a AF Diagnosis through Opportunistic rhythm pulse check" dataDxfId="42"/>
    <tableColumn id="10" xr3:uid="{00000000-0010-0000-0200-00000A000000}" name="AF02-CP Patients on AF care pathway" dataDxfId="41"/>
    <tableColumn id="11" xr3:uid="{00000000-0010-0000-0200-00000B000000}" name="AF02-CP01 Patients with BP prior to or on same day as CP" dataDxfId="40"/>
    <tableColumn id="12" xr3:uid="{00000000-0010-0000-0200-00000C000000}" name="AF02-CP02 Patients with BMI prior to or on same day as CP" dataDxfId="39"/>
    <tableColumn id="13" xr3:uid="{00000000-0010-0000-0200-00000D000000}" name="AF02-CP06 Patients with Alcohol consumption (12m)" dataDxfId="38"/>
    <tableColumn id="14" xr3:uid="{00000000-0010-0000-0200-00000E000000}" name="AF02-CP07 Patients with smoking status (12m)" dataDxfId="37"/>
    <tableColumn id="15" xr3:uid="{00000000-0010-0000-0200-00000F000000}" name="AF02-RS Patients with CHADSVASC recorded (12m)" dataDxfId="36"/>
    <tableColumn id="16" xr3:uid="{00000000-0010-0000-0200-000010000000}" name="AF02-CP03 Patients with Careplan same day" dataDxfId="35"/>
    <tableColumn id="17" xr3:uid="{00000000-0010-0000-0200-000011000000}" name="AF02-CP05 Patients with written information provided same day" dataDxfId="34"/>
    <tableColumn id="18" xr3:uid="{00000000-0010-0000-0200-000012000000}" name="AF02-CP04 Patients with CHADsVASC same day" dataDxfId="33"/>
    <tableColumn id="19" xr3:uid="{00000000-0010-0000-0200-000013000000}" name="AF03b Patients with HASBLED &gt;=3" dataDxfId="32"/>
    <tableColumn id="20" xr3:uid="{00000000-0010-0000-0200-000014000000}" name="AF0302 Referral to haematologist" dataDxfId="31"/>
    <tableColumn id="21" xr3:uid="{00000000-0010-0000-0200-000015000000}" name="AF03a Patients with HASBLED &lt;=2" dataDxfId="30"/>
    <tableColumn id="22" xr3:uid="{00000000-0010-0000-0200-000016000000}" name="AF0301a Patients started or issued prescription for anticoagulation" dataDxfId="29"/>
    <tableColumn id="23" xr3:uid="{00000000-0010-0000-0200-000017000000}" name="AF-RS01 Patients with CHADSVASC &gt;1" dataDxfId="28"/>
    <tableColumn id="24" xr3:uid="{00000000-0010-0000-0200-000018000000}" name="AF-RS0101 Patients with FBC" dataDxfId="27"/>
    <tableColumn id="25" xr3:uid="{00000000-0010-0000-0200-000019000000}" name="AF-RS0102 Patients with LFT" dataDxfId="26"/>
    <tableColumn id="26" xr3:uid="{00000000-0010-0000-0200-00001A000000}" name="AF-RS0103 Patients with Us and Es" dataDxfId="25"/>
    <tableColumn id="27" xr3:uid="{00000000-0010-0000-0200-00001B000000}" name="AF-RS0104 Patients with eGFR" dataDxfId="24"/>
    <tableColumn id="28" xr3:uid="{00000000-0010-0000-0200-00001C000000}" name="AF-RS0105 Patients with INR" dataDxfId="23"/>
    <tableColumn id="29" xr3:uid="{00000000-0010-0000-0200-00001D000000}" name="AF02 New diagnoses of AF 2020-21" dataDxfId="22"/>
    <tableColumn id="30" xr3:uid="{00000000-0010-0000-0200-00001E000000}" name="AF02-CP0 BP, BMI, CHADsVASC (for payment)" dataDxfId="21"/>
    <tableColumn id="31" xr3:uid="{00000000-0010-0000-0200-00001F000000}" name="AF0301 Anticoagulation Therapy Discussed (within 1 month)" dataDxfId="20"/>
    <tableColumn id="32" xr3:uid="{00000000-0010-0000-0200-000020000000}" name="AF0301b Anticoag therapy discussed with follow-up (6 weeks)" dataDxfId="19"/>
    <tableColumn id="33" xr3:uid="{00000000-0010-0000-0200-000021000000}" name="Locality" dataDxfId="18">
      <calculatedColumnFormula>VLOOKUP(BHRAF201920[[#This Row],[OrgID]],'Practice Panel'!$A$14:$F$129,4,FALSE)</calculatedColumnFormula>
    </tableColumn>
    <tableColumn id="34" xr3:uid="{00000000-0010-0000-0200-000022000000}" name="PCN" dataDxfId="17">
      <calculatedColumnFormula>VLOOKUP(BHRAF201920[[#This Row],[OrgID]],'Practice Panel'!$A$14:$F$129,6,FALSE)</calculatedColumnFormula>
    </tableColumn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3000000}" name="PracticeTABLE1" displayName="PracticeTABLE1" ref="A1:R270" tableType="queryTable" totalsRowShown="0">
  <autoFilter ref="A1:R270" xr:uid="{00000000-0009-0000-0100-000005000000}"/>
  <tableColumns count="18">
    <tableColumn id="16" xr3:uid="{D6AEEA6E-8EF7-406A-86A9-0E34125049C1}" uniqueName="16" name="Status" queryTableFieldId="16"/>
    <tableColumn id="1" xr3:uid="{00000000-0010-0000-0300-000001000000}" uniqueName="1" name="Practice ID" queryTableFieldId="1" dataDxfId="16"/>
    <tableColumn id="2" xr3:uid="{00000000-0010-0000-0300-000002000000}" uniqueName="2" name="Practice" queryTableFieldId="2" dataDxfId="15"/>
    <tableColumn id="3" xr3:uid="{00000000-0010-0000-0300-000003000000}" uniqueName="3" name="Locality ID" queryTableFieldId="3" dataDxfId="14"/>
    <tableColumn id="4" xr3:uid="{00000000-0010-0000-0300-000004000000}" uniqueName="4" name="Locality" queryTableFieldId="4" dataDxfId="13"/>
    <tableColumn id="5" xr3:uid="{00000000-0010-0000-0300-000005000000}" uniqueName="5" name="SubLocality ID" queryTableFieldId="5" dataDxfId="12"/>
    <tableColumn id="6" xr3:uid="{00000000-0010-0000-0300-000006000000}" uniqueName="6" name="SubLocality" queryTableFieldId="6" dataDxfId="11"/>
    <tableColumn id="17" xr3:uid="{089774FF-C4CF-4C2F-B61A-71874FE5B546}" uniqueName="17" name="PCN/Network" queryTableFieldId="17"/>
    <tableColumn id="18" xr3:uid="{83E64179-610D-4668-AA02-23B19AEE57D2}" uniqueName="18" name="PCN code" queryTableFieldId="18"/>
    <tableColumn id="7" xr3:uid="{00000000-0010-0000-0300-000007000000}" uniqueName="7" name="Clinical System" queryTableFieldId="7" dataDxfId="10"/>
    <tableColumn id="8" xr3:uid="{00000000-0010-0000-0300-000008000000}" uniqueName="8" name="Address 1" queryTableFieldId="8" dataDxfId="9"/>
    <tableColumn id="9" xr3:uid="{00000000-0010-0000-0300-000009000000}" uniqueName="9" name="Address 2" queryTableFieldId="9" dataDxfId="8"/>
    <tableColumn id="10" xr3:uid="{00000000-0010-0000-0300-00000A000000}" uniqueName="10" name="Postcode" queryTableFieldId="10" dataDxfId="7"/>
    <tableColumn id="11" xr3:uid="{00000000-0010-0000-0300-00000B000000}" uniqueName="11" name="Grid Reference" queryTableFieldId="11" dataDxfId="6"/>
    <tableColumn id="12" xr3:uid="{00000000-0010-0000-0300-00000C000000}" uniqueName="12" name="X (easting)" queryTableFieldId="12"/>
    <tableColumn id="13" xr3:uid="{00000000-0010-0000-0300-00000D000000}" uniqueName="13" name="Y (northing)" queryTableFieldId="13"/>
    <tableColumn id="14" xr3:uid="{00000000-0010-0000-0300-00000E000000}" uniqueName="14" name="Latitude" queryTableFieldId="14"/>
    <tableColumn id="15" xr3:uid="{00000000-0010-0000-0300-00000F000000}" uniqueName="15" name="Longitude" queryTableFieldId="15"/>
  </tableColumns>
  <tableStyleInfo name="TableStyleMedium7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4000000}" name="_01_EMIS_Data" displayName="_01_EMIS_Data" ref="A1:AK1779" tableType="queryTable" totalsRowShown="0">
  <autoFilter ref="A1:AK1779" xr:uid="{00000000-0009-0000-0100-000003000000}"/>
  <tableColumns count="37">
    <tableColumn id="114" xr3:uid="{00000000-0010-0000-0400-000072000000}" uniqueName="114" name="ProjectID" queryTableFieldId="114"/>
    <tableColumn id="115" xr3:uid="{00000000-0010-0000-0400-000073000000}" uniqueName="115" name="Rel_D" queryTableFieldId="115" dataDxfId="5"/>
    <tableColumn id="116" xr3:uid="{00000000-0010-0000-0400-000074000000}" uniqueName="116" name="Run_D" queryTableFieldId="116" dataDxfId="4"/>
    <tableColumn id="117" xr3:uid="{00000000-0010-0000-0400-000075000000}" uniqueName="117" name="OrgID" queryTableFieldId="117"/>
    <tableColumn id="118" xr3:uid="{00000000-0010-0000-0400-000076000000}" uniqueName="118" name="AF01 L&amp;D No CVD &gt;=65 years old" queryTableFieldId="118"/>
    <tableColumn id="1" xr3:uid="{55C9DA31-6C41-4EB6-9A91-7C99485811AB}" uniqueName="1" name="AF01 Patients with pulse rhythm recorded (12m)" queryTableFieldId="150"/>
    <tableColumn id="120" xr3:uid="{00000000-0010-0000-0400-000078000000}" uniqueName="120" name="AF0101 Patients with regular pulse rhythm (12m)" queryTableFieldId="120"/>
    <tableColumn id="121" xr3:uid="{00000000-0010-0000-0400-000079000000}" uniqueName="121" name="AF0102 Patients with irregular pulse rhythm (12m)" queryTableFieldId="121"/>
    <tableColumn id="122" xr3:uid="{00000000-0010-0000-0400-00007A000000}" uniqueName="122" name="AF0102a AF Diagnosis through Opportunistic rhythm pulse check" queryTableFieldId="122"/>
    <tableColumn id="123" xr3:uid="{00000000-0010-0000-0400-00007B000000}" uniqueName="123" name="AF02 New diagnoses of AF" queryTableFieldId="123"/>
    <tableColumn id="124" xr3:uid="{00000000-0010-0000-0400-00007C000000}" uniqueName="124" name="AF02-CP Patients on AF care pathway" queryTableFieldId="124"/>
    <tableColumn id="125" xr3:uid="{00000000-0010-0000-0400-00007D000000}" uniqueName="125" name="AF02-CP01 Patients with BP prior to or on same day as CP" queryTableFieldId="125"/>
    <tableColumn id="126" xr3:uid="{00000000-0010-0000-0400-00007E000000}" uniqueName="126" name="AF02-CP02 Patients with BMI prior to or on same day as CP" queryTableFieldId="126"/>
    <tableColumn id="127" xr3:uid="{00000000-0010-0000-0400-00007F000000}" uniqueName="127" name="AF02-CP03 Patients with Careplan same day" queryTableFieldId="127"/>
    <tableColumn id="128" xr3:uid="{00000000-0010-0000-0400-000080000000}" uniqueName="128" name="AF02-CP04 Patients with CHADsVASC same day" queryTableFieldId="128"/>
    <tableColumn id="129" xr3:uid="{00000000-0010-0000-0400-000081000000}" uniqueName="129" name="AF02-CP05 Patients with written information provided same day" queryTableFieldId="129"/>
    <tableColumn id="130" xr3:uid="{00000000-0010-0000-0400-000082000000}" uniqueName="130" name="AF02-CP06 Patients with Alcohol consumption (12m)" queryTableFieldId="130"/>
    <tableColumn id="131" xr3:uid="{00000000-0010-0000-0400-000083000000}" uniqueName="131" name="AF02-CP07 Patients with smoking status (12m)" queryTableFieldId="131"/>
    <tableColumn id="132" xr3:uid="{00000000-0010-0000-0400-000084000000}" uniqueName="132" name="AF02-RS Patients with CHADSVASC recorded (12m)" queryTableFieldId="132"/>
    <tableColumn id="133" xr3:uid="{00000000-0010-0000-0400-000085000000}" uniqueName="133" name="AF03a Patients with HASBLED &lt;=2" queryTableFieldId="133"/>
    <tableColumn id="134" xr3:uid="{00000000-0010-0000-0400-000086000000}" uniqueName="134" name="AF0301 Anticoagulation Therapy Discussed (within 1 month)" queryTableFieldId="134"/>
    <tableColumn id="135" xr3:uid="{00000000-0010-0000-0400-000087000000}" uniqueName="135" name="AF0301a Patients started or issued prescription for anticoagulation" queryTableFieldId="135"/>
    <tableColumn id="136" xr3:uid="{00000000-0010-0000-0400-000088000000}" uniqueName="136" name="AF0301b Anticoag therapy discussed with follow-up (6 weeks)" queryTableFieldId="136"/>
    <tableColumn id="137" xr3:uid="{00000000-0010-0000-0400-000089000000}" uniqueName="137" name="AF03b Patients with HASBLED &gt;=3" queryTableFieldId="137"/>
    <tableColumn id="138" xr3:uid="{00000000-0010-0000-0400-00008A000000}" uniqueName="138" name="AF0302 Referral to haematologist" queryTableFieldId="138"/>
    <tableColumn id="139" xr3:uid="{00000000-0010-0000-0400-00008B000000}" uniqueName="139" name="AF02-CP0 BP, BMI, CHADsVASC (for payment)" queryTableFieldId="139"/>
    <tableColumn id="140" xr3:uid="{00000000-0010-0000-0400-00008C000000}" uniqueName="140" name="AF-RS01 Patients with CHADSVASC &gt;1" queryTableFieldId="140"/>
    <tableColumn id="141" xr3:uid="{00000000-0010-0000-0400-00008D000000}" uniqueName="141" name="AF-RS0101 Patients with FBC" queryTableFieldId="141"/>
    <tableColumn id="142" xr3:uid="{00000000-0010-0000-0400-00008E000000}" uniqueName="142" name="AF-RS0102 Patients with LFT" queryTableFieldId="142"/>
    <tableColumn id="143" xr3:uid="{00000000-0010-0000-0400-00008F000000}" uniqueName="143" name="AF-RS0103 Patients with Us and Es" queryTableFieldId="143"/>
    <tableColumn id="144" xr3:uid="{00000000-0010-0000-0400-000090000000}" uniqueName="144" name="AF-RS0104 Patients with eGFR" queryTableFieldId="144"/>
    <tableColumn id="145" xr3:uid="{00000000-0010-0000-0400-000091000000}" uniqueName="145" name="AF-RS0105 Patients with INR" queryTableFieldId="145"/>
    <tableColumn id="2" xr3:uid="{0D274BAD-03FD-4E07-A33E-FB88D7CEC9E6}" uniqueName="2" name="AF99 Care Pathway Completed" queryTableFieldId="151"/>
    <tableColumn id="146" xr3:uid="{00000000-0010-0000-0400-000092000000}" uniqueName="146" name="Practice" queryTableFieldId="146" dataDxfId="3"/>
    <tableColumn id="147" xr3:uid="{00000000-0010-0000-0400-000093000000}" uniqueName="147" name="Locality ID" queryTableFieldId="147" dataDxfId="2"/>
    <tableColumn id="148" xr3:uid="{00000000-0010-0000-0400-000094000000}" uniqueName="148" name="SubLocality ID" queryTableFieldId="148" dataDxfId="1"/>
    <tableColumn id="149" xr3:uid="{00000000-0010-0000-0400-000095000000}" uniqueName="149" name="SubLocality" queryTableFieldId="14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C46"/>
  <sheetViews>
    <sheetView showGridLines="0" tabSelected="1" workbookViewId="0">
      <selection activeCell="C29" sqref="C29"/>
    </sheetView>
  </sheetViews>
  <sheetFormatPr defaultColWidth="0" defaultRowHeight="15" zeroHeight="1"/>
  <cols>
    <col min="1" max="1" width="9.140625" customWidth="1"/>
    <col min="2" max="2" width="22.7109375" customWidth="1"/>
    <col min="3" max="3" width="131.42578125" customWidth="1"/>
    <col min="4" max="7" width="9.140625" customWidth="1"/>
    <col min="8" max="27" width="9.140625" hidden="1" customWidth="1"/>
    <col min="28" max="29" width="0" hidden="1" customWidth="1"/>
    <col min="30" max="16384" width="9.140625" hidden="1"/>
  </cols>
  <sheetData>
    <row r="1" spans="1:27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</row>
    <row r="2" spans="1:27" ht="31.5">
      <c r="A2" s="19"/>
      <c r="B2" s="21" t="s">
        <v>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</row>
    <row r="3" spans="1:27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</row>
    <row r="4" spans="1:27" ht="20.25">
      <c r="A4" s="19"/>
      <c r="B4" s="46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</row>
    <row r="5" spans="1:27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</row>
    <row r="6" spans="1:27">
      <c r="A6" s="19"/>
      <c r="B6" s="22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</row>
    <row r="7" spans="1:27" ht="15.75">
      <c r="A7" s="19"/>
      <c r="B7" s="49" t="s">
        <v>2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</row>
    <row r="8" spans="1:27" ht="15.75">
      <c r="A8" s="19"/>
      <c r="B8" s="47" t="s">
        <v>3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</row>
    <row r="9" spans="1:27" ht="15.75">
      <c r="A9" s="19"/>
      <c r="B9" s="50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</row>
    <row r="10" spans="1:27" ht="15.75">
      <c r="A10" s="19"/>
      <c r="B10" s="51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</row>
    <row r="11" spans="1:27" ht="15.75">
      <c r="A11" s="19"/>
      <c r="B11" s="49" t="s">
        <v>4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27" ht="15.75">
      <c r="A12" s="19"/>
      <c r="B12" s="47" t="s">
        <v>5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</row>
    <row r="13" spans="1:27">
      <c r="A13" s="19"/>
      <c r="B13" s="52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</row>
    <row r="14" spans="1:27" ht="15.75">
      <c r="A14" s="19"/>
      <c r="B14" s="49" t="s">
        <v>6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</row>
    <row r="15" spans="1:27" ht="15.75">
      <c r="A15" s="19"/>
      <c r="B15" s="47" t="s">
        <v>7</v>
      </c>
      <c r="C15" s="22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</row>
    <row r="16" spans="1:27" ht="15.75">
      <c r="A16" s="19"/>
      <c r="B16" s="47"/>
      <c r="C16" s="23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</row>
    <row r="17" spans="1:27" ht="15.75">
      <c r="A17" s="19"/>
      <c r="B17" s="49" t="s">
        <v>8</v>
      </c>
      <c r="C17" s="23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</row>
    <row r="18" spans="1:27" ht="15.75">
      <c r="A18" s="19"/>
      <c r="B18" s="47" t="s">
        <v>9</v>
      </c>
      <c r="C18" s="24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</row>
    <row r="19" spans="1:27">
      <c r="A19" s="19"/>
      <c r="B19" s="19"/>
      <c r="C19" s="25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</row>
    <row r="20" spans="1:27">
      <c r="A20" s="19"/>
      <c r="B20" s="19" t="str">
        <f>"Data up to "&amp;TEXT(MAX(_01_EMIS_Data[[#All],[Rel_D]]),"mmmm yyyy")</f>
        <v>Data up to April 2023</v>
      </c>
      <c r="C20" s="24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</row>
    <row r="21" spans="1:27">
      <c r="A21" s="19"/>
      <c r="B21" s="19"/>
      <c r="C21" s="22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</row>
    <row r="22" spans="1:27">
      <c r="A22" s="19"/>
      <c r="B22" s="19"/>
      <c r="C22" s="23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</row>
    <row r="23" spans="1:27">
      <c r="A23" s="19"/>
      <c r="C23" s="23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</row>
    <row r="24" spans="1:27">
      <c r="A24" s="19"/>
      <c r="B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</row>
    <row r="25" spans="1:27">
      <c r="A25" s="19"/>
      <c r="B25" s="20"/>
      <c r="C25" s="24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</row>
    <row r="26" spans="1:27">
      <c r="A26" s="19"/>
      <c r="B26" s="20"/>
      <c r="C26" s="26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</row>
    <row r="27" spans="1:27">
      <c r="A27" s="19"/>
      <c r="B27" s="19"/>
      <c r="C27" s="23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</row>
    <row r="28" spans="1:27">
      <c r="A28" s="19"/>
      <c r="B28" s="19"/>
      <c r="C28" s="24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</row>
    <row r="29" spans="1:27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</row>
    <row r="30" spans="1:27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</row>
    <row r="31" spans="1:27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</row>
    <row r="32" spans="1:27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</row>
    <row r="33" spans="1:27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</row>
    <row r="34" spans="1:27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</row>
    <row r="35" spans="1:27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</row>
    <row r="36" spans="1:27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</row>
    <row r="37" spans="1:27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44" spans="1:27"/>
    <row r="45" spans="1:27"/>
    <row r="46" spans="1:27"/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1:Z68"/>
  <sheetViews>
    <sheetView topLeftCell="C1" zoomScale="85" zoomScaleNormal="85" workbookViewId="0">
      <selection activeCell="C15" sqref="A15:XFD16"/>
    </sheetView>
  </sheetViews>
  <sheetFormatPr defaultColWidth="0" defaultRowHeight="15" customHeight="1" zeroHeight="1"/>
  <cols>
    <col min="1" max="1" width="6.42578125" style="45" customWidth="1"/>
    <col min="2" max="2" width="4.7109375" bestFit="1" customWidth="1"/>
    <col min="3" max="3" width="60.28515625" customWidth="1"/>
    <col min="4" max="5" width="14.42578125" customWidth="1"/>
    <col min="6" max="6" width="7.85546875" customWidth="1"/>
    <col min="7" max="7" width="10.28515625" customWidth="1"/>
    <col min="8" max="8" width="5.85546875" customWidth="1"/>
    <col min="9" max="9" width="14.42578125" customWidth="1"/>
    <col min="10" max="10" width="5.85546875" customWidth="1"/>
    <col min="11" max="11" width="2.42578125" customWidth="1"/>
    <col min="12" max="13" width="14.7109375" customWidth="1"/>
    <col min="14" max="14" width="5.85546875" customWidth="1"/>
    <col min="15" max="15" width="15.5703125" customWidth="1"/>
    <col min="16" max="16" width="5.85546875" customWidth="1"/>
    <col min="17" max="17" width="14.7109375" customWidth="1"/>
    <col min="18" max="18" width="5.85546875" customWidth="1"/>
    <col min="19" max="19" width="14.7109375" customWidth="1"/>
    <col min="20" max="20" width="6.7109375" customWidth="1"/>
    <col min="21" max="21" width="2.42578125" customWidth="1"/>
    <col min="22" max="22" width="22.85546875" customWidth="1"/>
    <col min="23" max="23" width="5.85546875" customWidth="1"/>
    <col min="24" max="24" width="25" customWidth="1"/>
    <col min="25" max="25" width="5.85546875" customWidth="1"/>
    <col min="26" max="26" width="15.7109375" customWidth="1"/>
    <col min="27" max="16384" width="15.42578125" hidden="1"/>
  </cols>
  <sheetData>
    <row r="1" spans="1:26" ht="45.75" customHeight="1">
      <c r="A1" s="42"/>
      <c r="B1" s="19"/>
      <c r="C1" s="29" t="str">
        <f>Information!B2</f>
        <v>Barking</v>
      </c>
      <c r="D1" s="48" t="str">
        <f>"Activity from 01/04/2022 to "&amp;TEXT(MAX(_01_EMIS_Data[Rel_D]),"dd/mm/yyyy")</f>
        <v>Activity from 01/04/2022 to 01/04/2023</v>
      </c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>
      <c r="A2" s="42"/>
      <c r="B2" s="19"/>
      <c r="C2" s="19"/>
      <c r="D2" s="20" t="s">
        <v>10</v>
      </c>
      <c r="E2" s="20"/>
      <c r="F2" s="20"/>
      <c r="G2" s="20"/>
      <c r="H2" s="20"/>
      <c r="I2" s="20"/>
      <c r="J2" s="20"/>
      <c r="K2" s="20"/>
      <c r="L2" s="20" t="s">
        <v>11</v>
      </c>
      <c r="M2" s="20"/>
      <c r="N2" s="20"/>
      <c r="O2" s="20"/>
      <c r="P2" s="20"/>
      <c r="Q2" s="20"/>
      <c r="R2" s="20"/>
      <c r="S2" s="20"/>
      <c r="T2" s="20"/>
      <c r="U2" s="20"/>
      <c r="V2" s="20" t="s">
        <v>12</v>
      </c>
      <c r="W2" s="19"/>
      <c r="X2" s="19"/>
      <c r="Y2" s="19"/>
      <c r="Z2" s="19"/>
    </row>
    <row r="3" spans="1:26">
      <c r="A3" s="42"/>
      <c r="B3" s="19"/>
      <c r="C3" s="19"/>
      <c r="F3" s="19"/>
      <c r="H3" s="19"/>
      <c r="J3" s="19"/>
      <c r="K3" s="19"/>
      <c r="U3" s="19"/>
      <c r="V3" s="19"/>
      <c r="W3" s="19"/>
      <c r="X3" s="19"/>
      <c r="Y3" s="19"/>
      <c r="Z3" s="19"/>
    </row>
    <row r="4" spans="1:26">
      <c r="A4" s="42"/>
      <c r="B4" s="19"/>
      <c r="C4" s="19"/>
      <c r="F4" s="30"/>
      <c r="H4" s="30"/>
      <c r="J4" s="30"/>
      <c r="K4" s="30"/>
      <c r="U4" s="30"/>
      <c r="Z4" s="19"/>
    </row>
    <row r="5" spans="1:26">
      <c r="A5" s="42"/>
      <c r="B5" s="19"/>
      <c r="C5" s="19"/>
      <c r="F5" s="19"/>
      <c r="H5" s="19"/>
      <c r="J5" s="19"/>
      <c r="K5" s="19"/>
      <c r="U5" s="19"/>
      <c r="Z5" s="19"/>
    </row>
    <row r="6" spans="1:26">
      <c r="A6" s="42"/>
      <c r="B6" s="19"/>
      <c r="C6" s="19"/>
      <c r="F6" s="19"/>
      <c r="H6" s="19"/>
      <c r="J6" s="19"/>
      <c r="K6" s="19"/>
      <c r="U6" s="19"/>
      <c r="Z6" s="19"/>
    </row>
    <row r="7" spans="1:26">
      <c r="A7" s="42"/>
      <c r="B7" s="19"/>
      <c r="C7" s="19"/>
      <c r="F7" s="19"/>
      <c r="H7" s="19"/>
      <c r="J7" s="19"/>
      <c r="K7" s="19"/>
      <c r="U7" s="19"/>
      <c r="Z7" s="19"/>
    </row>
    <row r="8" spans="1:26">
      <c r="A8" s="42"/>
      <c r="B8" s="19"/>
      <c r="C8" s="19"/>
      <c r="F8" s="19"/>
      <c r="H8" s="19"/>
      <c r="J8" s="19"/>
      <c r="K8" s="19"/>
      <c r="U8" s="19"/>
      <c r="Z8" s="19"/>
    </row>
    <row r="9" spans="1:26">
      <c r="A9" s="42"/>
      <c r="B9" s="19"/>
      <c r="C9" s="19"/>
      <c r="F9" s="19"/>
      <c r="H9" s="19"/>
      <c r="J9" s="19"/>
      <c r="K9" s="19"/>
      <c r="U9" s="19"/>
      <c r="Z9" s="19"/>
    </row>
    <row r="10" spans="1:26">
      <c r="A10" s="42"/>
      <c r="B10" s="19"/>
      <c r="C10" s="19"/>
      <c r="F10" s="19"/>
      <c r="H10" s="19"/>
      <c r="J10" s="19"/>
      <c r="K10" s="19"/>
      <c r="U10" s="19"/>
      <c r="Z10" s="19"/>
    </row>
    <row r="11" spans="1:26">
      <c r="A11" s="42"/>
      <c r="B11" s="19"/>
      <c r="C11" s="19"/>
      <c r="F11" s="19"/>
      <c r="H11" s="19"/>
      <c r="J11" s="19"/>
      <c r="K11" s="19"/>
      <c r="U11" s="19"/>
      <c r="Z11" s="19"/>
    </row>
    <row r="12" spans="1:26">
      <c r="A12" s="42"/>
      <c r="B12" s="19"/>
      <c r="C12" s="19"/>
      <c r="F12" s="19"/>
      <c r="H12" s="19"/>
      <c r="J12" s="19"/>
      <c r="K12" s="19"/>
      <c r="U12" s="19"/>
      <c r="Z12" s="19"/>
    </row>
    <row r="13" spans="1:26" ht="41.25" customHeight="1">
      <c r="A13" s="42"/>
      <c r="B13" s="19"/>
      <c r="C13" s="19"/>
      <c r="F13" s="19"/>
      <c r="H13" s="19"/>
      <c r="J13" s="19"/>
      <c r="K13" s="19"/>
      <c r="U13" s="19"/>
      <c r="Z13" s="19"/>
    </row>
    <row r="14" spans="1:26" s="19" customFormat="1" ht="35.25" customHeight="1">
      <c r="A14" s="42"/>
    </row>
    <row r="15" spans="1:26" ht="34.5" hidden="1" customHeight="1">
      <c r="A15" s="42"/>
      <c r="B15" s="19"/>
      <c r="C15" s="19"/>
      <c r="D15" t="str">
        <f>"_01_EMIS_Data["&amp;D16&amp;"]"</f>
        <v>_01_EMIS_Data[AF01 Patients with pulse rhythm recorded (12m)]</v>
      </c>
      <c r="E15" t="str">
        <f>"_01_EMIS_Data["&amp;E16&amp;"]"</f>
        <v>_01_EMIS_Data[AF0101 Patients with regular pulse rhythm (12m)]</v>
      </c>
      <c r="F15" t="str">
        <f t="shared" ref="F15:Y15" si="0">"_01_EMIS_Data["&amp;F16&amp;"]"</f>
        <v>_01_EMIS_Data[]</v>
      </c>
      <c r="G15" t="str">
        <f t="shared" si="0"/>
        <v>_01_EMIS_Data[AF0102 Patients with irregular pulse rhythm (12m)]</v>
      </c>
      <c r="H15" t="str">
        <f t="shared" si="0"/>
        <v>_01_EMIS_Data[]</v>
      </c>
      <c r="I15" t="str">
        <f t="shared" si="0"/>
        <v>_01_EMIS_Data[AF0102a AF Diagnosis through Opportunistic rhythm pulse check]</v>
      </c>
      <c r="J15" t="str">
        <f t="shared" si="0"/>
        <v>_01_EMIS_Data[]</v>
      </c>
      <c r="K15" t="str">
        <f t="shared" si="0"/>
        <v>_01_EMIS_Data[]</v>
      </c>
      <c r="L15" t="str">
        <f t="shared" si="0"/>
        <v>_01_EMIS_Data[AF02 New diagnoses of AF]</v>
      </c>
      <c r="M15" t="str">
        <f t="shared" si="0"/>
        <v>_01_EMIS_Data[AF03a Patients with HASBLED &lt;=2]</v>
      </c>
      <c r="N15" t="str">
        <f t="shared" si="0"/>
        <v>_01_EMIS_Data[% HASBLED &lt;=2]</v>
      </c>
      <c r="O15" t="str">
        <f t="shared" si="0"/>
        <v>_01_EMIS_Data[AF0301 Anticoagulation Therapy Discussed (within 1 month)]</v>
      </c>
      <c r="P15" t="str">
        <f t="shared" si="0"/>
        <v>_01_EMIS_Data[% Anticoagulation Therapy Discussed (within 1 month) [PAYMENT]]</v>
      </c>
      <c r="Q15" t="str">
        <f t="shared" si="0"/>
        <v>_01_EMIS_Data[AF0301a Patients started or issued prescription for anticoagulation]</v>
      </c>
      <c r="R15" t="str">
        <f t="shared" si="0"/>
        <v>_01_EMIS_Data[% Started or issued prescription for anticoagulation]</v>
      </c>
      <c r="S15" t="str">
        <f t="shared" si="0"/>
        <v>_01_EMIS_Data[AF0301b Anticoag therapy discussed with follow-up (6 weeks)]</v>
      </c>
      <c r="T15" t="str">
        <f t="shared" si="0"/>
        <v>_01_EMIS_Data[% Anticoag therapy discussed with follow-up (4-6 weeks) [PAYMENT]]</v>
      </c>
      <c r="U15" t="str">
        <f t="shared" si="0"/>
        <v>_01_EMIS_Data[]</v>
      </c>
      <c r="V15" t="str">
        <f t="shared" si="0"/>
        <v>_01_EMIS_Data[AF03b Patients with HASBLED &gt;=3]</v>
      </c>
      <c r="W15" t="str">
        <f t="shared" si="0"/>
        <v>_01_EMIS_Data[% HASBLED &gt;=3]</v>
      </c>
      <c r="X15" t="str">
        <f t="shared" si="0"/>
        <v>_01_EMIS_Data[AF0302 Referral to haematologist]</v>
      </c>
      <c r="Y15" t="str">
        <f t="shared" si="0"/>
        <v>_01_EMIS_Data[% Referral to haematologist]</v>
      </c>
      <c r="Z15" s="19"/>
    </row>
    <row r="16" spans="1:26" ht="39" hidden="1" customHeight="1">
      <c r="A16" s="42"/>
      <c r="B16" s="19"/>
      <c r="C16" s="19"/>
      <c r="D16" s="41" t="s">
        <v>13</v>
      </c>
      <c r="E16" s="41" t="s">
        <v>14</v>
      </c>
      <c r="F16" s="19"/>
      <c r="G16" s="41" t="s">
        <v>15</v>
      </c>
      <c r="H16" s="19"/>
      <c r="I16" s="41" t="s">
        <v>16</v>
      </c>
      <c r="J16" s="19"/>
      <c r="K16" s="19"/>
      <c r="L16" s="56" t="s">
        <v>17</v>
      </c>
      <c r="M16" s="41" t="s">
        <v>18</v>
      </c>
      <c r="N16" s="19" t="str">
        <f>N17&amp;" "&amp;M17</f>
        <v>% HASBLED &lt;=2</v>
      </c>
      <c r="O16" s="41" t="s">
        <v>19</v>
      </c>
      <c r="P16" s="19" t="str">
        <f>P17&amp;" "&amp;O17</f>
        <v>% Anticoagulation Therapy Discussed (within 1 month) [PAYMENT]</v>
      </c>
      <c r="Q16" s="41" t="s">
        <v>20</v>
      </c>
      <c r="R16" s="19" t="str">
        <f>R17&amp;" "&amp;Q17</f>
        <v>% Started or issued prescription for anticoagulation</v>
      </c>
      <c r="S16" s="41" t="s">
        <v>21</v>
      </c>
      <c r="T16" s="19" t="str">
        <f>T17&amp;" "&amp;S17</f>
        <v>% Anticoag therapy discussed with follow-up (4-6 weeks) [PAYMENT]</v>
      </c>
      <c r="U16" s="19"/>
      <c r="V16" s="41" t="s">
        <v>22</v>
      </c>
      <c r="W16" s="19" t="str">
        <f>W17&amp;" "&amp;V17</f>
        <v>% HASBLED &gt;=3</v>
      </c>
      <c r="X16" s="41" t="s">
        <v>23</v>
      </c>
      <c r="Y16" s="19" t="str">
        <f>Y17&amp;" "&amp;X17</f>
        <v>% Referral to haematologist</v>
      </c>
      <c r="Z16" s="19"/>
    </row>
    <row r="17" spans="1:26" s="27" customFormat="1" ht="90">
      <c r="A17" s="42"/>
      <c r="B17" s="19"/>
      <c r="C17" s="59">
        <v>45017</v>
      </c>
      <c r="D17" s="32" t="s">
        <v>24</v>
      </c>
      <c r="E17" s="32" t="str">
        <f>INDEX(Table2[Metric Title],MATCH('Diagnoses and Anticoagulation'!E16,Table2[Metric],0))</f>
        <v>Regular pulse rhythm (12m)</v>
      </c>
      <c r="F17" s="32" t="s">
        <v>25</v>
      </c>
      <c r="G17" s="32" t="str">
        <f>INDEX(Table2[Metric Title],MATCH('Diagnoses and Anticoagulation'!G16,Table2[Metric],0))</f>
        <v>Irregular pulse rhythm (12m)</v>
      </c>
      <c r="H17" s="32" t="s">
        <v>25</v>
      </c>
      <c r="I17" s="77" t="str">
        <f>INDEX(Table2[Metric Title],MATCH('Diagnoses and Anticoagulation'!I16,Table2[Metric],0))</f>
        <v>AF Diagnosis through Opportunistic rhythm pulse check [PAYMENT]</v>
      </c>
      <c r="J17" s="53" t="s">
        <v>25</v>
      </c>
      <c r="K17" s="19"/>
      <c r="L17" s="32" t="str">
        <f>INDEX(Table2[Metric Title],MATCH(L16,Table2[Metric],0))</f>
        <v>New diagnoses of AF</v>
      </c>
      <c r="M17" s="32" t="str">
        <f>INDEX(Table2[Metric Title],MATCH(M16,Table2[Metric],0))</f>
        <v>HASBLED &lt;=2</v>
      </c>
      <c r="N17" s="32" t="s">
        <v>25</v>
      </c>
      <c r="O17" s="77" t="str">
        <f>INDEX(Table2[Metric Title],MATCH(O16,Table2[Metric],0))</f>
        <v>Anticoagulation Therapy Discussed (within 1 month) [PAYMENT]</v>
      </c>
      <c r="P17" s="32" t="s">
        <v>25</v>
      </c>
      <c r="Q17" s="32" t="str">
        <f>INDEX(Table2[Metric Title],MATCH(Q16,Table2[Metric],0))</f>
        <v>Started or issued prescription for anticoagulation</v>
      </c>
      <c r="R17" s="32" t="s">
        <v>25</v>
      </c>
      <c r="S17" s="77" t="str">
        <f>INDEX(Table2[Metric Title],MATCH(S16,Table2[Metric],0))</f>
        <v>Anticoag therapy discussed with follow-up (4-6 weeks) [PAYMENT]</v>
      </c>
      <c r="T17" s="53" t="s">
        <v>25</v>
      </c>
      <c r="U17" s="19"/>
      <c r="V17" s="32" t="str">
        <f>INDEX(Table2[Metric Title],MATCH(V16,Table2[Metric],0))</f>
        <v>HASBLED &gt;=3</v>
      </c>
      <c r="W17" s="32" t="s">
        <v>25</v>
      </c>
      <c r="X17" s="32" t="str">
        <f>INDEX(Table2[Metric Title],MATCH(X16,Table2[Metric],0))</f>
        <v>Referral to haematologist</v>
      </c>
      <c r="Y17" s="53" t="s">
        <v>25</v>
      </c>
    </row>
    <row r="18" spans="1:26" s="27" customFormat="1">
      <c r="A18" s="43"/>
      <c r="B18" s="20"/>
      <c r="C18" s="33" t="str">
        <f>C1</f>
        <v>Barking</v>
      </c>
      <c r="D18" s="62">
        <f ca="1">SUM(D19:D24)</f>
        <v>2804</v>
      </c>
      <c r="E18" s="62">
        <f ca="1">SUM(E19:E24)</f>
        <v>2770</v>
      </c>
      <c r="F18" s="65">
        <f t="shared" ref="F18:F24" ca="1" si="1">IFERROR(E18/$D18,"0%")</f>
        <v>0.98787446504992871</v>
      </c>
      <c r="G18" s="66">
        <f ca="1">SUM(G19:G24)</f>
        <v>41</v>
      </c>
      <c r="H18" s="65">
        <f t="shared" ref="H18:H24" ca="1" si="2">IFERROR(G18/$D18,"0%")</f>
        <v>1.4621968616262483E-2</v>
      </c>
      <c r="I18" s="66">
        <f ca="1">SUM(I19:I24)</f>
        <v>1</v>
      </c>
      <c r="J18" s="65">
        <f t="shared" ref="J18:J24" ca="1" si="3">IFERROR(I18/$D18,"0%")</f>
        <v>3.566333808844508E-4</v>
      </c>
      <c r="K18" s="67"/>
      <c r="L18" s="66">
        <f ca="1">SUM(L19:L24)</f>
        <v>354</v>
      </c>
      <c r="M18" s="66">
        <f ca="1">SUM(M19:M24)</f>
        <v>52</v>
      </c>
      <c r="N18" s="65">
        <f t="shared" ref="N18:N24" ca="1" si="4">IFERROR(M18/$L18,"0%")</f>
        <v>0.14689265536723164</v>
      </c>
      <c r="O18" s="66">
        <f ca="1">SUM(O19:O24)</f>
        <v>11</v>
      </c>
      <c r="P18" s="65">
        <f t="shared" ref="P18:P24" ca="1" si="5">IFERROR(O18/$M18,"0%")</f>
        <v>0.21153846153846154</v>
      </c>
      <c r="Q18" s="66">
        <f ca="1">SUM(Q19:Q24)</f>
        <v>11</v>
      </c>
      <c r="R18" s="65">
        <f t="shared" ref="R18:R24" ca="1" si="6">IFERROR(Q18/$M18,"0%")</f>
        <v>0.21153846153846154</v>
      </c>
      <c r="S18" s="66">
        <f ca="1">SUM(S19:S24)</f>
        <v>3</v>
      </c>
      <c r="T18" s="65">
        <f t="shared" ref="T18:T24" ca="1" si="7">IFERROR(S18/$M18,"0%")</f>
        <v>5.7692307692307696E-2</v>
      </c>
      <c r="U18" s="67"/>
      <c r="V18" s="66">
        <f ca="1">SUM(V19:V24)</f>
        <v>18</v>
      </c>
      <c r="W18" s="65">
        <f t="shared" ref="W18:W24" ca="1" si="8">IFERROR(V18/$L18,"0%")</f>
        <v>5.0847457627118647E-2</v>
      </c>
      <c r="X18" s="66">
        <f ca="1">SUM(X19:X24)</f>
        <v>2</v>
      </c>
      <c r="Y18" s="68">
        <f t="shared" ref="Y18:Y24" ca="1" si="9">IFERROR(X18/$V18,"0%")</f>
        <v>0.1111111111111111</v>
      </c>
    </row>
    <row r="19" spans="1:26" s="27" customFormat="1">
      <c r="A19" s="42"/>
      <c r="B19" s="34" t="str">
        <f t="shared" ref="B19:B24" ca="1" si="10">IFERROR(INDEX(INDIRECT($C$18&amp;"SubID"),ROW(A1)),"")</f>
        <v>BK-1</v>
      </c>
      <c r="C19" s="35" t="str">
        <f ca="1">IFERROR(INDEX('Practice Panel'!$K$14:$K$29,MATCH(B19,'Practice Panel'!$J$14:$J$29,0)),"")</f>
        <v>East</v>
      </c>
      <c r="D19" s="63">
        <f ca="1">SUMIFS(D$26:D$67,$B$26:$B$67,$B19)</f>
        <v>218</v>
      </c>
      <c r="E19" s="63">
        <f ca="1">SUMIFS(E$26:E$67,$B$26:$B$67,$B19)</f>
        <v>216</v>
      </c>
      <c r="F19" s="69">
        <f t="shared" ca="1" si="1"/>
        <v>0.99082568807339455</v>
      </c>
      <c r="G19" s="70">
        <f ca="1">SUMIFS(G$26:G$67,$B$26:$B$67,$B19)</f>
        <v>3</v>
      </c>
      <c r="H19" s="69">
        <f t="shared" ca="1" si="2"/>
        <v>1.3761467889908258E-2</v>
      </c>
      <c r="I19" s="70">
        <f ca="1">SUMIFS(I$26:I$67,$B$26:$B$67,$B19)</f>
        <v>0</v>
      </c>
      <c r="J19" s="69">
        <f t="shared" ca="1" si="3"/>
        <v>0</v>
      </c>
      <c r="K19" s="67"/>
      <c r="L19" s="70">
        <f ca="1">SUMIFS(L$26:L$67,$B$26:$B$67,$B19)</f>
        <v>29</v>
      </c>
      <c r="M19" s="70">
        <f ca="1">SUMIFS(M$26:M$67,$B$26:$B$67,$B19)</f>
        <v>6</v>
      </c>
      <c r="N19" s="69">
        <f t="shared" ca="1" si="4"/>
        <v>0.20689655172413793</v>
      </c>
      <c r="O19" s="70">
        <f ca="1">SUMIFS(O$26:O$67,$B$26:$B$67,$B19)</f>
        <v>3</v>
      </c>
      <c r="P19" s="69">
        <f t="shared" ca="1" si="5"/>
        <v>0.5</v>
      </c>
      <c r="Q19" s="70">
        <f ca="1">SUMIFS(Q$26:Q$67,$B$26:$B$67,$B19)</f>
        <v>3</v>
      </c>
      <c r="R19" s="69">
        <f t="shared" ca="1" si="6"/>
        <v>0.5</v>
      </c>
      <c r="S19" s="70">
        <f ca="1">SUMIFS(S$26:S$67,$B$26:$B$67,$B19)</f>
        <v>0</v>
      </c>
      <c r="T19" s="69">
        <f t="shared" ca="1" si="7"/>
        <v>0</v>
      </c>
      <c r="U19" s="67"/>
      <c r="V19" s="70">
        <f ca="1">SUMIFS(V$26:V$67,$B$26:$B$67,$B19)</f>
        <v>3</v>
      </c>
      <c r="W19" s="69">
        <f t="shared" ca="1" si="8"/>
        <v>0.10344827586206896</v>
      </c>
      <c r="X19" s="70">
        <f ca="1">SUMIFS(X$26:X$67,$B$26:$B$67,$B19)</f>
        <v>0</v>
      </c>
      <c r="Y19" s="71">
        <f t="shared" ca="1" si="9"/>
        <v>0</v>
      </c>
    </row>
    <row r="20" spans="1:26" s="27" customFormat="1">
      <c r="A20" s="42"/>
      <c r="B20" s="34" t="str">
        <f t="shared" ca="1" si="10"/>
        <v>BK-2</v>
      </c>
      <c r="C20" s="35" t="str">
        <f ca="1">IFERROR(INDEX('Practice Panel'!$K$14:$K$29,MATCH(B20,'Practice Panel'!$J$14:$J$29,0)),"")</f>
        <v>East One</v>
      </c>
      <c r="D20" s="63">
        <f t="shared" ref="D20:I24" ca="1" si="11">SUMIFS(D$26:D$67,$B$26:$B$67,$B20)</f>
        <v>543</v>
      </c>
      <c r="E20" s="63">
        <f t="shared" ca="1" si="11"/>
        <v>535</v>
      </c>
      <c r="F20" s="69">
        <f t="shared" ca="1" si="1"/>
        <v>0.98526703499079193</v>
      </c>
      <c r="G20" s="70">
        <f t="shared" ca="1" si="11"/>
        <v>10</v>
      </c>
      <c r="H20" s="69">
        <f t="shared" ca="1" si="2"/>
        <v>1.841620626151013E-2</v>
      </c>
      <c r="I20" s="70">
        <f t="shared" ca="1" si="11"/>
        <v>1</v>
      </c>
      <c r="J20" s="69">
        <f t="shared" ca="1" si="3"/>
        <v>1.841620626151013E-3</v>
      </c>
      <c r="K20" s="67"/>
      <c r="L20" s="70">
        <f t="shared" ref="L20:M24" ca="1" si="12">SUMIFS(L$26:L$67,$B$26:$B$67,$B20)</f>
        <v>77</v>
      </c>
      <c r="M20" s="70">
        <f t="shared" ca="1" si="12"/>
        <v>13</v>
      </c>
      <c r="N20" s="69">
        <f t="shared" ca="1" si="4"/>
        <v>0.16883116883116883</v>
      </c>
      <c r="O20" s="70">
        <f t="shared" ref="O20:O24" ca="1" si="13">SUMIFS(O$26:O$67,$B$26:$B$67,$B20)</f>
        <v>2</v>
      </c>
      <c r="P20" s="69">
        <f t="shared" ca="1" si="5"/>
        <v>0.15384615384615385</v>
      </c>
      <c r="Q20" s="70">
        <f t="shared" ref="Q20:Q24" ca="1" si="14">SUMIFS(Q$26:Q$67,$B$26:$B$67,$B20)</f>
        <v>2</v>
      </c>
      <c r="R20" s="69">
        <f t="shared" ca="1" si="6"/>
        <v>0.15384615384615385</v>
      </c>
      <c r="S20" s="70">
        <f t="shared" ref="S20:S24" ca="1" si="15">SUMIFS(S$26:S$67,$B$26:$B$67,$B20)</f>
        <v>0</v>
      </c>
      <c r="T20" s="69">
        <f t="shared" ca="1" si="7"/>
        <v>0</v>
      </c>
      <c r="U20" s="67"/>
      <c r="V20" s="70">
        <f t="shared" ref="V20:V24" ca="1" si="16">SUMIFS(V$26:V$67,$B$26:$B$67,$B20)</f>
        <v>5</v>
      </c>
      <c r="W20" s="69">
        <f t="shared" ca="1" si="8"/>
        <v>6.4935064935064929E-2</v>
      </c>
      <c r="X20" s="70">
        <f t="shared" ref="X20:X24" ca="1" si="17">SUMIFS(X$26:X$67,$B$26:$B$67,$B20)</f>
        <v>1</v>
      </c>
      <c r="Y20" s="71">
        <f t="shared" ca="1" si="9"/>
        <v>0.2</v>
      </c>
    </row>
    <row r="21" spans="1:26" s="27" customFormat="1">
      <c r="A21" s="42"/>
      <c r="B21" s="34" t="str">
        <f t="shared" ca="1" si="10"/>
        <v>BK-3</v>
      </c>
      <c r="C21" s="35" t="str">
        <f ca="1">IFERROR(INDEX('Practice Panel'!$K$14:$K$29,MATCH(B21,'Practice Panel'!$J$14:$J$29,0)),"")</f>
        <v>New West</v>
      </c>
      <c r="D21" s="63">
        <f t="shared" ca="1" si="11"/>
        <v>244</v>
      </c>
      <c r="E21" s="63">
        <f t="shared" ca="1" si="11"/>
        <v>243</v>
      </c>
      <c r="F21" s="69">
        <f t="shared" ca="1" si="1"/>
        <v>0.99590163934426235</v>
      </c>
      <c r="G21" s="70">
        <f t="shared" ca="1" si="11"/>
        <v>3</v>
      </c>
      <c r="H21" s="69">
        <f t="shared" ca="1" si="2"/>
        <v>1.2295081967213115E-2</v>
      </c>
      <c r="I21" s="70">
        <f t="shared" ca="1" si="11"/>
        <v>0</v>
      </c>
      <c r="J21" s="69">
        <f t="shared" ca="1" si="3"/>
        <v>0</v>
      </c>
      <c r="K21" s="67"/>
      <c r="L21" s="70">
        <f t="shared" ca="1" si="12"/>
        <v>24</v>
      </c>
      <c r="M21" s="70">
        <f t="shared" ca="1" si="12"/>
        <v>7</v>
      </c>
      <c r="N21" s="69">
        <f t="shared" ca="1" si="4"/>
        <v>0.29166666666666669</v>
      </c>
      <c r="O21" s="70">
        <f t="shared" ca="1" si="13"/>
        <v>0</v>
      </c>
      <c r="P21" s="69">
        <f t="shared" ca="1" si="5"/>
        <v>0</v>
      </c>
      <c r="Q21" s="70">
        <f t="shared" ca="1" si="14"/>
        <v>0</v>
      </c>
      <c r="R21" s="69">
        <f t="shared" ca="1" si="6"/>
        <v>0</v>
      </c>
      <c r="S21" s="70">
        <f t="shared" ca="1" si="15"/>
        <v>0</v>
      </c>
      <c r="T21" s="69">
        <f t="shared" ca="1" si="7"/>
        <v>0</v>
      </c>
      <c r="U21" s="67"/>
      <c r="V21" s="70">
        <f t="shared" ca="1" si="16"/>
        <v>2</v>
      </c>
      <c r="W21" s="69">
        <f t="shared" ca="1" si="8"/>
        <v>8.3333333333333329E-2</v>
      </c>
      <c r="X21" s="70">
        <f t="shared" ca="1" si="17"/>
        <v>1</v>
      </c>
      <c r="Y21" s="71">
        <f t="shared" ca="1" si="9"/>
        <v>0.5</v>
      </c>
    </row>
    <row r="22" spans="1:26" s="27" customFormat="1">
      <c r="A22" s="42"/>
      <c r="B22" s="34" t="str">
        <f t="shared" ca="1" si="10"/>
        <v>BK-4</v>
      </c>
      <c r="C22" s="35" t="str">
        <f ca="1">IFERROR(INDEX('Practice Panel'!$K$14:$K$29,MATCH(B22,'Practice Panel'!$J$14:$J$29,0)),"")</f>
        <v>West One</v>
      </c>
      <c r="D22" s="63">
        <f t="shared" ca="1" si="11"/>
        <v>850</v>
      </c>
      <c r="E22" s="63">
        <f t="shared" ca="1" si="11"/>
        <v>831</v>
      </c>
      <c r="F22" s="69">
        <f t="shared" ca="1" si="1"/>
        <v>0.97764705882352942</v>
      </c>
      <c r="G22" s="70">
        <f t="shared" ca="1" si="11"/>
        <v>19</v>
      </c>
      <c r="H22" s="69">
        <f t="shared" ca="1" si="2"/>
        <v>2.2352941176470589E-2</v>
      </c>
      <c r="I22" s="70">
        <f t="shared" ca="1" si="11"/>
        <v>0</v>
      </c>
      <c r="J22" s="69">
        <f t="shared" ca="1" si="3"/>
        <v>0</v>
      </c>
      <c r="K22" s="67"/>
      <c r="L22" s="70">
        <f t="shared" ca="1" si="12"/>
        <v>87</v>
      </c>
      <c r="M22" s="70">
        <f t="shared" ca="1" si="12"/>
        <v>7</v>
      </c>
      <c r="N22" s="69">
        <f t="shared" ca="1" si="4"/>
        <v>8.0459770114942528E-2</v>
      </c>
      <c r="O22" s="70">
        <f t="shared" ca="1" si="13"/>
        <v>0</v>
      </c>
      <c r="P22" s="69">
        <f t="shared" ca="1" si="5"/>
        <v>0</v>
      </c>
      <c r="Q22" s="70">
        <f t="shared" ca="1" si="14"/>
        <v>0</v>
      </c>
      <c r="R22" s="69">
        <f t="shared" ca="1" si="6"/>
        <v>0</v>
      </c>
      <c r="S22" s="70">
        <f t="shared" ca="1" si="15"/>
        <v>0</v>
      </c>
      <c r="T22" s="72">
        <f t="shared" ca="1" si="7"/>
        <v>0</v>
      </c>
      <c r="U22" s="67"/>
      <c r="V22" s="70">
        <f t="shared" ca="1" si="16"/>
        <v>2</v>
      </c>
      <c r="W22" s="69">
        <f t="shared" ca="1" si="8"/>
        <v>2.2988505747126436E-2</v>
      </c>
      <c r="X22" s="70">
        <f t="shared" ca="1" si="17"/>
        <v>0</v>
      </c>
      <c r="Y22" s="71">
        <f t="shared" ca="1" si="9"/>
        <v>0</v>
      </c>
    </row>
    <row r="23" spans="1:26" s="27" customFormat="1">
      <c r="A23" s="42"/>
      <c r="B23" s="34" t="str">
        <f t="shared" ca="1" si="10"/>
        <v>BK-5</v>
      </c>
      <c r="C23" s="35" t="str">
        <f ca="1">IFERROR(INDEX('Practice Panel'!$K$14:$K$29,MATCH(B23,'Practice Panel'!$J$14:$J$29,0)),"")</f>
        <v>North</v>
      </c>
      <c r="D23" s="63">
        <f t="shared" ca="1" si="11"/>
        <v>549</v>
      </c>
      <c r="E23" s="63">
        <f t="shared" ca="1" si="11"/>
        <v>546</v>
      </c>
      <c r="F23" s="69">
        <f t="shared" ca="1" si="1"/>
        <v>0.99453551912568305</v>
      </c>
      <c r="G23" s="70">
        <f t="shared" ca="1" si="11"/>
        <v>3</v>
      </c>
      <c r="H23" s="69">
        <f t="shared" ca="1" si="2"/>
        <v>5.4644808743169399E-3</v>
      </c>
      <c r="I23" s="70">
        <f t="shared" ca="1" si="11"/>
        <v>0</v>
      </c>
      <c r="J23" s="69">
        <f t="shared" ca="1" si="3"/>
        <v>0</v>
      </c>
      <c r="K23" s="67"/>
      <c r="L23" s="70">
        <f t="shared" ca="1" si="12"/>
        <v>74</v>
      </c>
      <c r="M23" s="70">
        <f t="shared" ca="1" si="12"/>
        <v>11</v>
      </c>
      <c r="N23" s="69">
        <f t="shared" ca="1" si="4"/>
        <v>0.14864864864864866</v>
      </c>
      <c r="O23" s="70">
        <f t="shared" ca="1" si="13"/>
        <v>4</v>
      </c>
      <c r="P23" s="69">
        <f t="shared" ca="1" si="5"/>
        <v>0.36363636363636365</v>
      </c>
      <c r="Q23" s="70">
        <f t="shared" ca="1" si="14"/>
        <v>4</v>
      </c>
      <c r="R23" s="69">
        <f t="shared" ca="1" si="6"/>
        <v>0.36363636363636365</v>
      </c>
      <c r="S23" s="70">
        <f t="shared" ca="1" si="15"/>
        <v>3</v>
      </c>
      <c r="T23" s="69">
        <f t="shared" ca="1" si="7"/>
        <v>0.27272727272727271</v>
      </c>
      <c r="U23" s="67"/>
      <c r="V23" s="70">
        <f t="shared" ca="1" si="16"/>
        <v>4</v>
      </c>
      <c r="W23" s="69">
        <f t="shared" ca="1" si="8"/>
        <v>5.4054054054054057E-2</v>
      </c>
      <c r="X23" s="70">
        <f t="shared" ca="1" si="17"/>
        <v>0</v>
      </c>
      <c r="Y23" s="71">
        <f t="shared" ca="1" si="9"/>
        <v>0</v>
      </c>
    </row>
    <row r="24" spans="1:26" s="27" customFormat="1">
      <c r="A24" s="42"/>
      <c r="B24" s="19" t="str">
        <f t="shared" ca="1" si="10"/>
        <v>BK-6</v>
      </c>
      <c r="C24" s="35" t="str">
        <f ca="1">IFERROR(INDEX('Practice Panel'!$K$14:$K$29,MATCH(B24,'Practice Panel'!$J$14:$J$29,0)),"")</f>
        <v>Central</v>
      </c>
      <c r="D24" s="63">
        <f t="shared" ca="1" si="11"/>
        <v>400</v>
      </c>
      <c r="E24" s="63">
        <f t="shared" ca="1" si="11"/>
        <v>399</v>
      </c>
      <c r="F24" s="69">
        <f t="shared" ca="1" si="1"/>
        <v>0.99750000000000005</v>
      </c>
      <c r="G24" s="70">
        <f t="shared" ca="1" si="11"/>
        <v>3</v>
      </c>
      <c r="H24" s="69">
        <f t="shared" ca="1" si="2"/>
        <v>7.4999999999999997E-3</v>
      </c>
      <c r="I24" s="70">
        <f t="shared" ca="1" si="11"/>
        <v>0</v>
      </c>
      <c r="J24" s="69">
        <f t="shared" ca="1" si="3"/>
        <v>0</v>
      </c>
      <c r="K24" s="67"/>
      <c r="L24" s="70">
        <f t="shared" ca="1" si="12"/>
        <v>63</v>
      </c>
      <c r="M24" s="70">
        <f t="shared" ca="1" si="12"/>
        <v>8</v>
      </c>
      <c r="N24" s="69">
        <f t="shared" ca="1" si="4"/>
        <v>0.12698412698412698</v>
      </c>
      <c r="O24" s="70">
        <f t="shared" ca="1" si="13"/>
        <v>2</v>
      </c>
      <c r="P24" s="69">
        <f t="shared" ca="1" si="5"/>
        <v>0.25</v>
      </c>
      <c r="Q24" s="70">
        <f t="shared" ca="1" si="14"/>
        <v>2</v>
      </c>
      <c r="R24" s="69">
        <f t="shared" ca="1" si="6"/>
        <v>0.25</v>
      </c>
      <c r="S24" s="70">
        <f t="shared" ca="1" si="15"/>
        <v>0</v>
      </c>
      <c r="T24" s="69">
        <f t="shared" ca="1" si="7"/>
        <v>0</v>
      </c>
      <c r="U24" s="67"/>
      <c r="V24" s="70">
        <f t="shared" ca="1" si="16"/>
        <v>2</v>
      </c>
      <c r="W24" s="69">
        <f t="shared" ca="1" si="8"/>
        <v>3.1746031746031744E-2</v>
      </c>
      <c r="X24" s="70">
        <f t="shared" ca="1" si="17"/>
        <v>0</v>
      </c>
      <c r="Y24" s="71">
        <f t="shared" ca="1" si="9"/>
        <v>0</v>
      </c>
    </row>
    <row r="25" spans="1:26">
      <c r="A25" s="44"/>
      <c r="B25" s="38"/>
      <c r="C25" s="37"/>
      <c r="D25" s="64"/>
      <c r="E25" s="64"/>
      <c r="F25" s="73"/>
      <c r="G25" s="74"/>
      <c r="H25" s="73"/>
      <c r="I25" s="74"/>
      <c r="J25" s="73"/>
      <c r="K25" s="75"/>
      <c r="L25" s="74"/>
      <c r="M25" s="74"/>
      <c r="N25" s="73"/>
      <c r="O25" s="74"/>
      <c r="P25" s="73"/>
      <c r="Q25" s="74"/>
      <c r="R25" s="73"/>
      <c r="S25" s="74"/>
      <c r="T25" s="76"/>
      <c r="U25" s="75"/>
      <c r="V25" s="74"/>
      <c r="W25" s="73"/>
      <c r="X25" s="74"/>
      <c r="Y25" s="73"/>
      <c r="Z25" s="19"/>
    </row>
    <row r="26" spans="1:26">
      <c r="A26" s="45" t="s">
        <v>26</v>
      </c>
      <c r="B26" s="34" t="s">
        <v>27</v>
      </c>
      <c r="C26" t="s">
        <v>28</v>
      </c>
      <c r="D26" s="63">
        <f ca="1">SUMIFS(INDIRECT(D$15),_01_EMIS_Data[OrgID],$A26,_01_EMIS_Data[Rel_D],$C$17)</f>
        <v>129</v>
      </c>
      <c r="E26" s="63">
        <f ca="1">SUMIFS(INDIRECT(E$15),_01_EMIS_Data[OrgID],$A26,_01_EMIS_Data[Rel_D],$C$17)</f>
        <v>127</v>
      </c>
      <c r="F26" s="69">
        <f t="shared" ref="F26:F58" ca="1" si="18">IFERROR(E26/$D26,"0%")</f>
        <v>0.98449612403100772</v>
      </c>
      <c r="G26" s="70">
        <f ca="1">SUMIFS(INDIRECT(G$15),_01_EMIS_Data[OrgID],$A26,_01_EMIS_Data[Rel_D],$C$17)</f>
        <v>3</v>
      </c>
      <c r="H26" s="69">
        <f t="shared" ref="H26:H58" ca="1" si="19">IFERROR(G26/$D26,"0%")</f>
        <v>2.3255813953488372E-2</v>
      </c>
      <c r="I26" s="70">
        <f ca="1">SUMIFS(INDIRECT(I$15),_01_EMIS_Data[OrgID],$A26,_01_EMIS_Data[Rel_D],$C$17)</f>
        <v>0</v>
      </c>
      <c r="J26" s="69">
        <f t="shared" ref="J26:J58" ca="1" si="20">IFERROR(I26/$D26,"0%")</f>
        <v>0</v>
      </c>
      <c r="K26" s="75"/>
      <c r="L26" s="70">
        <f ca="1">SUMIFS(INDIRECT(L$15),_01_EMIS_Data[OrgID],$A26,_01_EMIS_Data[Rel_D],$C$17)</f>
        <v>12</v>
      </c>
      <c r="M26" s="70">
        <f ca="1">SUMIFS(INDIRECT(M$15),_01_EMIS_Data[OrgID],$A26,_01_EMIS_Data[Rel_D],$C$17)</f>
        <v>6</v>
      </c>
      <c r="N26" s="69">
        <f t="shared" ref="N26:N58" ca="1" si="21">IFERROR(M26/$L26,"0%")</f>
        <v>0.5</v>
      </c>
      <c r="O26" s="70">
        <f ca="1">SUMIFS(INDIRECT(O$15),_01_EMIS_Data[OrgID],$A26,_01_EMIS_Data[Rel_D],$C$17)</f>
        <v>3</v>
      </c>
      <c r="P26" s="69">
        <f t="shared" ref="P26:P58" ca="1" si="22">IFERROR(O26/$M26,"0%")</f>
        <v>0.5</v>
      </c>
      <c r="Q26" s="70">
        <f ca="1">SUMIFS(INDIRECT(Q$15),_01_EMIS_Data[OrgID],$A26,_01_EMIS_Data[Rel_D],$C$17)</f>
        <v>3</v>
      </c>
      <c r="R26" s="69">
        <f t="shared" ref="R26:R58" ca="1" si="23">IFERROR(Q26/$M26,"0%")</f>
        <v>0.5</v>
      </c>
      <c r="S26" s="70">
        <f ca="1">SUMIFS(INDIRECT(S$15),_01_EMIS_Data[OrgID],$A26,_01_EMIS_Data[Rel_D],$C$17)</f>
        <v>0</v>
      </c>
      <c r="T26" s="69">
        <f t="shared" ref="T26:T58" ca="1" si="24">IFERROR(S26/$M26,"0%")</f>
        <v>0</v>
      </c>
      <c r="U26" s="75"/>
      <c r="V26" s="70">
        <f ca="1">SUMIFS(INDIRECT(V$15),_01_EMIS_Data[OrgID],$A26,_01_EMIS_Data[Rel_D],$C$17)</f>
        <v>2</v>
      </c>
      <c r="W26" s="69">
        <f t="shared" ref="W26:W58" ca="1" si="25">IFERROR(V26/$L26,"0%")</f>
        <v>0.16666666666666666</v>
      </c>
      <c r="X26" s="70">
        <f ca="1">SUMIFS(INDIRECT(X$15),_01_EMIS_Data[OrgID],$A26,_01_EMIS_Data[Rel_D],$C$17)</f>
        <v>0</v>
      </c>
      <c r="Y26" s="69">
        <f t="shared" ref="Y26:Y58" ca="1" si="26">IFERROR(X26/$V26,"0%")</f>
        <v>0</v>
      </c>
      <c r="Z26" s="19"/>
    </row>
    <row r="27" spans="1:26">
      <c r="A27" s="45" t="s">
        <v>29</v>
      </c>
      <c r="B27" s="34" t="s">
        <v>27</v>
      </c>
      <c r="C27" t="s">
        <v>30</v>
      </c>
      <c r="D27" s="63">
        <f ca="1">SUMIFS(INDIRECT(D$15),_01_EMIS_Data[OrgID],$A27,_01_EMIS_Data[Rel_D],$C$17)</f>
        <v>38</v>
      </c>
      <c r="E27" s="63">
        <f ca="1">SUMIFS(INDIRECT(E$15),_01_EMIS_Data[OrgID],$A27,_01_EMIS_Data[Rel_D],$C$17)</f>
        <v>38</v>
      </c>
      <c r="F27" s="69">
        <f t="shared" ca="1" si="18"/>
        <v>1</v>
      </c>
      <c r="G27" s="70">
        <f ca="1">SUMIFS(INDIRECT(G$15),_01_EMIS_Data[OrgID],$A27,_01_EMIS_Data[Rel_D],$C$17)</f>
        <v>0</v>
      </c>
      <c r="H27" s="69">
        <f t="shared" ca="1" si="19"/>
        <v>0</v>
      </c>
      <c r="I27" s="70">
        <f ca="1">SUMIFS(INDIRECT(I$15),_01_EMIS_Data[OrgID],$A27,_01_EMIS_Data[Rel_D],$C$17)</f>
        <v>0</v>
      </c>
      <c r="J27" s="69">
        <f t="shared" ca="1" si="20"/>
        <v>0</v>
      </c>
      <c r="K27" s="75"/>
      <c r="L27" s="70">
        <f ca="1">SUMIFS(INDIRECT(L$15),_01_EMIS_Data[OrgID],$A27,_01_EMIS_Data[Rel_D],$C$17)</f>
        <v>6</v>
      </c>
      <c r="M27" s="70">
        <f ca="1">SUMIFS(INDIRECT(M$15),_01_EMIS_Data[OrgID],$A27,_01_EMIS_Data[Rel_D],$C$17)</f>
        <v>0</v>
      </c>
      <c r="N27" s="69">
        <f t="shared" ca="1" si="21"/>
        <v>0</v>
      </c>
      <c r="O27" s="70">
        <f ca="1">SUMIFS(INDIRECT(O$15),_01_EMIS_Data[OrgID],$A27,_01_EMIS_Data[Rel_D],$C$17)</f>
        <v>0</v>
      </c>
      <c r="P27" s="69" t="str">
        <f t="shared" ca="1" si="22"/>
        <v>0%</v>
      </c>
      <c r="Q27" s="70">
        <f ca="1">SUMIFS(INDIRECT(Q$15),_01_EMIS_Data[OrgID],$A27,_01_EMIS_Data[Rel_D],$C$17)</f>
        <v>0</v>
      </c>
      <c r="R27" s="69" t="str">
        <f t="shared" ca="1" si="23"/>
        <v>0%</v>
      </c>
      <c r="S27" s="70">
        <f ca="1">SUMIFS(INDIRECT(S$15),_01_EMIS_Data[OrgID],$A27,_01_EMIS_Data[Rel_D],$C$17)</f>
        <v>0</v>
      </c>
      <c r="T27" s="69" t="str">
        <f t="shared" ca="1" si="24"/>
        <v>0%</v>
      </c>
      <c r="U27" s="75"/>
      <c r="V27" s="70">
        <f ca="1">SUMIFS(INDIRECT(V$15),_01_EMIS_Data[OrgID],$A27,_01_EMIS_Data[Rel_D],$C$17)</f>
        <v>0</v>
      </c>
      <c r="W27" s="69">
        <f t="shared" ca="1" si="25"/>
        <v>0</v>
      </c>
      <c r="X27" s="70">
        <f ca="1">SUMIFS(INDIRECT(X$15),_01_EMIS_Data[OrgID],$A27,_01_EMIS_Data[Rel_D],$C$17)</f>
        <v>0</v>
      </c>
      <c r="Y27" s="69" t="str">
        <f t="shared" ca="1" si="26"/>
        <v>0%</v>
      </c>
      <c r="Z27" s="19"/>
    </row>
    <row r="28" spans="1:26">
      <c r="A28" s="45" t="s">
        <v>31</v>
      </c>
      <c r="B28" s="34" t="s">
        <v>27</v>
      </c>
      <c r="C28" t="s">
        <v>32</v>
      </c>
      <c r="D28" s="63">
        <f ca="1">SUMIFS(INDIRECT(D$15),_01_EMIS_Data[OrgID],$A28,_01_EMIS_Data[Rel_D],$C$17)</f>
        <v>51</v>
      </c>
      <c r="E28" s="63">
        <f ca="1">SUMIFS(INDIRECT(E$15),_01_EMIS_Data[OrgID],$A28,_01_EMIS_Data[Rel_D],$C$17)</f>
        <v>51</v>
      </c>
      <c r="F28" s="69">
        <f t="shared" ca="1" si="18"/>
        <v>1</v>
      </c>
      <c r="G28" s="70">
        <f ca="1">SUMIFS(INDIRECT(G$15),_01_EMIS_Data[OrgID],$A28,_01_EMIS_Data[Rel_D],$C$17)</f>
        <v>0</v>
      </c>
      <c r="H28" s="69">
        <f t="shared" ca="1" si="19"/>
        <v>0</v>
      </c>
      <c r="I28" s="70">
        <f ca="1">SUMIFS(INDIRECT(I$15),_01_EMIS_Data[OrgID],$A28,_01_EMIS_Data[Rel_D],$C$17)</f>
        <v>0</v>
      </c>
      <c r="J28" s="69">
        <f t="shared" ca="1" si="20"/>
        <v>0</v>
      </c>
      <c r="K28" s="75"/>
      <c r="L28" s="70">
        <f ca="1">SUMIFS(INDIRECT(L$15),_01_EMIS_Data[OrgID],$A28,_01_EMIS_Data[Rel_D],$C$17)</f>
        <v>11</v>
      </c>
      <c r="M28" s="70">
        <f ca="1">SUMIFS(INDIRECT(M$15),_01_EMIS_Data[OrgID],$A28,_01_EMIS_Data[Rel_D],$C$17)</f>
        <v>0</v>
      </c>
      <c r="N28" s="69">
        <f t="shared" ca="1" si="21"/>
        <v>0</v>
      </c>
      <c r="O28" s="70">
        <f ca="1">SUMIFS(INDIRECT(O$15),_01_EMIS_Data[OrgID],$A28,_01_EMIS_Data[Rel_D],$C$17)</f>
        <v>0</v>
      </c>
      <c r="P28" s="69" t="str">
        <f t="shared" ca="1" si="22"/>
        <v>0%</v>
      </c>
      <c r="Q28" s="70">
        <f ca="1">SUMIFS(INDIRECT(Q$15),_01_EMIS_Data[OrgID],$A28,_01_EMIS_Data[Rel_D],$C$17)</f>
        <v>0</v>
      </c>
      <c r="R28" s="69" t="str">
        <f t="shared" ca="1" si="23"/>
        <v>0%</v>
      </c>
      <c r="S28" s="70">
        <f ca="1">SUMIFS(INDIRECT(S$15),_01_EMIS_Data[OrgID],$A28,_01_EMIS_Data[Rel_D],$C$17)</f>
        <v>0</v>
      </c>
      <c r="T28" s="69" t="str">
        <f t="shared" ca="1" si="24"/>
        <v>0%</v>
      </c>
      <c r="U28" s="75"/>
      <c r="V28" s="70">
        <f ca="1">SUMIFS(INDIRECT(V$15),_01_EMIS_Data[OrgID],$A28,_01_EMIS_Data[Rel_D],$C$17)</f>
        <v>1</v>
      </c>
      <c r="W28" s="69">
        <f t="shared" ca="1" si="25"/>
        <v>9.0909090909090912E-2</v>
      </c>
      <c r="X28" s="70">
        <f ca="1">SUMIFS(INDIRECT(X$15),_01_EMIS_Data[OrgID],$A28,_01_EMIS_Data[Rel_D],$C$17)</f>
        <v>0</v>
      </c>
      <c r="Y28" s="69">
        <f t="shared" ca="1" si="26"/>
        <v>0</v>
      </c>
      <c r="Z28" s="19"/>
    </row>
    <row r="29" spans="1:26">
      <c r="A29" s="45" t="s">
        <v>33</v>
      </c>
      <c r="B29" s="34" t="s">
        <v>34</v>
      </c>
      <c r="C29" t="s">
        <v>35</v>
      </c>
      <c r="D29" s="63">
        <f ca="1">SUMIFS(INDIRECT(D$15),_01_EMIS_Data[OrgID],$A29,_01_EMIS_Data[Rel_D],$C$17)</f>
        <v>130</v>
      </c>
      <c r="E29" s="63">
        <f ca="1">SUMIFS(INDIRECT(E$15),_01_EMIS_Data[OrgID],$A29,_01_EMIS_Data[Rel_D],$C$17)</f>
        <v>130</v>
      </c>
      <c r="F29" s="69">
        <f t="shared" ca="1" si="18"/>
        <v>1</v>
      </c>
      <c r="G29" s="70">
        <f ca="1">SUMIFS(INDIRECT(G$15),_01_EMIS_Data[OrgID],$A29,_01_EMIS_Data[Rel_D],$C$17)</f>
        <v>0</v>
      </c>
      <c r="H29" s="69">
        <f t="shared" ca="1" si="19"/>
        <v>0</v>
      </c>
      <c r="I29" s="70">
        <f ca="1">SUMIFS(INDIRECT(I$15),_01_EMIS_Data[OrgID],$A29,_01_EMIS_Data[Rel_D],$C$17)</f>
        <v>0</v>
      </c>
      <c r="J29" s="69">
        <f t="shared" ca="1" si="20"/>
        <v>0</v>
      </c>
      <c r="K29" s="75"/>
      <c r="L29" s="70">
        <f ca="1">SUMIFS(INDIRECT(L$15),_01_EMIS_Data[OrgID],$A29,_01_EMIS_Data[Rel_D],$C$17)</f>
        <v>11</v>
      </c>
      <c r="M29" s="70">
        <f ca="1">SUMIFS(INDIRECT(M$15),_01_EMIS_Data[OrgID],$A29,_01_EMIS_Data[Rel_D],$C$17)</f>
        <v>4</v>
      </c>
      <c r="N29" s="69">
        <f t="shared" ca="1" si="21"/>
        <v>0.36363636363636365</v>
      </c>
      <c r="O29" s="70">
        <f ca="1">SUMIFS(INDIRECT(O$15),_01_EMIS_Data[OrgID],$A29,_01_EMIS_Data[Rel_D],$C$17)</f>
        <v>0</v>
      </c>
      <c r="P29" s="69">
        <f t="shared" ca="1" si="22"/>
        <v>0</v>
      </c>
      <c r="Q29" s="70">
        <f ca="1">SUMIFS(INDIRECT(Q$15),_01_EMIS_Data[OrgID],$A29,_01_EMIS_Data[Rel_D],$C$17)</f>
        <v>0</v>
      </c>
      <c r="R29" s="69">
        <f t="shared" ca="1" si="23"/>
        <v>0</v>
      </c>
      <c r="S29" s="70">
        <f ca="1">SUMIFS(INDIRECT(S$15),_01_EMIS_Data[OrgID],$A29,_01_EMIS_Data[Rel_D],$C$17)</f>
        <v>0</v>
      </c>
      <c r="T29" s="69">
        <f t="shared" ca="1" si="24"/>
        <v>0</v>
      </c>
      <c r="U29" s="75"/>
      <c r="V29" s="70">
        <f ca="1">SUMIFS(INDIRECT(V$15),_01_EMIS_Data[OrgID],$A29,_01_EMIS_Data[Rel_D],$C$17)</f>
        <v>0</v>
      </c>
      <c r="W29" s="69">
        <f t="shared" ca="1" si="25"/>
        <v>0</v>
      </c>
      <c r="X29" s="70">
        <f ca="1">SUMIFS(INDIRECT(X$15),_01_EMIS_Data[OrgID],$A29,_01_EMIS_Data[Rel_D],$C$17)</f>
        <v>0</v>
      </c>
      <c r="Y29" s="69" t="str">
        <f t="shared" ca="1" si="26"/>
        <v>0%</v>
      </c>
      <c r="Z29" s="19"/>
    </row>
    <row r="30" spans="1:26">
      <c r="A30" s="45" t="s">
        <v>36</v>
      </c>
      <c r="B30" s="34" t="s">
        <v>34</v>
      </c>
      <c r="C30" t="s">
        <v>37</v>
      </c>
      <c r="D30" s="63">
        <f ca="1">SUMIFS(INDIRECT(D$15),_01_EMIS_Data[OrgID],$A30,_01_EMIS_Data[Rel_D],$C$17)</f>
        <v>97</v>
      </c>
      <c r="E30" s="63">
        <f ca="1">SUMIFS(INDIRECT(E$15),_01_EMIS_Data[OrgID],$A30,_01_EMIS_Data[Rel_D],$C$17)</f>
        <v>97</v>
      </c>
      <c r="F30" s="69">
        <f t="shared" ca="1" si="18"/>
        <v>1</v>
      </c>
      <c r="G30" s="70">
        <f ca="1">SUMIFS(INDIRECT(G$15),_01_EMIS_Data[OrgID],$A30,_01_EMIS_Data[Rel_D],$C$17)</f>
        <v>1</v>
      </c>
      <c r="H30" s="69">
        <f t="shared" ca="1" si="19"/>
        <v>1.0309278350515464E-2</v>
      </c>
      <c r="I30" s="70">
        <f ca="1">SUMIFS(INDIRECT(I$15),_01_EMIS_Data[OrgID],$A30,_01_EMIS_Data[Rel_D],$C$17)</f>
        <v>0</v>
      </c>
      <c r="J30" s="69">
        <f t="shared" ca="1" si="20"/>
        <v>0</v>
      </c>
      <c r="K30" s="75"/>
      <c r="L30" s="70">
        <f ca="1">SUMIFS(INDIRECT(L$15),_01_EMIS_Data[OrgID],$A30,_01_EMIS_Data[Rel_D],$C$17)</f>
        <v>9</v>
      </c>
      <c r="M30" s="70">
        <f ca="1">SUMIFS(INDIRECT(M$15),_01_EMIS_Data[OrgID],$A30,_01_EMIS_Data[Rel_D],$C$17)</f>
        <v>2</v>
      </c>
      <c r="N30" s="69">
        <f t="shared" ca="1" si="21"/>
        <v>0.22222222222222221</v>
      </c>
      <c r="O30" s="70">
        <f ca="1">SUMIFS(INDIRECT(O$15),_01_EMIS_Data[OrgID],$A30,_01_EMIS_Data[Rel_D],$C$17)</f>
        <v>2</v>
      </c>
      <c r="P30" s="69">
        <f t="shared" ca="1" si="22"/>
        <v>1</v>
      </c>
      <c r="Q30" s="70">
        <f ca="1">SUMIFS(INDIRECT(Q$15),_01_EMIS_Data[OrgID],$A30,_01_EMIS_Data[Rel_D],$C$17)</f>
        <v>2</v>
      </c>
      <c r="R30" s="69">
        <f t="shared" ca="1" si="23"/>
        <v>1</v>
      </c>
      <c r="S30" s="70">
        <f ca="1">SUMIFS(INDIRECT(S$15),_01_EMIS_Data[OrgID],$A30,_01_EMIS_Data[Rel_D],$C$17)</f>
        <v>0</v>
      </c>
      <c r="T30" s="69">
        <f t="shared" ca="1" si="24"/>
        <v>0</v>
      </c>
      <c r="U30" s="75"/>
      <c r="V30" s="70">
        <f ca="1">SUMIFS(INDIRECT(V$15),_01_EMIS_Data[OrgID],$A30,_01_EMIS_Data[Rel_D],$C$17)</f>
        <v>1</v>
      </c>
      <c r="W30" s="69">
        <f t="shared" ca="1" si="25"/>
        <v>0.1111111111111111</v>
      </c>
      <c r="X30" s="70">
        <f ca="1">SUMIFS(INDIRECT(X$15),_01_EMIS_Data[OrgID],$A30,_01_EMIS_Data[Rel_D],$C$17)</f>
        <v>1</v>
      </c>
      <c r="Y30" s="69">
        <f t="shared" ca="1" si="26"/>
        <v>1</v>
      </c>
      <c r="Z30" s="19"/>
    </row>
    <row r="31" spans="1:26">
      <c r="A31" s="45" t="s">
        <v>38</v>
      </c>
      <c r="B31" s="34" t="s">
        <v>34</v>
      </c>
      <c r="C31" t="s">
        <v>39</v>
      </c>
      <c r="D31" s="63">
        <f ca="1">SUMIFS(INDIRECT(D$15),_01_EMIS_Data[OrgID],$A31,_01_EMIS_Data[Rel_D],$C$17)</f>
        <v>65</v>
      </c>
      <c r="E31" s="63">
        <f ca="1">SUMIFS(INDIRECT(E$15),_01_EMIS_Data[OrgID],$A31,_01_EMIS_Data[Rel_D],$C$17)</f>
        <v>64</v>
      </c>
      <c r="F31" s="69">
        <f t="shared" ca="1" si="18"/>
        <v>0.98461538461538467</v>
      </c>
      <c r="G31" s="70">
        <f ca="1">SUMIFS(INDIRECT(G$15),_01_EMIS_Data[OrgID],$A31,_01_EMIS_Data[Rel_D],$C$17)</f>
        <v>1</v>
      </c>
      <c r="H31" s="69">
        <f t="shared" ca="1" si="19"/>
        <v>1.5384615384615385E-2</v>
      </c>
      <c r="I31" s="70">
        <f ca="1">SUMIFS(INDIRECT(I$15),_01_EMIS_Data[OrgID],$A31,_01_EMIS_Data[Rel_D],$C$17)</f>
        <v>0</v>
      </c>
      <c r="J31" s="69">
        <f t="shared" ca="1" si="20"/>
        <v>0</v>
      </c>
      <c r="K31" s="75"/>
      <c r="L31" s="70">
        <f ca="1">SUMIFS(INDIRECT(L$15),_01_EMIS_Data[OrgID],$A31,_01_EMIS_Data[Rel_D],$C$17)</f>
        <v>11</v>
      </c>
      <c r="M31" s="70">
        <f ca="1">SUMIFS(INDIRECT(M$15),_01_EMIS_Data[OrgID],$A31,_01_EMIS_Data[Rel_D],$C$17)</f>
        <v>1</v>
      </c>
      <c r="N31" s="69">
        <f t="shared" ca="1" si="21"/>
        <v>9.0909090909090912E-2</v>
      </c>
      <c r="O31" s="70">
        <f ca="1">SUMIFS(INDIRECT(O$15),_01_EMIS_Data[OrgID],$A31,_01_EMIS_Data[Rel_D],$C$17)</f>
        <v>0</v>
      </c>
      <c r="P31" s="69">
        <f t="shared" ca="1" si="22"/>
        <v>0</v>
      </c>
      <c r="Q31" s="70">
        <f ca="1">SUMIFS(INDIRECT(Q$15),_01_EMIS_Data[OrgID],$A31,_01_EMIS_Data[Rel_D],$C$17)</f>
        <v>0</v>
      </c>
      <c r="R31" s="69">
        <f t="shared" ca="1" si="23"/>
        <v>0</v>
      </c>
      <c r="S31" s="70">
        <f ca="1">SUMIFS(INDIRECT(S$15),_01_EMIS_Data[OrgID],$A31,_01_EMIS_Data[Rel_D],$C$17)</f>
        <v>0</v>
      </c>
      <c r="T31" s="69">
        <f t="shared" ca="1" si="24"/>
        <v>0</v>
      </c>
      <c r="U31" s="75"/>
      <c r="V31" s="70">
        <f ca="1">SUMIFS(INDIRECT(V$15),_01_EMIS_Data[OrgID],$A31,_01_EMIS_Data[Rel_D],$C$17)</f>
        <v>0</v>
      </c>
      <c r="W31" s="69">
        <f t="shared" ca="1" si="25"/>
        <v>0</v>
      </c>
      <c r="X31" s="70">
        <f ca="1">SUMIFS(INDIRECT(X$15),_01_EMIS_Data[OrgID],$A31,_01_EMIS_Data[Rel_D],$C$17)</f>
        <v>0</v>
      </c>
      <c r="Y31" s="69" t="str">
        <f t="shared" ca="1" si="26"/>
        <v>0%</v>
      </c>
      <c r="Z31" s="19"/>
    </row>
    <row r="32" spans="1:26">
      <c r="A32" s="45" t="s">
        <v>40</v>
      </c>
      <c r="B32" s="34" t="s">
        <v>34</v>
      </c>
      <c r="C32" t="s">
        <v>41</v>
      </c>
      <c r="D32" s="63">
        <f ca="1">SUMIFS(INDIRECT(D$15),_01_EMIS_Data[OrgID],$A32,_01_EMIS_Data[Rel_D],$C$17)</f>
        <v>47</v>
      </c>
      <c r="E32" s="63">
        <f ca="1">SUMIFS(INDIRECT(E$15),_01_EMIS_Data[OrgID],$A32,_01_EMIS_Data[Rel_D],$C$17)</f>
        <v>47</v>
      </c>
      <c r="F32" s="69">
        <f t="shared" ca="1" si="18"/>
        <v>1</v>
      </c>
      <c r="G32" s="70">
        <f ca="1">SUMIFS(INDIRECT(G$15),_01_EMIS_Data[OrgID],$A32,_01_EMIS_Data[Rel_D],$C$17)</f>
        <v>0</v>
      </c>
      <c r="H32" s="69">
        <f t="shared" ca="1" si="19"/>
        <v>0</v>
      </c>
      <c r="I32" s="70">
        <f ca="1">SUMIFS(INDIRECT(I$15),_01_EMIS_Data[OrgID],$A32,_01_EMIS_Data[Rel_D],$C$17)</f>
        <v>0</v>
      </c>
      <c r="J32" s="69">
        <f t="shared" ca="1" si="20"/>
        <v>0</v>
      </c>
      <c r="K32" s="75"/>
      <c r="L32" s="70">
        <f ca="1">SUMIFS(INDIRECT(L$15),_01_EMIS_Data[OrgID],$A32,_01_EMIS_Data[Rel_D],$C$17)</f>
        <v>5</v>
      </c>
      <c r="M32" s="70">
        <f ca="1">SUMIFS(INDIRECT(M$15),_01_EMIS_Data[OrgID],$A32,_01_EMIS_Data[Rel_D],$C$17)</f>
        <v>2</v>
      </c>
      <c r="N32" s="69">
        <f t="shared" ca="1" si="21"/>
        <v>0.4</v>
      </c>
      <c r="O32" s="70">
        <f ca="1">SUMIFS(INDIRECT(O$15),_01_EMIS_Data[OrgID],$A32,_01_EMIS_Data[Rel_D],$C$17)</f>
        <v>0</v>
      </c>
      <c r="P32" s="69">
        <f t="shared" ca="1" si="22"/>
        <v>0</v>
      </c>
      <c r="Q32" s="70">
        <f ca="1">SUMIFS(INDIRECT(Q$15),_01_EMIS_Data[OrgID],$A32,_01_EMIS_Data[Rel_D],$C$17)</f>
        <v>0</v>
      </c>
      <c r="R32" s="69">
        <f t="shared" ca="1" si="23"/>
        <v>0</v>
      </c>
      <c r="S32" s="70">
        <f ca="1">SUMIFS(INDIRECT(S$15),_01_EMIS_Data[OrgID],$A32,_01_EMIS_Data[Rel_D],$C$17)</f>
        <v>0</v>
      </c>
      <c r="T32" s="69">
        <f t="shared" ca="1" si="24"/>
        <v>0</v>
      </c>
      <c r="U32" s="75"/>
      <c r="V32" s="70">
        <f ca="1">SUMIFS(INDIRECT(V$15),_01_EMIS_Data[OrgID],$A32,_01_EMIS_Data[Rel_D],$C$17)</f>
        <v>1</v>
      </c>
      <c r="W32" s="69">
        <f t="shared" ca="1" si="25"/>
        <v>0.2</v>
      </c>
      <c r="X32" s="70">
        <f ca="1">SUMIFS(INDIRECT(X$15),_01_EMIS_Data[OrgID],$A32,_01_EMIS_Data[Rel_D],$C$17)</f>
        <v>0</v>
      </c>
      <c r="Y32" s="69">
        <f t="shared" ca="1" si="26"/>
        <v>0</v>
      </c>
      <c r="Z32" s="19"/>
    </row>
    <row r="33" spans="1:26">
      <c r="A33" s="45" t="s">
        <v>42</v>
      </c>
      <c r="B33" s="34" t="s">
        <v>34</v>
      </c>
      <c r="C33" t="s">
        <v>43</v>
      </c>
      <c r="D33" s="63">
        <f ca="1">SUMIFS(INDIRECT(D$15),_01_EMIS_Data[OrgID],$A33,_01_EMIS_Data[Rel_D],$C$17)</f>
        <v>50</v>
      </c>
      <c r="E33" s="63">
        <f ca="1">SUMIFS(INDIRECT(E$15),_01_EMIS_Data[OrgID],$A33,_01_EMIS_Data[Rel_D],$C$17)</f>
        <v>50</v>
      </c>
      <c r="F33" s="69">
        <f t="shared" ca="1" si="18"/>
        <v>1</v>
      </c>
      <c r="G33" s="70">
        <f ca="1">SUMIFS(INDIRECT(G$15),_01_EMIS_Data[OrgID],$A33,_01_EMIS_Data[Rel_D],$C$17)</f>
        <v>0</v>
      </c>
      <c r="H33" s="69">
        <f t="shared" ca="1" si="19"/>
        <v>0</v>
      </c>
      <c r="I33" s="70">
        <f ca="1">SUMIFS(INDIRECT(I$15),_01_EMIS_Data[OrgID],$A33,_01_EMIS_Data[Rel_D],$C$17)</f>
        <v>0</v>
      </c>
      <c r="J33" s="69">
        <f t="shared" ca="1" si="20"/>
        <v>0</v>
      </c>
      <c r="K33" s="75"/>
      <c r="L33" s="70">
        <f ca="1">SUMIFS(INDIRECT(L$15),_01_EMIS_Data[OrgID],$A33,_01_EMIS_Data[Rel_D],$C$17)</f>
        <v>15</v>
      </c>
      <c r="M33" s="70">
        <f ca="1">SUMIFS(INDIRECT(M$15),_01_EMIS_Data[OrgID],$A33,_01_EMIS_Data[Rel_D],$C$17)</f>
        <v>3</v>
      </c>
      <c r="N33" s="69">
        <f t="shared" ca="1" si="21"/>
        <v>0.2</v>
      </c>
      <c r="O33" s="70">
        <f ca="1">SUMIFS(INDIRECT(O$15),_01_EMIS_Data[OrgID],$A33,_01_EMIS_Data[Rel_D],$C$17)</f>
        <v>0</v>
      </c>
      <c r="P33" s="69">
        <f t="shared" ca="1" si="22"/>
        <v>0</v>
      </c>
      <c r="Q33" s="70">
        <f ca="1">SUMIFS(INDIRECT(Q$15),_01_EMIS_Data[OrgID],$A33,_01_EMIS_Data[Rel_D],$C$17)</f>
        <v>0</v>
      </c>
      <c r="R33" s="69">
        <f t="shared" ca="1" si="23"/>
        <v>0</v>
      </c>
      <c r="S33" s="70">
        <f ca="1">SUMIFS(INDIRECT(S$15),_01_EMIS_Data[OrgID],$A33,_01_EMIS_Data[Rel_D],$C$17)</f>
        <v>0</v>
      </c>
      <c r="T33" s="69">
        <f t="shared" ca="1" si="24"/>
        <v>0</v>
      </c>
      <c r="U33" s="75"/>
      <c r="V33" s="70">
        <f ca="1">SUMIFS(INDIRECT(V$15),_01_EMIS_Data[OrgID],$A33,_01_EMIS_Data[Rel_D],$C$17)</f>
        <v>2</v>
      </c>
      <c r="W33" s="69">
        <f t="shared" ca="1" si="25"/>
        <v>0.13333333333333333</v>
      </c>
      <c r="X33" s="70">
        <f ca="1">SUMIFS(INDIRECT(X$15),_01_EMIS_Data[OrgID],$A33,_01_EMIS_Data[Rel_D],$C$17)</f>
        <v>0</v>
      </c>
      <c r="Y33" s="69">
        <f t="shared" ca="1" si="26"/>
        <v>0</v>
      </c>
      <c r="Z33" s="19"/>
    </row>
    <row r="34" spans="1:26">
      <c r="A34" s="45" t="s">
        <v>44</v>
      </c>
      <c r="B34" s="34" t="s">
        <v>34</v>
      </c>
      <c r="C34" t="s">
        <v>45</v>
      </c>
      <c r="D34" s="63">
        <f ca="1">SUMIFS(INDIRECT(D$15),_01_EMIS_Data[OrgID],$A34,_01_EMIS_Data[Rel_D],$C$17)</f>
        <v>95</v>
      </c>
      <c r="E34" s="63">
        <f ca="1">SUMIFS(INDIRECT(E$15),_01_EMIS_Data[OrgID],$A34,_01_EMIS_Data[Rel_D],$C$17)</f>
        <v>91</v>
      </c>
      <c r="F34" s="69">
        <f t="shared" ca="1" si="18"/>
        <v>0.95789473684210524</v>
      </c>
      <c r="G34" s="70">
        <f ca="1">SUMIFS(INDIRECT(G$15),_01_EMIS_Data[OrgID],$A34,_01_EMIS_Data[Rel_D],$C$17)</f>
        <v>5</v>
      </c>
      <c r="H34" s="69">
        <f t="shared" ca="1" si="19"/>
        <v>5.2631578947368418E-2</v>
      </c>
      <c r="I34" s="70">
        <f ca="1">SUMIFS(INDIRECT(I$15),_01_EMIS_Data[OrgID],$A34,_01_EMIS_Data[Rel_D],$C$17)</f>
        <v>0</v>
      </c>
      <c r="J34" s="69">
        <f t="shared" ca="1" si="20"/>
        <v>0</v>
      </c>
      <c r="K34" s="75"/>
      <c r="L34" s="70">
        <f ca="1">SUMIFS(INDIRECT(L$15),_01_EMIS_Data[OrgID],$A34,_01_EMIS_Data[Rel_D],$C$17)</f>
        <v>19</v>
      </c>
      <c r="M34" s="70">
        <f ca="1">SUMIFS(INDIRECT(M$15),_01_EMIS_Data[OrgID],$A34,_01_EMIS_Data[Rel_D],$C$17)</f>
        <v>0</v>
      </c>
      <c r="N34" s="69">
        <f t="shared" ca="1" si="21"/>
        <v>0</v>
      </c>
      <c r="O34" s="70">
        <f ca="1">SUMIFS(INDIRECT(O$15),_01_EMIS_Data[OrgID],$A34,_01_EMIS_Data[Rel_D],$C$17)</f>
        <v>0</v>
      </c>
      <c r="P34" s="69" t="str">
        <f t="shared" ca="1" si="22"/>
        <v>0%</v>
      </c>
      <c r="Q34" s="70">
        <f ca="1">SUMIFS(INDIRECT(Q$15),_01_EMIS_Data[OrgID],$A34,_01_EMIS_Data[Rel_D],$C$17)</f>
        <v>0</v>
      </c>
      <c r="R34" s="69" t="str">
        <f t="shared" ca="1" si="23"/>
        <v>0%</v>
      </c>
      <c r="S34" s="70">
        <f ca="1">SUMIFS(INDIRECT(S$15),_01_EMIS_Data[OrgID],$A34,_01_EMIS_Data[Rel_D],$C$17)</f>
        <v>0</v>
      </c>
      <c r="T34" s="69" t="str">
        <f t="shared" ca="1" si="24"/>
        <v>0%</v>
      </c>
      <c r="U34" s="75"/>
      <c r="V34" s="70">
        <f ca="1">SUMIFS(INDIRECT(V$15),_01_EMIS_Data[OrgID],$A34,_01_EMIS_Data[Rel_D],$C$17)</f>
        <v>1</v>
      </c>
      <c r="W34" s="69">
        <f t="shared" ca="1" si="25"/>
        <v>5.2631578947368418E-2</v>
      </c>
      <c r="X34" s="70">
        <f ca="1">SUMIFS(INDIRECT(X$15),_01_EMIS_Data[OrgID],$A34,_01_EMIS_Data[Rel_D],$C$17)</f>
        <v>0</v>
      </c>
      <c r="Y34" s="69">
        <f t="shared" ca="1" si="26"/>
        <v>0</v>
      </c>
      <c r="Z34" s="19"/>
    </row>
    <row r="35" spans="1:26">
      <c r="A35" s="45" t="s">
        <v>46</v>
      </c>
      <c r="B35" s="34" t="s">
        <v>34</v>
      </c>
      <c r="C35" t="s">
        <v>47</v>
      </c>
      <c r="D35" s="63">
        <f ca="1">SUMIFS(INDIRECT(D$15),_01_EMIS_Data[OrgID],$A35,_01_EMIS_Data[Rel_D],$C$17)</f>
        <v>59</v>
      </c>
      <c r="E35" s="63">
        <f ca="1">SUMIFS(INDIRECT(E$15),_01_EMIS_Data[OrgID],$A35,_01_EMIS_Data[Rel_D],$C$17)</f>
        <v>56</v>
      </c>
      <c r="F35" s="69">
        <f t="shared" ca="1" si="18"/>
        <v>0.94915254237288138</v>
      </c>
      <c r="G35" s="70">
        <f ca="1">SUMIFS(INDIRECT(G$15),_01_EMIS_Data[OrgID],$A35,_01_EMIS_Data[Rel_D],$C$17)</f>
        <v>3</v>
      </c>
      <c r="H35" s="69">
        <f t="shared" ca="1" si="19"/>
        <v>5.0847457627118647E-2</v>
      </c>
      <c r="I35" s="70">
        <f ca="1">SUMIFS(INDIRECT(I$15),_01_EMIS_Data[OrgID],$A35,_01_EMIS_Data[Rel_D],$C$17)</f>
        <v>1</v>
      </c>
      <c r="J35" s="69">
        <f t="shared" ca="1" si="20"/>
        <v>1.6949152542372881E-2</v>
      </c>
      <c r="K35" s="75"/>
      <c r="L35" s="70">
        <f ca="1">SUMIFS(INDIRECT(L$15),_01_EMIS_Data[OrgID],$A35,_01_EMIS_Data[Rel_D],$C$17)</f>
        <v>7</v>
      </c>
      <c r="M35" s="70">
        <f ca="1">SUMIFS(INDIRECT(M$15),_01_EMIS_Data[OrgID],$A35,_01_EMIS_Data[Rel_D],$C$17)</f>
        <v>1</v>
      </c>
      <c r="N35" s="69">
        <f t="shared" ca="1" si="21"/>
        <v>0.14285714285714285</v>
      </c>
      <c r="O35" s="70">
        <f ca="1">SUMIFS(INDIRECT(O$15),_01_EMIS_Data[OrgID],$A35,_01_EMIS_Data[Rel_D],$C$17)</f>
        <v>0</v>
      </c>
      <c r="P35" s="69">
        <f t="shared" ca="1" si="22"/>
        <v>0</v>
      </c>
      <c r="Q35" s="70">
        <f ca="1">SUMIFS(INDIRECT(Q$15),_01_EMIS_Data[OrgID],$A35,_01_EMIS_Data[Rel_D],$C$17)</f>
        <v>0</v>
      </c>
      <c r="R35" s="69">
        <f t="shared" ca="1" si="23"/>
        <v>0</v>
      </c>
      <c r="S35" s="70">
        <f ca="1">SUMIFS(INDIRECT(S$15),_01_EMIS_Data[OrgID],$A35,_01_EMIS_Data[Rel_D],$C$17)</f>
        <v>0</v>
      </c>
      <c r="T35" s="69">
        <f t="shared" ca="1" si="24"/>
        <v>0</v>
      </c>
      <c r="U35" s="75"/>
      <c r="V35" s="70">
        <f ca="1">SUMIFS(INDIRECT(V$15),_01_EMIS_Data[OrgID],$A35,_01_EMIS_Data[Rel_D],$C$17)</f>
        <v>0</v>
      </c>
      <c r="W35" s="69">
        <f t="shared" ca="1" si="25"/>
        <v>0</v>
      </c>
      <c r="X35" s="70">
        <f ca="1">SUMIFS(INDIRECT(X$15),_01_EMIS_Data[OrgID],$A35,_01_EMIS_Data[Rel_D],$C$17)</f>
        <v>0</v>
      </c>
      <c r="Y35" s="69" t="str">
        <f t="shared" ca="1" si="26"/>
        <v>0%</v>
      </c>
      <c r="Z35" s="19"/>
    </row>
    <row r="36" spans="1:26">
      <c r="A36" s="45" t="s">
        <v>48</v>
      </c>
      <c r="B36" s="34" t="s">
        <v>49</v>
      </c>
      <c r="C36" t="s">
        <v>50</v>
      </c>
      <c r="D36" s="63">
        <f ca="1">SUMIFS(INDIRECT(D$15),_01_EMIS_Data[OrgID],$A36,_01_EMIS_Data[Rel_D],$C$17)</f>
        <v>26</v>
      </c>
      <c r="E36" s="63">
        <f ca="1">SUMIFS(INDIRECT(E$15),_01_EMIS_Data[OrgID],$A36,_01_EMIS_Data[Rel_D],$C$17)</f>
        <v>26</v>
      </c>
      <c r="F36" s="69">
        <f t="shared" ca="1" si="18"/>
        <v>1</v>
      </c>
      <c r="G36" s="70">
        <f ca="1">SUMIFS(INDIRECT(G$15),_01_EMIS_Data[OrgID],$A36,_01_EMIS_Data[Rel_D],$C$17)</f>
        <v>0</v>
      </c>
      <c r="H36" s="69">
        <f t="shared" ca="1" si="19"/>
        <v>0</v>
      </c>
      <c r="I36" s="70">
        <f ca="1">SUMIFS(INDIRECT(I$15),_01_EMIS_Data[OrgID],$A36,_01_EMIS_Data[Rel_D],$C$17)</f>
        <v>0</v>
      </c>
      <c r="J36" s="69">
        <f t="shared" ca="1" si="20"/>
        <v>0</v>
      </c>
      <c r="K36" s="75"/>
      <c r="L36" s="70">
        <f ca="1">SUMIFS(INDIRECT(L$15),_01_EMIS_Data[OrgID],$A36,_01_EMIS_Data[Rel_D],$C$17)</f>
        <v>2</v>
      </c>
      <c r="M36" s="70">
        <f ca="1">SUMIFS(INDIRECT(M$15),_01_EMIS_Data[OrgID],$A36,_01_EMIS_Data[Rel_D],$C$17)</f>
        <v>1</v>
      </c>
      <c r="N36" s="69">
        <f t="shared" ca="1" si="21"/>
        <v>0.5</v>
      </c>
      <c r="O36" s="70">
        <f ca="1">SUMIFS(INDIRECT(O$15),_01_EMIS_Data[OrgID],$A36,_01_EMIS_Data[Rel_D],$C$17)</f>
        <v>0</v>
      </c>
      <c r="P36" s="69">
        <f t="shared" ca="1" si="22"/>
        <v>0</v>
      </c>
      <c r="Q36" s="70">
        <f ca="1">SUMIFS(INDIRECT(Q$15),_01_EMIS_Data[OrgID],$A36,_01_EMIS_Data[Rel_D],$C$17)</f>
        <v>0</v>
      </c>
      <c r="R36" s="69">
        <f t="shared" ca="1" si="23"/>
        <v>0</v>
      </c>
      <c r="S36" s="70">
        <f ca="1">SUMIFS(INDIRECT(S$15),_01_EMIS_Data[OrgID],$A36,_01_EMIS_Data[Rel_D],$C$17)</f>
        <v>0</v>
      </c>
      <c r="T36" s="69">
        <f t="shared" ca="1" si="24"/>
        <v>0</v>
      </c>
      <c r="U36" s="75"/>
      <c r="V36" s="70">
        <f ca="1">SUMIFS(INDIRECT(V$15),_01_EMIS_Data[OrgID],$A36,_01_EMIS_Data[Rel_D],$C$17)</f>
        <v>0</v>
      </c>
      <c r="W36" s="69">
        <f t="shared" ca="1" si="25"/>
        <v>0</v>
      </c>
      <c r="X36" s="70">
        <f ca="1">SUMIFS(INDIRECT(X$15),_01_EMIS_Data[OrgID],$A36,_01_EMIS_Data[Rel_D],$C$17)</f>
        <v>0</v>
      </c>
      <c r="Y36" s="69" t="str">
        <f t="shared" ca="1" si="26"/>
        <v>0%</v>
      </c>
      <c r="Z36" s="19"/>
    </row>
    <row r="37" spans="1:26">
      <c r="A37" s="45" t="s">
        <v>51</v>
      </c>
      <c r="B37" s="34" t="s">
        <v>49</v>
      </c>
      <c r="C37" t="s">
        <v>52</v>
      </c>
      <c r="D37" s="63">
        <f ca="1">SUMIFS(INDIRECT(D$15),_01_EMIS_Data[OrgID],$A37,_01_EMIS_Data[Rel_D],$C$17)</f>
        <v>111</v>
      </c>
      <c r="E37" s="63">
        <f ca="1">SUMIFS(INDIRECT(E$15),_01_EMIS_Data[OrgID],$A37,_01_EMIS_Data[Rel_D],$C$17)</f>
        <v>111</v>
      </c>
      <c r="F37" s="69">
        <f t="shared" ca="1" si="18"/>
        <v>1</v>
      </c>
      <c r="G37" s="70">
        <f ca="1">SUMIFS(INDIRECT(G$15),_01_EMIS_Data[OrgID],$A37,_01_EMIS_Data[Rel_D],$C$17)</f>
        <v>0</v>
      </c>
      <c r="H37" s="69">
        <f t="shared" ca="1" si="19"/>
        <v>0</v>
      </c>
      <c r="I37" s="70">
        <f ca="1">SUMIFS(INDIRECT(I$15),_01_EMIS_Data[OrgID],$A37,_01_EMIS_Data[Rel_D],$C$17)</f>
        <v>0</v>
      </c>
      <c r="J37" s="69">
        <f t="shared" ca="1" si="20"/>
        <v>0</v>
      </c>
      <c r="K37" s="75"/>
      <c r="L37" s="70">
        <f ca="1">SUMIFS(INDIRECT(L$15),_01_EMIS_Data[OrgID],$A37,_01_EMIS_Data[Rel_D],$C$17)</f>
        <v>13</v>
      </c>
      <c r="M37" s="70">
        <f ca="1">SUMIFS(INDIRECT(M$15),_01_EMIS_Data[OrgID],$A37,_01_EMIS_Data[Rel_D],$C$17)</f>
        <v>4</v>
      </c>
      <c r="N37" s="69">
        <f t="shared" ca="1" si="21"/>
        <v>0.30769230769230771</v>
      </c>
      <c r="O37" s="70">
        <f ca="1">SUMIFS(INDIRECT(O$15),_01_EMIS_Data[OrgID],$A37,_01_EMIS_Data[Rel_D],$C$17)</f>
        <v>0</v>
      </c>
      <c r="P37" s="69">
        <f t="shared" ca="1" si="22"/>
        <v>0</v>
      </c>
      <c r="Q37" s="70">
        <f ca="1">SUMIFS(INDIRECT(Q$15),_01_EMIS_Data[OrgID],$A37,_01_EMIS_Data[Rel_D],$C$17)</f>
        <v>0</v>
      </c>
      <c r="R37" s="69">
        <f t="shared" ca="1" si="23"/>
        <v>0</v>
      </c>
      <c r="S37" s="70">
        <f ca="1">SUMIFS(INDIRECT(S$15),_01_EMIS_Data[OrgID],$A37,_01_EMIS_Data[Rel_D],$C$17)</f>
        <v>0</v>
      </c>
      <c r="T37" s="69">
        <f t="shared" ca="1" si="24"/>
        <v>0</v>
      </c>
      <c r="U37" s="75"/>
      <c r="V37" s="70">
        <f ca="1">SUMIFS(INDIRECT(V$15),_01_EMIS_Data[OrgID],$A37,_01_EMIS_Data[Rel_D],$C$17)</f>
        <v>1</v>
      </c>
      <c r="W37" s="69">
        <f t="shared" ca="1" si="25"/>
        <v>7.6923076923076927E-2</v>
      </c>
      <c r="X37" s="70">
        <f ca="1">SUMIFS(INDIRECT(X$15),_01_EMIS_Data[OrgID],$A37,_01_EMIS_Data[Rel_D],$C$17)</f>
        <v>0</v>
      </c>
      <c r="Y37" s="69">
        <f t="shared" ca="1" si="26"/>
        <v>0</v>
      </c>
      <c r="Z37" s="19"/>
    </row>
    <row r="38" spans="1:26">
      <c r="A38" s="45" t="s">
        <v>53</v>
      </c>
      <c r="B38" s="34" t="s">
        <v>49</v>
      </c>
      <c r="C38" t="s">
        <v>54</v>
      </c>
      <c r="D38" s="63">
        <f ca="1">SUMIFS(INDIRECT(D$15),_01_EMIS_Data[OrgID],$A38,_01_EMIS_Data[Rel_D],$C$17)</f>
        <v>80</v>
      </c>
      <c r="E38" s="63">
        <f ca="1">SUMIFS(INDIRECT(E$15),_01_EMIS_Data[OrgID],$A38,_01_EMIS_Data[Rel_D],$C$17)</f>
        <v>79</v>
      </c>
      <c r="F38" s="69">
        <f t="shared" ca="1" si="18"/>
        <v>0.98750000000000004</v>
      </c>
      <c r="G38" s="70">
        <f ca="1">SUMIFS(INDIRECT(G$15),_01_EMIS_Data[OrgID],$A38,_01_EMIS_Data[Rel_D],$C$17)</f>
        <v>3</v>
      </c>
      <c r="H38" s="69">
        <f t="shared" ca="1" si="19"/>
        <v>3.7499999999999999E-2</v>
      </c>
      <c r="I38" s="70">
        <f ca="1">SUMIFS(INDIRECT(I$15),_01_EMIS_Data[OrgID],$A38,_01_EMIS_Data[Rel_D],$C$17)</f>
        <v>0</v>
      </c>
      <c r="J38" s="69">
        <f t="shared" ca="1" si="20"/>
        <v>0</v>
      </c>
      <c r="K38" s="75"/>
      <c r="L38" s="70">
        <f ca="1">SUMIFS(INDIRECT(L$15),_01_EMIS_Data[OrgID],$A38,_01_EMIS_Data[Rel_D],$C$17)</f>
        <v>8</v>
      </c>
      <c r="M38" s="70">
        <f ca="1">SUMIFS(INDIRECT(M$15),_01_EMIS_Data[OrgID],$A38,_01_EMIS_Data[Rel_D],$C$17)</f>
        <v>2</v>
      </c>
      <c r="N38" s="69">
        <f t="shared" ca="1" si="21"/>
        <v>0.25</v>
      </c>
      <c r="O38" s="70">
        <f ca="1">SUMIFS(INDIRECT(O$15),_01_EMIS_Data[OrgID],$A38,_01_EMIS_Data[Rel_D],$C$17)</f>
        <v>0</v>
      </c>
      <c r="P38" s="69">
        <f t="shared" ca="1" si="22"/>
        <v>0</v>
      </c>
      <c r="Q38" s="70">
        <f ca="1">SUMIFS(INDIRECT(Q$15),_01_EMIS_Data[OrgID],$A38,_01_EMIS_Data[Rel_D],$C$17)</f>
        <v>0</v>
      </c>
      <c r="R38" s="69">
        <f t="shared" ca="1" si="23"/>
        <v>0</v>
      </c>
      <c r="S38" s="70">
        <f ca="1">SUMIFS(INDIRECT(S$15),_01_EMIS_Data[OrgID],$A38,_01_EMIS_Data[Rel_D],$C$17)</f>
        <v>0</v>
      </c>
      <c r="T38" s="69">
        <f t="shared" ca="1" si="24"/>
        <v>0</v>
      </c>
      <c r="U38" s="75"/>
      <c r="V38" s="70">
        <f ca="1">SUMIFS(INDIRECT(V$15),_01_EMIS_Data[OrgID],$A38,_01_EMIS_Data[Rel_D],$C$17)</f>
        <v>1</v>
      </c>
      <c r="W38" s="69">
        <f t="shared" ca="1" si="25"/>
        <v>0.125</v>
      </c>
      <c r="X38" s="70">
        <f ca="1">SUMIFS(INDIRECT(X$15),_01_EMIS_Data[OrgID],$A38,_01_EMIS_Data[Rel_D],$C$17)</f>
        <v>1</v>
      </c>
      <c r="Y38" s="69">
        <f t="shared" ca="1" si="26"/>
        <v>1</v>
      </c>
      <c r="Z38" s="19"/>
    </row>
    <row r="39" spans="1:26">
      <c r="A39" s="45" t="s">
        <v>55</v>
      </c>
      <c r="B39" s="34" t="s">
        <v>49</v>
      </c>
      <c r="C39" t="s">
        <v>56</v>
      </c>
      <c r="D39" s="63">
        <f ca="1">SUMIFS(INDIRECT(D$15),_01_EMIS_Data[OrgID],$A39,_01_EMIS_Data[Rel_D],$C$17)</f>
        <v>27</v>
      </c>
      <c r="E39" s="63">
        <f ca="1">SUMIFS(INDIRECT(E$15),_01_EMIS_Data[OrgID],$A39,_01_EMIS_Data[Rel_D],$C$17)</f>
        <v>27</v>
      </c>
      <c r="F39" s="69">
        <f t="shared" ca="1" si="18"/>
        <v>1</v>
      </c>
      <c r="G39" s="70">
        <f ca="1">SUMIFS(INDIRECT(G$15),_01_EMIS_Data[OrgID],$A39,_01_EMIS_Data[Rel_D],$C$17)</f>
        <v>0</v>
      </c>
      <c r="H39" s="69">
        <f t="shared" ca="1" si="19"/>
        <v>0</v>
      </c>
      <c r="I39" s="70">
        <f ca="1">SUMIFS(INDIRECT(I$15),_01_EMIS_Data[OrgID],$A39,_01_EMIS_Data[Rel_D],$C$17)</f>
        <v>0</v>
      </c>
      <c r="J39" s="69">
        <f t="shared" ca="1" si="20"/>
        <v>0</v>
      </c>
      <c r="K39" s="75"/>
      <c r="L39" s="70">
        <f ca="1">SUMIFS(INDIRECT(L$15),_01_EMIS_Data[OrgID],$A39,_01_EMIS_Data[Rel_D],$C$17)</f>
        <v>1</v>
      </c>
      <c r="M39" s="70">
        <f ca="1">SUMIFS(INDIRECT(M$15),_01_EMIS_Data[OrgID],$A39,_01_EMIS_Data[Rel_D],$C$17)</f>
        <v>0</v>
      </c>
      <c r="N39" s="69">
        <f t="shared" ca="1" si="21"/>
        <v>0</v>
      </c>
      <c r="O39" s="70">
        <f ca="1">SUMIFS(INDIRECT(O$15),_01_EMIS_Data[OrgID],$A39,_01_EMIS_Data[Rel_D],$C$17)</f>
        <v>0</v>
      </c>
      <c r="P39" s="69" t="str">
        <f t="shared" ca="1" si="22"/>
        <v>0%</v>
      </c>
      <c r="Q39" s="70">
        <f ca="1">SUMIFS(INDIRECT(Q$15),_01_EMIS_Data[OrgID],$A39,_01_EMIS_Data[Rel_D],$C$17)</f>
        <v>0</v>
      </c>
      <c r="R39" s="69" t="str">
        <f t="shared" ca="1" si="23"/>
        <v>0%</v>
      </c>
      <c r="S39" s="70">
        <f ca="1">SUMIFS(INDIRECT(S$15),_01_EMIS_Data[OrgID],$A39,_01_EMIS_Data[Rel_D],$C$17)</f>
        <v>0</v>
      </c>
      <c r="T39" s="69" t="str">
        <f t="shared" ca="1" si="24"/>
        <v>0%</v>
      </c>
      <c r="U39" s="75"/>
      <c r="V39" s="70">
        <f ca="1">SUMIFS(INDIRECT(V$15),_01_EMIS_Data[OrgID],$A39,_01_EMIS_Data[Rel_D],$C$17)</f>
        <v>0</v>
      </c>
      <c r="W39" s="69">
        <f t="shared" ca="1" si="25"/>
        <v>0</v>
      </c>
      <c r="X39" s="70">
        <f ca="1">SUMIFS(INDIRECT(X$15),_01_EMIS_Data[OrgID],$A39,_01_EMIS_Data[Rel_D],$C$17)</f>
        <v>0</v>
      </c>
      <c r="Y39" s="69" t="str">
        <f t="shared" ca="1" si="26"/>
        <v>0%</v>
      </c>
      <c r="Z39" s="19"/>
    </row>
    <row r="40" spans="1:26">
      <c r="A40" s="45" t="s">
        <v>57</v>
      </c>
      <c r="B40" s="34" t="s">
        <v>58</v>
      </c>
      <c r="C40" t="s">
        <v>59</v>
      </c>
      <c r="D40" s="63">
        <f ca="1">SUMIFS(INDIRECT(D$15),_01_EMIS_Data[OrgID],$A40,_01_EMIS_Data[Rel_D],$C$17)</f>
        <v>76</v>
      </c>
      <c r="E40" s="63">
        <f ca="1">SUMIFS(INDIRECT(E$15),_01_EMIS_Data[OrgID],$A40,_01_EMIS_Data[Rel_D],$C$17)</f>
        <v>74</v>
      </c>
      <c r="F40" s="69">
        <f t="shared" ca="1" si="18"/>
        <v>0.97368421052631582</v>
      </c>
      <c r="G40" s="70">
        <f ca="1">SUMIFS(INDIRECT(G$15),_01_EMIS_Data[OrgID],$A40,_01_EMIS_Data[Rel_D],$C$17)</f>
        <v>2</v>
      </c>
      <c r="H40" s="69">
        <f t="shared" ca="1" si="19"/>
        <v>2.6315789473684209E-2</v>
      </c>
      <c r="I40" s="70">
        <f ca="1">SUMIFS(INDIRECT(I$15),_01_EMIS_Data[OrgID],$A40,_01_EMIS_Data[Rel_D],$C$17)</f>
        <v>0</v>
      </c>
      <c r="J40" s="69">
        <f t="shared" ca="1" si="20"/>
        <v>0</v>
      </c>
      <c r="K40" s="75"/>
      <c r="L40" s="70">
        <f ca="1">SUMIFS(INDIRECT(L$15),_01_EMIS_Data[OrgID],$A40,_01_EMIS_Data[Rel_D],$C$17)</f>
        <v>11</v>
      </c>
      <c r="M40" s="70">
        <f ca="1">SUMIFS(INDIRECT(M$15),_01_EMIS_Data[OrgID],$A40,_01_EMIS_Data[Rel_D],$C$17)</f>
        <v>2</v>
      </c>
      <c r="N40" s="69">
        <f t="shared" ca="1" si="21"/>
        <v>0.18181818181818182</v>
      </c>
      <c r="O40" s="70">
        <f ca="1">SUMIFS(INDIRECT(O$15),_01_EMIS_Data[OrgID],$A40,_01_EMIS_Data[Rel_D],$C$17)</f>
        <v>0</v>
      </c>
      <c r="P40" s="69">
        <f t="shared" ca="1" si="22"/>
        <v>0</v>
      </c>
      <c r="Q40" s="70">
        <f ca="1">SUMIFS(INDIRECT(Q$15),_01_EMIS_Data[OrgID],$A40,_01_EMIS_Data[Rel_D],$C$17)</f>
        <v>0</v>
      </c>
      <c r="R40" s="69">
        <f t="shared" ca="1" si="23"/>
        <v>0</v>
      </c>
      <c r="S40" s="70">
        <f ca="1">SUMIFS(INDIRECT(S$15),_01_EMIS_Data[OrgID],$A40,_01_EMIS_Data[Rel_D],$C$17)</f>
        <v>0</v>
      </c>
      <c r="T40" s="69">
        <f t="shared" ca="1" si="24"/>
        <v>0</v>
      </c>
      <c r="U40" s="75"/>
      <c r="V40" s="70">
        <f ca="1">SUMIFS(INDIRECT(V$15),_01_EMIS_Data[OrgID],$A40,_01_EMIS_Data[Rel_D],$C$17)</f>
        <v>1</v>
      </c>
      <c r="W40" s="69">
        <f t="shared" ca="1" si="25"/>
        <v>9.0909090909090912E-2</v>
      </c>
      <c r="X40" s="70">
        <f ca="1">SUMIFS(INDIRECT(X$15),_01_EMIS_Data[OrgID],$A40,_01_EMIS_Data[Rel_D],$C$17)</f>
        <v>0</v>
      </c>
      <c r="Y40" s="69">
        <f t="shared" ca="1" si="26"/>
        <v>0</v>
      </c>
      <c r="Z40" s="19"/>
    </row>
    <row r="41" spans="1:26">
      <c r="A41" s="45" t="s">
        <v>60</v>
      </c>
      <c r="B41" s="34" t="s">
        <v>58</v>
      </c>
      <c r="C41" t="s">
        <v>61</v>
      </c>
      <c r="D41" s="63">
        <f ca="1">SUMIFS(INDIRECT(D$15),_01_EMIS_Data[OrgID],$A41,_01_EMIS_Data[Rel_D],$C$17)</f>
        <v>139</v>
      </c>
      <c r="E41" s="63">
        <f ca="1">SUMIFS(INDIRECT(E$15),_01_EMIS_Data[OrgID],$A41,_01_EMIS_Data[Rel_D],$C$17)</f>
        <v>139</v>
      </c>
      <c r="F41" s="69">
        <f t="shared" ca="1" si="18"/>
        <v>1</v>
      </c>
      <c r="G41" s="70">
        <f ca="1">SUMIFS(INDIRECT(G$15),_01_EMIS_Data[OrgID],$A41,_01_EMIS_Data[Rel_D],$C$17)</f>
        <v>0</v>
      </c>
      <c r="H41" s="69">
        <f t="shared" ca="1" si="19"/>
        <v>0</v>
      </c>
      <c r="I41" s="70">
        <f ca="1">SUMIFS(INDIRECT(I$15),_01_EMIS_Data[OrgID],$A41,_01_EMIS_Data[Rel_D],$C$17)</f>
        <v>0</v>
      </c>
      <c r="J41" s="69">
        <f t="shared" ca="1" si="20"/>
        <v>0</v>
      </c>
      <c r="K41" s="75"/>
      <c r="L41" s="70">
        <f ca="1">SUMIFS(INDIRECT(L$15),_01_EMIS_Data[OrgID],$A41,_01_EMIS_Data[Rel_D],$C$17)</f>
        <v>23</v>
      </c>
      <c r="M41" s="70">
        <f ca="1">SUMIFS(INDIRECT(M$15),_01_EMIS_Data[OrgID],$A41,_01_EMIS_Data[Rel_D],$C$17)</f>
        <v>0</v>
      </c>
      <c r="N41" s="69">
        <f t="shared" ca="1" si="21"/>
        <v>0</v>
      </c>
      <c r="O41" s="70">
        <f ca="1">SUMIFS(INDIRECT(O$15),_01_EMIS_Data[OrgID],$A41,_01_EMIS_Data[Rel_D],$C$17)</f>
        <v>0</v>
      </c>
      <c r="P41" s="69" t="str">
        <f t="shared" ca="1" si="22"/>
        <v>0%</v>
      </c>
      <c r="Q41" s="70">
        <f ca="1">SUMIFS(INDIRECT(Q$15),_01_EMIS_Data[OrgID],$A41,_01_EMIS_Data[Rel_D],$C$17)</f>
        <v>0</v>
      </c>
      <c r="R41" s="69" t="str">
        <f t="shared" ca="1" si="23"/>
        <v>0%</v>
      </c>
      <c r="S41" s="70">
        <f ca="1">SUMIFS(INDIRECT(S$15),_01_EMIS_Data[OrgID],$A41,_01_EMIS_Data[Rel_D],$C$17)</f>
        <v>0</v>
      </c>
      <c r="T41" s="69" t="str">
        <f t="shared" ca="1" si="24"/>
        <v>0%</v>
      </c>
      <c r="U41" s="75"/>
      <c r="V41" s="70">
        <f ca="1">SUMIFS(INDIRECT(V$15),_01_EMIS_Data[OrgID],$A41,_01_EMIS_Data[Rel_D],$C$17)</f>
        <v>0</v>
      </c>
      <c r="W41" s="69">
        <f t="shared" ca="1" si="25"/>
        <v>0</v>
      </c>
      <c r="X41" s="70">
        <f ca="1">SUMIFS(INDIRECT(X$15),_01_EMIS_Data[OrgID],$A41,_01_EMIS_Data[Rel_D],$C$17)</f>
        <v>0</v>
      </c>
      <c r="Y41" s="69" t="str">
        <f t="shared" ca="1" si="26"/>
        <v>0%</v>
      </c>
      <c r="Z41" s="19"/>
    </row>
    <row r="42" spans="1:26">
      <c r="A42" s="45" t="s">
        <v>62</v>
      </c>
      <c r="B42" s="34" t="s">
        <v>58</v>
      </c>
      <c r="C42" t="s">
        <v>63</v>
      </c>
      <c r="D42" s="63">
        <f ca="1">SUMIFS(INDIRECT(D$15),_01_EMIS_Data[OrgID],$A42,_01_EMIS_Data[Rel_D],$C$17)</f>
        <v>38</v>
      </c>
      <c r="E42" s="63">
        <f ca="1">SUMIFS(INDIRECT(E$15),_01_EMIS_Data[OrgID],$A42,_01_EMIS_Data[Rel_D],$C$17)</f>
        <v>38</v>
      </c>
      <c r="F42" s="69">
        <f t="shared" ca="1" si="18"/>
        <v>1</v>
      </c>
      <c r="G42" s="70">
        <f ca="1">SUMIFS(INDIRECT(G$15),_01_EMIS_Data[OrgID],$A42,_01_EMIS_Data[Rel_D],$C$17)</f>
        <v>0</v>
      </c>
      <c r="H42" s="69">
        <f t="shared" ca="1" si="19"/>
        <v>0</v>
      </c>
      <c r="I42" s="70">
        <f ca="1">SUMIFS(INDIRECT(I$15),_01_EMIS_Data[OrgID],$A42,_01_EMIS_Data[Rel_D],$C$17)</f>
        <v>0</v>
      </c>
      <c r="J42" s="69">
        <f t="shared" ca="1" si="20"/>
        <v>0</v>
      </c>
      <c r="K42" s="75"/>
      <c r="L42" s="70">
        <f ca="1">SUMIFS(INDIRECT(L$15),_01_EMIS_Data[OrgID],$A42,_01_EMIS_Data[Rel_D],$C$17)</f>
        <v>7</v>
      </c>
      <c r="M42" s="70">
        <f ca="1">SUMIFS(INDIRECT(M$15),_01_EMIS_Data[OrgID],$A42,_01_EMIS_Data[Rel_D],$C$17)</f>
        <v>3</v>
      </c>
      <c r="N42" s="69">
        <f t="shared" ca="1" si="21"/>
        <v>0.42857142857142855</v>
      </c>
      <c r="O42" s="70">
        <f ca="1">SUMIFS(INDIRECT(O$15),_01_EMIS_Data[OrgID],$A42,_01_EMIS_Data[Rel_D],$C$17)</f>
        <v>0</v>
      </c>
      <c r="P42" s="69">
        <f t="shared" ca="1" si="22"/>
        <v>0</v>
      </c>
      <c r="Q42" s="70">
        <f ca="1">SUMIFS(INDIRECT(Q$15),_01_EMIS_Data[OrgID],$A42,_01_EMIS_Data[Rel_D],$C$17)</f>
        <v>0</v>
      </c>
      <c r="R42" s="69">
        <f t="shared" ca="1" si="23"/>
        <v>0</v>
      </c>
      <c r="S42" s="70">
        <f ca="1">SUMIFS(INDIRECT(S$15),_01_EMIS_Data[OrgID],$A42,_01_EMIS_Data[Rel_D],$C$17)</f>
        <v>0</v>
      </c>
      <c r="T42" s="69">
        <f t="shared" ca="1" si="24"/>
        <v>0</v>
      </c>
      <c r="U42" s="75"/>
      <c r="V42" s="70">
        <f ca="1">SUMIFS(INDIRECT(V$15),_01_EMIS_Data[OrgID],$A42,_01_EMIS_Data[Rel_D],$C$17)</f>
        <v>1</v>
      </c>
      <c r="W42" s="69">
        <f t="shared" ca="1" si="25"/>
        <v>0.14285714285714285</v>
      </c>
      <c r="X42" s="70">
        <f ca="1">SUMIFS(INDIRECT(X$15),_01_EMIS_Data[OrgID],$A42,_01_EMIS_Data[Rel_D],$C$17)</f>
        <v>0</v>
      </c>
      <c r="Y42" s="69">
        <f t="shared" ca="1" si="26"/>
        <v>0</v>
      </c>
      <c r="Z42" s="19"/>
    </row>
    <row r="43" spans="1:26">
      <c r="A43" s="45" t="s">
        <v>64</v>
      </c>
      <c r="B43" s="34" t="s">
        <v>58</v>
      </c>
      <c r="C43" t="s">
        <v>65</v>
      </c>
      <c r="D43" s="63">
        <f ca="1">SUMIFS(INDIRECT(D$15),_01_EMIS_Data[OrgID],$A43,_01_EMIS_Data[Rel_D],$C$17)</f>
        <v>49</v>
      </c>
      <c r="E43" s="63">
        <f ca="1">SUMIFS(INDIRECT(E$15),_01_EMIS_Data[OrgID],$A43,_01_EMIS_Data[Rel_D],$C$17)</f>
        <v>49</v>
      </c>
      <c r="F43" s="69">
        <f t="shared" ca="1" si="18"/>
        <v>1</v>
      </c>
      <c r="G43" s="70">
        <f ca="1">SUMIFS(INDIRECT(G$15),_01_EMIS_Data[OrgID],$A43,_01_EMIS_Data[Rel_D],$C$17)</f>
        <v>0</v>
      </c>
      <c r="H43" s="69">
        <f t="shared" ca="1" si="19"/>
        <v>0</v>
      </c>
      <c r="I43" s="70">
        <f ca="1">SUMIFS(INDIRECT(I$15),_01_EMIS_Data[OrgID],$A43,_01_EMIS_Data[Rel_D],$C$17)</f>
        <v>0</v>
      </c>
      <c r="J43" s="69">
        <f t="shared" ca="1" si="20"/>
        <v>0</v>
      </c>
      <c r="K43" s="75"/>
      <c r="L43" s="70">
        <f ca="1">SUMIFS(INDIRECT(L$15),_01_EMIS_Data[OrgID],$A43,_01_EMIS_Data[Rel_D],$C$17)</f>
        <v>18</v>
      </c>
      <c r="M43" s="70">
        <f ca="1">SUMIFS(INDIRECT(M$15),_01_EMIS_Data[OrgID],$A43,_01_EMIS_Data[Rel_D],$C$17)</f>
        <v>1</v>
      </c>
      <c r="N43" s="69">
        <f t="shared" ca="1" si="21"/>
        <v>5.5555555555555552E-2</v>
      </c>
      <c r="O43" s="70">
        <f ca="1">SUMIFS(INDIRECT(O$15),_01_EMIS_Data[OrgID],$A43,_01_EMIS_Data[Rel_D],$C$17)</f>
        <v>0</v>
      </c>
      <c r="P43" s="69">
        <f t="shared" ca="1" si="22"/>
        <v>0</v>
      </c>
      <c r="Q43" s="70">
        <f ca="1">SUMIFS(INDIRECT(Q$15),_01_EMIS_Data[OrgID],$A43,_01_EMIS_Data[Rel_D],$C$17)</f>
        <v>0</v>
      </c>
      <c r="R43" s="69">
        <f t="shared" ca="1" si="23"/>
        <v>0</v>
      </c>
      <c r="S43" s="70">
        <f ca="1">SUMIFS(INDIRECT(S$15),_01_EMIS_Data[OrgID],$A43,_01_EMIS_Data[Rel_D],$C$17)</f>
        <v>0</v>
      </c>
      <c r="T43" s="69">
        <f t="shared" ca="1" si="24"/>
        <v>0</v>
      </c>
      <c r="U43" s="75"/>
      <c r="V43" s="70">
        <f ca="1">SUMIFS(INDIRECT(V$15),_01_EMIS_Data[OrgID],$A43,_01_EMIS_Data[Rel_D],$C$17)</f>
        <v>0</v>
      </c>
      <c r="W43" s="69">
        <f t="shared" ca="1" si="25"/>
        <v>0</v>
      </c>
      <c r="X43" s="70">
        <f ca="1">SUMIFS(INDIRECT(X$15),_01_EMIS_Data[OrgID],$A43,_01_EMIS_Data[Rel_D],$C$17)</f>
        <v>0</v>
      </c>
      <c r="Y43" s="69" t="str">
        <f t="shared" ca="1" si="26"/>
        <v>0%</v>
      </c>
      <c r="Z43" s="19"/>
    </row>
    <row r="44" spans="1:26">
      <c r="A44" s="45" t="s">
        <v>66</v>
      </c>
      <c r="B44" s="34" t="s">
        <v>58</v>
      </c>
      <c r="C44" t="s">
        <v>67</v>
      </c>
      <c r="D44" s="63">
        <f ca="1">SUMIFS(INDIRECT(D$15),_01_EMIS_Data[OrgID],$A44,_01_EMIS_Data[Rel_D],$C$17)</f>
        <v>52</v>
      </c>
      <c r="E44" s="63">
        <f ca="1">SUMIFS(INDIRECT(E$15),_01_EMIS_Data[OrgID],$A44,_01_EMIS_Data[Rel_D],$C$17)</f>
        <v>51</v>
      </c>
      <c r="F44" s="69">
        <f t="shared" ca="1" si="18"/>
        <v>0.98076923076923073</v>
      </c>
      <c r="G44" s="70">
        <f ca="1">SUMIFS(INDIRECT(G$15),_01_EMIS_Data[OrgID],$A44,_01_EMIS_Data[Rel_D],$C$17)</f>
        <v>1</v>
      </c>
      <c r="H44" s="69">
        <f t="shared" ca="1" si="19"/>
        <v>1.9230769230769232E-2</v>
      </c>
      <c r="I44" s="70">
        <f ca="1">SUMIFS(INDIRECT(I$15),_01_EMIS_Data[OrgID],$A44,_01_EMIS_Data[Rel_D],$C$17)</f>
        <v>0</v>
      </c>
      <c r="J44" s="69">
        <f t="shared" ca="1" si="20"/>
        <v>0</v>
      </c>
      <c r="K44" s="75"/>
      <c r="L44" s="70">
        <f ca="1">SUMIFS(INDIRECT(L$15),_01_EMIS_Data[OrgID],$A44,_01_EMIS_Data[Rel_D],$C$17)</f>
        <v>2</v>
      </c>
      <c r="M44" s="70">
        <f ca="1">SUMIFS(INDIRECT(M$15),_01_EMIS_Data[OrgID],$A44,_01_EMIS_Data[Rel_D],$C$17)</f>
        <v>0</v>
      </c>
      <c r="N44" s="69">
        <f t="shared" ca="1" si="21"/>
        <v>0</v>
      </c>
      <c r="O44" s="70">
        <f ca="1">SUMIFS(INDIRECT(O$15),_01_EMIS_Data[OrgID],$A44,_01_EMIS_Data[Rel_D],$C$17)</f>
        <v>0</v>
      </c>
      <c r="P44" s="69" t="str">
        <f t="shared" ca="1" si="22"/>
        <v>0%</v>
      </c>
      <c r="Q44" s="70">
        <f ca="1">SUMIFS(INDIRECT(Q$15),_01_EMIS_Data[OrgID],$A44,_01_EMIS_Data[Rel_D],$C$17)</f>
        <v>0</v>
      </c>
      <c r="R44" s="69" t="str">
        <f t="shared" ca="1" si="23"/>
        <v>0%</v>
      </c>
      <c r="S44" s="70">
        <f ca="1">SUMIFS(INDIRECT(S$15),_01_EMIS_Data[OrgID],$A44,_01_EMIS_Data[Rel_D],$C$17)</f>
        <v>0</v>
      </c>
      <c r="T44" s="69" t="str">
        <f t="shared" ca="1" si="24"/>
        <v>0%</v>
      </c>
      <c r="U44" s="75"/>
      <c r="V44" s="70">
        <f ca="1">SUMIFS(INDIRECT(V$15),_01_EMIS_Data[OrgID],$A44,_01_EMIS_Data[Rel_D],$C$17)</f>
        <v>0</v>
      </c>
      <c r="W44" s="69">
        <f t="shared" ca="1" si="25"/>
        <v>0</v>
      </c>
      <c r="X44" s="70">
        <f ca="1">SUMIFS(INDIRECT(X$15),_01_EMIS_Data[OrgID],$A44,_01_EMIS_Data[Rel_D],$C$17)</f>
        <v>0</v>
      </c>
      <c r="Y44" s="69" t="str">
        <f t="shared" ca="1" si="26"/>
        <v>0%</v>
      </c>
      <c r="Z44" s="19"/>
    </row>
    <row r="45" spans="1:26">
      <c r="A45" s="45" t="s">
        <v>68</v>
      </c>
      <c r="B45" s="34" t="s">
        <v>58</v>
      </c>
      <c r="C45" t="s">
        <v>69</v>
      </c>
      <c r="D45" s="63">
        <f ca="1">SUMIFS(INDIRECT(D$15),_01_EMIS_Data[OrgID],$A45,_01_EMIS_Data[Rel_D],$C$17)</f>
        <v>65</v>
      </c>
      <c r="E45" s="63">
        <f ca="1">SUMIFS(INDIRECT(E$15),_01_EMIS_Data[OrgID],$A45,_01_EMIS_Data[Rel_D],$C$17)</f>
        <v>65</v>
      </c>
      <c r="F45" s="69">
        <f t="shared" ca="1" si="18"/>
        <v>1</v>
      </c>
      <c r="G45" s="70">
        <f ca="1">SUMIFS(INDIRECT(G$15),_01_EMIS_Data[OrgID],$A45,_01_EMIS_Data[Rel_D],$C$17)</f>
        <v>0</v>
      </c>
      <c r="H45" s="69">
        <f t="shared" ca="1" si="19"/>
        <v>0</v>
      </c>
      <c r="I45" s="70">
        <f ca="1">SUMIFS(INDIRECT(I$15),_01_EMIS_Data[OrgID],$A45,_01_EMIS_Data[Rel_D],$C$17)</f>
        <v>0</v>
      </c>
      <c r="J45" s="69">
        <f t="shared" ca="1" si="20"/>
        <v>0</v>
      </c>
      <c r="K45" s="75"/>
      <c r="L45" s="70">
        <f ca="1">SUMIFS(INDIRECT(L$15),_01_EMIS_Data[OrgID],$A45,_01_EMIS_Data[Rel_D],$C$17)</f>
        <v>10</v>
      </c>
      <c r="M45" s="70">
        <f ca="1">SUMIFS(INDIRECT(M$15),_01_EMIS_Data[OrgID],$A45,_01_EMIS_Data[Rel_D],$C$17)</f>
        <v>1</v>
      </c>
      <c r="N45" s="69">
        <f t="shared" ca="1" si="21"/>
        <v>0.1</v>
      </c>
      <c r="O45" s="70">
        <f ca="1">SUMIFS(INDIRECT(O$15),_01_EMIS_Data[OrgID],$A45,_01_EMIS_Data[Rel_D],$C$17)</f>
        <v>0</v>
      </c>
      <c r="P45" s="69">
        <f t="shared" ca="1" si="22"/>
        <v>0</v>
      </c>
      <c r="Q45" s="70">
        <f ca="1">SUMIFS(INDIRECT(Q$15),_01_EMIS_Data[OrgID],$A45,_01_EMIS_Data[Rel_D],$C$17)</f>
        <v>0</v>
      </c>
      <c r="R45" s="69">
        <f t="shared" ca="1" si="23"/>
        <v>0</v>
      </c>
      <c r="S45" s="70">
        <f ca="1">SUMIFS(INDIRECT(S$15),_01_EMIS_Data[OrgID],$A45,_01_EMIS_Data[Rel_D],$C$17)</f>
        <v>0</v>
      </c>
      <c r="T45" s="69">
        <f t="shared" ca="1" si="24"/>
        <v>0</v>
      </c>
      <c r="U45" s="75"/>
      <c r="V45" s="70">
        <f ca="1">SUMIFS(INDIRECT(V$15),_01_EMIS_Data[OrgID],$A45,_01_EMIS_Data[Rel_D],$C$17)</f>
        <v>0</v>
      </c>
      <c r="W45" s="69">
        <f t="shared" ca="1" si="25"/>
        <v>0</v>
      </c>
      <c r="X45" s="70">
        <f ca="1">SUMIFS(INDIRECT(X$15),_01_EMIS_Data[OrgID],$A45,_01_EMIS_Data[Rel_D],$C$17)</f>
        <v>0</v>
      </c>
      <c r="Y45" s="69" t="str">
        <f t="shared" ca="1" si="26"/>
        <v>0%</v>
      </c>
      <c r="Z45" s="19"/>
    </row>
    <row r="46" spans="1:26">
      <c r="A46" s="45" t="s">
        <v>70</v>
      </c>
      <c r="B46" s="34" t="s">
        <v>58</v>
      </c>
      <c r="C46" t="s">
        <v>71</v>
      </c>
      <c r="D46" s="63">
        <f ca="1">SUMIFS(INDIRECT(D$15),_01_EMIS_Data[OrgID],$A46,_01_EMIS_Data[Rel_D],$C$17)</f>
        <v>431</v>
      </c>
      <c r="E46" s="63">
        <f ca="1">SUMIFS(INDIRECT(E$15),_01_EMIS_Data[OrgID],$A46,_01_EMIS_Data[Rel_D],$C$17)</f>
        <v>415</v>
      </c>
      <c r="F46" s="69">
        <f t="shared" ca="1" si="18"/>
        <v>0.96287703016241299</v>
      </c>
      <c r="G46" s="70">
        <f ca="1">SUMIFS(INDIRECT(G$15),_01_EMIS_Data[OrgID],$A46,_01_EMIS_Data[Rel_D],$C$17)</f>
        <v>16</v>
      </c>
      <c r="H46" s="69">
        <f t="shared" ca="1" si="19"/>
        <v>3.7122969837587005E-2</v>
      </c>
      <c r="I46" s="70">
        <f ca="1">SUMIFS(INDIRECT(I$15),_01_EMIS_Data[OrgID],$A46,_01_EMIS_Data[Rel_D],$C$17)</f>
        <v>0</v>
      </c>
      <c r="J46" s="69">
        <f t="shared" ca="1" si="20"/>
        <v>0</v>
      </c>
      <c r="K46" s="75"/>
      <c r="L46" s="70">
        <f ca="1">SUMIFS(INDIRECT(L$15),_01_EMIS_Data[OrgID],$A46,_01_EMIS_Data[Rel_D],$C$17)</f>
        <v>16</v>
      </c>
      <c r="M46" s="70">
        <f ca="1">SUMIFS(INDIRECT(M$15),_01_EMIS_Data[OrgID],$A46,_01_EMIS_Data[Rel_D],$C$17)</f>
        <v>0</v>
      </c>
      <c r="N46" s="69">
        <f t="shared" ca="1" si="21"/>
        <v>0</v>
      </c>
      <c r="O46" s="70">
        <f ca="1">SUMIFS(INDIRECT(O$15),_01_EMIS_Data[OrgID],$A46,_01_EMIS_Data[Rel_D],$C$17)</f>
        <v>0</v>
      </c>
      <c r="P46" s="69" t="str">
        <f t="shared" ca="1" si="22"/>
        <v>0%</v>
      </c>
      <c r="Q46" s="70">
        <f ca="1">SUMIFS(INDIRECT(Q$15),_01_EMIS_Data[OrgID],$A46,_01_EMIS_Data[Rel_D],$C$17)</f>
        <v>0</v>
      </c>
      <c r="R46" s="69" t="str">
        <f t="shared" ca="1" si="23"/>
        <v>0%</v>
      </c>
      <c r="S46" s="70">
        <f ca="1">SUMIFS(INDIRECT(S$15),_01_EMIS_Data[OrgID],$A46,_01_EMIS_Data[Rel_D],$C$17)</f>
        <v>0</v>
      </c>
      <c r="T46" s="69" t="str">
        <f t="shared" ca="1" si="24"/>
        <v>0%</v>
      </c>
      <c r="U46" s="75"/>
      <c r="V46" s="70">
        <f ca="1">SUMIFS(INDIRECT(V$15),_01_EMIS_Data[OrgID],$A46,_01_EMIS_Data[Rel_D],$C$17)</f>
        <v>0</v>
      </c>
      <c r="W46" s="69">
        <f t="shared" ca="1" si="25"/>
        <v>0</v>
      </c>
      <c r="X46" s="70">
        <f ca="1">SUMIFS(INDIRECT(X$15),_01_EMIS_Data[OrgID],$A46,_01_EMIS_Data[Rel_D],$C$17)</f>
        <v>0</v>
      </c>
      <c r="Y46" s="69" t="str">
        <f t="shared" ca="1" si="26"/>
        <v>0%</v>
      </c>
      <c r="Z46" s="19"/>
    </row>
    <row r="47" spans="1:26">
      <c r="A47" s="45" t="s">
        <v>72</v>
      </c>
      <c r="B47" s="34" t="s">
        <v>73</v>
      </c>
      <c r="C47" t="s">
        <v>74</v>
      </c>
      <c r="D47" s="63">
        <f ca="1">SUMIFS(INDIRECT(D$15),_01_EMIS_Data[OrgID],$A47,_01_EMIS_Data[Rel_D],$C$17)</f>
        <v>60</v>
      </c>
      <c r="E47" s="63">
        <f ca="1">SUMIFS(INDIRECT(E$15),_01_EMIS_Data[OrgID],$A47,_01_EMIS_Data[Rel_D],$C$17)</f>
        <v>60</v>
      </c>
      <c r="F47" s="69">
        <f t="shared" ca="1" si="18"/>
        <v>1</v>
      </c>
      <c r="G47" s="70">
        <f ca="1">SUMIFS(INDIRECT(G$15),_01_EMIS_Data[OrgID],$A47,_01_EMIS_Data[Rel_D],$C$17)</f>
        <v>0</v>
      </c>
      <c r="H47" s="69">
        <f t="shared" ca="1" si="19"/>
        <v>0</v>
      </c>
      <c r="I47" s="70">
        <f ca="1">SUMIFS(INDIRECT(I$15),_01_EMIS_Data[OrgID],$A47,_01_EMIS_Data[Rel_D],$C$17)</f>
        <v>0</v>
      </c>
      <c r="J47" s="69">
        <f t="shared" ca="1" si="20"/>
        <v>0</v>
      </c>
      <c r="K47" s="75"/>
      <c r="L47" s="70">
        <f ca="1">SUMIFS(INDIRECT(L$15),_01_EMIS_Data[OrgID],$A47,_01_EMIS_Data[Rel_D],$C$17)</f>
        <v>7</v>
      </c>
      <c r="M47" s="70">
        <f ca="1">SUMIFS(INDIRECT(M$15),_01_EMIS_Data[OrgID],$A47,_01_EMIS_Data[Rel_D],$C$17)</f>
        <v>1</v>
      </c>
      <c r="N47" s="69">
        <f t="shared" ca="1" si="21"/>
        <v>0.14285714285714285</v>
      </c>
      <c r="O47" s="70">
        <f ca="1">SUMIFS(INDIRECT(O$15),_01_EMIS_Data[OrgID],$A47,_01_EMIS_Data[Rel_D],$C$17)</f>
        <v>0</v>
      </c>
      <c r="P47" s="69">
        <f t="shared" ca="1" si="22"/>
        <v>0</v>
      </c>
      <c r="Q47" s="70">
        <f ca="1">SUMIFS(INDIRECT(Q$15),_01_EMIS_Data[OrgID],$A47,_01_EMIS_Data[Rel_D],$C$17)</f>
        <v>0</v>
      </c>
      <c r="R47" s="69">
        <f t="shared" ca="1" si="23"/>
        <v>0</v>
      </c>
      <c r="S47" s="70">
        <f ca="1">SUMIFS(INDIRECT(S$15),_01_EMIS_Data[OrgID],$A47,_01_EMIS_Data[Rel_D],$C$17)</f>
        <v>0</v>
      </c>
      <c r="T47" s="69">
        <f t="shared" ca="1" si="24"/>
        <v>0</v>
      </c>
      <c r="U47" s="75"/>
      <c r="V47" s="70">
        <f ca="1">SUMIFS(INDIRECT(V$15),_01_EMIS_Data[OrgID],$A47,_01_EMIS_Data[Rel_D],$C$17)</f>
        <v>1</v>
      </c>
      <c r="W47" s="69">
        <f t="shared" ca="1" si="25"/>
        <v>0.14285714285714285</v>
      </c>
      <c r="X47" s="70">
        <f ca="1">SUMIFS(INDIRECT(X$15),_01_EMIS_Data[OrgID],$A47,_01_EMIS_Data[Rel_D],$C$17)</f>
        <v>0</v>
      </c>
      <c r="Y47" s="69">
        <f t="shared" ca="1" si="26"/>
        <v>0</v>
      </c>
      <c r="Z47" s="19"/>
    </row>
    <row r="48" spans="1:26">
      <c r="A48" s="45" t="s">
        <v>75</v>
      </c>
      <c r="B48" s="34" t="s">
        <v>73</v>
      </c>
      <c r="C48" t="s">
        <v>76</v>
      </c>
      <c r="D48" s="63">
        <f ca="1">SUMIFS(INDIRECT(D$15),_01_EMIS_Data[OrgID],$A48,_01_EMIS_Data[Rel_D],$C$17)</f>
        <v>51</v>
      </c>
      <c r="E48" s="63">
        <f ca="1">SUMIFS(INDIRECT(E$15),_01_EMIS_Data[OrgID],$A48,_01_EMIS_Data[Rel_D],$C$17)</f>
        <v>51</v>
      </c>
      <c r="F48" s="69">
        <f t="shared" ca="1" si="18"/>
        <v>1</v>
      </c>
      <c r="G48" s="70">
        <f ca="1">SUMIFS(INDIRECT(G$15),_01_EMIS_Data[OrgID],$A48,_01_EMIS_Data[Rel_D],$C$17)</f>
        <v>0</v>
      </c>
      <c r="H48" s="69">
        <f t="shared" ca="1" si="19"/>
        <v>0</v>
      </c>
      <c r="I48" s="70">
        <f ca="1">SUMIFS(INDIRECT(I$15),_01_EMIS_Data[OrgID],$A48,_01_EMIS_Data[Rel_D],$C$17)</f>
        <v>0</v>
      </c>
      <c r="J48" s="69">
        <f t="shared" ca="1" si="20"/>
        <v>0</v>
      </c>
      <c r="K48" s="75"/>
      <c r="L48" s="70">
        <f ca="1">SUMIFS(INDIRECT(L$15),_01_EMIS_Data[OrgID],$A48,_01_EMIS_Data[Rel_D],$C$17)</f>
        <v>2</v>
      </c>
      <c r="M48" s="70">
        <f ca="1">SUMIFS(INDIRECT(M$15),_01_EMIS_Data[OrgID],$A48,_01_EMIS_Data[Rel_D],$C$17)</f>
        <v>0</v>
      </c>
      <c r="N48" s="69">
        <f t="shared" ca="1" si="21"/>
        <v>0</v>
      </c>
      <c r="O48" s="70">
        <f ca="1">SUMIFS(INDIRECT(O$15),_01_EMIS_Data[OrgID],$A48,_01_EMIS_Data[Rel_D],$C$17)</f>
        <v>0</v>
      </c>
      <c r="P48" s="69" t="str">
        <f t="shared" ca="1" si="22"/>
        <v>0%</v>
      </c>
      <c r="Q48" s="70">
        <f ca="1">SUMIFS(INDIRECT(Q$15),_01_EMIS_Data[OrgID],$A48,_01_EMIS_Data[Rel_D],$C$17)</f>
        <v>0</v>
      </c>
      <c r="R48" s="69" t="str">
        <f t="shared" ca="1" si="23"/>
        <v>0%</v>
      </c>
      <c r="S48" s="70">
        <f ca="1">SUMIFS(INDIRECT(S$15),_01_EMIS_Data[OrgID],$A48,_01_EMIS_Data[Rel_D],$C$17)</f>
        <v>0</v>
      </c>
      <c r="T48" s="69" t="str">
        <f t="shared" ca="1" si="24"/>
        <v>0%</v>
      </c>
      <c r="U48" s="75"/>
      <c r="V48" s="70">
        <f ca="1">SUMIFS(INDIRECT(V$15),_01_EMIS_Data[OrgID],$A48,_01_EMIS_Data[Rel_D],$C$17)</f>
        <v>0</v>
      </c>
      <c r="W48" s="69">
        <f t="shared" ca="1" si="25"/>
        <v>0</v>
      </c>
      <c r="X48" s="70">
        <f ca="1">SUMIFS(INDIRECT(X$15),_01_EMIS_Data[OrgID],$A48,_01_EMIS_Data[Rel_D],$C$17)</f>
        <v>0</v>
      </c>
      <c r="Y48" s="69" t="str">
        <f t="shared" ca="1" si="26"/>
        <v>0%</v>
      </c>
      <c r="Z48" s="19"/>
    </row>
    <row r="49" spans="1:26">
      <c r="A49" s="45" t="s">
        <v>77</v>
      </c>
      <c r="B49" s="34" t="s">
        <v>73</v>
      </c>
      <c r="C49" t="s">
        <v>78</v>
      </c>
      <c r="D49" s="63">
        <f ca="1">SUMIFS(INDIRECT(D$15),_01_EMIS_Data[OrgID],$A49,_01_EMIS_Data[Rel_D],$C$17)</f>
        <v>79</v>
      </c>
      <c r="E49" s="63">
        <f ca="1">SUMIFS(INDIRECT(E$15),_01_EMIS_Data[OrgID],$A49,_01_EMIS_Data[Rel_D],$C$17)</f>
        <v>79</v>
      </c>
      <c r="F49" s="69">
        <f t="shared" ca="1" si="18"/>
        <v>1</v>
      </c>
      <c r="G49" s="70">
        <f ca="1">SUMIFS(INDIRECT(G$15),_01_EMIS_Data[OrgID],$A49,_01_EMIS_Data[Rel_D],$C$17)</f>
        <v>0</v>
      </c>
      <c r="H49" s="69">
        <f t="shared" ca="1" si="19"/>
        <v>0</v>
      </c>
      <c r="I49" s="70">
        <f ca="1">SUMIFS(INDIRECT(I$15),_01_EMIS_Data[OrgID],$A49,_01_EMIS_Data[Rel_D],$C$17)</f>
        <v>0</v>
      </c>
      <c r="J49" s="69">
        <f t="shared" ca="1" si="20"/>
        <v>0</v>
      </c>
      <c r="K49" s="75"/>
      <c r="L49" s="70">
        <f ca="1">SUMIFS(INDIRECT(L$15),_01_EMIS_Data[OrgID],$A49,_01_EMIS_Data[Rel_D],$C$17)</f>
        <v>1</v>
      </c>
      <c r="M49" s="70">
        <f ca="1">SUMIFS(INDIRECT(M$15),_01_EMIS_Data[OrgID],$A49,_01_EMIS_Data[Rel_D],$C$17)</f>
        <v>0</v>
      </c>
      <c r="N49" s="69">
        <f t="shared" ca="1" si="21"/>
        <v>0</v>
      </c>
      <c r="O49" s="70">
        <f ca="1">SUMIFS(INDIRECT(O$15),_01_EMIS_Data[OrgID],$A49,_01_EMIS_Data[Rel_D],$C$17)</f>
        <v>0</v>
      </c>
      <c r="P49" s="69" t="str">
        <f t="shared" ca="1" si="22"/>
        <v>0%</v>
      </c>
      <c r="Q49" s="70">
        <f ca="1">SUMIFS(INDIRECT(Q$15),_01_EMIS_Data[OrgID],$A49,_01_EMIS_Data[Rel_D],$C$17)</f>
        <v>0</v>
      </c>
      <c r="R49" s="69" t="str">
        <f t="shared" ca="1" si="23"/>
        <v>0%</v>
      </c>
      <c r="S49" s="70">
        <f ca="1">SUMIFS(INDIRECT(S$15),_01_EMIS_Data[OrgID],$A49,_01_EMIS_Data[Rel_D],$C$17)</f>
        <v>0</v>
      </c>
      <c r="T49" s="69" t="str">
        <f t="shared" ca="1" si="24"/>
        <v>0%</v>
      </c>
      <c r="U49" s="75"/>
      <c r="V49" s="70">
        <f ca="1">SUMIFS(INDIRECT(V$15),_01_EMIS_Data[OrgID],$A49,_01_EMIS_Data[Rel_D],$C$17)</f>
        <v>0</v>
      </c>
      <c r="W49" s="69">
        <f t="shared" ca="1" si="25"/>
        <v>0</v>
      </c>
      <c r="X49" s="70">
        <f ca="1">SUMIFS(INDIRECT(X$15),_01_EMIS_Data[OrgID],$A49,_01_EMIS_Data[Rel_D],$C$17)</f>
        <v>0</v>
      </c>
      <c r="Y49" s="69" t="str">
        <f t="shared" ca="1" si="26"/>
        <v>0%</v>
      </c>
      <c r="Z49" s="19"/>
    </row>
    <row r="50" spans="1:26">
      <c r="A50" s="45" t="s">
        <v>79</v>
      </c>
      <c r="B50" s="34" t="s">
        <v>73</v>
      </c>
      <c r="C50" t="s">
        <v>80</v>
      </c>
      <c r="D50" s="63">
        <f ca="1">SUMIFS(INDIRECT(D$15),_01_EMIS_Data[OrgID],$A50,_01_EMIS_Data[Rel_D],$C$17)</f>
        <v>78</v>
      </c>
      <c r="E50" s="63">
        <f ca="1">SUMIFS(INDIRECT(E$15),_01_EMIS_Data[OrgID],$A50,_01_EMIS_Data[Rel_D],$C$17)</f>
        <v>76</v>
      </c>
      <c r="F50" s="69">
        <f t="shared" ca="1" si="18"/>
        <v>0.97435897435897434</v>
      </c>
      <c r="G50" s="70">
        <f ca="1">SUMIFS(INDIRECT(G$15),_01_EMIS_Data[OrgID],$A50,_01_EMIS_Data[Rel_D],$C$17)</f>
        <v>2</v>
      </c>
      <c r="H50" s="69">
        <f t="shared" ca="1" si="19"/>
        <v>2.564102564102564E-2</v>
      </c>
      <c r="I50" s="70">
        <f ca="1">SUMIFS(INDIRECT(I$15),_01_EMIS_Data[OrgID],$A50,_01_EMIS_Data[Rel_D],$C$17)</f>
        <v>0</v>
      </c>
      <c r="J50" s="69">
        <f t="shared" ca="1" si="20"/>
        <v>0</v>
      </c>
      <c r="K50" s="75"/>
      <c r="L50" s="70">
        <f ca="1">SUMIFS(INDIRECT(L$15),_01_EMIS_Data[OrgID],$A50,_01_EMIS_Data[Rel_D],$C$17)</f>
        <v>25</v>
      </c>
      <c r="M50" s="70">
        <f ca="1">SUMIFS(INDIRECT(M$15),_01_EMIS_Data[OrgID],$A50,_01_EMIS_Data[Rel_D],$C$17)</f>
        <v>1</v>
      </c>
      <c r="N50" s="69">
        <f t="shared" ca="1" si="21"/>
        <v>0.04</v>
      </c>
      <c r="O50" s="70">
        <f ca="1">SUMIFS(INDIRECT(O$15),_01_EMIS_Data[OrgID],$A50,_01_EMIS_Data[Rel_D],$C$17)</f>
        <v>0</v>
      </c>
      <c r="P50" s="69">
        <f t="shared" ca="1" si="22"/>
        <v>0</v>
      </c>
      <c r="Q50" s="70">
        <f ca="1">SUMIFS(INDIRECT(Q$15),_01_EMIS_Data[OrgID],$A50,_01_EMIS_Data[Rel_D],$C$17)</f>
        <v>0</v>
      </c>
      <c r="R50" s="69">
        <f t="shared" ca="1" si="23"/>
        <v>0</v>
      </c>
      <c r="S50" s="70">
        <f ca="1">SUMIFS(INDIRECT(S$15),_01_EMIS_Data[OrgID],$A50,_01_EMIS_Data[Rel_D],$C$17)</f>
        <v>0</v>
      </c>
      <c r="T50" s="69">
        <f t="shared" ca="1" si="24"/>
        <v>0</v>
      </c>
      <c r="U50" s="75"/>
      <c r="V50" s="70">
        <f ca="1">SUMIFS(INDIRECT(V$15),_01_EMIS_Data[OrgID],$A50,_01_EMIS_Data[Rel_D],$C$17)</f>
        <v>0</v>
      </c>
      <c r="W50" s="69">
        <f t="shared" ca="1" si="25"/>
        <v>0</v>
      </c>
      <c r="X50" s="70">
        <f ca="1">SUMIFS(INDIRECT(X$15),_01_EMIS_Data[OrgID],$A50,_01_EMIS_Data[Rel_D],$C$17)</f>
        <v>0</v>
      </c>
      <c r="Y50" s="69" t="str">
        <f t="shared" ca="1" si="26"/>
        <v>0%</v>
      </c>
      <c r="Z50" s="19"/>
    </row>
    <row r="51" spans="1:26">
      <c r="A51" s="45" t="s">
        <v>81</v>
      </c>
      <c r="B51" s="34" t="s">
        <v>73</v>
      </c>
      <c r="C51" t="s">
        <v>82</v>
      </c>
      <c r="D51" s="63">
        <f ca="1">SUMIFS(INDIRECT(D$15),_01_EMIS_Data[OrgID],$A51,_01_EMIS_Data[Rel_D],$C$17)</f>
        <v>54</v>
      </c>
      <c r="E51" s="63">
        <f ca="1">SUMIFS(INDIRECT(E$15),_01_EMIS_Data[OrgID],$A51,_01_EMIS_Data[Rel_D],$C$17)</f>
        <v>54</v>
      </c>
      <c r="F51" s="69">
        <f t="shared" ca="1" si="18"/>
        <v>1</v>
      </c>
      <c r="G51" s="70">
        <f ca="1">SUMIFS(INDIRECT(G$15),_01_EMIS_Data[OrgID],$A51,_01_EMIS_Data[Rel_D],$C$17)</f>
        <v>0</v>
      </c>
      <c r="H51" s="69">
        <f t="shared" ca="1" si="19"/>
        <v>0</v>
      </c>
      <c r="I51" s="70">
        <f ca="1">SUMIFS(INDIRECT(I$15),_01_EMIS_Data[OrgID],$A51,_01_EMIS_Data[Rel_D],$C$17)</f>
        <v>0</v>
      </c>
      <c r="J51" s="69">
        <f t="shared" ca="1" si="20"/>
        <v>0</v>
      </c>
      <c r="K51" s="75"/>
      <c r="L51" s="70">
        <f ca="1">SUMIFS(INDIRECT(L$15),_01_EMIS_Data[OrgID],$A51,_01_EMIS_Data[Rel_D],$C$17)</f>
        <v>14</v>
      </c>
      <c r="M51" s="70">
        <f ca="1">SUMIFS(INDIRECT(M$15),_01_EMIS_Data[OrgID],$A51,_01_EMIS_Data[Rel_D],$C$17)</f>
        <v>2</v>
      </c>
      <c r="N51" s="69">
        <f t="shared" ca="1" si="21"/>
        <v>0.14285714285714285</v>
      </c>
      <c r="O51" s="70">
        <f ca="1">SUMIFS(INDIRECT(O$15),_01_EMIS_Data[OrgID],$A51,_01_EMIS_Data[Rel_D],$C$17)</f>
        <v>0</v>
      </c>
      <c r="P51" s="69">
        <f t="shared" ca="1" si="22"/>
        <v>0</v>
      </c>
      <c r="Q51" s="70">
        <f ca="1">SUMIFS(INDIRECT(Q$15),_01_EMIS_Data[OrgID],$A51,_01_EMIS_Data[Rel_D],$C$17)</f>
        <v>0</v>
      </c>
      <c r="R51" s="69">
        <f t="shared" ca="1" si="23"/>
        <v>0</v>
      </c>
      <c r="S51" s="70">
        <f ca="1">SUMIFS(INDIRECT(S$15),_01_EMIS_Data[OrgID],$A51,_01_EMIS_Data[Rel_D],$C$17)</f>
        <v>0</v>
      </c>
      <c r="T51" s="69">
        <f t="shared" ca="1" si="24"/>
        <v>0</v>
      </c>
      <c r="U51" s="75"/>
      <c r="V51" s="70">
        <f ca="1">SUMIFS(INDIRECT(V$15),_01_EMIS_Data[OrgID],$A51,_01_EMIS_Data[Rel_D],$C$17)</f>
        <v>1</v>
      </c>
      <c r="W51" s="69">
        <f t="shared" ca="1" si="25"/>
        <v>7.1428571428571425E-2</v>
      </c>
      <c r="X51" s="70">
        <f ca="1">SUMIFS(INDIRECT(X$15),_01_EMIS_Data[OrgID],$A51,_01_EMIS_Data[Rel_D],$C$17)</f>
        <v>0</v>
      </c>
      <c r="Y51" s="69">
        <f t="shared" ca="1" si="26"/>
        <v>0</v>
      </c>
      <c r="Z51" s="19"/>
    </row>
    <row r="52" spans="1:26">
      <c r="A52" s="45" t="s">
        <v>83</v>
      </c>
      <c r="B52" s="34" t="s">
        <v>73</v>
      </c>
      <c r="C52" t="s">
        <v>84</v>
      </c>
      <c r="D52" s="63">
        <f ca="1">SUMIFS(INDIRECT(D$15),_01_EMIS_Data[OrgID],$A52,_01_EMIS_Data[Rel_D],$C$17)</f>
        <v>52</v>
      </c>
      <c r="E52" s="63">
        <f ca="1">SUMIFS(INDIRECT(E$15),_01_EMIS_Data[OrgID],$A52,_01_EMIS_Data[Rel_D],$C$17)</f>
        <v>51</v>
      </c>
      <c r="F52" s="69">
        <f t="shared" ca="1" si="18"/>
        <v>0.98076923076923073</v>
      </c>
      <c r="G52" s="70">
        <f ca="1">SUMIFS(INDIRECT(G$15),_01_EMIS_Data[OrgID],$A52,_01_EMIS_Data[Rel_D],$C$17)</f>
        <v>1</v>
      </c>
      <c r="H52" s="69">
        <f t="shared" ca="1" si="19"/>
        <v>1.9230769230769232E-2</v>
      </c>
      <c r="I52" s="70">
        <f ca="1">SUMIFS(INDIRECT(I$15),_01_EMIS_Data[OrgID],$A52,_01_EMIS_Data[Rel_D],$C$17)</f>
        <v>0</v>
      </c>
      <c r="J52" s="69">
        <f t="shared" ca="1" si="20"/>
        <v>0</v>
      </c>
      <c r="K52" s="75"/>
      <c r="L52" s="70">
        <f ca="1">SUMIFS(INDIRECT(L$15),_01_EMIS_Data[OrgID],$A52,_01_EMIS_Data[Rel_D],$C$17)</f>
        <v>4</v>
      </c>
      <c r="M52" s="70">
        <f ca="1">SUMIFS(INDIRECT(M$15),_01_EMIS_Data[OrgID],$A52,_01_EMIS_Data[Rel_D],$C$17)</f>
        <v>3</v>
      </c>
      <c r="N52" s="69">
        <f t="shared" ca="1" si="21"/>
        <v>0.75</v>
      </c>
      <c r="O52" s="70">
        <f ca="1">SUMIFS(INDIRECT(O$15),_01_EMIS_Data[OrgID],$A52,_01_EMIS_Data[Rel_D],$C$17)</f>
        <v>3</v>
      </c>
      <c r="P52" s="69">
        <f t="shared" ca="1" si="22"/>
        <v>1</v>
      </c>
      <c r="Q52" s="70">
        <f ca="1">SUMIFS(INDIRECT(Q$15),_01_EMIS_Data[OrgID],$A52,_01_EMIS_Data[Rel_D],$C$17)</f>
        <v>3</v>
      </c>
      <c r="R52" s="69">
        <f t="shared" ca="1" si="23"/>
        <v>1</v>
      </c>
      <c r="S52" s="70">
        <f ca="1">SUMIFS(INDIRECT(S$15),_01_EMIS_Data[OrgID],$A52,_01_EMIS_Data[Rel_D],$C$17)</f>
        <v>3</v>
      </c>
      <c r="T52" s="69">
        <f t="shared" ca="1" si="24"/>
        <v>1</v>
      </c>
      <c r="U52" s="75"/>
      <c r="V52" s="70">
        <f ca="1">SUMIFS(INDIRECT(V$15),_01_EMIS_Data[OrgID],$A52,_01_EMIS_Data[Rel_D],$C$17)</f>
        <v>0</v>
      </c>
      <c r="W52" s="69">
        <f t="shared" ca="1" si="25"/>
        <v>0</v>
      </c>
      <c r="X52" s="70">
        <f ca="1">SUMIFS(INDIRECT(X$15),_01_EMIS_Data[OrgID],$A52,_01_EMIS_Data[Rel_D],$C$17)</f>
        <v>0</v>
      </c>
      <c r="Y52" s="69" t="str">
        <f t="shared" ca="1" si="26"/>
        <v>0%</v>
      </c>
      <c r="Z52" s="19"/>
    </row>
    <row r="53" spans="1:26">
      <c r="A53" s="45" t="s">
        <v>85</v>
      </c>
      <c r="B53" s="34" t="s">
        <v>73</v>
      </c>
      <c r="C53" t="s">
        <v>86</v>
      </c>
      <c r="D53" s="63">
        <f ca="1">SUMIFS(INDIRECT(D$15),_01_EMIS_Data[OrgID],$A53,_01_EMIS_Data[Rel_D],$C$17)</f>
        <v>53</v>
      </c>
      <c r="E53" s="63">
        <f ca="1">SUMIFS(INDIRECT(E$15),_01_EMIS_Data[OrgID],$A53,_01_EMIS_Data[Rel_D],$C$17)</f>
        <v>53</v>
      </c>
      <c r="F53" s="69">
        <f t="shared" ca="1" si="18"/>
        <v>1</v>
      </c>
      <c r="G53" s="70">
        <f ca="1">SUMIFS(INDIRECT(G$15),_01_EMIS_Data[OrgID],$A53,_01_EMIS_Data[Rel_D],$C$17)</f>
        <v>0</v>
      </c>
      <c r="H53" s="69">
        <f t="shared" ca="1" si="19"/>
        <v>0</v>
      </c>
      <c r="I53" s="70">
        <f ca="1">SUMIFS(INDIRECT(I$15),_01_EMIS_Data[OrgID],$A53,_01_EMIS_Data[Rel_D],$C$17)</f>
        <v>0</v>
      </c>
      <c r="J53" s="69">
        <f t="shared" ca="1" si="20"/>
        <v>0</v>
      </c>
      <c r="K53" s="75"/>
      <c r="L53" s="70">
        <f ca="1">SUMIFS(INDIRECT(L$15),_01_EMIS_Data[OrgID],$A53,_01_EMIS_Data[Rel_D],$C$17)</f>
        <v>3</v>
      </c>
      <c r="M53" s="70">
        <f ca="1">SUMIFS(INDIRECT(M$15),_01_EMIS_Data[OrgID],$A53,_01_EMIS_Data[Rel_D],$C$17)</f>
        <v>0</v>
      </c>
      <c r="N53" s="69">
        <f t="shared" ca="1" si="21"/>
        <v>0</v>
      </c>
      <c r="O53" s="70">
        <f ca="1">SUMIFS(INDIRECT(O$15),_01_EMIS_Data[OrgID],$A53,_01_EMIS_Data[Rel_D],$C$17)</f>
        <v>0</v>
      </c>
      <c r="P53" s="69" t="str">
        <f t="shared" ca="1" si="22"/>
        <v>0%</v>
      </c>
      <c r="Q53" s="70">
        <f ca="1">SUMIFS(INDIRECT(Q$15),_01_EMIS_Data[OrgID],$A53,_01_EMIS_Data[Rel_D],$C$17)</f>
        <v>0</v>
      </c>
      <c r="R53" s="69" t="str">
        <f t="shared" ca="1" si="23"/>
        <v>0%</v>
      </c>
      <c r="S53" s="70">
        <f ca="1">SUMIFS(INDIRECT(S$15),_01_EMIS_Data[OrgID],$A53,_01_EMIS_Data[Rel_D],$C$17)</f>
        <v>0</v>
      </c>
      <c r="T53" s="69" t="str">
        <f t="shared" ca="1" si="24"/>
        <v>0%</v>
      </c>
      <c r="U53" s="75"/>
      <c r="V53" s="70">
        <f ca="1">SUMIFS(INDIRECT(V$15),_01_EMIS_Data[OrgID],$A53,_01_EMIS_Data[Rel_D],$C$17)</f>
        <v>0</v>
      </c>
      <c r="W53" s="69">
        <f t="shared" ca="1" si="25"/>
        <v>0</v>
      </c>
      <c r="X53" s="70">
        <f ca="1">SUMIFS(INDIRECT(X$15),_01_EMIS_Data[OrgID],$A53,_01_EMIS_Data[Rel_D],$C$17)</f>
        <v>0</v>
      </c>
      <c r="Y53" s="69" t="str">
        <f t="shared" ca="1" si="26"/>
        <v>0%</v>
      </c>
      <c r="Z53" s="19"/>
    </row>
    <row r="54" spans="1:26">
      <c r="A54" s="45" t="s">
        <v>87</v>
      </c>
      <c r="B54" s="34" t="s">
        <v>73</v>
      </c>
      <c r="C54" t="s">
        <v>88</v>
      </c>
      <c r="D54" s="63">
        <f ca="1">SUMIFS(INDIRECT(D$15),_01_EMIS_Data[OrgID],$A54,_01_EMIS_Data[Rel_D],$C$17)</f>
        <v>25</v>
      </c>
      <c r="E54" s="63">
        <f ca="1">SUMIFS(INDIRECT(E$15),_01_EMIS_Data[OrgID],$A54,_01_EMIS_Data[Rel_D],$C$17)</f>
        <v>25</v>
      </c>
      <c r="F54" s="69">
        <f t="shared" ca="1" si="18"/>
        <v>1</v>
      </c>
      <c r="G54" s="70">
        <f ca="1">SUMIFS(INDIRECT(G$15),_01_EMIS_Data[OrgID],$A54,_01_EMIS_Data[Rel_D],$C$17)</f>
        <v>0</v>
      </c>
      <c r="H54" s="69">
        <f t="shared" ca="1" si="19"/>
        <v>0</v>
      </c>
      <c r="I54" s="70">
        <f ca="1">SUMIFS(INDIRECT(I$15),_01_EMIS_Data[OrgID],$A54,_01_EMIS_Data[Rel_D],$C$17)</f>
        <v>0</v>
      </c>
      <c r="J54" s="69">
        <f t="shared" ca="1" si="20"/>
        <v>0</v>
      </c>
      <c r="K54" s="75"/>
      <c r="L54" s="70">
        <f ca="1">SUMIFS(INDIRECT(L$15),_01_EMIS_Data[OrgID],$A54,_01_EMIS_Data[Rel_D],$C$17)</f>
        <v>5</v>
      </c>
      <c r="M54" s="70">
        <f ca="1">SUMIFS(INDIRECT(M$15),_01_EMIS_Data[OrgID],$A54,_01_EMIS_Data[Rel_D],$C$17)</f>
        <v>3</v>
      </c>
      <c r="N54" s="69">
        <f t="shared" ca="1" si="21"/>
        <v>0.6</v>
      </c>
      <c r="O54" s="70">
        <f ca="1">SUMIFS(INDIRECT(O$15),_01_EMIS_Data[OrgID],$A54,_01_EMIS_Data[Rel_D],$C$17)</f>
        <v>1</v>
      </c>
      <c r="P54" s="69">
        <f t="shared" ca="1" si="22"/>
        <v>0.33333333333333331</v>
      </c>
      <c r="Q54" s="70">
        <f ca="1">SUMIFS(INDIRECT(Q$15),_01_EMIS_Data[OrgID],$A54,_01_EMIS_Data[Rel_D],$C$17)</f>
        <v>1</v>
      </c>
      <c r="R54" s="69">
        <f t="shared" ca="1" si="23"/>
        <v>0.33333333333333331</v>
      </c>
      <c r="S54" s="70">
        <f ca="1">SUMIFS(INDIRECT(S$15),_01_EMIS_Data[OrgID],$A54,_01_EMIS_Data[Rel_D],$C$17)</f>
        <v>0</v>
      </c>
      <c r="T54" s="69">
        <f t="shared" ca="1" si="24"/>
        <v>0</v>
      </c>
      <c r="U54" s="75"/>
      <c r="V54" s="70">
        <f ca="1">SUMIFS(INDIRECT(V$15),_01_EMIS_Data[OrgID],$A54,_01_EMIS_Data[Rel_D],$C$17)</f>
        <v>2</v>
      </c>
      <c r="W54" s="69">
        <f t="shared" ca="1" si="25"/>
        <v>0.4</v>
      </c>
      <c r="X54" s="70">
        <f ca="1">SUMIFS(INDIRECT(X$15),_01_EMIS_Data[OrgID],$A54,_01_EMIS_Data[Rel_D],$C$17)</f>
        <v>0</v>
      </c>
      <c r="Y54" s="69">
        <f t="shared" ca="1" si="26"/>
        <v>0</v>
      </c>
      <c r="Z54" s="19"/>
    </row>
    <row r="55" spans="1:26">
      <c r="A55" s="45" t="s">
        <v>89</v>
      </c>
      <c r="B55" s="34" t="s">
        <v>73</v>
      </c>
      <c r="C55" t="s">
        <v>90</v>
      </c>
      <c r="D55" s="63">
        <f ca="1">SUMIFS(INDIRECT(D$15),_01_EMIS_Data[OrgID],$A55,_01_EMIS_Data[Rel_D],$C$17)</f>
        <v>97</v>
      </c>
      <c r="E55" s="63">
        <f ca="1">SUMIFS(INDIRECT(E$15),_01_EMIS_Data[OrgID],$A55,_01_EMIS_Data[Rel_D],$C$17)</f>
        <v>97</v>
      </c>
      <c r="F55" s="69">
        <f t="shared" ca="1" si="18"/>
        <v>1</v>
      </c>
      <c r="G55" s="70">
        <f ca="1">SUMIFS(INDIRECT(G$15),_01_EMIS_Data[OrgID],$A55,_01_EMIS_Data[Rel_D],$C$17)</f>
        <v>0</v>
      </c>
      <c r="H55" s="69">
        <f t="shared" ca="1" si="19"/>
        <v>0</v>
      </c>
      <c r="I55" s="70">
        <f ca="1">SUMIFS(INDIRECT(I$15),_01_EMIS_Data[OrgID],$A55,_01_EMIS_Data[Rel_D],$C$17)</f>
        <v>0</v>
      </c>
      <c r="J55" s="69">
        <f t="shared" ca="1" si="20"/>
        <v>0</v>
      </c>
      <c r="K55" s="75"/>
      <c r="L55" s="70">
        <f ca="1">SUMIFS(INDIRECT(L$15),_01_EMIS_Data[OrgID],$A55,_01_EMIS_Data[Rel_D],$C$17)</f>
        <v>13</v>
      </c>
      <c r="M55" s="70">
        <f ca="1">SUMIFS(INDIRECT(M$15),_01_EMIS_Data[OrgID],$A55,_01_EMIS_Data[Rel_D],$C$17)</f>
        <v>1</v>
      </c>
      <c r="N55" s="69">
        <f t="shared" ca="1" si="21"/>
        <v>7.6923076923076927E-2</v>
      </c>
      <c r="O55" s="70">
        <f ca="1">SUMIFS(INDIRECT(O$15),_01_EMIS_Data[OrgID],$A55,_01_EMIS_Data[Rel_D],$C$17)</f>
        <v>0</v>
      </c>
      <c r="P55" s="69">
        <f t="shared" ca="1" si="22"/>
        <v>0</v>
      </c>
      <c r="Q55" s="70">
        <f ca="1">SUMIFS(INDIRECT(Q$15),_01_EMIS_Data[OrgID],$A55,_01_EMIS_Data[Rel_D],$C$17)</f>
        <v>0</v>
      </c>
      <c r="R55" s="69">
        <f t="shared" ca="1" si="23"/>
        <v>0</v>
      </c>
      <c r="S55" s="70">
        <f ca="1">SUMIFS(INDIRECT(S$15),_01_EMIS_Data[OrgID],$A55,_01_EMIS_Data[Rel_D],$C$17)</f>
        <v>0</v>
      </c>
      <c r="T55" s="69">
        <f t="shared" ca="1" si="24"/>
        <v>0</v>
      </c>
      <c r="U55" s="75"/>
      <c r="V55" s="70">
        <f ca="1">SUMIFS(INDIRECT(V$15),_01_EMIS_Data[OrgID],$A55,_01_EMIS_Data[Rel_D],$C$17)</f>
        <v>0</v>
      </c>
      <c r="W55" s="69">
        <f t="shared" ca="1" si="25"/>
        <v>0</v>
      </c>
      <c r="X55" s="70">
        <f ca="1">SUMIFS(INDIRECT(X$15),_01_EMIS_Data[OrgID],$A55,_01_EMIS_Data[Rel_D],$C$17)</f>
        <v>0</v>
      </c>
      <c r="Y55" s="69" t="str">
        <f t="shared" ca="1" si="26"/>
        <v>0%</v>
      </c>
      <c r="Z55" s="19"/>
    </row>
    <row r="56" spans="1:26">
      <c r="A56" s="45" t="s">
        <v>91</v>
      </c>
      <c r="B56" s="34" t="s">
        <v>92</v>
      </c>
      <c r="C56" t="s">
        <v>93</v>
      </c>
      <c r="D56" s="63">
        <f ca="1">SUMIFS(INDIRECT(D$15),_01_EMIS_Data[OrgID],$A56,_01_EMIS_Data[Rel_D],$C$17)</f>
        <v>77</v>
      </c>
      <c r="E56" s="63">
        <f ca="1">SUMIFS(INDIRECT(E$15),_01_EMIS_Data[OrgID],$A56,_01_EMIS_Data[Rel_D],$C$17)</f>
        <v>77</v>
      </c>
      <c r="F56" s="69">
        <f t="shared" ca="1" si="18"/>
        <v>1</v>
      </c>
      <c r="G56" s="70">
        <f ca="1">SUMIFS(INDIRECT(G$15),_01_EMIS_Data[OrgID],$A56,_01_EMIS_Data[Rel_D],$C$17)</f>
        <v>1</v>
      </c>
      <c r="H56" s="69">
        <f t="shared" ca="1" si="19"/>
        <v>1.2987012987012988E-2</v>
      </c>
      <c r="I56" s="70">
        <f ca="1">SUMIFS(INDIRECT(I$15),_01_EMIS_Data[OrgID],$A56,_01_EMIS_Data[Rel_D],$C$17)</f>
        <v>0</v>
      </c>
      <c r="J56" s="69">
        <f t="shared" ca="1" si="20"/>
        <v>0</v>
      </c>
      <c r="K56" s="75"/>
      <c r="L56" s="70">
        <f ca="1">SUMIFS(INDIRECT(L$15),_01_EMIS_Data[OrgID],$A56,_01_EMIS_Data[Rel_D],$C$17)</f>
        <v>9</v>
      </c>
      <c r="M56" s="70">
        <f ca="1">SUMIFS(INDIRECT(M$15),_01_EMIS_Data[OrgID],$A56,_01_EMIS_Data[Rel_D],$C$17)</f>
        <v>2</v>
      </c>
      <c r="N56" s="69">
        <f t="shared" ca="1" si="21"/>
        <v>0.22222222222222221</v>
      </c>
      <c r="O56" s="70">
        <f ca="1">SUMIFS(INDIRECT(O$15),_01_EMIS_Data[OrgID],$A56,_01_EMIS_Data[Rel_D],$C$17)</f>
        <v>1</v>
      </c>
      <c r="P56" s="69">
        <f t="shared" ca="1" si="22"/>
        <v>0.5</v>
      </c>
      <c r="Q56" s="70">
        <f ca="1">SUMIFS(INDIRECT(Q$15),_01_EMIS_Data[OrgID],$A56,_01_EMIS_Data[Rel_D],$C$17)</f>
        <v>1</v>
      </c>
      <c r="R56" s="69">
        <f t="shared" ca="1" si="23"/>
        <v>0.5</v>
      </c>
      <c r="S56" s="70">
        <f ca="1">SUMIFS(INDIRECT(S$15),_01_EMIS_Data[OrgID],$A56,_01_EMIS_Data[Rel_D],$C$17)</f>
        <v>0</v>
      </c>
      <c r="T56" s="69">
        <f t="shared" ca="1" si="24"/>
        <v>0</v>
      </c>
      <c r="U56" s="75"/>
      <c r="V56" s="70">
        <f ca="1">SUMIFS(INDIRECT(V$15),_01_EMIS_Data[OrgID],$A56,_01_EMIS_Data[Rel_D],$C$17)</f>
        <v>0</v>
      </c>
      <c r="W56" s="69">
        <f t="shared" ca="1" si="25"/>
        <v>0</v>
      </c>
      <c r="X56" s="70">
        <f ca="1">SUMIFS(INDIRECT(X$15),_01_EMIS_Data[OrgID],$A56,_01_EMIS_Data[Rel_D],$C$17)</f>
        <v>0</v>
      </c>
      <c r="Y56" s="69" t="str">
        <f t="shared" ca="1" si="26"/>
        <v>0%</v>
      </c>
      <c r="Z56" s="19"/>
    </row>
    <row r="57" spans="1:26">
      <c r="A57" s="45" t="s">
        <v>94</v>
      </c>
      <c r="B57" s="34" t="s">
        <v>92</v>
      </c>
      <c r="C57" t="s">
        <v>95</v>
      </c>
      <c r="D57" s="63">
        <f ca="1">SUMIFS(INDIRECT(D$15),_01_EMIS_Data[OrgID],$A57,_01_EMIS_Data[Rel_D],$C$17)</f>
        <v>261</v>
      </c>
      <c r="E57" s="63">
        <f ca="1">SUMIFS(INDIRECT(E$15),_01_EMIS_Data[OrgID],$A57,_01_EMIS_Data[Rel_D],$C$17)</f>
        <v>260</v>
      </c>
      <c r="F57" s="69">
        <f t="shared" ca="1" si="18"/>
        <v>0.99616858237547889</v>
      </c>
      <c r="G57" s="70">
        <f ca="1">SUMIFS(INDIRECT(G$15),_01_EMIS_Data[OrgID],$A57,_01_EMIS_Data[Rel_D],$C$17)</f>
        <v>1</v>
      </c>
      <c r="H57" s="69">
        <f t="shared" ca="1" si="19"/>
        <v>3.8314176245210726E-3</v>
      </c>
      <c r="I57" s="70">
        <f ca="1">SUMIFS(INDIRECT(I$15),_01_EMIS_Data[OrgID],$A57,_01_EMIS_Data[Rel_D],$C$17)</f>
        <v>0</v>
      </c>
      <c r="J57" s="69">
        <f t="shared" ca="1" si="20"/>
        <v>0</v>
      </c>
      <c r="K57" s="75"/>
      <c r="L57" s="70">
        <f ca="1">SUMIFS(INDIRECT(L$15),_01_EMIS_Data[OrgID],$A57,_01_EMIS_Data[Rel_D],$C$17)</f>
        <v>41</v>
      </c>
      <c r="M57" s="70">
        <f ca="1">SUMIFS(INDIRECT(M$15),_01_EMIS_Data[OrgID],$A57,_01_EMIS_Data[Rel_D],$C$17)</f>
        <v>4</v>
      </c>
      <c r="N57" s="69">
        <f t="shared" ca="1" si="21"/>
        <v>9.7560975609756101E-2</v>
      </c>
      <c r="O57" s="70">
        <f ca="1">SUMIFS(INDIRECT(O$15),_01_EMIS_Data[OrgID],$A57,_01_EMIS_Data[Rel_D],$C$17)</f>
        <v>0</v>
      </c>
      <c r="P57" s="69">
        <f t="shared" ca="1" si="22"/>
        <v>0</v>
      </c>
      <c r="Q57" s="70">
        <f ca="1">SUMIFS(INDIRECT(Q$15),_01_EMIS_Data[OrgID],$A57,_01_EMIS_Data[Rel_D],$C$17)</f>
        <v>0</v>
      </c>
      <c r="R57" s="69">
        <f t="shared" ca="1" si="23"/>
        <v>0</v>
      </c>
      <c r="S57" s="70">
        <f ca="1">SUMIFS(INDIRECT(S$15),_01_EMIS_Data[OrgID],$A57,_01_EMIS_Data[Rel_D],$C$17)</f>
        <v>0</v>
      </c>
      <c r="T57" s="69">
        <f t="shared" ca="1" si="24"/>
        <v>0</v>
      </c>
      <c r="U57" s="75"/>
      <c r="V57" s="70">
        <f ca="1">SUMIFS(INDIRECT(V$15),_01_EMIS_Data[OrgID],$A57,_01_EMIS_Data[Rel_D],$C$17)</f>
        <v>1</v>
      </c>
      <c r="W57" s="69">
        <f t="shared" ca="1" si="25"/>
        <v>2.4390243902439025E-2</v>
      </c>
      <c r="X57" s="70">
        <f ca="1">SUMIFS(INDIRECT(X$15),_01_EMIS_Data[OrgID],$A57,_01_EMIS_Data[Rel_D],$C$17)</f>
        <v>0</v>
      </c>
      <c r="Y57" s="69">
        <f t="shared" ca="1" si="26"/>
        <v>0</v>
      </c>
      <c r="Z57" s="19"/>
    </row>
    <row r="58" spans="1:26">
      <c r="A58" s="45" t="s">
        <v>96</v>
      </c>
      <c r="B58" s="34" t="s">
        <v>92</v>
      </c>
      <c r="C58" t="s">
        <v>97</v>
      </c>
      <c r="D58" s="63">
        <f ca="1">SUMIFS(INDIRECT(D$15),_01_EMIS_Data[OrgID],$A58,_01_EMIS_Data[Rel_D],$C$17)</f>
        <v>62</v>
      </c>
      <c r="E58" s="63">
        <f ca="1">SUMIFS(INDIRECT(E$15),_01_EMIS_Data[OrgID],$A58,_01_EMIS_Data[Rel_D],$C$17)</f>
        <v>62</v>
      </c>
      <c r="F58" s="69">
        <f t="shared" ca="1" si="18"/>
        <v>1</v>
      </c>
      <c r="G58" s="70">
        <f ca="1">SUMIFS(INDIRECT(G$15),_01_EMIS_Data[OrgID],$A58,_01_EMIS_Data[Rel_D],$C$17)</f>
        <v>1</v>
      </c>
      <c r="H58" s="69">
        <f t="shared" ca="1" si="19"/>
        <v>1.6129032258064516E-2</v>
      </c>
      <c r="I58" s="70">
        <f ca="1">SUMIFS(INDIRECT(I$15),_01_EMIS_Data[OrgID],$A58,_01_EMIS_Data[Rel_D],$C$17)</f>
        <v>0</v>
      </c>
      <c r="J58" s="69">
        <f t="shared" ca="1" si="20"/>
        <v>0</v>
      </c>
      <c r="K58" s="75"/>
      <c r="L58" s="70">
        <f ca="1">SUMIFS(INDIRECT(L$15),_01_EMIS_Data[OrgID],$A58,_01_EMIS_Data[Rel_D],$C$17)</f>
        <v>13</v>
      </c>
      <c r="M58" s="70">
        <f ca="1">SUMIFS(INDIRECT(M$15),_01_EMIS_Data[OrgID],$A58,_01_EMIS_Data[Rel_D],$C$17)</f>
        <v>2</v>
      </c>
      <c r="N58" s="69">
        <f t="shared" ca="1" si="21"/>
        <v>0.15384615384615385</v>
      </c>
      <c r="O58" s="70">
        <f ca="1">SUMIFS(INDIRECT(O$15),_01_EMIS_Data[OrgID],$A58,_01_EMIS_Data[Rel_D],$C$17)</f>
        <v>1</v>
      </c>
      <c r="P58" s="69">
        <f t="shared" ca="1" si="22"/>
        <v>0.5</v>
      </c>
      <c r="Q58" s="70">
        <f ca="1">SUMIFS(INDIRECT(Q$15),_01_EMIS_Data[OrgID],$A58,_01_EMIS_Data[Rel_D],$C$17)</f>
        <v>1</v>
      </c>
      <c r="R58" s="69">
        <f t="shared" ca="1" si="23"/>
        <v>0.5</v>
      </c>
      <c r="S58" s="70">
        <f ca="1">SUMIFS(INDIRECT(S$15),_01_EMIS_Data[OrgID],$A58,_01_EMIS_Data[Rel_D],$C$17)</f>
        <v>0</v>
      </c>
      <c r="T58" s="69">
        <f t="shared" ca="1" si="24"/>
        <v>0</v>
      </c>
      <c r="U58" s="75"/>
      <c r="V58" s="70">
        <f ca="1">SUMIFS(INDIRECT(V$15),_01_EMIS_Data[OrgID],$A58,_01_EMIS_Data[Rel_D],$C$17)</f>
        <v>1</v>
      </c>
      <c r="W58" s="69">
        <f t="shared" ca="1" si="25"/>
        <v>7.6923076923076927E-2</v>
      </c>
      <c r="X58" s="70">
        <f ca="1">SUMIFS(INDIRECT(X$15),_01_EMIS_Data[OrgID],$A58,_01_EMIS_Data[Rel_D],$C$17)</f>
        <v>0</v>
      </c>
      <c r="Y58" s="69">
        <f t="shared" ca="1" si="26"/>
        <v>0</v>
      </c>
      <c r="Z58" s="19"/>
    </row>
    <row r="59" spans="1:26" hidden="1">
      <c r="B59" s="34"/>
      <c r="D59" s="36"/>
      <c r="E59" s="36"/>
      <c r="F59" s="39"/>
      <c r="G59" s="36"/>
      <c r="H59" s="39"/>
      <c r="I59" s="36"/>
      <c r="J59" s="39"/>
      <c r="K59" s="19"/>
      <c r="L59" s="36"/>
      <c r="M59" s="36"/>
      <c r="N59" s="39"/>
      <c r="O59" s="36"/>
      <c r="P59" s="39"/>
      <c r="Q59" s="36"/>
      <c r="R59" s="39"/>
      <c r="S59" s="36"/>
      <c r="T59" s="39"/>
      <c r="U59" s="19"/>
      <c r="V59" s="36"/>
      <c r="W59" s="39"/>
      <c r="X59" s="36"/>
      <c r="Y59" s="39"/>
      <c r="Z59" s="19"/>
    </row>
    <row r="60" spans="1:26" hidden="1">
      <c r="B60" s="34"/>
      <c r="D60" s="36"/>
      <c r="E60" s="36"/>
      <c r="F60" s="39"/>
      <c r="G60" s="36"/>
      <c r="H60" s="39"/>
      <c r="I60" s="36"/>
      <c r="J60" s="39"/>
      <c r="K60" s="19"/>
      <c r="L60" s="36"/>
      <c r="M60" s="36"/>
      <c r="N60" s="39"/>
      <c r="O60" s="36"/>
      <c r="P60" s="39"/>
      <c r="Q60" s="36"/>
      <c r="R60" s="39"/>
      <c r="S60" s="36"/>
      <c r="T60" s="39"/>
      <c r="U60" s="19"/>
      <c r="V60" s="36"/>
      <c r="W60" s="39"/>
      <c r="X60" s="36"/>
      <c r="Y60" s="39"/>
      <c r="Z60" s="19"/>
    </row>
    <row r="61" spans="1:26" hidden="1">
      <c r="B61" s="34"/>
      <c r="D61" s="36"/>
      <c r="E61" s="36"/>
      <c r="F61" s="39"/>
      <c r="G61" s="36"/>
      <c r="H61" s="39"/>
      <c r="I61" s="36"/>
      <c r="J61" s="39"/>
      <c r="K61" s="19"/>
      <c r="L61" s="36"/>
      <c r="M61" s="36"/>
      <c r="N61" s="39"/>
      <c r="O61" s="36"/>
      <c r="P61" s="39"/>
      <c r="Q61" s="36"/>
      <c r="R61" s="39"/>
      <c r="S61" s="36"/>
      <c r="T61" s="39"/>
      <c r="U61" s="19"/>
      <c r="V61" s="36"/>
      <c r="W61" s="39"/>
      <c r="X61" s="36"/>
      <c r="Y61" s="39"/>
      <c r="Z61" s="19"/>
    </row>
    <row r="62" spans="1:26" hidden="1">
      <c r="B62" s="34"/>
      <c r="D62" s="36"/>
      <c r="E62" s="36"/>
      <c r="F62" s="39"/>
      <c r="G62" s="36"/>
      <c r="H62" s="39"/>
      <c r="I62" s="36"/>
      <c r="J62" s="39"/>
      <c r="K62" s="19"/>
      <c r="L62" s="36"/>
      <c r="M62" s="36"/>
      <c r="N62" s="39"/>
      <c r="O62" s="36"/>
      <c r="P62" s="39"/>
      <c r="Q62" s="36"/>
      <c r="R62" s="39"/>
      <c r="S62" s="36"/>
      <c r="T62" s="39"/>
      <c r="U62" s="19"/>
      <c r="V62" s="36"/>
      <c r="W62" s="39"/>
      <c r="X62" s="36"/>
      <c r="Y62" s="39"/>
      <c r="Z62" s="19"/>
    </row>
    <row r="63" spans="1:26" hidden="1">
      <c r="B63" s="34"/>
      <c r="D63" s="36"/>
      <c r="E63" s="36"/>
      <c r="F63" s="39"/>
      <c r="G63" s="36"/>
      <c r="H63" s="39"/>
      <c r="I63" s="36"/>
      <c r="J63" s="39"/>
      <c r="K63" s="19"/>
      <c r="L63" s="36"/>
      <c r="M63" s="36"/>
      <c r="N63" s="39"/>
      <c r="O63" s="36"/>
      <c r="P63" s="39"/>
      <c r="Q63" s="36"/>
      <c r="R63" s="39"/>
      <c r="S63" s="36"/>
      <c r="T63" s="39"/>
      <c r="U63" s="19"/>
      <c r="V63" s="36"/>
      <c r="W63" s="39"/>
      <c r="X63" s="36"/>
      <c r="Y63" s="39"/>
      <c r="Z63" s="19"/>
    </row>
    <row r="64" spans="1:26" hidden="1">
      <c r="B64" s="34"/>
      <c r="D64" s="36"/>
      <c r="E64" s="36"/>
      <c r="F64" s="39"/>
      <c r="G64" s="36"/>
      <c r="H64" s="39"/>
      <c r="I64" s="36"/>
      <c r="J64" s="39"/>
      <c r="K64" s="19"/>
      <c r="L64" s="36"/>
      <c r="M64" s="36"/>
      <c r="N64" s="39"/>
      <c r="O64" s="36"/>
      <c r="P64" s="39"/>
      <c r="Q64" s="36"/>
      <c r="R64" s="39"/>
      <c r="S64" s="36"/>
      <c r="T64" s="39"/>
      <c r="U64" s="19"/>
      <c r="V64" s="36"/>
      <c r="W64" s="39"/>
      <c r="X64" s="36"/>
      <c r="Y64" s="39"/>
      <c r="Z64" s="19"/>
    </row>
    <row r="65" spans="1:26" hidden="1">
      <c r="B65" s="34"/>
      <c r="D65" s="36"/>
      <c r="E65" s="36"/>
      <c r="F65" s="39"/>
      <c r="G65" s="36"/>
      <c r="H65" s="39"/>
      <c r="I65" s="36"/>
      <c r="J65" s="39"/>
      <c r="K65" s="19"/>
      <c r="L65" s="36"/>
      <c r="M65" s="36"/>
      <c r="N65" s="39"/>
      <c r="O65" s="36"/>
      <c r="P65" s="39"/>
      <c r="Q65" s="36"/>
      <c r="R65" s="39"/>
      <c r="S65" s="36"/>
      <c r="T65" s="39"/>
      <c r="U65" s="19"/>
      <c r="V65" s="36"/>
      <c r="W65" s="39"/>
      <c r="X65" s="36"/>
      <c r="Y65" s="39"/>
      <c r="Z65" s="19"/>
    </row>
    <row r="66" spans="1:26" hidden="1">
      <c r="B66" s="34"/>
      <c r="D66" s="36"/>
      <c r="E66" s="36"/>
      <c r="F66" s="39"/>
      <c r="G66" s="36"/>
      <c r="H66" s="39"/>
      <c r="I66" s="36"/>
      <c r="J66" s="39"/>
      <c r="K66" s="19"/>
      <c r="L66" s="36"/>
      <c r="M66" s="36"/>
      <c r="N66" s="39"/>
      <c r="O66" s="36"/>
      <c r="P66" s="39"/>
      <c r="Q66" s="36"/>
      <c r="R66" s="39"/>
      <c r="S66" s="36"/>
      <c r="T66" s="39"/>
      <c r="U66" s="19"/>
      <c r="V66" s="36"/>
      <c r="W66" s="39"/>
      <c r="X66" s="36"/>
      <c r="Y66" s="39"/>
      <c r="Z66" s="19"/>
    </row>
    <row r="67" spans="1:26" ht="15" hidden="1" customHeight="1">
      <c r="B67" s="34"/>
      <c r="D67" s="36"/>
      <c r="E67" s="36"/>
      <c r="F67" s="39"/>
      <c r="G67" s="36"/>
      <c r="H67" s="39"/>
      <c r="I67" s="36"/>
      <c r="J67" s="39"/>
      <c r="K67" s="19"/>
      <c r="L67" s="36"/>
      <c r="M67" s="36"/>
      <c r="N67" s="39"/>
      <c r="O67" s="36"/>
      <c r="P67" s="39"/>
      <c r="Q67" s="36"/>
      <c r="R67" s="39"/>
      <c r="S67" s="36"/>
      <c r="T67" s="39"/>
      <c r="U67" s="19"/>
      <c r="V67" s="36"/>
      <c r="W67" s="39"/>
      <c r="X67" s="36"/>
      <c r="Y67" s="39"/>
      <c r="Z67" s="19"/>
    </row>
    <row r="68" spans="1:26" ht="15" customHeight="1">
      <c r="A68" s="42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</sheetData>
  <conditionalFormatting sqref="B19:B23">
    <cfRule type="expression" dxfId="82" priority="2">
      <formula>$B19=$B$23</formula>
    </cfRule>
    <cfRule type="expression" dxfId="81" priority="3">
      <formula>$B19=$B$22</formula>
    </cfRule>
    <cfRule type="expression" dxfId="80" priority="4">
      <formula>$B19=$B$21</formula>
    </cfRule>
    <cfRule type="expression" dxfId="79" priority="5">
      <formula>$B19=$B$20</formula>
    </cfRule>
    <cfRule type="expression" dxfId="78" priority="6">
      <formula>$B19=$B$19</formula>
    </cfRule>
  </conditionalFormatting>
  <conditionalFormatting sqref="B26:B67">
    <cfRule type="expression" dxfId="77" priority="7">
      <formula>$B26=$B$23</formula>
    </cfRule>
    <cfRule type="expression" dxfId="76" priority="12">
      <formula>$B26=$B$22</formula>
    </cfRule>
    <cfRule type="expression" dxfId="75" priority="16">
      <formula>$B26=$B$21</formula>
    </cfRule>
    <cfRule type="expression" dxfId="74" priority="19">
      <formula>$B26=$B$20</formula>
    </cfRule>
    <cfRule type="expression" dxfId="73" priority="20">
      <formula>$B26=$B$19</formula>
    </cfRule>
  </conditionalFormatting>
  <conditionalFormatting sqref="C26:C67">
    <cfRule type="containsText" dxfId="72" priority="1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'Practice Panel'!$Q$14:$Q$25</xm:f>
          </x14:formula1>
          <xm:sqref>C17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/>
  <dimension ref="A1:XEV68"/>
  <sheetViews>
    <sheetView zoomScale="85" zoomScaleNormal="85" workbookViewId="0">
      <selection activeCell="C68" sqref="C68"/>
    </sheetView>
  </sheetViews>
  <sheetFormatPr defaultColWidth="0" defaultRowHeight="15" customHeight="1" zeroHeight="1"/>
  <cols>
    <col min="1" max="1" width="5.85546875" customWidth="1"/>
    <col min="2" max="2" width="4.7109375" bestFit="1" customWidth="1"/>
    <col min="3" max="3" width="43.5703125" customWidth="1"/>
    <col min="4" max="5" width="11.42578125" customWidth="1"/>
    <col min="6" max="6" width="5.85546875" customWidth="1"/>
    <col min="7" max="7" width="14.85546875" customWidth="1"/>
    <col min="8" max="8" width="5.85546875" customWidth="1"/>
    <col min="9" max="9" width="12.5703125" customWidth="1"/>
    <col min="10" max="10" width="5.85546875" customWidth="1"/>
    <col min="11" max="11" width="9.85546875" customWidth="1"/>
    <col min="12" max="12" width="5.85546875" customWidth="1"/>
    <col min="13" max="13" width="9.85546875" customWidth="1"/>
    <col min="14" max="14" width="5.85546875" customWidth="1"/>
    <col min="15" max="15" width="9.85546875" customWidth="1"/>
    <col min="16" max="16" width="5.85546875" customWidth="1"/>
    <col min="17" max="17" width="11.5703125" customWidth="1"/>
    <col min="18" max="18" width="5.85546875" customWidth="1"/>
    <col min="19" max="19" width="11.5703125" customWidth="1"/>
    <col min="20" max="20" width="5.85546875" customWidth="1"/>
    <col min="21" max="21" width="11.5703125" customWidth="1"/>
    <col min="22" max="22" width="5.85546875" customWidth="1"/>
    <col min="23" max="23" width="11.5703125" customWidth="1"/>
    <col min="24" max="24" width="5.85546875" customWidth="1"/>
    <col min="25" max="25" width="2.7109375" customWidth="1"/>
    <col min="26" max="27" width="11.5703125" customWidth="1"/>
    <col min="28" max="28" width="5.85546875" customWidth="1"/>
    <col min="29" max="29" width="10" customWidth="1"/>
    <col min="30" max="30" width="5.85546875" customWidth="1"/>
    <col min="31" max="31" width="10.5703125" customWidth="1"/>
    <col min="32" max="32" width="5.85546875" customWidth="1"/>
    <col min="33" max="33" width="9.5703125" customWidth="1"/>
    <col min="34" max="34" width="5.85546875" customWidth="1"/>
    <col min="35" max="35" width="9.85546875" customWidth="1"/>
    <col min="36" max="36" width="5.85546875" customWidth="1"/>
    <col min="37" max="37" width="9.28515625" customWidth="1"/>
    <col min="38" max="39" width="5.85546875" customWidth="1"/>
    <col min="40" max="40" width="9.140625" hidden="1"/>
    <col min="41" max="41" width="68.42578125" hidden="1"/>
    <col min="42" max="55" width="15.42578125" hidden="1"/>
    <col min="56" max="56" width="9.140625" hidden="1"/>
    <col min="57" max="57" width="68.42578125" hidden="1"/>
    <col min="58" max="71" width="15.42578125" hidden="1"/>
    <col min="72" max="72" width="9.140625" hidden="1"/>
    <col min="73" max="73" width="68.42578125" hidden="1"/>
    <col min="74" max="87" width="15.42578125" hidden="1"/>
    <col min="88" max="88" width="9.140625" hidden="1"/>
    <col min="89" max="89" width="68.42578125" hidden="1"/>
    <col min="90" max="103" width="15.42578125" hidden="1"/>
    <col min="104" max="104" width="9.140625" hidden="1"/>
    <col min="105" max="105" width="68.42578125" hidden="1"/>
    <col min="106" max="119" width="15.42578125" hidden="1"/>
    <col min="120" max="120" width="9.140625" hidden="1"/>
    <col min="121" max="121" width="68.42578125" hidden="1"/>
    <col min="122" max="135" width="15.42578125" hidden="1"/>
    <col min="136" max="136" width="9.140625" hidden="1"/>
    <col min="137" max="137" width="68.42578125" hidden="1"/>
    <col min="138" max="151" width="15.42578125" hidden="1"/>
    <col min="152" max="152" width="9.140625" hidden="1"/>
    <col min="153" max="153" width="68.42578125" hidden="1"/>
    <col min="154" max="167" width="15.42578125" hidden="1"/>
    <col min="168" max="168" width="9.140625" hidden="1"/>
    <col min="169" max="169" width="68.42578125" hidden="1"/>
    <col min="170" max="183" width="15.42578125" hidden="1"/>
    <col min="184" max="184" width="9.140625" hidden="1"/>
    <col min="185" max="185" width="68.42578125" hidden="1"/>
    <col min="186" max="199" width="15.42578125" hidden="1"/>
    <col min="200" max="200" width="9.140625" hidden="1"/>
    <col min="201" max="201" width="68.42578125" hidden="1"/>
    <col min="202" max="215" width="15.42578125" hidden="1"/>
    <col min="216" max="216" width="9.140625" hidden="1"/>
    <col min="217" max="217" width="68.42578125" hidden="1"/>
    <col min="218" max="231" width="15.42578125" hidden="1"/>
    <col min="232" max="232" width="9.140625" hidden="1"/>
    <col min="233" max="233" width="68.42578125" hidden="1"/>
    <col min="234" max="247" width="15.42578125" hidden="1"/>
    <col min="248" max="248" width="9.140625" hidden="1"/>
    <col min="249" max="249" width="68.42578125" hidden="1"/>
    <col min="250" max="263" width="15.42578125" hidden="1"/>
    <col min="264" max="264" width="9.140625" hidden="1"/>
    <col min="265" max="265" width="68.42578125" hidden="1"/>
    <col min="266" max="279" width="15.42578125" hidden="1"/>
    <col min="280" max="280" width="9.140625" hidden="1"/>
    <col min="281" max="281" width="68.42578125" hidden="1"/>
    <col min="282" max="295" width="15.42578125" hidden="1"/>
    <col min="296" max="296" width="9.140625" hidden="1"/>
    <col min="297" max="297" width="68.42578125" hidden="1"/>
    <col min="298" max="311" width="15.42578125" hidden="1"/>
    <col min="312" max="312" width="9.140625" hidden="1"/>
    <col min="313" max="313" width="68.42578125" hidden="1"/>
    <col min="314" max="327" width="15.42578125" hidden="1"/>
    <col min="328" max="328" width="9.140625" hidden="1"/>
    <col min="329" max="329" width="68.42578125" hidden="1"/>
    <col min="330" max="343" width="15.42578125" hidden="1"/>
    <col min="344" max="344" width="9.140625" hidden="1"/>
    <col min="345" max="345" width="68.42578125" hidden="1"/>
    <col min="346" max="359" width="15.42578125" hidden="1"/>
    <col min="360" max="360" width="9.140625" hidden="1"/>
    <col min="361" max="361" width="68.42578125" hidden="1"/>
    <col min="362" max="375" width="15.42578125" hidden="1"/>
    <col min="376" max="376" width="9.140625" hidden="1"/>
    <col min="377" max="377" width="68.42578125" hidden="1"/>
    <col min="378" max="391" width="15.42578125" hidden="1"/>
    <col min="392" max="392" width="9.140625" hidden="1"/>
    <col min="393" max="393" width="68.42578125" hidden="1"/>
    <col min="394" max="407" width="15.42578125" hidden="1"/>
    <col min="408" max="408" width="9.140625" hidden="1"/>
    <col min="409" max="409" width="68.42578125" hidden="1"/>
    <col min="410" max="423" width="15.42578125" hidden="1"/>
    <col min="424" max="424" width="9.140625" hidden="1"/>
    <col min="425" max="425" width="68.42578125" hidden="1"/>
    <col min="426" max="439" width="15.42578125" hidden="1"/>
    <col min="440" max="440" width="9.140625" hidden="1"/>
    <col min="441" max="441" width="68.42578125" hidden="1"/>
    <col min="442" max="455" width="15.42578125" hidden="1"/>
    <col min="456" max="456" width="9.140625" hidden="1"/>
    <col min="457" max="457" width="68.42578125" hidden="1"/>
    <col min="458" max="471" width="15.42578125" hidden="1"/>
    <col min="472" max="472" width="9.140625" hidden="1"/>
    <col min="473" max="473" width="68.42578125" hidden="1"/>
    <col min="474" max="487" width="15.42578125" hidden="1"/>
    <col min="488" max="488" width="9.140625" hidden="1"/>
    <col min="489" max="489" width="68.42578125" hidden="1"/>
    <col min="490" max="503" width="15.42578125" hidden="1"/>
    <col min="504" max="504" width="9.140625" hidden="1"/>
    <col min="505" max="505" width="68.42578125" hidden="1"/>
    <col min="506" max="519" width="15.42578125" hidden="1"/>
    <col min="520" max="520" width="9.140625" hidden="1"/>
    <col min="521" max="521" width="68.42578125" hidden="1"/>
    <col min="522" max="535" width="15.42578125" hidden="1"/>
    <col min="536" max="536" width="9.140625" hidden="1"/>
    <col min="537" max="537" width="68.42578125" hidden="1"/>
    <col min="538" max="551" width="15.42578125" hidden="1"/>
    <col min="552" max="552" width="9.140625" hidden="1"/>
    <col min="553" max="553" width="68.42578125" hidden="1"/>
    <col min="554" max="567" width="15.42578125" hidden="1"/>
    <col min="568" max="568" width="9.140625" hidden="1"/>
    <col min="569" max="569" width="68.42578125" hidden="1"/>
    <col min="570" max="583" width="15.42578125" hidden="1"/>
    <col min="584" max="584" width="9.140625" hidden="1"/>
    <col min="585" max="585" width="68.42578125" hidden="1"/>
    <col min="586" max="599" width="15.42578125" hidden="1"/>
    <col min="600" max="600" width="9.140625" hidden="1"/>
    <col min="601" max="601" width="68.42578125" hidden="1"/>
    <col min="602" max="615" width="15.42578125" hidden="1"/>
    <col min="616" max="616" width="9.140625" hidden="1"/>
    <col min="617" max="617" width="68.42578125" hidden="1"/>
    <col min="618" max="631" width="15.42578125" hidden="1"/>
    <col min="632" max="632" width="9.140625" hidden="1"/>
    <col min="633" max="633" width="68.42578125" hidden="1"/>
    <col min="634" max="647" width="15.42578125" hidden="1"/>
    <col min="648" max="648" width="9.140625" hidden="1"/>
    <col min="649" max="649" width="68.42578125" hidden="1"/>
    <col min="650" max="663" width="15.42578125" hidden="1"/>
    <col min="664" max="664" width="9.140625" hidden="1"/>
    <col min="665" max="665" width="68.42578125" hidden="1"/>
    <col min="666" max="679" width="15.42578125" hidden="1"/>
    <col min="680" max="680" width="9.140625" hidden="1"/>
    <col min="681" max="681" width="68.42578125" hidden="1"/>
    <col min="682" max="695" width="15.42578125" hidden="1"/>
    <col min="696" max="696" width="9.140625" hidden="1"/>
    <col min="697" max="697" width="68.42578125" hidden="1"/>
    <col min="698" max="711" width="15.42578125" hidden="1"/>
    <col min="712" max="712" width="9.140625" hidden="1"/>
    <col min="713" max="713" width="68.42578125" hidden="1"/>
    <col min="714" max="727" width="15.42578125" hidden="1"/>
    <col min="728" max="728" width="9.140625" hidden="1"/>
    <col min="729" max="729" width="68.42578125" hidden="1"/>
    <col min="730" max="743" width="15.42578125" hidden="1"/>
    <col min="744" max="744" width="9.140625" hidden="1"/>
    <col min="745" max="745" width="68.42578125" hidden="1"/>
    <col min="746" max="759" width="15.42578125" hidden="1"/>
    <col min="760" max="760" width="9.140625" hidden="1"/>
    <col min="761" max="761" width="68.42578125" hidden="1"/>
    <col min="762" max="775" width="15.42578125" hidden="1"/>
    <col min="776" max="776" width="9.140625" hidden="1"/>
    <col min="777" max="777" width="68.42578125" hidden="1"/>
    <col min="778" max="791" width="15.42578125" hidden="1"/>
    <col min="792" max="792" width="9.140625" hidden="1"/>
    <col min="793" max="793" width="68.42578125" hidden="1"/>
    <col min="794" max="807" width="15.42578125" hidden="1"/>
    <col min="808" max="808" width="9.140625" hidden="1"/>
    <col min="809" max="809" width="68.42578125" hidden="1"/>
    <col min="810" max="823" width="15.42578125" hidden="1"/>
    <col min="824" max="824" width="9.140625" hidden="1"/>
    <col min="825" max="825" width="68.42578125" hidden="1"/>
    <col min="826" max="839" width="15.42578125" hidden="1"/>
    <col min="840" max="840" width="9.140625" hidden="1"/>
    <col min="841" max="841" width="68.42578125" hidden="1"/>
    <col min="842" max="855" width="15.42578125" hidden="1"/>
    <col min="856" max="856" width="9.140625" hidden="1"/>
    <col min="857" max="857" width="68.42578125" hidden="1"/>
    <col min="858" max="871" width="15.42578125" hidden="1"/>
    <col min="872" max="872" width="9.140625" hidden="1"/>
    <col min="873" max="873" width="68.42578125" hidden="1"/>
    <col min="874" max="887" width="15.42578125" hidden="1"/>
    <col min="888" max="888" width="9.140625" hidden="1"/>
    <col min="889" max="889" width="68.42578125" hidden="1"/>
    <col min="890" max="903" width="15.42578125" hidden="1"/>
    <col min="904" max="904" width="9.140625" hidden="1"/>
    <col min="905" max="905" width="68.42578125" hidden="1"/>
    <col min="906" max="919" width="15.42578125" hidden="1"/>
    <col min="920" max="920" width="9.140625" hidden="1"/>
    <col min="921" max="921" width="68.42578125" hidden="1"/>
    <col min="922" max="935" width="15.42578125" hidden="1"/>
    <col min="936" max="936" width="9.140625" hidden="1"/>
    <col min="937" max="937" width="68.42578125" hidden="1"/>
    <col min="938" max="951" width="15.42578125" hidden="1"/>
    <col min="952" max="952" width="9.140625" hidden="1"/>
    <col min="953" max="953" width="68.42578125" hidden="1"/>
    <col min="954" max="967" width="15.42578125" hidden="1"/>
    <col min="968" max="968" width="9.140625" hidden="1"/>
    <col min="969" max="969" width="68.42578125" hidden="1"/>
    <col min="970" max="983" width="15.42578125" hidden="1"/>
    <col min="984" max="984" width="9.140625" hidden="1"/>
    <col min="985" max="985" width="68.42578125" hidden="1"/>
    <col min="986" max="999" width="15.42578125" hidden="1"/>
    <col min="1000" max="1000" width="9.140625" hidden="1"/>
    <col min="1001" max="1001" width="68.42578125" hidden="1"/>
    <col min="1002" max="1015" width="15.42578125" hidden="1"/>
    <col min="1016" max="1016" width="9.140625" hidden="1"/>
    <col min="1017" max="1017" width="68.42578125" hidden="1"/>
    <col min="1018" max="1031" width="15.42578125" hidden="1"/>
    <col min="1032" max="1032" width="9.140625" hidden="1"/>
    <col min="1033" max="1033" width="68.42578125" hidden="1"/>
    <col min="1034" max="1047" width="15.42578125" hidden="1"/>
    <col min="1048" max="1048" width="9.140625" hidden="1"/>
    <col min="1049" max="1049" width="68.42578125" hidden="1"/>
    <col min="1050" max="1063" width="15.42578125" hidden="1"/>
    <col min="1064" max="1064" width="9.140625" hidden="1"/>
    <col min="1065" max="1065" width="68.42578125" hidden="1"/>
    <col min="1066" max="1079" width="15.42578125" hidden="1"/>
    <col min="1080" max="1080" width="9.140625" hidden="1"/>
    <col min="1081" max="1081" width="68.42578125" hidden="1"/>
    <col min="1082" max="1095" width="15.42578125" hidden="1"/>
    <col min="1096" max="1096" width="9.140625" hidden="1"/>
    <col min="1097" max="1097" width="68.42578125" hidden="1"/>
    <col min="1098" max="1111" width="15.42578125" hidden="1"/>
    <col min="1112" max="1112" width="9.140625" hidden="1"/>
    <col min="1113" max="1113" width="68.42578125" hidden="1"/>
    <col min="1114" max="1127" width="15.42578125" hidden="1"/>
    <col min="1128" max="1128" width="9.140625" hidden="1"/>
    <col min="1129" max="1129" width="68.42578125" hidden="1"/>
    <col min="1130" max="1143" width="15.42578125" hidden="1"/>
    <col min="1144" max="1144" width="9.140625" hidden="1"/>
    <col min="1145" max="1145" width="68.42578125" hidden="1"/>
    <col min="1146" max="1159" width="15.42578125" hidden="1"/>
    <col min="1160" max="1160" width="9.140625" hidden="1"/>
    <col min="1161" max="1161" width="68.42578125" hidden="1"/>
    <col min="1162" max="1175" width="15.42578125" hidden="1"/>
    <col min="1176" max="1176" width="9.140625" hidden="1"/>
    <col min="1177" max="1177" width="68.42578125" hidden="1"/>
    <col min="1178" max="1191" width="15.42578125" hidden="1"/>
    <col min="1192" max="1192" width="9.140625" hidden="1"/>
    <col min="1193" max="1193" width="68.42578125" hidden="1"/>
    <col min="1194" max="1207" width="15.42578125" hidden="1"/>
    <col min="1208" max="1208" width="9.140625" hidden="1"/>
    <col min="1209" max="1209" width="68.42578125" hidden="1"/>
    <col min="1210" max="1223" width="15.42578125" hidden="1"/>
    <col min="1224" max="1224" width="9.140625" hidden="1"/>
    <col min="1225" max="1225" width="68.42578125" hidden="1"/>
    <col min="1226" max="1239" width="15.42578125" hidden="1"/>
    <col min="1240" max="1240" width="9.140625" hidden="1"/>
    <col min="1241" max="1241" width="68.42578125" hidden="1"/>
    <col min="1242" max="1255" width="15.42578125" hidden="1"/>
    <col min="1256" max="1256" width="9.140625" hidden="1"/>
    <col min="1257" max="1257" width="68.42578125" hidden="1"/>
    <col min="1258" max="1271" width="15.42578125" hidden="1"/>
    <col min="1272" max="1272" width="9.140625" hidden="1"/>
    <col min="1273" max="1273" width="68.42578125" hidden="1"/>
    <col min="1274" max="1287" width="15.42578125" hidden="1"/>
    <col min="1288" max="1288" width="9.140625" hidden="1"/>
    <col min="1289" max="1289" width="68.42578125" hidden="1"/>
    <col min="1290" max="1303" width="15.42578125" hidden="1"/>
    <col min="1304" max="1304" width="9.140625" hidden="1"/>
    <col min="1305" max="1305" width="68.42578125" hidden="1"/>
    <col min="1306" max="1319" width="15.42578125" hidden="1"/>
    <col min="1320" max="1320" width="9.140625" hidden="1"/>
    <col min="1321" max="1321" width="68.42578125" hidden="1"/>
    <col min="1322" max="1335" width="15.42578125" hidden="1"/>
    <col min="1336" max="1336" width="9.140625" hidden="1"/>
    <col min="1337" max="1337" width="68.42578125" hidden="1"/>
    <col min="1338" max="1351" width="15.42578125" hidden="1"/>
    <col min="1352" max="1352" width="9.140625" hidden="1"/>
    <col min="1353" max="1353" width="68.42578125" hidden="1"/>
    <col min="1354" max="1367" width="15.42578125" hidden="1"/>
    <col min="1368" max="1368" width="9.140625" hidden="1"/>
    <col min="1369" max="1369" width="68.42578125" hidden="1"/>
    <col min="1370" max="1383" width="15.42578125" hidden="1"/>
    <col min="1384" max="1384" width="9.140625" hidden="1"/>
    <col min="1385" max="1385" width="68.42578125" hidden="1"/>
    <col min="1386" max="1399" width="15.42578125" hidden="1"/>
    <col min="1400" max="1400" width="9.140625" hidden="1"/>
    <col min="1401" max="1401" width="68.42578125" hidden="1"/>
    <col min="1402" max="1415" width="15.42578125" hidden="1"/>
    <col min="1416" max="1416" width="9.140625" hidden="1"/>
    <col min="1417" max="1417" width="68.42578125" hidden="1"/>
    <col min="1418" max="1431" width="15.42578125" hidden="1"/>
    <col min="1432" max="1432" width="9.140625" hidden="1"/>
    <col min="1433" max="1433" width="68.42578125" hidden="1"/>
    <col min="1434" max="1447" width="15.42578125" hidden="1"/>
    <col min="1448" max="1448" width="9.140625" hidden="1"/>
    <col min="1449" max="1449" width="68.42578125" hidden="1"/>
    <col min="1450" max="1463" width="15.42578125" hidden="1"/>
    <col min="1464" max="1464" width="9.140625" hidden="1"/>
    <col min="1465" max="1465" width="68.42578125" hidden="1"/>
    <col min="1466" max="1479" width="15.42578125" hidden="1"/>
    <col min="1480" max="1480" width="9.140625" hidden="1"/>
    <col min="1481" max="1481" width="68.42578125" hidden="1"/>
    <col min="1482" max="1495" width="15.42578125" hidden="1"/>
    <col min="1496" max="1496" width="9.140625" hidden="1"/>
    <col min="1497" max="1497" width="68.42578125" hidden="1"/>
    <col min="1498" max="1511" width="15.42578125" hidden="1"/>
    <col min="1512" max="1512" width="9.140625" hidden="1"/>
    <col min="1513" max="1513" width="68.42578125" hidden="1"/>
    <col min="1514" max="1527" width="15.42578125" hidden="1"/>
    <col min="1528" max="1528" width="9.140625" hidden="1"/>
    <col min="1529" max="1529" width="68.42578125" hidden="1"/>
    <col min="1530" max="1543" width="15.42578125" hidden="1"/>
    <col min="1544" max="1544" width="9.140625" hidden="1"/>
    <col min="1545" max="1545" width="68.42578125" hidden="1"/>
    <col min="1546" max="1559" width="15.42578125" hidden="1"/>
    <col min="1560" max="1560" width="9.140625" hidden="1"/>
    <col min="1561" max="1561" width="68.42578125" hidden="1"/>
    <col min="1562" max="1575" width="15.42578125" hidden="1"/>
    <col min="1576" max="1576" width="9.140625" hidden="1"/>
    <col min="1577" max="1577" width="68.42578125" hidden="1"/>
    <col min="1578" max="1591" width="15.42578125" hidden="1"/>
    <col min="1592" max="1592" width="9.140625" hidden="1"/>
    <col min="1593" max="1593" width="68.42578125" hidden="1"/>
    <col min="1594" max="1607" width="15.42578125" hidden="1"/>
    <col min="1608" max="1608" width="9.140625" hidden="1"/>
    <col min="1609" max="1609" width="68.42578125" hidden="1"/>
    <col min="1610" max="1623" width="15.42578125" hidden="1"/>
    <col min="1624" max="1624" width="9.140625" hidden="1"/>
    <col min="1625" max="1625" width="68.42578125" hidden="1"/>
    <col min="1626" max="1639" width="15.42578125" hidden="1"/>
    <col min="1640" max="1640" width="9.140625" hidden="1"/>
    <col min="1641" max="1641" width="68.42578125" hidden="1"/>
    <col min="1642" max="1655" width="15.42578125" hidden="1"/>
    <col min="1656" max="1656" width="9.140625" hidden="1"/>
    <col min="1657" max="1657" width="68.42578125" hidden="1"/>
    <col min="1658" max="1671" width="15.42578125" hidden="1"/>
    <col min="1672" max="1672" width="9.140625" hidden="1"/>
    <col min="1673" max="1673" width="68.42578125" hidden="1"/>
    <col min="1674" max="1687" width="15.42578125" hidden="1"/>
    <col min="1688" max="1688" width="9.140625" hidden="1"/>
    <col min="1689" max="1689" width="68.42578125" hidden="1"/>
    <col min="1690" max="1703" width="15.42578125" hidden="1"/>
    <col min="1704" max="1704" width="9.140625" hidden="1"/>
    <col min="1705" max="1705" width="68.42578125" hidden="1"/>
    <col min="1706" max="1719" width="15.42578125" hidden="1"/>
    <col min="1720" max="1720" width="9.140625" hidden="1"/>
    <col min="1721" max="1721" width="68.42578125" hidden="1"/>
    <col min="1722" max="1735" width="15.42578125" hidden="1"/>
    <col min="1736" max="1736" width="9.140625" hidden="1"/>
    <col min="1737" max="1737" width="68.42578125" hidden="1"/>
    <col min="1738" max="1751" width="15.42578125" hidden="1"/>
    <col min="1752" max="1752" width="9.140625" hidden="1"/>
    <col min="1753" max="1753" width="68.42578125" hidden="1"/>
    <col min="1754" max="1767" width="15.42578125" hidden="1"/>
    <col min="1768" max="1768" width="9.140625" hidden="1"/>
    <col min="1769" max="1769" width="68.42578125" hidden="1"/>
    <col min="1770" max="1783" width="15.42578125" hidden="1"/>
    <col min="1784" max="1784" width="9.140625" hidden="1"/>
    <col min="1785" max="1785" width="68.42578125" hidden="1"/>
    <col min="1786" max="1799" width="15.42578125" hidden="1"/>
    <col min="1800" max="1800" width="9.140625" hidden="1"/>
    <col min="1801" max="1801" width="68.42578125" hidden="1"/>
    <col min="1802" max="1815" width="15.42578125" hidden="1"/>
    <col min="1816" max="1816" width="9.140625" hidden="1"/>
    <col min="1817" max="1817" width="68.42578125" hidden="1"/>
    <col min="1818" max="1831" width="15.42578125" hidden="1"/>
    <col min="1832" max="1832" width="9.140625" hidden="1"/>
    <col min="1833" max="1833" width="68.42578125" hidden="1"/>
    <col min="1834" max="1847" width="15.42578125" hidden="1"/>
    <col min="1848" max="1848" width="9.140625" hidden="1"/>
    <col min="1849" max="1849" width="68.42578125" hidden="1"/>
    <col min="1850" max="1863" width="15.42578125" hidden="1"/>
    <col min="1864" max="1864" width="9.140625" hidden="1"/>
    <col min="1865" max="1865" width="68.42578125" hidden="1"/>
    <col min="1866" max="1879" width="15.42578125" hidden="1"/>
    <col min="1880" max="1880" width="9.140625" hidden="1"/>
    <col min="1881" max="1881" width="68.42578125" hidden="1"/>
    <col min="1882" max="1895" width="15.42578125" hidden="1"/>
    <col min="1896" max="1896" width="9.140625" hidden="1"/>
    <col min="1897" max="1897" width="68.42578125" hidden="1"/>
    <col min="1898" max="1911" width="15.42578125" hidden="1"/>
    <col min="1912" max="1912" width="9.140625" hidden="1"/>
    <col min="1913" max="1913" width="68.42578125" hidden="1"/>
    <col min="1914" max="1927" width="15.42578125" hidden="1"/>
    <col min="1928" max="1928" width="9.140625" hidden="1"/>
    <col min="1929" max="1929" width="68.42578125" hidden="1"/>
    <col min="1930" max="1943" width="15.42578125" hidden="1"/>
    <col min="1944" max="1944" width="9.140625" hidden="1"/>
    <col min="1945" max="1945" width="68.42578125" hidden="1"/>
    <col min="1946" max="1959" width="15.42578125" hidden="1"/>
    <col min="1960" max="1960" width="9.140625" hidden="1"/>
    <col min="1961" max="1961" width="68.42578125" hidden="1"/>
    <col min="1962" max="1975" width="15.42578125" hidden="1"/>
    <col min="1976" max="1976" width="9.140625" hidden="1"/>
    <col min="1977" max="1977" width="68.42578125" hidden="1"/>
    <col min="1978" max="1991" width="15.42578125" hidden="1"/>
    <col min="1992" max="1992" width="9.140625" hidden="1"/>
    <col min="1993" max="1993" width="68.42578125" hidden="1"/>
    <col min="1994" max="2007" width="15.42578125" hidden="1"/>
    <col min="2008" max="2008" width="9.140625" hidden="1"/>
    <col min="2009" max="2009" width="68.42578125" hidden="1"/>
    <col min="2010" max="2023" width="15.42578125" hidden="1"/>
    <col min="2024" max="2024" width="9.140625" hidden="1"/>
    <col min="2025" max="2025" width="68.42578125" hidden="1"/>
    <col min="2026" max="2039" width="15.42578125" hidden="1"/>
    <col min="2040" max="2040" width="9.140625" hidden="1"/>
    <col min="2041" max="2041" width="68.42578125" hidden="1"/>
    <col min="2042" max="2055" width="15.42578125" hidden="1"/>
    <col min="2056" max="2056" width="9.140625" hidden="1"/>
    <col min="2057" max="2057" width="68.42578125" hidden="1"/>
    <col min="2058" max="2071" width="15.42578125" hidden="1"/>
    <col min="2072" max="2072" width="9.140625" hidden="1"/>
    <col min="2073" max="2073" width="68.42578125" hidden="1"/>
    <col min="2074" max="2087" width="15.42578125" hidden="1"/>
    <col min="2088" max="2088" width="9.140625" hidden="1"/>
    <col min="2089" max="2089" width="68.42578125" hidden="1"/>
    <col min="2090" max="2103" width="15.42578125" hidden="1"/>
    <col min="2104" max="2104" width="9.140625" hidden="1"/>
    <col min="2105" max="2105" width="68.42578125" hidden="1"/>
    <col min="2106" max="2119" width="15.42578125" hidden="1"/>
    <col min="2120" max="2120" width="9.140625" hidden="1"/>
    <col min="2121" max="2121" width="68.42578125" hidden="1"/>
    <col min="2122" max="2135" width="15.42578125" hidden="1"/>
    <col min="2136" max="2136" width="9.140625" hidden="1"/>
    <col min="2137" max="2137" width="68.42578125" hidden="1"/>
    <col min="2138" max="2151" width="15.42578125" hidden="1"/>
    <col min="2152" max="2152" width="9.140625" hidden="1"/>
    <col min="2153" max="2153" width="68.42578125" hidden="1"/>
    <col min="2154" max="2167" width="15.42578125" hidden="1"/>
    <col min="2168" max="2168" width="9.140625" hidden="1"/>
    <col min="2169" max="2169" width="68.42578125" hidden="1"/>
    <col min="2170" max="2183" width="15.42578125" hidden="1"/>
    <col min="2184" max="2184" width="9.140625" hidden="1"/>
    <col min="2185" max="2185" width="68.42578125" hidden="1"/>
    <col min="2186" max="2199" width="15.42578125" hidden="1"/>
    <col min="2200" max="2200" width="9.140625" hidden="1"/>
    <col min="2201" max="2201" width="68.42578125" hidden="1"/>
    <col min="2202" max="2215" width="15.42578125" hidden="1"/>
    <col min="2216" max="2216" width="9.140625" hidden="1"/>
    <col min="2217" max="2217" width="68.42578125" hidden="1"/>
    <col min="2218" max="2231" width="15.42578125" hidden="1"/>
    <col min="2232" max="2232" width="9.140625" hidden="1"/>
    <col min="2233" max="2233" width="68.42578125" hidden="1"/>
    <col min="2234" max="2247" width="15.42578125" hidden="1"/>
    <col min="2248" max="2248" width="9.140625" hidden="1"/>
    <col min="2249" max="2249" width="68.42578125" hidden="1"/>
    <col min="2250" max="2263" width="15.42578125" hidden="1"/>
    <col min="2264" max="2264" width="9.140625" hidden="1"/>
    <col min="2265" max="2265" width="68.42578125" hidden="1"/>
    <col min="2266" max="2279" width="15.42578125" hidden="1"/>
    <col min="2280" max="2280" width="9.140625" hidden="1"/>
    <col min="2281" max="2281" width="68.42578125" hidden="1"/>
    <col min="2282" max="2295" width="15.42578125" hidden="1"/>
    <col min="2296" max="2296" width="9.140625" hidden="1"/>
    <col min="2297" max="2297" width="68.42578125" hidden="1"/>
    <col min="2298" max="2311" width="15.42578125" hidden="1"/>
    <col min="2312" max="2312" width="9.140625" hidden="1"/>
    <col min="2313" max="2313" width="68.42578125" hidden="1"/>
    <col min="2314" max="2327" width="15.42578125" hidden="1"/>
    <col min="2328" max="2328" width="9.140625" hidden="1"/>
    <col min="2329" max="2329" width="68.42578125" hidden="1"/>
    <col min="2330" max="2343" width="15.42578125" hidden="1"/>
    <col min="2344" max="2344" width="9.140625" hidden="1"/>
    <col min="2345" max="2345" width="68.42578125" hidden="1"/>
    <col min="2346" max="2359" width="15.42578125" hidden="1"/>
    <col min="2360" max="2360" width="9.140625" hidden="1"/>
    <col min="2361" max="2361" width="68.42578125" hidden="1"/>
    <col min="2362" max="2375" width="15.42578125" hidden="1"/>
    <col min="2376" max="2376" width="9.140625" hidden="1"/>
    <col min="2377" max="2377" width="68.42578125" hidden="1"/>
    <col min="2378" max="2391" width="15.42578125" hidden="1"/>
    <col min="2392" max="2392" width="9.140625" hidden="1"/>
    <col min="2393" max="2393" width="68.42578125" hidden="1"/>
    <col min="2394" max="2407" width="15.42578125" hidden="1"/>
    <col min="2408" max="2408" width="9.140625" hidden="1"/>
    <col min="2409" max="2409" width="68.42578125" hidden="1"/>
    <col min="2410" max="2423" width="15.42578125" hidden="1"/>
    <col min="2424" max="2424" width="9.140625" hidden="1"/>
    <col min="2425" max="2425" width="68.42578125" hidden="1"/>
    <col min="2426" max="2439" width="15.42578125" hidden="1"/>
    <col min="2440" max="2440" width="9.140625" hidden="1"/>
    <col min="2441" max="2441" width="68.42578125" hidden="1"/>
    <col min="2442" max="2455" width="15.42578125" hidden="1"/>
    <col min="2456" max="2456" width="9.140625" hidden="1"/>
    <col min="2457" max="2457" width="68.42578125" hidden="1"/>
    <col min="2458" max="2471" width="15.42578125" hidden="1"/>
    <col min="2472" max="2472" width="9.140625" hidden="1"/>
    <col min="2473" max="2473" width="68.42578125" hidden="1"/>
    <col min="2474" max="2487" width="15.42578125" hidden="1"/>
    <col min="2488" max="2488" width="9.140625" hidden="1"/>
    <col min="2489" max="2489" width="68.42578125" hidden="1"/>
    <col min="2490" max="2503" width="15.42578125" hidden="1"/>
    <col min="2504" max="2504" width="9.140625" hidden="1"/>
    <col min="2505" max="2505" width="68.42578125" hidden="1"/>
    <col min="2506" max="2519" width="15.42578125" hidden="1"/>
    <col min="2520" max="2520" width="9.140625" hidden="1"/>
    <col min="2521" max="2521" width="68.42578125" hidden="1"/>
    <col min="2522" max="2535" width="15.42578125" hidden="1"/>
    <col min="2536" max="2536" width="9.140625" hidden="1"/>
    <col min="2537" max="2537" width="68.42578125" hidden="1"/>
    <col min="2538" max="2551" width="15.42578125" hidden="1"/>
    <col min="2552" max="2552" width="9.140625" hidden="1"/>
    <col min="2553" max="2553" width="68.42578125" hidden="1"/>
    <col min="2554" max="2567" width="15.42578125" hidden="1"/>
    <col min="2568" max="2568" width="9.140625" hidden="1"/>
    <col min="2569" max="2569" width="68.42578125" hidden="1"/>
    <col min="2570" max="2583" width="15.42578125" hidden="1"/>
    <col min="2584" max="2584" width="9.140625" hidden="1"/>
    <col min="2585" max="2585" width="68.42578125" hidden="1"/>
    <col min="2586" max="2599" width="15.42578125" hidden="1"/>
    <col min="2600" max="2600" width="9.140625" hidden="1"/>
    <col min="2601" max="2601" width="68.42578125" hidden="1"/>
    <col min="2602" max="2615" width="15.42578125" hidden="1"/>
    <col min="2616" max="2616" width="9.140625" hidden="1"/>
    <col min="2617" max="2617" width="68.42578125" hidden="1"/>
    <col min="2618" max="2631" width="15.42578125" hidden="1"/>
    <col min="2632" max="2632" width="9.140625" hidden="1"/>
    <col min="2633" max="2633" width="68.42578125" hidden="1"/>
    <col min="2634" max="2647" width="15.42578125" hidden="1"/>
    <col min="2648" max="2648" width="9.140625" hidden="1"/>
    <col min="2649" max="2649" width="68.42578125" hidden="1"/>
    <col min="2650" max="2663" width="15.42578125" hidden="1"/>
    <col min="2664" max="2664" width="9.140625" hidden="1"/>
    <col min="2665" max="2665" width="68.42578125" hidden="1"/>
    <col min="2666" max="2679" width="15.42578125" hidden="1"/>
    <col min="2680" max="2680" width="9.140625" hidden="1"/>
    <col min="2681" max="2681" width="68.42578125" hidden="1"/>
    <col min="2682" max="2695" width="15.42578125" hidden="1"/>
    <col min="2696" max="2696" width="9.140625" hidden="1"/>
    <col min="2697" max="2697" width="68.42578125" hidden="1"/>
    <col min="2698" max="2711" width="15.42578125" hidden="1"/>
    <col min="2712" max="2712" width="9.140625" hidden="1"/>
    <col min="2713" max="2713" width="68.42578125" hidden="1"/>
    <col min="2714" max="2727" width="15.42578125" hidden="1"/>
    <col min="2728" max="2728" width="9.140625" hidden="1"/>
    <col min="2729" max="2729" width="68.42578125" hidden="1"/>
    <col min="2730" max="2743" width="15.42578125" hidden="1"/>
    <col min="2744" max="2744" width="9.140625" hidden="1"/>
    <col min="2745" max="2745" width="68.42578125" hidden="1"/>
    <col min="2746" max="2759" width="15.42578125" hidden="1"/>
    <col min="2760" max="2760" width="9.140625" hidden="1"/>
    <col min="2761" max="2761" width="68.42578125" hidden="1"/>
    <col min="2762" max="2775" width="15.42578125" hidden="1"/>
    <col min="2776" max="2776" width="9.140625" hidden="1"/>
    <col min="2777" max="2777" width="68.42578125" hidden="1"/>
    <col min="2778" max="2791" width="15.42578125" hidden="1"/>
    <col min="2792" max="2792" width="9.140625" hidden="1"/>
    <col min="2793" max="2793" width="68.42578125" hidden="1"/>
    <col min="2794" max="2807" width="15.42578125" hidden="1"/>
    <col min="2808" max="2808" width="9.140625" hidden="1"/>
    <col min="2809" max="2809" width="68.42578125" hidden="1"/>
    <col min="2810" max="2823" width="15.42578125" hidden="1"/>
    <col min="2824" max="2824" width="9.140625" hidden="1"/>
    <col min="2825" max="2825" width="68.42578125" hidden="1"/>
    <col min="2826" max="2839" width="15.42578125" hidden="1"/>
    <col min="2840" max="2840" width="9.140625" hidden="1"/>
    <col min="2841" max="2841" width="68.42578125" hidden="1"/>
    <col min="2842" max="2855" width="15.42578125" hidden="1"/>
    <col min="2856" max="2856" width="9.140625" hidden="1"/>
    <col min="2857" max="2857" width="68.42578125" hidden="1"/>
    <col min="2858" max="2871" width="15.42578125" hidden="1"/>
    <col min="2872" max="2872" width="9.140625" hidden="1"/>
    <col min="2873" max="2873" width="68.42578125" hidden="1"/>
    <col min="2874" max="2887" width="15.42578125" hidden="1"/>
    <col min="2888" max="2888" width="9.140625" hidden="1"/>
    <col min="2889" max="2889" width="68.42578125" hidden="1"/>
    <col min="2890" max="2903" width="15.42578125" hidden="1"/>
    <col min="2904" max="2904" width="9.140625" hidden="1"/>
    <col min="2905" max="2905" width="68.42578125" hidden="1"/>
    <col min="2906" max="2919" width="15.42578125" hidden="1"/>
    <col min="2920" max="2920" width="9.140625" hidden="1"/>
    <col min="2921" max="2921" width="68.42578125" hidden="1"/>
    <col min="2922" max="2935" width="15.42578125" hidden="1"/>
    <col min="2936" max="2936" width="9.140625" hidden="1"/>
    <col min="2937" max="2937" width="68.42578125" hidden="1"/>
    <col min="2938" max="2951" width="15.42578125" hidden="1"/>
    <col min="2952" max="2952" width="9.140625" hidden="1"/>
    <col min="2953" max="2953" width="68.42578125" hidden="1"/>
    <col min="2954" max="2967" width="15.42578125" hidden="1"/>
    <col min="2968" max="2968" width="9.140625" hidden="1"/>
    <col min="2969" max="2969" width="68.42578125" hidden="1"/>
    <col min="2970" max="2983" width="15.42578125" hidden="1"/>
    <col min="2984" max="2984" width="9.140625" hidden="1"/>
    <col min="2985" max="2985" width="68.42578125" hidden="1"/>
    <col min="2986" max="2999" width="15.42578125" hidden="1"/>
    <col min="3000" max="3000" width="9.140625" hidden="1"/>
    <col min="3001" max="3001" width="68.42578125" hidden="1"/>
    <col min="3002" max="3015" width="15.42578125" hidden="1"/>
    <col min="3016" max="3016" width="9.140625" hidden="1"/>
    <col min="3017" max="3017" width="68.42578125" hidden="1"/>
    <col min="3018" max="3031" width="15.42578125" hidden="1"/>
    <col min="3032" max="3032" width="9.140625" hidden="1"/>
    <col min="3033" max="3033" width="68.42578125" hidden="1"/>
    <col min="3034" max="3047" width="15.42578125" hidden="1"/>
    <col min="3048" max="3048" width="9.140625" hidden="1"/>
    <col min="3049" max="3049" width="68.42578125" hidden="1"/>
    <col min="3050" max="3063" width="15.42578125" hidden="1"/>
    <col min="3064" max="3064" width="9.140625" hidden="1"/>
    <col min="3065" max="3065" width="68.42578125" hidden="1"/>
    <col min="3066" max="3079" width="15.42578125" hidden="1"/>
    <col min="3080" max="3080" width="9.140625" hidden="1"/>
    <col min="3081" max="3081" width="68.42578125" hidden="1"/>
    <col min="3082" max="3095" width="15.42578125" hidden="1"/>
    <col min="3096" max="3096" width="9.140625" hidden="1"/>
    <col min="3097" max="3097" width="68.42578125" hidden="1"/>
    <col min="3098" max="3111" width="15.42578125" hidden="1"/>
    <col min="3112" max="3112" width="9.140625" hidden="1"/>
    <col min="3113" max="3113" width="68.42578125" hidden="1"/>
    <col min="3114" max="3127" width="15.42578125" hidden="1"/>
    <col min="3128" max="3128" width="9.140625" hidden="1"/>
    <col min="3129" max="3129" width="68.42578125" hidden="1"/>
    <col min="3130" max="3143" width="15.42578125" hidden="1"/>
    <col min="3144" max="3144" width="9.140625" hidden="1"/>
    <col min="3145" max="3145" width="68.42578125" hidden="1"/>
    <col min="3146" max="3159" width="15.42578125" hidden="1"/>
    <col min="3160" max="3160" width="9.140625" hidden="1"/>
    <col min="3161" max="3161" width="68.42578125" hidden="1"/>
    <col min="3162" max="3175" width="15.42578125" hidden="1"/>
    <col min="3176" max="3176" width="9.140625" hidden="1"/>
    <col min="3177" max="3177" width="68.42578125" hidden="1"/>
    <col min="3178" max="3191" width="15.42578125" hidden="1"/>
    <col min="3192" max="3192" width="9.140625" hidden="1"/>
    <col min="3193" max="3193" width="68.42578125" hidden="1"/>
    <col min="3194" max="3207" width="15.42578125" hidden="1"/>
    <col min="3208" max="3208" width="9.140625" hidden="1"/>
    <col min="3209" max="3209" width="68.42578125" hidden="1"/>
    <col min="3210" max="3223" width="15.42578125" hidden="1"/>
    <col min="3224" max="3224" width="9.140625" hidden="1"/>
    <col min="3225" max="3225" width="68.42578125" hidden="1"/>
    <col min="3226" max="3239" width="15.42578125" hidden="1"/>
    <col min="3240" max="3240" width="9.140625" hidden="1"/>
    <col min="3241" max="3241" width="68.42578125" hidden="1"/>
    <col min="3242" max="3255" width="15.42578125" hidden="1"/>
    <col min="3256" max="3256" width="9.140625" hidden="1"/>
    <col min="3257" max="3257" width="68.42578125" hidden="1"/>
    <col min="3258" max="3271" width="15.42578125" hidden="1"/>
    <col min="3272" max="3272" width="9.140625" hidden="1"/>
    <col min="3273" max="3273" width="68.42578125" hidden="1"/>
    <col min="3274" max="3287" width="15.42578125" hidden="1"/>
    <col min="3288" max="3288" width="9.140625" hidden="1"/>
    <col min="3289" max="3289" width="68.42578125" hidden="1"/>
    <col min="3290" max="3303" width="15.42578125" hidden="1"/>
    <col min="3304" max="3304" width="9.140625" hidden="1"/>
    <col min="3305" max="3305" width="68.42578125" hidden="1"/>
    <col min="3306" max="3319" width="15.42578125" hidden="1"/>
    <col min="3320" max="3320" width="9.140625" hidden="1"/>
    <col min="3321" max="3321" width="68.42578125" hidden="1"/>
    <col min="3322" max="3335" width="15.42578125" hidden="1"/>
    <col min="3336" max="3336" width="9.140625" hidden="1"/>
    <col min="3337" max="3337" width="68.42578125" hidden="1"/>
    <col min="3338" max="3351" width="15.42578125" hidden="1"/>
    <col min="3352" max="3352" width="9.140625" hidden="1"/>
    <col min="3353" max="3353" width="68.42578125" hidden="1"/>
    <col min="3354" max="3367" width="15.42578125" hidden="1"/>
    <col min="3368" max="3368" width="9.140625" hidden="1"/>
    <col min="3369" max="3369" width="68.42578125" hidden="1"/>
    <col min="3370" max="3383" width="15.42578125" hidden="1"/>
    <col min="3384" max="3384" width="9.140625" hidden="1"/>
    <col min="3385" max="3385" width="68.42578125" hidden="1"/>
    <col min="3386" max="3399" width="15.42578125" hidden="1"/>
    <col min="3400" max="3400" width="9.140625" hidden="1"/>
    <col min="3401" max="3401" width="68.42578125" hidden="1"/>
    <col min="3402" max="3415" width="15.42578125" hidden="1"/>
    <col min="3416" max="3416" width="9.140625" hidden="1"/>
    <col min="3417" max="3417" width="68.42578125" hidden="1"/>
    <col min="3418" max="3431" width="15.42578125" hidden="1"/>
    <col min="3432" max="3432" width="9.140625" hidden="1"/>
    <col min="3433" max="3433" width="68.42578125" hidden="1"/>
    <col min="3434" max="3447" width="15.42578125" hidden="1"/>
    <col min="3448" max="3448" width="9.140625" hidden="1"/>
    <col min="3449" max="3449" width="68.42578125" hidden="1"/>
    <col min="3450" max="3463" width="15.42578125" hidden="1"/>
    <col min="3464" max="3464" width="9.140625" hidden="1"/>
    <col min="3465" max="3465" width="68.42578125" hidden="1"/>
    <col min="3466" max="3479" width="15.42578125" hidden="1"/>
    <col min="3480" max="3480" width="9.140625" hidden="1"/>
    <col min="3481" max="3481" width="68.42578125" hidden="1"/>
    <col min="3482" max="3495" width="15.42578125" hidden="1"/>
    <col min="3496" max="3496" width="9.140625" hidden="1"/>
    <col min="3497" max="3497" width="68.42578125" hidden="1"/>
    <col min="3498" max="3511" width="15.42578125" hidden="1"/>
    <col min="3512" max="3512" width="9.140625" hidden="1"/>
    <col min="3513" max="3513" width="68.42578125" hidden="1"/>
    <col min="3514" max="3527" width="15.42578125" hidden="1"/>
    <col min="3528" max="3528" width="9.140625" hidden="1"/>
    <col min="3529" max="3529" width="68.42578125" hidden="1"/>
    <col min="3530" max="3543" width="15.42578125" hidden="1"/>
    <col min="3544" max="3544" width="9.140625" hidden="1"/>
    <col min="3545" max="3545" width="68.42578125" hidden="1"/>
    <col min="3546" max="3559" width="15.42578125" hidden="1"/>
    <col min="3560" max="3560" width="9.140625" hidden="1"/>
    <col min="3561" max="3561" width="68.42578125" hidden="1"/>
    <col min="3562" max="3575" width="15.42578125" hidden="1"/>
    <col min="3576" max="3576" width="9.140625" hidden="1"/>
    <col min="3577" max="3577" width="68.42578125" hidden="1"/>
    <col min="3578" max="3591" width="15.42578125" hidden="1"/>
    <col min="3592" max="3592" width="9.140625" hidden="1"/>
    <col min="3593" max="3593" width="68.42578125" hidden="1"/>
    <col min="3594" max="3607" width="15.42578125" hidden="1"/>
    <col min="3608" max="3608" width="9.140625" hidden="1"/>
    <col min="3609" max="3609" width="68.42578125" hidden="1"/>
    <col min="3610" max="3623" width="15.42578125" hidden="1"/>
    <col min="3624" max="3624" width="9.140625" hidden="1"/>
    <col min="3625" max="3625" width="68.42578125" hidden="1"/>
    <col min="3626" max="3639" width="15.42578125" hidden="1"/>
    <col min="3640" max="3640" width="9.140625" hidden="1"/>
    <col min="3641" max="3641" width="68.42578125" hidden="1"/>
    <col min="3642" max="3655" width="15.42578125" hidden="1"/>
    <col min="3656" max="3656" width="9.140625" hidden="1"/>
    <col min="3657" max="3657" width="68.42578125" hidden="1"/>
    <col min="3658" max="3671" width="15.42578125" hidden="1"/>
    <col min="3672" max="3672" width="9.140625" hidden="1"/>
    <col min="3673" max="3673" width="68.42578125" hidden="1"/>
    <col min="3674" max="3687" width="15.42578125" hidden="1"/>
    <col min="3688" max="3688" width="9.140625" hidden="1"/>
    <col min="3689" max="3689" width="68.42578125" hidden="1"/>
    <col min="3690" max="3703" width="15.42578125" hidden="1"/>
    <col min="3704" max="3704" width="9.140625" hidden="1"/>
    <col min="3705" max="3705" width="68.42578125" hidden="1"/>
    <col min="3706" max="3719" width="15.42578125" hidden="1"/>
    <col min="3720" max="3720" width="9.140625" hidden="1"/>
    <col min="3721" max="3721" width="68.42578125" hidden="1"/>
    <col min="3722" max="3735" width="15.42578125" hidden="1"/>
    <col min="3736" max="3736" width="9.140625" hidden="1"/>
    <col min="3737" max="3737" width="68.42578125" hidden="1"/>
    <col min="3738" max="3751" width="15.42578125" hidden="1"/>
    <col min="3752" max="3752" width="9.140625" hidden="1"/>
    <col min="3753" max="3753" width="68.42578125" hidden="1"/>
    <col min="3754" max="3767" width="15.42578125" hidden="1"/>
    <col min="3768" max="3768" width="9.140625" hidden="1"/>
    <col min="3769" max="3769" width="68.42578125" hidden="1"/>
    <col min="3770" max="3783" width="15.42578125" hidden="1"/>
    <col min="3784" max="3784" width="9.140625" hidden="1"/>
    <col min="3785" max="3785" width="68.42578125" hidden="1"/>
    <col min="3786" max="3799" width="15.42578125" hidden="1"/>
    <col min="3800" max="3800" width="9.140625" hidden="1"/>
    <col min="3801" max="3801" width="68.42578125" hidden="1"/>
    <col min="3802" max="3815" width="15.42578125" hidden="1"/>
    <col min="3816" max="3816" width="9.140625" hidden="1"/>
    <col min="3817" max="3817" width="68.42578125" hidden="1"/>
    <col min="3818" max="3831" width="15.42578125" hidden="1"/>
    <col min="3832" max="3832" width="9.140625" hidden="1"/>
    <col min="3833" max="3833" width="68.42578125" hidden="1"/>
    <col min="3834" max="3847" width="15.42578125" hidden="1"/>
    <col min="3848" max="3848" width="9.140625" hidden="1"/>
    <col min="3849" max="3849" width="68.42578125" hidden="1"/>
    <col min="3850" max="3863" width="15.42578125" hidden="1"/>
    <col min="3864" max="3864" width="9.140625" hidden="1"/>
    <col min="3865" max="3865" width="68.42578125" hidden="1"/>
    <col min="3866" max="3879" width="15.42578125" hidden="1"/>
    <col min="3880" max="3880" width="9.140625" hidden="1"/>
    <col min="3881" max="3881" width="68.42578125" hidden="1"/>
    <col min="3882" max="3895" width="15.42578125" hidden="1"/>
    <col min="3896" max="3896" width="9.140625" hidden="1"/>
    <col min="3897" max="3897" width="68.42578125" hidden="1"/>
    <col min="3898" max="3911" width="15.42578125" hidden="1"/>
    <col min="3912" max="3912" width="9.140625" hidden="1"/>
    <col min="3913" max="3913" width="68.42578125" hidden="1"/>
    <col min="3914" max="3927" width="15.42578125" hidden="1"/>
    <col min="3928" max="3928" width="9.140625" hidden="1"/>
    <col min="3929" max="3929" width="68.42578125" hidden="1"/>
    <col min="3930" max="3943" width="15.42578125" hidden="1"/>
    <col min="3944" max="3944" width="9.140625" hidden="1"/>
    <col min="3945" max="3945" width="68.42578125" hidden="1"/>
    <col min="3946" max="3959" width="15.42578125" hidden="1"/>
    <col min="3960" max="3960" width="9.140625" hidden="1"/>
    <col min="3961" max="3961" width="68.42578125" hidden="1"/>
    <col min="3962" max="3975" width="15.42578125" hidden="1"/>
    <col min="3976" max="3976" width="9.140625" hidden="1"/>
    <col min="3977" max="3977" width="68.42578125" hidden="1"/>
    <col min="3978" max="3991" width="15.42578125" hidden="1"/>
    <col min="3992" max="3992" width="9.140625" hidden="1"/>
    <col min="3993" max="3993" width="68.42578125" hidden="1"/>
    <col min="3994" max="4007" width="15.42578125" hidden="1"/>
    <col min="4008" max="4008" width="9.140625" hidden="1"/>
    <col min="4009" max="4009" width="68.42578125" hidden="1"/>
    <col min="4010" max="4023" width="15.42578125" hidden="1"/>
    <col min="4024" max="4024" width="9.140625" hidden="1"/>
    <col min="4025" max="4025" width="68.42578125" hidden="1"/>
    <col min="4026" max="4039" width="15.42578125" hidden="1"/>
    <col min="4040" max="4040" width="9.140625" hidden="1"/>
    <col min="4041" max="4041" width="68.42578125" hidden="1"/>
    <col min="4042" max="4055" width="15.42578125" hidden="1"/>
    <col min="4056" max="4056" width="9.140625" hidden="1"/>
    <col min="4057" max="4057" width="68.42578125" hidden="1"/>
    <col min="4058" max="4071" width="15.42578125" hidden="1"/>
    <col min="4072" max="4072" width="9.140625" hidden="1"/>
    <col min="4073" max="4073" width="68.42578125" hidden="1"/>
    <col min="4074" max="4087" width="15.42578125" hidden="1"/>
    <col min="4088" max="4088" width="9.140625" hidden="1"/>
    <col min="4089" max="4089" width="68.42578125" hidden="1"/>
    <col min="4090" max="4103" width="15.42578125" hidden="1"/>
    <col min="4104" max="4104" width="9.140625" hidden="1"/>
    <col min="4105" max="4105" width="68.42578125" hidden="1"/>
    <col min="4106" max="4119" width="15.42578125" hidden="1"/>
    <col min="4120" max="4120" width="9.140625" hidden="1"/>
    <col min="4121" max="4121" width="68.42578125" hidden="1"/>
    <col min="4122" max="4135" width="15.42578125" hidden="1"/>
    <col min="4136" max="4136" width="9.140625" hidden="1"/>
    <col min="4137" max="4137" width="68.42578125" hidden="1"/>
    <col min="4138" max="4151" width="15.42578125" hidden="1"/>
    <col min="4152" max="4152" width="9.140625" hidden="1"/>
    <col min="4153" max="4153" width="68.42578125" hidden="1"/>
    <col min="4154" max="4167" width="15.42578125" hidden="1"/>
    <col min="4168" max="4168" width="9.140625" hidden="1"/>
    <col min="4169" max="4169" width="68.42578125" hidden="1"/>
    <col min="4170" max="4183" width="15.42578125" hidden="1"/>
    <col min="4184" max="4184" width="9.140625" hidden="1"/>
    <col min="4185" max="4185" width="68.42578125" hidden="1"/>
    <col min="4186" max="4199" width="15.42578125" hidden="1"/>
    <col min="4200" max="4200" width="9.140625" hidden="1"/>
    <col min="4201" max="4201" width="68.42578125" hidden="1"/>
    <col min="4202" max="4215" width="15.42578125" hidden="1"/>
    <col min="4216" max="4216" width="9.140625" hidden="1"/>
    <col min="4217" max="4217" width="68.42578125" hidden="1"/>
    <col min="4218" max="4231" width="15.42578125" hidden="1"/>
    <col min="4232" max="4232" width="9.140625" hidden="1"/>
    <col min="4233" max="4233" width="68.42578125" hidden="1"/>
    <col min="4234" max="4247" width="15.42578125" hidden="1"/>
    <col min="4248" max="4248" width="9.140625" hidden="1"/>
    <col min="4249" max="4249" width="68.42578125" hidden="1"/>
    <col min="4250" max="4263" width="15.42578125" hidden="1"/>
    <col min="4264" max="4264" width="9.140625" hidden="1"/>
    <col min="4265" max="4265" width="68.42578125" hidden="1"/>
    <col min="4266" max="4279" width="15.42578125" hidden="1"/>
    <col min="4280" max="4280" width="9.140625" hidden="1"/>
    <col min="4281" max="4281" width="68.42578125" hidden="1"/>
    <col min="4282" max="4295" width="15.42578125" hidden="1"/>
    <col min="4296" max="4296" width="9.140625" hidden="1"/>
    <col min="4297" max="4297" width="68.42578125" hidden="1"/>
    <col min="4298" max="4311" width="15.42578125" hidden="1"/>
    <col min="4312" max="4312" width="9.140625" hidden="1"/>
    <col min="4313" max="4313" width="68.42578125" hidden="1"/>
    <col min="4314" max="4327" width="15.42578125" hidden="1"/>
    <col min="4328" max="4328" width="9.140625" hidden="1"/>
    <col min="4329" max="4329" width="68.42578125" hidden="1"/>
    <col min="4330" max="4343" width="15.42578125" hidden="1"/>
    <col min="4344" max="4344" width="9.140625" hidden="1"/>
    <col min="4345" max="4345" width="68.42578125" hidden="1"/>
    <col min="4346" max="4359" width="15.42578125" hidden="1"/>
    <col min="4360" max="4360" width="9.140625" hidden="1"/>
    <col min="4361" max="4361" width="68.42578125" hidden="1"/>
    <col min="4362" max="4375" width="15.42578125" hidden="1"/>
    <col min="4376" max="4376" width="9.140625" hidden="1"/>
    <col min="4377" max="4377" width="68.42578125" hidden="1"/>
    <col min="4378" max="4391" width="15.42578125" hidden="1"/>
    <col min="4392" max="4392" width="9.140625" hidden="1"/>
    <col min="4393" max="4393" width="68.42578125" hidden="1"/>
    <col min="4394" max="4407" width="15.42578125" hidden="1"/>
    <col min="4408" max="4408" width="9.140625" hidden="1"/>
    <col min="4409" max="4409" width="68.42578125" hidden="1"/>
    <col min="4410" max="4423" width="15.42578125" hidden="1"/>
    <col min="4424" max="4424" width="9.140625" hidden="1"/>
    <col min="4425" max="4425" width="68.42578125" hidden="1"/>
    <col min="4426" max="4439" width="15.42578125" hidden="1"/>
    <col min="4440" max="4440" width="9.140625" hidden="1"/>
    <col min="4441" max="4441" width="68.42578125" hidden="1"/>
    <col min="4442" max="4455" width="15.42578125" hidden="1"/>
    <col min="4456" max="4456" width="9.140625" hidden="1"/>
    <col min="4457" max="4457" width="68.42578125" hidden="1"/>
    <col min="4458" max="4471" width="15.42578125" hidden="1"/>
    <col min="4472" max="4472" width="9.140625" hidden="1"/>
    <col min="4473" max="4473" width="68.42578125" hidden="1"/>
    <col min="4474" max="4487" width="15.42578125" hidden="1"/>
    <col min="4488" max="4488" width="9.140625" hidden="1"/>
    <col min="4489" max="4489" width="68.42578125" hidden="1"/>
    <col min="4490" max="4503" width="15.42578125" hidden="1"/>
    <col min="4504" max="4504" width="9.140625" hidden="1"/>
    <col min="4505" max="4505" width="68.42578125" hidden="1"/>
    <col min="4506" max="4519" width="15.42578125" hidden="1"/>
    <col min="4520" max="4520" width="9.140625" hidden="1"/>
    <col min="4521" max="4521" width="68.42578125" hidden="1"/>
    <col min="4522" max="4535" width="15.42578125" hidden="1"/>
    <col min="4536" max="4536" width="9.140625" hidden="1"/>
    <col min="4537" max="4537" width="68.42578125" hidden="1"/>
    <col min="4538" max="4551" width="15.42578125" hidden="1"/>
    <col min="4552" max="4552" width="9.140625" hidden="1"/>
    <col min="4553" max="4553" width="68.42578125" hidden="1"/>
    <col min="4554" max="4567" width="15.42578125" hidden="1"/>
    <col min="4568" max="4568" width="9.140625" hidden="1"/>
    <col min="4569" max="4569" width="68.42578125" hidden="1"/>
    <col min="4570" max="4583" width="15.42578125" hidden="1"/>
    <col min="4584" max="4584" width="9.140625" hidden="1"/>
    <col min="4585" max="4585" width="68.42578125" hidden="1"/>
    <col min="4586" max="4599" width="15.42578125" hidden="1"/>
    <col min="4600" max="4600" width="9.140625" hidden="1"/>
    <col min="4601" max="4601" width="68.42578125" hidden="1"/>
    <col min="4602" max="4615" width="15.42578125" hidden="1"/>
    <col min="4616" max="4616" width="9.140625" hidden="1"/>
    <col min="4617" max="4617" width="68.42578125" hidden="1"/>
    <col min="4618" max="4631" width="15.42578125" hidden="1"/>
    <col min="4632" max="4632" width="9.140625" hidden="1"/>
    <col min="4633" max="4633" width="68.42578125" hidden="1"/>
    <col min="4634" max="4647" width="15.42578125" hidden="1"/>
    <col min="4648" max="4648" width="9.140625" hidden="1"/>
    <col min="4649" max="4649" width="68.42578125" hidden="1"/>
    <col min="4650" max="4663" width="15.42578125" hidden="1"/>
    <col min="4664" max="4664" width="9.140625" hidden="1"/>
    <col min="4665" max="4665" width="68.42578125" hidden="1"/>
    <col min="4666" max="4679" width="15.42578125" hidden="1"/>
    <col min="4680" max="4680" width="9.140625" hidden="1"/>
    <col min="4681" max="4681" width="68.42578125" hidden="1"/>
    <col min="4682" max="4695" width="15.42578125" hidden="1"/>
    <col min="4696" max="4696" width="9.140625" hidden="1"/>
    <col min="4697" max="4697" width="68.42578125" hidden="1"/>
    <col min="4698" max="4711" width="15.42578125" hidden="1"/>
    <col min="4712" max="4712" width="9.140625" hidden="1"/>
    <col min="4713" max="4713" width="68.42578125" hidden="1"/>
    <col min="4714" max="4727" width="15.42578125" hidden="1"/>
    <col min="4728" max="4728" width="9.140625" hidden="1"/>
    <col min="4729" max="4729" width="68.42578125" hidden="1"/>
    <col min="4730" max="4743" width="15.42578125" hidden="1"/>
    <col min="4744" max="4744" width="9.140625" hidden="1"/>
    <col min="4745" max="4745" width="68.42578125" hidden="1"/>
    <col min="4746" max="4759" width="15.42578125" hidden="1"/>
    <col min="4760" max="4760" width="9.140625" hidden="1"/>
    <col min="4761" max="4761" width="68.42578125" hidden="1"/>
    <col min="4762" max="4775" width="15.42578125" hidden="1"/>
    <col min="4776" max="4776" width="9.140625" hidden="1"/>
    <col min="4777" max="4777" width="68.42578125" hidden="1"/>
    <col min="4778" max="4791" width="15.42578125" hidden="1"/>
    <col min="4792" max="4792" width="9.140625" hidden="1"/>
    <col min="4793" max="4793" width="68.42578125" hidden="1"/>
    <col min="4794" max="4807" width="15.42578125" hidden="1"/>
    <col min="4808" max="4808" width="9.140625" hidden="1"/>
    <col min="4809" max="4809" width="68.42578125" hidden="1"/>
    <col min="4810" max="4823" width="15.42578125" hidden="1"/>
    <col min="4824" max="4824" width="9.140625" hidden="1"/>
    <col min="4825" max="4825" width="68.42578125" hidden="1"/>
    <col min="4826" max="4839" width="15.42578125" hidden="1"/>
    <col min="4840" max="4840" width="9.140625" hidden="1"/>
    <col min="4841" max="4841" width="68.42578125" hidden="1"/>
    <col min="4842" max="4855" width="15.42578125" hidden="1"/>
    <col min="4856" max="4856" width="9.140625" hidden="1"/>
    <col min="4857" max="4857" width="68.42578125" hidden="1"/>
    <col min="4858" max="4871" width="15.42578125" hidden="1"/>
    <col min="4872" max="4872" width="9.140625" hidden="1"/>
    <col min="4873" max="4873" width="68.42578125" hidden="1"/>
    <col min="4874" max="4887" width="15.42578125" hidden="1"/>
    <col min="4888" max="4888" width="9.140625" hidden="1"/>
    <col min="4889" max="4889" width="68.42578125" hidden="1"/>
    <col min="4890" max="4903" width="15.42578125" hidden="1"/>
    <col min="4904" max="4904" width="9.140625" hidden="1"/>
    <col min="4905" max="4905" width="68.42578125" hidden="1"/>
    <col min="4906" max="4919" width="15.42578125" hidden="1"/>
    <col min="4920" max="4920" width="9.140625" hidden="1"/>
    <col min="4921" max="4921" width="68.42578125" hidden="1"/>
    <col min="4922" max="4935" width="15.42578125" hidden="1"/>
    <col min="4936" max="4936" width="9.140625" hidden="1"/>
    <col min="4937" max="4937" width="68.42578125" hidden="1"/>
    <col min="4938" max="4951" width="15.42578125" hidden="1"/>
    <col min="4952" max="4952" width="9.140625" hidden="1"/>
    <col min="4953" max="4953" width="68.42578125" hidden="1"/>
    <col min="4954" max="4967" width="15.42578125" hidden="1"/>
    <col min="4968" max="4968" width="9.140625" hidden="1"/>
    <col min="4969" max="4969" width="68.42578125" hidden="1"/>
    <col min="4970" max="4983" width="15.42578125" hidden="1"/>
    <col min="4984" max="4984" width="9.140625" hidden="1"/>
    <col min="4985" max="4985" width="68.42578125" hidden="1"/>
    <col min="4986" max="4999" width="15.42578125" hidden="1"/>
    <col min="5000" max="5000" width="9.140625" hidden="1"/>
    <col min="5001" max="5001" width="68.42578125" hidden="1"/>
    <col min="5002" max="5015" width="15.42578125" hidden="1"/>
    <col min="5016" max="5016" width="9.140625" hidden="1"/>
    <col min="5017" max="5017" width="68.42578125" hidden="1"/>
    <col min="5018" max="5031" width="15.42578125" hidden="1"/>
    <col min="5032" max="5032" width="9.140625" hidden="1"/>
    <col min="5033" max="5033" width="68.42578125" hidden="1"/>
    <col min="5034" max="5047" width="15.42578125" hidden="1"/>
    <col min="5048" max="5048" width="9.140625" hidden="1"/>
    <col min="5049" max="5049" width="68.42578125" hidden="1"/>
    <col min="5050" max="5063" width="15.42578125" hidden="1"/>
    <col min="5064" max="5064" width="9.140625" hidden="1"/>
    <col min="5065" max="5065" width="68.42578125" hidden="1"/>
    <col min="5066" max="5079" width="15.42578125" hidden="1"/>
    <col min="5080" max="5080" width="9.140625" hidden="1"/>
    <col min="5081" max="5081" width="68.42578125" hidden="1"/>
    <col min="5082" max="5095" width="15.42578125" hidden="1"/>
    <col min="5096" max="5096" width="9.140625" hidden="1"/>
    <col min="5097" max="5097" width="68.42578125" hidden="1"/>
    <col min="5098" max="5111" width="15.42578125" hidden="1"/>
    <col min="5112" max="5112" width="9.140625" hidden="1"/>
    <col min="5113" max="5113" width="68.42578125" hidden="1"/>
    <col min="5114" max="5127" width="15.42578125" hidden="1"/>
    <col min="5128" max="5128" width="9.140625" hidden="1"/>
    <col min="5129" max="5129" width="68.42578125" hidden="1"/>
    <col min="5130" max="5143" width="15.42578125" hidden="1"/>
    <col min="5144" max="5144" width="9.140625" hidden="1"/>
    <col min="5145" max="5145" width="68.42578125" hidden="1"/>
    <col min="5146" max="5159" width="15.42578125" hidden="1"/>
    <col min="5160" max="5160" width="9.140625" hidden="1"/>
    <col min="5161" max="5161" width="68.42578125" hidden="1"/>
    <col min="5162" max="5175" width="15.42578125" hidden="1"/>
    <col min="5176" max="5176" width="9.140625" hidden="1"/>
    <col min="5177" max="5177" width="68.42578125" hidden="1"/>
    <col min="5178" max="5191" width="15.42578125" hidden="1"/>
    <col min="5192" max="5192" width="9.140625" hidden="1"/>
    <col min="5193" max="5193" width="68.42578125" hidden="1"/>
    <col min="5194" max="5207" width="15.42578125" hidden="1"/>
    <col min="5208" max="5208" width="9.140625" hidden="1"/>
    <col min="5209" max="5209" width="68.42578125" hidden="1"/>
    <col min="5210" max="5223" width="15.42578125" hidden="1"/>
    <col min="5224" max="5224" width="9.140625" hidden="1"/>
    <col min="5225" max="5225" width="68.42578125" hidden="1"/>
    <col min="5226" max="5239" width="15.42578125" hidden="1"/>
    <col min="5240" max="5240" width="9.140625" hidden="1"/>
    <col min="5241" max="5241" width="68.42578125" hidden="1"/>
    <col min="5242" max="5255" width="15.42578125" hidden="1"/>
    <col min="5256" max="5256" width="9.140625" hidden="1"/>
    <col min="5257" max="5257" width="68.42578125" hidden="1"/>
    <col min="5258" max="5271" width="15.42578125" hidden="1"/>
    <col min="5272" max="5272" width="9.140625" hidden="1"/>
    <col min="5273" max="5273" width="68.42578125" hidden="1"/>
    <col min="5274" max="5287" width="15.42578125" hidden="1"/>
    <col min="5288" max="5288" width="9.140625" hidden="1"/>
    <col min="5289" max="5289" width="68.42578125" hidden="1"/>
    <col min="5290" max="5303" width="15.42578125" hidden="1"/>
    <col min="5304" max="5304" width="9.140625" hidden="1"/>
    <col min="5305" max="5305" width="68.42578125" hidden="1"/>
    <col min="5306" max="5319" width="15.42578125" hidden="1"/>
    <col min="5320" max="5320" width="9.140625" hidden="1"/>
    <col min="5321" max="5321" width="68.42578125" hidden="1"/>
    <col min="5322" max="5335" width="15.42578125" hidden="1"/>
    <col min="5336" max="5336" width="9.140625" hidden="1"/>
    <col min="5337" max="5337" width="68.42578125" hidden="1"/>
    <col min="5338" max="5351" width="15.42578125" hidden="1"/>
    <col min="5352" max="5352" width="9.140625" hidden="1"/>
    <col min="5353" max="5353" width="68.42578125" hidden="1"/>
    <col min="5354" max="5367" width="15.42578125" hidden="1"/>
    <col min="5368" max="5368" width="9.140625" hidden="1"/>
    <col min="5369" max="5369" width="68.42578125" hidden="1"/>
    <col min="5370" max="5383" width="15.42578125" hidden="1"/>
    <col min="5384" max="5384" width="9.140625" hidden="1"/>
    <col min="5385" max="5385" width="68.42578125" hidden="1"/>
    <col min="5386" max="5399" width="15.42578125" hidden="1"/>
    <col min="5400" max="5400" width="9.140625" hidden="1"/>
    <col min="5401" max="5401" width="68.42578125" hidden="1"/>
    <col min="5402" max="5415" width="15.42578125" hidden="1"/>
    <col min="5416" max="5416" width="9.140625" hidden="1"/>
    <col min="5417" max="5417" width="68.42578125" hidden="1"/>
    <col min="5418" max="5431" width="15.42578125" hidden="1"/>
    <col min="5432" max="5432" width="9.140625" hidden="1"/>
    <col min="5433" max="5433" width="68.42578125" hidden="1"/>
    <col min="5434" max="5447" width="15.42578125" hidden="1"/>
    <col min="5448" max="5448" width="9.140625" hidden="1"/>
    <col min="5449" max="5449" width="68.42578125" hidden="1"/>
    <col min="5450" max="5463" width="15.42578125" hidden="1"/>
    <col min="5464" max="5464" width="9.140625" hidden="1"/>
    <col min="5465" max="5465" width="68.42578125" hidden="1"/>
    <col min="5466" max="5479" width="15.42578125" hidden="1"/>
    <col min="5480" max="5480" width="9.140625" hidden="1"/>
    <col min="5481" max="5481" width="68.42578125" hidden="1"/>
    <col min="5482" max="5495" width="15.42578125" hidden="1"/>
    <col min="5496" max="5496" width="9.140625" hidden="1"/>
    <col min="5497" max="5497" width="68.42578125" hidden="1"/>
    <col min="5498" max="5511" width="15.42578125" hidden="1"/>
    <col min="5512" max="5512" width="9.140625" hidden="1"/>
    <col min="5513" max="5513" width="68.42578125" hidden="1"/>
    <col min="5514" max="5527" width="15.42578125" hidden="1"/>
    <col min="5528" max="5528" width="9.140625" hidden="1"/>
    <col min="5529" max="5529" width="68.42578125" hidden="1"/>
    <col min="5530" max="5543" width="15.42578125" hidden="1"/>
    <col min="5544" max="5544" width="9.140625" hidden="1"/>
    <col min="5545" max="5545" width="68.42578125" hidden="1"/>
    <col min="5546" max="5559" width="15.42578125" hidden="1"/>
    <col min="5560" max="5560" width="9.140625" hidden="1"/>
    <col min="5561" max="5561" width="68.42578125" hidden="1"/>
    <col min="5562" max="5575" width="15.42578125" hidden="1"/>
    <col min="5576" max="5576" width="9.140625" hidden="1"/>
    <col min="5577" max="5577" width="68.42578125" hidden="1"/>
    <col min="5578" max="5591" width="15.42578125" hidden="1"/>
    <col min="5592" max="5592" width="9.140625" hidden="1"/>
    <col min="5593" max="5593" width="68.42578125" hidden="1"/>
    <col min="5594" max="5607" width="15.42578125" hidden="1"/>
    <col min="5608" max="5608" width="9.140625" hidden="1"/>
    <col min="5609" max="5609" width="68.42578125" hidden="1"/>
    <col min="5610" max="5623" width="15.42578125" hidden="1"/>
    <col min="5624" max="5624" width="9.140625" hidden="1"/>
    <col min="5625" max="5625" width="68.42578125" hidden="1"/>
    <col min="5626" max="5639" width="15.42578125" hidden="1"/>
    <col min="5640" max="5640" width="9.140625" hidden="1"/>
    <col min="5641" max="5641" width="68.42578125" hidden="1"/>
    <col min="5642" max="5655" width="15.42578125" hidden="1"/>
    <col min="5656" max="5656" width="9.140625" hidden="1"/>
    <col min="5657" max="5657" width="68.42578125" hidden="1"/>
    <col min="5658" max="5671" width="15.42578125" hidden="1"/>
    <col min="5672" max="5672" width="9.140625" hidden="1"/>
    <col min="5673" max="5673" width="68.42578125" hidden="1"/>
    <col min="5674" max="5687" width="15.42578125" hidden="1"/>
    <col min="5688" max="5688" width="9.140625" hidden="1"/>
    <col min="5689" max="5689" width="68.42578125" hidden="1"/>
    <col min="5690" max="5703" width="15.42578125" hidden="1"/>
    <col min="5704" max="5704" width="9.140625" hidden="1"/>
    <col min="5705" max="5705" width="68.42578125" hidden="1"/>
    <col min="5706" max="5719" width="15.42578125" hidden="1"/>
    <col min="5720" max="5720" width="9.140625" hidden="1"/>
    <col min="5721" max="5721" width="68.42578125" hidden="1"/>
    <col min="5722" max="5735" width="15.42578125" hidden="1"/>
    <col min="5736" max="5736" width="9.140625" hidden="1"/>
    <col min="5737" max="5737" width="68.42578125" hidden="1"/>
    <col min="5738" max="5751" width="15.42578125" hidden="1"/>
    <col min="5752" max="5752" width="9.140625" hidden="1"/>
    <col min="5753" max="5753" width="68.42578125" hidden="1"/>
    <col min="5754" max="5767" width="15.42578125" hidden="1"/>
    <col min="5768" max="5768" width="9.140625" hidden="1"/>
    <col min="5769" max="5769" width="68.42578125" hidden="1"/>
    <col min="5770" max="5783" width="15.42578125" hidden="1"/>
    <col min="5784" max="5784" width="9.140625" hidden="1"/>
    <col min="5785" max="5785" width="68.42578125" hidden="1"/>
    <col min="5786" max="5799" width="15.42578125" hidden="1"/>
    <col min="5800" max="5800" width="9.140625" hidden="1"/>
    <col min="5801" max="5801" width="68.42578125" hidden="1"/>
    <col min="5802" max="5815" width="15.42578125" hidden="1"/>
    <col min="5816" max="5816" width="9.140625" hidden="1"/>
    <col min="5817" max="5817" width="68.42578125" hidden="1"/>
    <col min="5818" max="5831" width="15.42578125" hidden="1"/>
    <col min="5832" max="5832" width="9.140625" hidden="1"/>
    <col min="5833" max="5833" width="68.42578125" hidden="1"/>
    <col min="5834" max="5847" width="15.42578125" hidden="1"/>
    <col min="5848" max="5848" width="9.140625" hidden="1"/>
    <col min="5849" max="5849" width="68.42578125" hidden="1"/>
    <col min="5850" max="5863" width="15.42578125" hidden="1"/>
    <col min="5864" max="5864" width="9.140625" hidden="1"/>
    <col min="5865" max="5865" width="68.42578125" hidden="1"/>
    <col min="5866" max="5879" width="15.42578125" hidden="1"/>
    <col min="5880" max="5880" width="9.140625" hidden="1"/>
    <col min="5881" max="5881" width="68.42578125" hidden="1"/>
    <col min="5882" max="5895" width="15.42578125" hidden="1"/>
    <col min="5896" max="5896" width="9.140625" hidden="1"/>
    <col min="5897" max="5897" width="68.42578125" hidden="1"/>
    <col min="5898" max="5911" width="15.42578125" hidden="1"/>
    <col min="5912" max="5912" width="9.140625" hidden="1"/>
    <col min="5913" max="5913" width="68.42578125" hidden="1"/>
    <col min="5914" max="5927" width="15.42578125" hidden="1"/>
    <col min="5928" max="5928" width="9.140625" hidden="1"/>
    <col min="5929" max="5929" width="68.42578125" hidden="1"/>
    <col min="5930" max="5943" width="15.42578125" hidden="1"/>
    <col min="5944" max="5944" width="9.140625" hidden="1"/>
    <col min="5945" max="5945" width="68.42578125" hidden="1"/>
    <col min="5946" max="5959" width="15.42578125" hidden="1"/>
    <col min="5960" max="5960" width="9.140625" hidden="1"/>
    <col min="5961" max="5961" width="68.42578125" hidden="1"/>
    <col min="5962" max="5975" width="15.42578125" hidden="1"/>
    <col min="5976" max="5976" width="9.140625" hidden="1"/>
    <col min="5977" max="5977" width="68.42578125" hidden="1"/>
    <col min="5978" max="5991" width="15.42578125" hidden="1"/>
    <col min="5992" max="5992" width="9.140625" hidden="1"/>
    <col min="5993" max="5993" width="68.42578125" hidden="1"/>
    <col min="5994" max="6007" width="15.42578125" hidden="1"/>
    <col min="6008" max="6008" width="9.140625" hidden="1"/>
    <col min="6009" max="6009" width="68.42578125" hidden="1"/>
    <col min="6010" max="6023" width="15.42578125" hidden="1"/>
    <col min="6024" max="6024" width="9.140625" hidden="1"/>
    <col min="6025" max="6025" width="68.42578125" hidden="1"/>
    <col min="6026" max="6039" width="15.42578125" hidden="1"/>
    <col min="6040" max="6040" width="9.140625" hidden="1"/>
    <col min="6041" max="6041" width="68.42578125" hidden="1"/>
    <col min="6042" max="6055" width="15.42578125" hidden="1"/>
    <col min="6056" max="6056" width="9.140625" hidden="1"/>
    <col min="6057" max="6057" width="68.42578125" hidden="1"/>
    <col min="6058" max="6071" width="15.42578125" hidden="1"/>
    <col min="6072" max="6072" width="9.140625" hidden="1"/>
    <col min="6073" max="6073" width="68.42578125" hidden="1"/>
    <col min="6074" max="6087" width="15.42578125" hidden="1"/>
    <col min="6088" max="6088" width="9.140625" hidden="1"/>
    <col min="6089" max="6089" width="68.42578125" hidden="1"/>
    <col min="6090" max="6103" width="15.42578125" hidden="1"/>
    <col min="6104" max="6104" width="9.140625" hidden="1"/>
    <col min="6105" max="6105" width="68.42578125" hidden="1"/>
    <col min="6106" max="6119" width="15.42578125" hidden="1"/>
    <col min="6120" max="6120" width="9.140625" hidden="1"/>
    <col min="6121" max="6121" width="68.42578125" hidden="1"/>
    <col min="6122" max="6135" width="15.42578125" hidden="1"/>
    <col min="6136" max="6136" width="9.140625" hidden="1"/>
    <col min="6137" max="6137" width="68.42578125" hidden="1"/>
    <col min="6138" max="6151" width="15.42578125" hidden="1"/>
    <col min="6152" max="6152" width="9.140625" hidden="1"/>
    <col min="6153" max="6153" width="68.42578125" hidden="1"/>
    <col min="6154" max="6167" width="15.42578125" hidden="1"/>
    <col min="6168" max="6168" width="9.140625" hidden="1"/>
    <col min="6169" max="6169" width="68.42578125" hidden="1"/>
    <col min="6170" max="6183" width="15.42578125" hidden="1"/>
    <col min="6184" max="6184" width="9.140625" hidden="1"/>
    <col min="6185" max="6185" width="68.42578125" hidden="1"/>
    <col min="6186" max="6199" width="15.42578125" hidden="1"/>
    <col min="6200" max="6200" width="9.140625" hidden="1"/>
    <col min="6201" max="6201" width="68.42578125" hidden="1"/>
    <col min="6202" max="6215" width="15.42578125" hidden="1"/>
    <col min="6216" max="6216" width="9.140625" hidden="1"/>
    <col min="6217" max="6217" width="68.42578125" hidden="1"/>
    <col min="6218" max="6231" width="15.42578125" hidden="1"/>
    <col min="6232" max="6232" width="9.140625" hidden="1"/>
    <col min="6233" max="6233" width="68.42578125" hidden="1"/>
    <col min="6234" max="6247" width="15.42578125" hidden="1"/>
    <col min="6248" max="6248" width="9.140625" hidden="1"/>
    <col min="6249" max="6249" width="68.42578125" hidden="1"/>
    <col min="6250" max="6263" width="15.42578125" hidden="1"/>
    <col min="6264" max="6264" width="9.140625" hidden="1"/>
    <col min="6265" max="6265" width="68.42578125" hidden="1"/>
    <col min="6266" max="6279" width="15.42578125" hidden="1"/>
    <col min="6280" max="6280" width="9.140625" hidden="1"/>
    <col min="6281" max="6281" width="68.42578125" hidden="1"/>
    <col min="6282" max="6295" width="15.42578125" hidden="1"/>
    <col min="6296" max="6296" width="9.140625" hidden="1"/>
    <col min="6297" max="6297" width="68.42578125" hidden="1"/>
    <col min="6298" max="6311" width="15.42578125" hidden="1"/>
    <col min="6312" max="6312" width="9.140625" hidden="1"/>
    <col min="6313" max="6313" width="68.42578125" hidden="1"/>
    <col min="6314" max="6327" width="15.42578125" hidden="1"/>
    <col min="6328" max="6328" width="9.140625" hidden="1"/>
    <col min="6329" max="6329" width="68.42578125" hidden="1"/>
    <col min="6330" max="6343" width="15.42578125" hidden="1"/>
    <col min="6344" max="6344" width="9.140625" hidden="1"/>
    <col min="6345" max="6345" width="68.42578125" hidden="1"/>
    <col min="6346" max="6359" width="15.42578125" hidden="1"/>
    <col min="6360" max="6360" width="9.140625" hidden="1"/>
    <col min="6361" max="6361" width="68.42578125" hidden="1"/>
    <col min="6362" max="6375" width="15.42578125" hidden="1"/>
    <col min="6376" max="6376" width="9.140625" hidden="1"/>
    <col min="6377" max="6377" width="68.42578125" hidden="1"/>
    <col min="6378" max="6391" width="15.42578125" hidden="1"/>
    <col min="6392" max="6392" width="9.140625" hidden="1"/>
    <col min="6393" max="6393" width="68.42578125" hidden="1"/>
    <col min="6394" max="6407" width="15.42578125" hidden="1"/>
    <col min="6408" max="6408" width="9.140625" hidden="1"/>
    <col min="6409" max="6409" width="68.42578125" hidden="1"/>
    <col min="6410" max="6423" width="15.42578125" hidden="1"/>
    <col min="6424" max="6424" width="9.140625" hidden="1"/>
    <col min="6425" max="6425" width="68.42578125" hidden="1"/>
    <col min="6426" max="6439" width="15.42578125" hidden="1"/>
    <col min="6440" max="6440" width="9.140625" hidden="1"/>
    <col min="6441" max="6441" width="68.42578125" hidden="1"/>
    <col min="6442" max="6455" width="15.42578125" hidden="1"/>
    <col min="6456" max="6456" width="9.140625" hidden="1"/>
    <col min="6457" max="6457" width="68.42578125" hidden="1"/>
    <col min="6458" max="6471" width="15.42578125" hidden="1"/>
    <col min="6472" max="6472" width="9.140625" hidden="1"/>
    <col min="6473" max="6473" width="68.42578125" hidden="1"/>
    <col min="6474" max="6487" width="15.42578125" hidden="1"/>
    <col min="6488" max="6488" width="9.140625" hidden="1"/>
    <col min="6489" max="6489" width="68.42578125" hidden="1"/>
    <col min="6490" max="6503" width="15.42578125" hidden="1"/>
    <col min="6504" max="6504" width="9.140625" hidden="1"/>
    <col min="6505" max="6505" width="68.42578125" hidden="1"/>
    <col min="6506" max="6519" width="15.42578125" hidden="1"/>
    <col min="6520" max="6520" width="9.140625" hidden="1"/>
    <col min="6521" max="6521" width="68.42578125" hidden="1"/>
    <col min="6522" max="6535" width="15.42578125" hidden="1"/>
    <col min="6536" max="6536" width="9.140625" hidden="1"/>
    <col min="6537" max="6537" width="68.42578125" hidden="1"/>
    <col min="6538" max="6551" width="15.42578125" hidden="1"/>
    <col min="6552" max="6552" width="9.140625" hidden="1"/>
    <col min="6553" max="6553" width="68.42578125" hidden="1"/>
    <col min="6554" max="6567" width="15.42578125" hidden="1"/>
    <col min="6568" max="6568" width="9.140625" hidden="1"/>
    <col min="6569" max="6569" width="68.42578125" hidden="1"/>
    <col min="6570" max="6583" width="15.42578125" hidden="1"/>
    <col min="6584" max="6584" width="9.140625" hidden="1"/>
    <col min="6585" max="6585" width="68.42578125" hidden="1"/>
    <col min="6586" max="6599" width="15.42578125" hidden="1"/>
    <col min="6600" max="6600" width="9.140625" hidden="1"/>
    <col min="6601" max="6601" width="68.42578125" hidden="1"/>
    <col min="6602" max="6615" width="15.42578125" hidden="1"/>
    <col min="6616" max="6616" width="9.140625" hidden="1"/>
    <col min="6617" max="6617" width="68.42578125" hidden="1"/>
    <col min="6618" max="6631" width="15.42578125" hidden="1"/>
    <col min="6632" max="6632" width="9.140625" hidden="1"/>
    <col min="6633" max="6633" width="68.42578125" hidden="1"/>
    <col min="6634" max="6647" width="15.42578125" hidden="1"/>
    <col min="6648" max="6648" width="9.140625" hidden="1"/>
    <col min="6649" max="6649" width="68.42578125" hidden="1"/>
    <col min="6650" max="6663" width="15.42578125" hidden="1"/>
    <col min="6664" max="6664" width="9.140625" hidden="1"/>
    <col min="6665" max="6665" width="68.42578125" hidden="1"/>
    <col min="6666" max="6679" width="15.42578125" hidden="1"/>
    <col min="6680" max="6680" width="9.140625" hidden="1"/>
    <col min="6681" max="6681" width="68.42578125" hidden="1"/>
    <col min="6682" max="6695" width="15.42578125" hidden="1"/>
    <col min="6696" max="6696" width="9.140625" hidden="1"/>
    <col min="6697" max="6697" width="68.42578125" hidden="1"/>
    <col min="6698" max="6711" width="15.42578125" hidden="1"/>
    <col min="6712" max="6712" width="9.140625" hidden="1"/>
    <col min="6713" max="6713" width="68.42578125" hidden="1"/>
    <col min="6714" max="6727" width="15.42578125" hidden="1"/>
    <col min="6728" max="6728" width="9.140625" hidden="1"/>
    <col min="6729" max="6729" width="68.42578125" hidden="1"/>
    <col min="6730" max="6743" width="15.42578125" hidden="1"/>
    <col min="6744" max="6744" width="9.140625" hidden="1"/>
    <col min="6745" max="6745" width="68.42578125" hidden="1"/>
    <col min="6746" max="6759" width="15.42578125" hidden="1"/>
    <col min="6760" max="6760" width="9.140625" hidden="1"/>
    <col min="6761" max="6761" width="68.42578125" hidden="1"/>
    <col min="6762" max="6775" width="15.42578125" hidden="1"/>
    <col min="6776" max="6776" width="9.140625" hidden="1"/>
    <col min="6777" max="6777" width="68.42578125" hidden="1"/>
    <col min="6778" max="6791" width="15.42578125" hidden="1"/>
    <col min="6792" max="6792" width="9.140625" hidden="1"/>
    <col min="6793" max="6793" width="68.42578125" hidden="1"/>
    <col min="6794" max="6807" width="15.42578125" hidden="1"/>
    <col min="6808" max="6808" width="9.140625" hidden="1"/>
    <col min="6809" max="6809" width="68.42578125" hidden="1"/>
    <col min="6810" max="6823" width="15.42578125" hidden="1"/>
    <col min="6824" max="6824" width="9.140625" hidden="1"/>
    <col min="6825" max="6825" width="68.42578125" hidden="1"/>
    <col min="6826" max="6839" width="15.42578125" hidden="1"/>
    <col min="6840" max="6840" width="9.140625" hidden="1"/>
    <col min="6841" max="6841" width="68.42578125" hidden="1"/>
    <col min="6842" max="6855" width="15.42578125" hidden="1"/>
    <col min="6856" max="6856" width="9.140625" hidden="1"/>
    <col min="6857" max="6857" width="68.42578125" hidden="1"/>
    <col min="6858" max="6871" width="15.42578125" hidden="1"/>
    <col min="6872" max="6872" width="9.140625" hidden="1"/>
    <col min="6873" max="6873" width="68.42578125" hidden="1"/>
    <col min="6874" max="6887" width="15.42578125" hidden="1"/>
    <col min="6888" max="6888" width="9.140625" hidden="1"/>
    <col min="6889" max="6889" width="68.42578125" hidden="1"/>
    <col min="6890" max="6903" width="15.42578125" hidden="1"/>
    <col min="6904" max="6904" width="9.140625" hidden="1"/>
    <col min="6905" max="6905" width="68.42578125" hidden="1"/>
    <col min="6906" max="6919" width="15.42578125" hidden="1"/>
    <col min="6920" max="6920" width="9.140625" hidden="1"/>
    <col min="6921" max="6921" width="68.42578125" hidden="1"/>
    <col min="6922" max="6935" width="15.42578125" hidden="1"/>
    <col min="6936" max="6936" width="9.140625" hidden="1"/>
    <col min="6937" max="6937" width="68.42578125" hidden="1"/>
    <col min="6938" max="6951" width="15.42578125" hidden="1"/>
    <col min="6952" max="6952" width="9.140625" hidden="1"/>
    <col min="6953" max="6953" width="68.42578125" hidden="1"/>
    <col min="6954" max="6967" width="15.42578125" hidden="1"/>
    <col min="6968" max="6968" width="9.140625" hidden="1"/>
    <col min="6969" max="6969" width="68.42578125" hidden="1"/>
    <col min="6970" max="6983" width="15.42578125" hidden="1"/>
    <col min="6984" max="6984" width="9.140625" hidden="1"/>
    <col min="6985" max="6985" width="68.42578125" hidden="1"/>
    <col min="6986" max="6999" width="15.42578125" hidden="1"/>
    <col min="7000" max="7000" width="9.140625" hidden="1"/>
    <col min="7001" max="7001" width="68.42578125" hidden="1"/>
    <col min="7002" max="7015" width="15.42578125" hidden="1"/>
    <col min="7016" max="7016" width="9.140625" hidden="1"/>
    <col min="7017" max="7017" width="68.42578125" hidden="1"/>
    <col min="7018" max="7031" width="15.42578125" hidden="1"/>
    <col min="7032" max="7032" width="9.140625" hidden="1"/>
    <col min="7033" max="7033" width="68.42578125" hidden="1"/>
    <col min="7034" max="7047" width="15.42578125" hidden="1"/>
    <col min="7048" max="7048" width="9.140625" hidden="1"/>
    <col min="7049" max="7049" width="68.42578125" hidden="1"/>
    <col min="7050" max="7063" width="15.42578125" hidden="1"/>
    <col min="7064" max="7064" width="9.140625" hidden="1"/>
    <col min="7065" max="7065" width="68.42578125" hidden="1"/>
    <col min="7066" max="7079" width="15.42578125" hidden="1"/>
    <col min="7080" max="7080" width="9.140625" hidden="1"/>
    <col min="7081" max="7081" width="68.42578125" hidden="1"/>
    <col min="7082" max="7095" width="15.42578125" hidden="1"/>
    <col min="7096" max="7096" width="9.140625" hidden="1"/>
    <col min="7097" max="7097" width="68.42578125" hidden="1"/>
    <col min="7098" max="7111" width="15.42578125" hidden="1"/>
    <col min="7112" max="7112" width="9.140625" hidden="1"/>
    <col min="7113" max="7113" width="68.42578125" hidden="1"/>
    <col min="7114" max="7127" width="15.42578125" hidden="1"/>
    <col min="7128" max="7128" width="9.140625" hidden="1"/>
    <col min="7129" max="7129" width="68.42578125" hidden="1"/>
    <col min="7130" max="7143" width="15.42578125" hidden="1"/>
    <col min="7144" max="7144" width="9.140625" hidden="1"/>
    <col min="7145" max="7145" width="68.42578125" hidden="1"/>
    <col min="7146" max="7159" width="15.42578125" hidden="1"/>
    <col min="7160" max="7160" width="9.140625" hidden="1"/>
    <col min="7161" max="7161" width="68.42578125" hidden="1"/>
    <col min="7162" max="7175" width="15.42578125" hidden="1"/>
    <col min="7176" max="7176" width="9.140625" hidden="1"/>
    <col min="7177" max="7177" width="68.42578125" hidden="1"/>
    <col min="7178" max="7191" width="15.42578125" hidden="1"/>
    <col min="7192" max="7192" width="9.140625" hidden="1"/>
    <col min="7193" max="7193" width="68.42578125" hidden="1"/>
    <col min="7194" max="7207" width="15.42578125" hidden="1"/>
    <col min="7208" max="7208" width="9.140625" hidden="1"/>
    <col min="7209" max="7209" width="68.42578125" hidden="1"/>
    <col min="7210" max="7223" width="15.42578125" hidden="1"/>
    <col min="7224" max="7224" width="9.140625" hidden="1"/>
    <col min="7225" max="7225" width="68.42578125" hidden="1"/>
    <col min="7226" max="7239" width="15.42578125" hidden="1"/>
    <col min="7240" max="7240" width="9.140625" hidden="1"/>
    <col min="7241" max="7241" width="68.42578125" hidden="1"/>
    <col min="7242" max="7255" width="15.42578125" hidden="1"/>
    <col min="7256" max="7256" width="9.140625" hidden="1"/>
    <col min="7257" max="7257" width="68.42578125" hidden="1"/>
    <col min="7258" max="7271" width="15.42578125" hidden="1"/>
    <col min="7272" max="7272" width="9.140625" hidden="1"/>
    <col min="7273" max="7273" width="68.42578125" hidden="1"/>
    <col min="7274" max="7287" width="15.42578125" hidden="1"/>
    <col min="7288" max="7288" width="9.140625" hidden="1"/>
    <col min="7289" max="7289" width="68.42578125" hidden="1"/>
    <col min="7290" max="7303" width="15.42578125" hidden="1"/>
    <col min="7304" max="7304" width="9.140625" hidden="1"/>
    <col min="7305" max="7305" width="68.42578125" hidden="1"/>
    <col min="7306" max="7319" width="15.42578125" hidden="1"/>
    <col min="7320" max="7320" width="9.140625" hidden="1"/>
    <col min="7321" max="7321" width="68.42578125" hidden="1"/>
    <col min="7322" max="7335" width="15.42578125" hidden="1"/>
    <col min="7336" max="7336" width="9.140625" hidden="1"/>
    <col min="7337" max="7337" width="68.42578125" hidden="1"/>
    <col min="7338" max="7351" width="15.42578125" hidden="1"/>
    <col min="7352" max="7352" width="9.140625" hidden="1"/>
    <col min="7353" max="7353" width="68.42578125" hidden="1"/>
    <col min="7354" max="7367" width="15.42578125" hidden="1"/>
    <col min="7368" max="7368" width="9.140625" hidden="1"/>
    <col min="7369" max="7369" width="68.42578125" hidden="1"/>
    <col min="7370" max="7383" width="15.42578125" hidden="1"/>
    <col min="7384" max="7384" width="9.140625" hidden="1"/>
    <col min="7385" max="7385" width="68.42578125" hidden="1"/>
    <col min="7386" max="7399" width="15.42578125" hidden="1"/>
    <col min="7400" max="7400" width="9.140625" hidden="1"/>
    <col min="7401" max="7401" width="68.42578125" hidden="1"/>
    <col min="7402" max="7415" width="15.42578125" hidden="1"/>
    <col min="7416" max="7416" width="9.140625" hidden="1"/>
    <col min="7417" max="7417" width="68.42578125" hidden="1"/>
    <col min="7418" max="7431" width="15.42578125" hidden="1"/>
    <col min="7432" max="7432" width="9.140625" hidden="1"/>
    <col min="7433" max="7433" width="68.42578125" hidden="1"/>
    <col min="7434" max="7447" width="15.42578125" hidden="1"/>
    <col min="7448" max="7448" width="9.140625" hidden="1"/>
    <col min="7449" max="7449" width="68.42578125" hidden="1"/>
    <col min="7450" max="7463" width="15.42578125" hidden="1"/>
    <col min="7464" max="7464" width="9.140625" hidden="1"/>
    <col min="7465" max="7465" width="68.42578125" hidden="1"/>
    <col min="7466" max="7479" width="15.42578125" hidden="1"/>
    <col min="7480" max="7480" width="9.140625" hidden="1"/>
    <col min="7481" max="7481" width="68.42578125" hidden="1"/>
    <col min="7482" max="7495" width="15.42578125" hidden="1"/>
    <col min="7496" max="7496" width="9.140625" hidden="1"/>
    <col min="7497" max="7497" width="68.42578125" hidden="1"/>
    <col min="7498" max="7511" width="15.42578125" hidden="1"/>
    <col min="7512" max="7512" width="9.140625" hidden="1"/>
    <col min="7513" max="7513" width="68.42578125" hidden="1"/>
    <col min="7514" max="7527" width="15.42578125" hidden="1"/>
    <col min="7528" max="7528" width="9.140625" hidden="1"/>
    <col min="7529" max="7529" width="68.42578125" hidden="1"/>
    <col min="7530" max="7543" width="15.42578125" hidden="1"/>
    <col min="7544" max="7544" width="9.140625" hidden="1"/>
    <col min="7545" max="7545" width="68.42578125" hidden="1"/>
    <col min="7546" max="7559" width="15.42578125" hidden="1"/>
    <col min="7560" max="7560" width="9.140625" hidden="1"/>
    <col min="7561" max="7561" width="68.42578125" hidden="1"/>
    <col min="7562" max="7575" width="15.42578125" hidden="1"/>
    <col min="7576" max="7576" width="9.140625" hidden="1"/>
    <col min="7577" max="7577" width="68.42578125" hidden="1"/>
    <col min="7578" max="7591" width="15.42578125" hidden="1"/>
    <col min="7592" max="7592" width="9.140625" hidden="1"/>
    <col min="7593" max="7593" width="68.42578125" hidden="1"/>
    <col min="7594" max="7607" width="15.42578125" hidden="1"/>
    <col min="7608" max="7608" width="9.140625" hidden="1"/>
    <col min="7609" max="7609" width="68.42578125" hidden="1"/>
    <col min="7610" max="7623" width="15.42578125" hidden="1"/>
    <col min="7624" max="7624" width="9.140625" hidden="1"/>
    <col min="7625" max="7625" width="68.42578125" hidden="1"/>
    <col min="7626" max="7639" width="15.42578125" hidden="1"/>
    <col min="7640" max="7640" width="9.140625" hidden="1"/>
    <col min="7641" max="7641" width="68.42578125" hidden="1"/>
    <col min="7642" max="7655" width="15.42578125" hidden="1"/>
    <col min="7656" max="7656" width="9.140625" hidden="1"/>
    <col min="7657" max="7657" width="68.42578125" hidden="1"/>
    <col min="7658" max="7671" width="15.42578125" hidden="1"/>
    <col min="7672" max="7672" width="9.140625" hidden="1"/>
    <col min="7673" max="7673" width="68.42578125" hidden="1"/>
    <col min="7674" max="7687" width="15.42578125" hidden="1"/>
    <col min="7688" max="7688" width="9.140625" hidden="1"/>
    <col min="7689" max="7689" width="68.42578125" hidden="1"/>
    <col min="7690" max="7703" width="15.42578125" hidden="1"/>
    <col min="7704" max="7704" width="9.140625" hidden="1"/>
    <col min="7705" max="7705" width="68.42578125" hidden="1"/>
    <col min="7706" max="7719" width="15.42578125" hidden="1"/>
    <col min="7720" max="7720" width="9.140625" hidden="1"/>
    <col min="7721" max="7721" width="68.42578125" hidden="1"/>
    <col min="7722" max="7735" width="15.42578125" hidden="1"/>
    <col min="7736" max="7736" width="9.140625" hidden="1"/>
    <col min="7737" max="7737" width="68.42578125" hidden="1"/>
    <col min="7738" max="7751" width="15.42578125" hidden="1"/>
    <col min="7752" max="7752" width="9.140625" hidden="1"/>
    <col min="7753" max="7753" width="68.42578125" hidden="1"/>
    <col min="7754" max="7767" width="15.42578125" hidden="1"/>
    <col min="7768" max="7768" width="9.140625" hidden="1"/>
    <col min="7769" max="7769" width="68.42578125" hidden="1"/>
    <col min="7770" max="7783" width="15.42578125" hidden="1"/>
    <col min="7784" max="7784" width="9.140625" hidden="1"/>
    <col min="7785" max="7785" width="68.42578125" hidden="1"/>
    <col min="7786" max="7799" width="15.42578125" hidden="1"/>
    <col min="7800" max="7800" width="9.140625" hidden="1"/>
    <col min="7801" max="7801" width="68.42578125" hidden="1"/>
    <col min="7802" max="7815" width="15.42578125" hidden="1"/>
    <col min="7816" max="7816" width="9.140625" hidden="1"/>
    <col min="7817" max="7817" width="68.42578125" hidden="1"/>
    <col min="7818" max="7831" width="15.42578125" hidden="1"/>
    <col min="7832" max="7832" width="9.140625" hidden="1"/>
    <col min="7833" max="7833" width="68.42578125" hidden="1"/>
    <col min="7834" max="7847" width="15.42578125" hidden="1"/>
    <col min="7848" max="7848" width="9.140625" hidden="1"/>
    <col min="7849" max="7849" width="68.42578125" hidden="1"/>
    <col min="7850" max="7863" width="15.42578125" hidden="1"/>
    <col min="7864" max="7864" width="9.140625" hidden="1"/>
    <col min="7865" max="7865" width="68.42578125" hidden="1"/>
    <col min="7866" max="7879" width="15.42578125" hidden="1"/>
    <col min="7880" max="7880" width="9.140625" hidden="1"/>
    <col min="7881" max="7881" width="68.42578125" hidden="1"/>
    <col min="7882" max="7895" width="15.42578125" hidden="1"/>
    <col min="7896" max="7896" width="9.140625" hidden="1"/>
    <col min="7897" max="7897" width="68.42578125" hidden="1"/>
    <col min="7898" max="7911" width="15.42578125" hidden="1"/>
    <col min="7912" max="7912" width="9.140625" hidden="1"/>
    <col min="7913" max="7913" width="68.42578125" hidden="1"/>
    <col min="7914" max="7927" width="15.42578125" hidden="1"/>
    <col min="7928" max="7928" width="9.140625" hidden="1"/>
    <col min="7929" max="7929" width="68.42578125" hidden="1"/>
    <col min="7930" max="7943" width="15.42578125" hidden="1"/>
    <col min="7944" max="7944" width="9.140625" hidden="1"/>
    <col min="7945" max="7945" width="68.42578125" hidden="1"/>
    <col min="7946" max="7959" width="15.42578125" hidden="1"/>
    <col min="7960" max="7960" width="9.140625" hidden="1"/>
    <col min="7961" max="7961" width="68.42578125" hidden="1"/>
    <col min="7962" max="7975" width="15.42578125" hidden="1"/>
    <col min="7976" max="7976" width="9.140625" hidden="1"/>
    <col min="7977" max="7977" width="68.42578125" hidden="1"/>
    <col min="7978" max="7991" width="15.42578125" hidden="1"/>
    <col min="7992" max="7992" width="9.140625" hidden="1"/>
    <col min="7993" max="7993" width="68.42578125" hidden="1"/>
    <col min="7994" max="8007" width="15.42578125" hidden="1"/>
    <col min="8008" max="8008" width="9.140625" hidden="1"/>
    <col min="8009" max="8009" width="68.42578125" hidden="1"/>
    <col min="8010" max="8023" width="15.42578125" hidden="1"/>
    <col min="8024" max="8024" width="9.140625" hidden="1"/>
    <col min="8025" max="8025" width="68.42578125" hidden="1"/>
    <col min="8026" max="8039" width="15.42578125" hidden="1"/>
    <col min="8040" max="8040" width="9.140625" hidden="1"/>
    <col min="8041" max="8041" width="68.42578125" hidden="1"/>
    <col min="8042" max="8055" width="15.42578125" hidden="1"/>
    <col min="8056" max="8056" width="9.140625" hidden="1"/>
    <col min="8057" max="8057" width="68.42578125" hidden="1"/>
    <col min="8058" max="8071" width="15.42578125" hidden="1"/>
    <col min="8072" max="8072" width="9.140625" hidden="1"/>
    <col min="8073" max="8073" width="68.42578125" hidden="1"/>
    <col min="8074" max="8087" width="15.42578125" hidden="1"/>
    <col min="8088" max="8088" width="9.140625" hidden="1"/>
    <col min="8089" max="8089" width="68.42578125" hidden="1"/>
    <col min="8090" max="8103" width="15.42578125" hidden="1"/>
    <col min="8104" max="8104" width="9.140625" hidden="1"/>
    <col min="8105" max="8105" width="68.42578125" hidden="1"/>
    <col min="8106" max="8119" width="15.42578125" hidden="1"/>
    <col min="8120" max="8120" width="9.140625" hidden="1"/>
    <col min="8121" max="8121" width="68.42578125" hidden="1"/>
    <col min="8122" max="8135" width="15.42578125" hidden="1"/>
    <col min="8136" max="8136" width="9.140625" hidden="1"/>
    <col min="8137" max="8137" width="68.42578125" hidden="1"/>
    <col min="8138" max="8151" width="15.42578125" hidden="1"/>
    <col min="8152" max="8152" width="9.140625" hidden="1"/>
    <col min="8153" max="8153" width="68.42578125" hidden="1"/>
    <col min="8154" max="8167" width="15.42578125" hidden="1"/>
    <col min="8168" max="8168" width="9.140625" hidden="1"/>
    <col min="8169" max="8169" width="68.42578125" hidden="1"/>
    <col min="8170" max="8183" width="15.42578125" hidden="1"/>
    <col min="8184" max="8184" width="9.140625" hidden="1"/>
    <col min="8185" max="8185" width="68.42578125" hidden="1"/>
    <col min="8186" max="8199" width="15.42578125" hidden="1"/>
    <col min="8200" max="8200" width="9.140625" hidden="1"/>
    <col min="8201" max="8201" width="68.42578125" hidden="1"/>
    <col min="8202" max="8215" width="15.42578125" hidden="1"/>
    <col min="8216" max="8216" width="9.140625" hidden="1"/>
    <col min="8217" max="8217" width="68.42578125" hidden="1"/>
    <col min="8218" max="8231" width="15.42578125" hidden="1"/>
    <col min="8232" max="8232" width="9.140625" hidden="1"/>
    <col min="8233" max="8233" width="68.42578125" hidden="1"/>
    <col min="8234" max="8247" width="15.42578125" hidden="1"/>
    <col min="8248" max="8248" width="9.140625" hidden="1"/>
    <col min="8249" max="8249" width="68.42578125" hidden="1"/>
    <col min="8250" max="8263" width="15.42578125" hidden="1"/>
    <col min="8264" max="8264" width="9.140625" hidden="1"/>
    <col min="8265" max="8265" width="68.42578125" hidden="1"/>
    <col min="8266" max="8279" width="15.42578125" hidden="1"/>
    <col min="8280" max="8280" width="9.140625" hidden="1"/>
    <col min="8281" max="8281" width="68.42578125" hidden="1"/>
    <col min="8282" max="8295" width="15.42578125" hidden="1"/>
    <col min="8296" max="8296" width="9.140625" hidden="1"/>
    <col min="8297" max="8297" width="68.42578125" hidden="1"/>
    <col min="8298" max="8311" width="15.42578125" hidden="1"/>
    <col min="8312" max="8312" width="9.140625" hidden="1"/>
    <col min="8313" max="8313" width="68.42578125" hidden="1"/>
    <col min="8314" max="8327" width="15.42578125" hidden="1"/>
    <col min="8328" max="8328" width="9.140625" hidden="1"/>
    <col min="8329" max="8329" width="68.42578125" hidden="1"/>
    <col min="8330" max="8343" width="15.42578125" hidden="1"/>
    <col min="8344" max="8344" width="9.140625" hidden="1"/>
    <col min="8345" max="8345" width="68.42578125" hidden="1"/>
    <col min="8346" max="8359" width="15.42578125" hidden="1"/>
    <col min="8360" max="8360" width="9.140625" hidden="1"/>
    <col min="8361" max="8361" width="68.42578125" hidden="1"/>
    <col min="8362" max="8375" width="15.42578125" hidden="1"/>
    <col min="8376" max="8376" width="9.140625" hidden="1"/>
    <col min="8377" max="8377" width="68.42578125" hidden="1"/>
    <col min="8378" max="8391" width="15.42578125" hidden="1"/>
    <col min="8392" max="8392" width="9.140625" hidden="1"/>
    <col min="8393" max="8393" width="68.42578125" hidden="1"/>
    <col min="8394" max="8407" width="15.42578125" hidden="1"/>
    <col min="8408" max="8408" width="9.140625" hidden="1"/>
    <col min="8409" max="8409" width="68.42578125" hidden="1"/>
    <col min="8410" max="8423" width="15.42578125" hidden="1"/>
    <col min="8424" max="8424" width="9.140625" hidden="1"/>
    <col min="8425" max="8425" width="68.42578125" hidden="1"/>
    <col min="8426" max="8439" width="15.42578125" hidden="1"/>
    <col min="8440" max="8440" width="9.140625" hidden="1"/>
    <col min="8441" max="8441" width="68.42578125" hidden="1"/>
    <col min="8442" max="8455" width="15.42578125" hidden="1"/>
    <col min="8456" max="8456" width="9.140625" hidden="1"/>
    <col min="8457" max="8457" width="68.42578125" hidden="1"/>
    <col min="8458" max="8471" width="15.42578125" hidden="1"/>
    <col min="8472" max="8472" width="9.140625" hidden="1"/>
    <col min="8473" max="8473" width="68.42578125" hidden="1"/>
    <col min="8474" max="8487" width="15.42578125" hidden="1"/>
    <col min="8488" max="8488" width="9.140625" hidden="1"/>
    <col min="8489" max="8489" width="68.42578125" hidden="1"/>
    <col min="8490" max="8503" width="15.42578125" hidden="1"/>
    <col min="8504" max="8504" width="9.140625" hidden="1"/>
    <col min="8505" max="8505" width="68.42578125" hidden="1"/>
    <col min="8506" max="8519" width="15.42578125" hidden="1"/>
    <col min="8520" max="8520" width="9.140625" hidden="1"/>
    <col min="8521" max="8521" width="68.42578125" hidden="1"/>
    <col min="8522" max="8535" width="15.42578125" hidden="1"/>
    <col min="8536" max="8536" width="9.140625" hidden="1"/>
    <col min="8537" max="8537" width="68.42578125" hidden="1"/>
    <col min="8538" max="8551" width="15.42578125" hidden="1"/>
    <col min="8552" max="8552" width="9.140625" hidden="1"/>
    <col min="8553" max="8553" width="68.42578125" hidden="1"/>
    <col min="8554" max="8567" width="15.42578125" hidden="1"/>
    <col min="8568" max="8568" width="9.140625" hidden="1"/>
    <col min="8569" max="8569" width="68.42578125" hidden="1"/>
    <col min="8570" max="8583" width="15.42578125" hidden="1"/>
    <col min="8584" max="8584" width="9.140625" hidden="1"/>
    <col min="8585" max="8585" width="68.42578125" hidden="1"/>
    <col min="8586" max="8599" width="15.42578125" hidden="1"/>
    <col min="8600" max="8600" width="9.140625" hidden="1"/>
    <col min="8601" max="8601" width="68.42578125" hidden="1"/>
    <col min="8602" max="8615" width="15.42578125" hidden="1"/>
    <col min="8616" max="8616" width="9.140625" hidden="1"/>
    <col min="8617" max="8617" width="68.42578125" hidden="1"/>
    <col min="8618" max="8631" width="15.42578125" hidden="1"/>
    <col min="8632" max="8632" width="9.140625" hidden="1"/>
    <col min="8633" max="8633" width="68.42578125" hidden="1"/>
    <col min="8634" max="8647" width="15.42578125" hidden="1"/>
    <col min="8648" max="8648" width="9.140625" hidden="1"/>
    <col min="8649" max="8649" width="68.42578125" hidden="1"/>
    <col min="8650" max="8663" width="15.42578125" hidden="1"/>
    <col min="8664" max="8664" width="9.140625" hidden="1"/>
    <col min="8665" max="8665" width="68.42578125" hidden="1"/>
    <col min="8666" max="8679" width="15.42578125" hidden="1"/>
    <col min="8680" max="8680" width="9.140625" hidden="1"/>
    <col min="8681" max="8681" width="68.42578125" hidden="1"/>
    <col min="8682" max="8695" width="15.42578125" hidden="1"/>
    <col min="8696" max="8696" width="9.140625" hidden="1"/>
    <col min="8697" max="8697" width="68.42578125" hidden="1"/>
    <col min="8698" max="8711" width="15.42578125" hidden="1"/>
    <col min="8712" max="8712" width="9.140625" hidden="1"/>
    <col min="8713" max="8713" width="68.42578125" hidden="1"/>
    <col min="8714" max="8727" width="15.42578125" hidden="1"/>
    <col min="8728" max="8728" width="9.140625" hidden="1"/>
    <col min="8729" max="8729" width="68.42578125" hidden="1"/>
    <col min="8730" max="8743" width="15.42578125" hidden="1"/>
    <col min="8744" max="8744" width="9.140625" hidden="1"/>
    <col min="8745" max="8745" width="68.42578125" hidden="1"/>
    <col min="8746" max="8759" width="15.42578125" hidden="1"/>
    <col min="8760" max="8760" width="9.140625" hidden="1"/>
    <col min="8761" max="8761" width="68.42578125" hidden="1"/>
    <col min="8762" max="8775" width="15.42578125" hidden="1"/>
    <col min="8776" max="8776" width="9.140625" hidden="1"/>
    <col min="8777" max="8777" width="68.42578125" hidden="1"/>
    <col min="8778" max="8791" width="15.42578125" hidden="1"/>
    <col min="8792" max="8792" width="9.140625" hidden="1"/>
    <col min="8793" max="8793" width="68.42578125" hidden="1"/>
    <col min="8794" max="8807" width="15.42578125" hidden="1"/>
    <col min="8808" max="8808" width="9.140625" hidden="1"/>
    <col min="8809" max="8809" width="68.42578125" hidden="1"/>
    <col min="8810" max="8823" width="15.42578125" hidden="1"/>
    <col min="8824" max="8824" width="9.140625" hidden="1"/>
    <col min="8825" max="8825" width="68.42578125" hidden="1"/>
    <col min="8826" max="8839" width="15.42578125" hidden="1"/>
    <col min="8840" max="8840" width="9.140625" hidden="1"/>
    <col min="8841" max="8841" width="68.42578125" hidden="1"/>
    <col min="8842" max="8855" width="15.42578125" hidden="1"/>
    <col min="8856" max="8856" width="9.140625" hidden="1"/>
    <col min="8857" max="8857" width="68.42578125" hidden="1"/>
    <col min="8858" max="8871" width="15.42578125" hidden="1"/>
    <col min="8872" max="8872" width="9.140625" hidden="1"/>
    <col min="8873" max="8873" width="68.42578125" hidden="1"/>
    <col min="8874" max="8887" width="15.42578125" hidden="1"/>
    <col min="8888" max="8888" width="9.140625" hidden="1"/>
    <col min="8889" max="8889" width="68.42578125" hidden="1"/>
    <col min="8890" max="8903" width="15.42578125" hidden="1"/>
    <col min="8904" max="8904" width="9.140625" hidden="1"/>
    <col min="8905" max="8905" width="68.42578125" hidden="1"/>
    <col min="8906" max="8919" width="15.42578125" hidden="1"/>
    <col min="8920" max="8920" width="9.140625" hidden="1"/>
    <col min="8921" max="8921" width="68.42578125" hidden="1"/>
    <col min="8922" max="8935" width="15.42578125" hidden="1"/>
    <col min="8936" max="8936" width="9.140625" hidden="1"/>
    <col min="8937" max="8937" width="68.42578125" hidden="1"/>
    <col min="8938" max="8951" width="15.42578125" hidden="1"/>
    <col min="8952" max="8952" width="9.140625" hidden="1"/>
    <col min="8953" max="8953" width="68.42578125" hidden="1"/>
    <col min="8954" max="8967" width="15.42578125" hidden="1"/>
    <col min="8968" max="8968" width="9.140625" hidden="1"/>
    <col min="8969" max="8969" width="68.42578125" hidden="1"/>
    <col min="8970" max="8983" width="15.42578125" hidden="1"/>
    <col min="8984" max="8984" width="9.140625" hidden="1"/>
    <col min="8985" max="8985" width="68.42578125" hidden="1"/>
    <col min="8986" max="8999" width="15.42578125" hidden="1"/>
    <col min="9000" max="9000" width="9.140625" hidden="1"/>
    <col min="9001" max="9001" width="68.42578125" hidden="1"/>
    <col min="9002" max="9015" width="15.42578125" hidden="1"/>
    <col min="9016" max="9016" width="9.140625" hidden="1"/>
    <col min="9017" max="9017" width="68.42578125" hidden="1"/>
    <col min="9018" max="9031" width="15.42578125" hidden="1"/>
    <col min="9032" max="9032" width="9.140625" hidden="1"/>
    <col min="9033" max="9033" width="68.42578125" hidden="1"/>
    <col min="9034" max="9047" width="15.42578125" hidden="1"/>
    <col min="9048" max="9048" width="9.140625" hidden="1"/>
    <col min="9049" max="9049" width="68.42578125" hidden="1"/>
    <col min="9050" max="9063" width="15.42578125" hidden="1"/>
    <col min="9064" max="9064" width="9.140625" hidden="1"/>
    <col min="9065" max="9065" width="68.42578125" hidden="1"/>
    <col min="9066" max="9079" width="15.42578125" hidden="1"/>
    <col min="9080" max="9080" width="9.140625" hidden="1"/>
    <col min="9081" max="9081" width="68.42578125" hidden="1"/>
    <col min="9082" max="9095" width="15.42578125" hidden="1"/>
    <col min="9096" max="9096" width="9.140625" hidden="1"/>
    <col min="9097" max="9097" width="68.42578125" hidden="1"/>
    <col min="9098" max="9111" width="15.42578125" hidden="1"/>
    <col min="9112" max="9112" width="9.140625" hidden="1"/>
    <col min="9113" max="9113" width="68.42578125" hidden="1"/>
    <col min="9114" max="9127" width="15.42578125" hidden="1"/>
    <col min="9128" max="9128" width="9.140625" hidden="1"/>
    <col min="9129" max="9129" width="68.42578125" hidden="1"/>
    <col min="9130" max="9143" width="15.42578125" hidden="1"/>
    <col min="9144" max="9144" width="9.140625" hidden="1"/>
    <col min="9145" max="9145" width="68.42578125" hidden="1"/>
    <col min="9146" max="9159" width="15.42578125" hidden="1"/>
    <col min="9160" max="9160" width="9.140625" hidden="1"/>
    <col min="9161" max="9161" width="68.42578125" hidden="1"/>
    <col min="9162" max="9175" width="15.42578125" hidden="1"/>
    <col min="9176" max="9176" width="9.140625" hidden="1"/>
    <col min="9177" max="9177" width="68.42578125" hidden="1"/>
    <col min="9178" max="9191" width="15.42578125" hidden="1"/>
    <col min="9192" max="9192" width="9.140625" hidden="1"/>
    <col min="9193" max="9193" width="68.42578125" hidden="1"/>
    <col min="9194" max="9207" width="15.42578125" hidden="1"/>
    <col min="9208" max="9208" width="9.140625" hidden="1"/>
    <col min="9209" max="9209" width="68.42578125" hidden="1"/>
    <col min="9210" max="9223" width="15.42578125" hidden="1"/>
    <col min="9224" max="9224" width="9.140625" hidden="1"/>
    <col min="9225" max="9225" width="68.42578125" hidden="1"/>
    <col min="9226" max="9239" width="15.42578125" hidden="1"/>
    <col min="9240" max="9240" width="9.140625" hidden="1"/>
    <col min="9241" max="9241" width="68.42578125" hidden="1"/>
    <col min="9242" max="9255" width="15.42578125" hidden="1"/>
    <col min="9256" max="9256" width="9.140625" hidden="1"/>
    <col min="9257" max="9257" width="68.42578125" hidden="1"/>
    <col min="9258" max="9271" width="15.42578125" hidden="1"/>
    <col min="9272" max="9272" width="9.140625" hidden="1"/>
    <col min="9273" max="9273" width="68.42578125" hidden="1"/>
    <col min="9274" max="9287" width="15.42578125" hidden="1"/>
    <col min="9288" max="9288" width="9.140625" hidden="1"/>
    <col min="9289" max="9289" width="68.42578125" hidden="1"/>
    <col min="9290" max="9303" width="15.42578125" hidden="1"/>
    <col min="9304" max="9304" width="9.140625" hidden="1"/>
    <col min="9305" max="9305" width="68.42578125" hidden="1"/>
    <col min="9306" max="9319" width="15.42578125" hidden="1"/>
    <col min="9320" max="9320" width="9.140625" hidden="1"/>
    <col min="9321" max="9321" width="68.42578125" hidden="1"/>
    <col min="9322" max="9335" width="15.42578125" hidden="1"/>
    <col min="9336" max="9336" width="9.140625" hidden="1"/>
    <col min="9337" max="9337" width="68.42578125" hidden="1"/>
    <col min="9338" max="9351" width="15.42578125" hidden="1"/>
    <col min="9352" max="9352" width="9.140625" hidden="1"/>
    <col min="9353" max="9353" width="68.42578125" hidden="1"/>
    <col min="9354" max="9367" width="15.42578125" hidden="1"/>
    <col min="9368" max="9368" width="9.140625" hidden="1"/>
    <col min="9369" max="9369" width="68.42578125" hidden="1"/>
    <col min="9370" max="9383" width="15.42578125" hidden="1"/>
    <col min="9384" max="9384" width="9.140625" hidden="1"/>
    <col min="9385" max="9385" width="68.42578125" hidden="1"/>
    <col min="9386" max="9399" width="15.42578125" hidden="1"/>
    <col min="9400" max="9400" width="9.140625" hidden="1"/>
    <col min="9401" max="9401" width="68.42578125" hidden="1"/>
    <col min="9402" max="9415" width="15.42578125" hidden="1"/>
    <col min="9416" max="9416" width="9.140625" hidden="1"/>
    <col min="9417" max="9417" width="68.42578125" hidden="1"/>
    <col min="9418" max="9431" width="15.42578125" hidden="1"/>
    <col min="9432" max="9432" width="9.140625" hidden="1"/>
    <col min="9433" max="9433" width="68.42578125" hidden="1"/>
    <col min="9434" max="9447" width="15.42578125" hidden="1"/>
    <col min="9448" max="9448" width="9.140625" hidden="1"/>
    <col min="9449" max="9449" width="68.42578125" hidden="1"/>
    <col min="9450" max="9463" width="15.42578125" hidden="1"/>
    <col min="9464" max="9464" width="9.140625" hidden="1"/>
    <col min="9465" max="9465" width="68.42578125" hidden="1"/>
    <col min="9466" max="9479" width="15.42578125" hidden="1"/>
    <col min="9480" max="9480" width="9.140625" hidden="1"/>
    <col min="9481" max="9481" width="68.42578125" hidden="1"/>
    <col min="9482" max="9495" width="15.42578125" hidden="1"/>
    <col min="9496" max="9496" width="9.140625" hidden="1"/>
    <col min="9497" max="9497" width="68.42578125" hidden="1"/>
    <col min="9498" max="9511" width="15.42578125" hidden="1"/>
    <col min="9512" max="9512" width="9.140625" hidden="1"/>
    <col min="9513" max="9513" width="68.42578125" hidden="1"/>
    <col min="9514" max="9527" width="15.42578125" hidden="1"/>
    <col min="9528" max="9528" width="9.140625" hidden="1"/>
    <col min="9529" max="9529" width="68.42578125" hidden="1"/>
    <col min="9530" max="9543" width="15.42578125" hidden="1"/>
    <col min="9544" max="9544" width="9.140625" hidden="1"/>
    <col min="9545" max="9545" width="68.42578125" hidden="1"/>
    <col min="9546" max="9559" width="15.42578125" hidden="1"/>
    <col min="9560" max="9560" width="9.140625" hidden="1"/>
    <col min="9561" max="9561" width="68.42578125" hidden="1"/>
    <col min="9562" max="9575" width="15.42578125" hidden="1"/>
    <col min="9576" max="9576" width="9.140625" hidden="1"/>
    <col min="9577" max="9577" width="68.42578125" hidden="1"/>
    <col min="9578" max="9591" width="15.42578125" hidden="1"/>
    <col min="9592" max="9592" width="9.140625" hidden="1"/>
    <col min="9593" max="9593" width="68.42578125" hidden="1"/>
    <col min="9594" max="9607" width="15.42578125" hidden="1"/>
    <col min="9608" max="9608" width="9.140625" hidden="1"/>
    <col min="9609" max="9609" width="68.42578125" hidden="1"/>
    <col min="9610" max="9623" width="15.42578125" hidden="1"/>
    <col min="9624" max="9624" width="9.140625" hidden="1"/>
    <col min="9625" max="9625" width="68.42578125" hidden="1"/>
    <col min="9626" max="9639" width="15.42578125" hidden="1"/>
    <col min="9640" max="9640" width="9.140625" hidden="1"/>
    <col min="9641" max="9641" width="68.42578125" hidden="1"/>
    <col min="9642" max="9655" width="15.42578125" hidden="1"/>
    <col min="9656" max="9656" width="9.140625" hidden="1"/>
    <col min="9657" max="9657" width="68.42578125" hidden="1"/>
    <col min="9658" max="9671" width="15.42578125" hidden="1"/>
    <col min="9672" max="9672" width="9.140625" hidden="1"/>
    <col min="9673" max="9673" width="68.42578125" hidden="1"/>
    <col min="9674" max="9687" width="15.42578125" hidden="1"/>
    <col min="9688" max="9688" width="9.140625" hidden="1"/>
    <col min="9689" max="9689" width="68.42578125" hidden="1"/>
    <col min="9690" max="9703" width="15.42578125" hidden="1"/>
    <col min="9704" max="9704" width="9.140625" hidden="1"/>
    <col min="9705" max="9705" width="68.42578125" hidden="1"/>
    <col min="9706" max="9719" width="15.42578125" hidden="1"/>
    <col min="9720" max="9720" width="9.140625" hidden="1"/>
    <col min="9721" max="9721" width="68.42578125" hidden="1"/>
    <col min="9722" max="9735" width="15.42578125" hidden="1"/>
    <col min="9736" max="9736" width="9.140625" hidden="1"/>
    <col min="9737" max="9737" width="68.42578125" hidden="1"/>
    <col min="9738" max="9751" width="15.42578125" hidden="1"/>
    <col min="9752" max="9752" width="9.140625" hidden="1"/>
    <col min="9753" max="9753" width="68.42578125" hidden="1"/>
    <col min="9754" max="9767" width="15.42578125" hidden="1"/>
    <col min="9768" max="9768" width="9.140625" hidden="1"/>
    <col min="9769" max="9769" width="68.42578125" hidden="1"/>
    <col min="9770" max="9783" width="15.42578125" hidden="1"/>
    <col min="9784" max="9784" width="9.140625" hidden="1"/>
    <col min="9785" max="9785" width="68.42578125" hidden="1"/>
    <col min="9786" max="9799" width="15.42578125" hidden="1"/>
    <col min="9800" max="9800" width="9.140625" hidden="1"/>
    <col min="9801" max="9801" width="68.42578125" hidden="1"/>
    <col min="9802" max="9815" width="15.42578125" hidden="1"/>
    <col min="9816" max="9816" width="9.140625" hidden="1"/>
    <col min="9817" max="9817" width="68.42578125" hidden="1"/>
    <col min="9818" max="9831" width="15.42578125" hidden="1"/>
    <col min="9832" max="9832" width="9.140625" hidden="1"/>
    <col min="9833" max="9833" width="68.42578125" hidden="1"/>
    <col min="9834" max="9847" width="15.42578125" hidden="1"/>
    <col min="9848" max="9848" width="9.140625" hidden="1"/>
    <col min="9849" max="9849" width="68.42578125" hidden="1"/>
    <col min="9850" max="9863" width="15.42578125" hidden="1"/>
    <col min="9864" max="9864" width="9.140625" hidden="1"/>
    <col min="9865" max="9865" width="68.42578125" hidden="1"/>
    <col min="9866" max="9879" width="15.42578125" hidden="1"/>
    <col min="9880" max="9880" width="9.140625" hidden="1"/>
    <col min="9881" max="9881" width="68.42578125" hidden="1"/>
    <col min="9882" max="9895" width="15.42578125" hidden="1"/>
    <col min="9896" max="9896" width="9.140625" hidden="1"/>
    <col min="9897" max="9897" width="68.42578125" hidden="1"/>
    <col min="9898" max="9911" width="15.42578125" hidden="1"/>
    <col min="9912" max="9912" width="9.140625" hidden="1"/>
    <col min="9913" max="9913" width="68.42578125" hidden="1"/>
    <col min="9914" max="9927" width="15.42578125" hidden="1"/>
    <col min="9928" max="9928" width="9.140625" hidden="1"/>
    <col min="9929" max="9929" width="68.42578125" hidden="1"/>
    <col min="9930" max="9943" width="15.42578125" hidden="1"/>
    <col min="9944" max="9944" width="9.140625" hidden="1"/>
    <col min="9945" max="9945" width="68.42578125" hidden="1"/>
    <col min="9946" max="9959" width="15.42578125" hidden="1"/>
    <col min="9960" max="9960" width="9.140625" hidden="1"/>
    <col min="9961" max="9961" width="68.42578125" hidden="1"/>
    <col min="9962" max="9975" width="15.42578125" hidden="1"/>
    <col min="9976" max="9976" width="9.140625" hidden="1"/>
    <col min="9977" max="9977" width="68.42578125" hidden="1"/>
    <col min="9978" max="9991" width="15.42578125" hidden="1"/>
    <col min="9992" max="9992" width="9.140625" hidden="1"/>
    <col min="9993" max="9993" width="68.42578125" hidden="1"/>
    <col min="9994" max="10007" width="15.42578125" hidden="1"/>
    <col min="10008" max="10008" width="9.140625" hidden="1"/>
    <col min="10009" max="10009" width="68.42578125" hidden="1"/>
    <col min="10010" max="10023" width="15.42578125" hidden="1"/>
    <col min="10024" max="10024" width="9.140625" hidden="1"/>
    <col min="10025" max="10025" width="68.42578125" hidden="1"/>
    <col min="10026" max="10039" width="15.42578125" hidden="1"/>
    <col min="10040" max="10040" width="9.140625" hidden="1"/>
    <col min="10041" max="10041" width="68.42578125" hidden="1"/>
    <col min="10042" max="10055" width="15.42578125" hidden="1"/>
    <col min="10056" max="10056" width="9.140625" hidden="1"/>
    <col min="10057" max="10057" width="68.42578125" hidden="1"/>
    <col min="10058" max="10071" width="15.42578125" hidden="1"/>
    <col min="10072" max="10072" width="9.140625" hidden="1"/>
    <col min="10073" max="10073" width="68.42578125" hidden="1"/>
    <col min="10074" max="10087" width="15.42578125" hidden="1"/>
    <col min="10088" max="10088" width="9.140625" hidden="1"/>
    <col min="10089" max="10089" width="68.42578125" hidden="1"/>
    <col min="10090" max="10103" width="15.42578125" hidden="1"/>
    <col min="10104" max="10104" width="9.140625" hidden="1"/>
    <col min="10105" max="10105" width="68.42578125" hidden="1"/>
    <col min="10106" max="10119" width="15.42578125" hidden="1"/>
    <col min="10120" max="10120" width="9.140625" hidden="1"/>
    <col min="10121" max="10121" width="68.42578125" hidden="1"/>
    <col min="10122" max="10135" width="15.42578125" hidden="1"/>
    <col min="10136" max="10136" width="9.140625" hidden="1"/>
    <col min="10137" max="10137" width="68.42578125" hidden="1"/>
    <col min="10138" max="10151" width="15.42578125" hidden="1"/>
    <col min="10152" max="10152" width="9.140625" hidden="1"/>
    <col min="10153" max="10153" width="68.42578125" hidden="1"/>
    <col min="10154" max="10167" width="15.42578125" hidden="1"/>
    <col min="10168" max="10168" width="9.140625" hidden="1"/>
    <col min="10169" max="10169" width="68.42578125" hidden="1"/>
    <col min="10170" max="10183" width="15.42578125" hidden="1"/>
    <col min="10184" max="10184" width="9.140625" hidden="1"/>
    <col min="10185" max="10185" width="68.42578125" hidden="1"/>
    <col min="10186" max="10199" width="15.42578125" hidden="1"/>
    <col min="10200" max="10200" width="9.140625" hidden="1"/>
    <col min="10201" max="10201" width="68.42578125" hidden="1"/>
    <col min="10202" max="10215" width="15.42578125" hidden="1"/>
    <col min="10216" max="10216" width="9.140625" hidden="1"/>
    <col min="10217" max="10217" width="68.42578125" hidden="1"/>
    <col min="10218" max="10231" width="15.42578125" hidden="1"/>
    <col min="10232" max="10232" width="9.140625" hidden="1"/>
    <col min="10233" max="10233" width="68.42578125" hidden="1"/>
    <col min="10234" max="10247" width="15.42578125" hidden="1"/>
    <col min="10248" max="10248" width="9.140625" hidden="1"/>
    <col min="10249" max="10249" width="68.42578125" hidden="1"/>
    <col min="10250" max="10263" width="15.42578125" hidden="1"/>
    <col min="10264" max="10264" width="9.140625" hidden="1"/>
    <col min="10265" max="10265" width="68.42578125" hidden="1"/>
    <col min="10266" max="10279" width="15.42578125" hidden="1"/>
    <col min="10280" max="10280" width="9.140625" hidden="1"/>
    <col min="10281" max="10281" width="68.42578125" hidden="1"/>
    <col min="10282" max="10295" width="15.42578125" hidden="1"/>
    <col min="10296" max="10296" width="9.140625" hidden="1"/>
    <col min="10297" max="10297" width="68.42578125" hidden="1"/>
    <col min="10298" max="10311" width="15.42578125" hidden="1"/>
    <col min="10312" max="10312" width="9.140625" hidden="1"/>
    <col min="10313" max="10313" width="68.42578125" hidden="1"/>
    <col min="10314" max="10327" width="15.42578125" hidden="1"/>
    <col min="10328" max="10328" width="9.140625" hidden="1"/>
    <col min="10329" max="10329" width="68.42578125" hidden="1"/>
    <col min="10330" max="10343" width="15.42578125" hidden="1"/>
    <col min="10344" max="10344" width="9.140625" hidden="1"/>
    <col min="10345" max="10345" width="68.42578125" hidden="1"/>
    <col min="10346" max="10359" width="15.42578125" hidden="1"/>
    <col min="10360" max="10360" width="9.140625" hidden="1"/>
    <col min="10361" max="10361" width="68.42578125" hidden="1"/>
    <col min="10362" max="10375" width="15.42578125" hidden="1"/>
    <col min="10376" max="10376" width="9.140625" hidden="1"/>
    <col min="10377" max="10377" width="68.42578125" hidden="1"/>
    <col min="10378" max="10391" width="15.42578125" hidden="1"/>
    <col min="10392" max="10392" width="9.140625" hidden="1"/>
    <col min="10393" max="10393" width="68.42578125" hidden="1"/>
    <col min="10394" max="10407" width="15.42578125" hidden="1"/>
    <col min="10408" max="10408" width="9.140625" hidden="1"/>
    <col min="10409" max="10409" width="68.42578125" hidden="1"/>
    <col min="10410" max="10423" width="15.42578125" hidden="1"/>
    <col min="10424" max="10424" width="9.140625" hidden="1"/>
    <col min="10425" max="10425" width="68.42578125" hidden="1"/>
    <col min="10426" max="10439" width="15.42578125" hidden="1"/>
    <col min="10440" max="10440" width="9.140625" hidden="1"/>
    <col min="10441" max="10441" width="68.42578125" hidden="1"/>
    <col min="10442" max="10455" width="15.42578125" hidden="1"/>
    <col min="10456" max="10456" width="9.140625" hidden="1"/>
    <col min="10457" max="10457" width="68.42578125" hidden="1"/>
    <col min="10458" max="10471" width="15.42578125" hidden="1"/>
    <col min="10472" max="10472" width="9.140625" hidden="1"/>
    <col min="10473" max="10473" width="68.42578125" hidden="1"/>
    <col min="10474" max="10487" width="15.42578125" hidden="1"/>
    <col min="10488" max="10488" width="9.140625" hidden="1"/>
    <col min="10489" max="10489" width="68.42578125" hidden="1"/>
    <col min="10490" max="10503" width="15.42578125" hidden="1"/>
    <col min="10504" max="10504" width="9.140625" hidden="1"/>
    <col min="10505" max="10505" width="68.42578125" hidden="1"/>
    <col min="10506" max="10519" width="15.42578125" hidden="1"/>
    <col min="10520" max="10520" width="9.140625" hidden="1"/>
    <col min="10521" max="10521" width="68.42578125" hidden="1"/>
    <col min="10522" max="10535" width="15.42578125" hidden="1"/>
    <col min="10536" max="10536" width="9.140625" hidden="1"/>
    <col min="10537" max="10537" width="68.42578125" hidden="1"/>
    <col min="10538" max="10551" width="15.42578125" hidden="1"/>
    <col min="10552" max="10552" width="9.140625" hidden="1"/>
    <col min="10553" max="10553" width="68.42578125" hidden="1"/>
    <col min="10554" max="10567" width="15.42578125" hidden="1"/>
    <col min="10568" max="10568" width="9.140625" hidden="1"/>
    <col min="10569" max="10569" width="68.42578125" hidden="1"/>
    <col min="10570" max="10583" width="15.42578125" hidden="1"/>
    <col min="10584" max="10584" width="9.140625" hidden="1"/>
    <col min="10585" max="10585" width="68.42578125" hidden="1"/>
    <col min="10586" max="10599" width="15.42578125" hidden="1"/>
    <col min="10600" max="10600" width="9.140625" hidden="1"/>
    <col min="10601" max="10601" width="68.42578125" hidden="1"/>
    <col min="10602" max="10615" width="15.42578125" hidden="1"/>
    <col min="10616" max="10616" width="9.140625" hidden="1"/>
    <col min="10617" max="10617" width="68.42578125" hidden="1"/>
    <col min="10618" max="10631" width="15.42578125" hidden="1"/>
    <col min="10632" max="10632" width="9.140625" hidden="1"/>
    <col min="10633" max="10633" width="68.42578125" hidden="1"/>
    <col min="10634" max="10647" width="15.42578125" hidden="1"/>
    <col min="10648" max="10648" width="9.140625" hidden="1"/>
    <col min="10649" max="10649" width="68.42578125" hidden="1"/>
    <col min="10650" max="10663" width="15.42578125" hidden="1"/>
    <col min="10664" max="10664" width="9.140625" hidden="1"/>
    <col min="10665" max="10665" width="68.42578125" hidden="1"/>
    <col min="10666" max="10679" width="15.42578125" hidden="1"/>
    <col min="10680" max="10680" width="9.140625" hidden="1"/>
    <col min="10681" max="10681" width="68.42578125" hidden="1"/>
    <col min="10682" max="10695" width="15.42578125" hidden="1"/>
    <col min="10696" max="10696" width="9.140625" hidden="1"/>
    <col min="10697" max="10697" width="68.42578125" hidden="1"/>
    <col min="10698" max="10711" width="15.42578125" hidden="1"/>
    <col min="10712" max="10712" width="9.140625" hidden="1"/>
    <col min="10713" max="10713" width="68.42578125" hidden="1"/>
    <col min="10714" max="10727" width="15.42578125" hidden="1"/>
    <col min="10728" max="10728" width="9.140625" hidden="1"/>
    <col min="10729" max="10729" width="68.42578125" hidden="1"/>
    <col min="10730" max="10743" width="15.42578125" hidden="1"/>
    <col min="10744" max="10744" width="9.140625" hidden="1"/>
    <col min="10745" max="10745" width="68.42578125" hidden="1"/>
    <col min="10746" max="10759" width="15.42578125" hidden="1"/>
    <col min="10760" max="10760" width="9.140625" hidden="1"/>
    <col min="10761" max="10761" width="68.42578125" hidden="1"/>
    <col min="10762" max="10775" width="15.42578125" hidden="1"/>
    <col min="10776" max="10776" width="9.140625" hidden="1"/>
    <col min="10777" max="10777" width="68.42578125" hidden="1"/>
    <col min="10778" max="10791" width="15.42578125" hidden="1"/>
    <col min="10792" max="10792" width="9.140625" hidden="1"/>
    <col min="10793" max="10793" width="68.42578125" hidden="1"/>
    <col min="10794" max="10807" width="15.42578125" hidden="1"/>
    <col min="10808" max="10808" width="9.140625" hidden="1"/>
    <col min="10809" max="10809" width="68.42578125" hidden="1"/>
    <col min="10810" max="10823" width="15.42578125" hidden="1"/>
    <col min="10824" max="10824" width="9.140625" hidden="1"/>
    <col min="10825" max="10825" width="68.42578125" hidden="1"/>
    <col min="10826" max="10839" width="15.42578125" hidden="1"/>
    <col min="10840" max="10840" width="9.140625" hidden="1"/>
    <col min="10841" max="10841" width="68.42578125" hidden="1"/>
    <col min="10842" max="10855" width="15.42578125" hidden="1"/>
    <col min="10856" max="10856" width="9.140625" hidden="1"/>
    <col min="10857" max="10857" width="68.42578125" hidden="1"/>
    <col min="10858" max="10871" width="15.42578125" hidden="1"/>
    <col min="10872" max="10872" width="9.140625" hidden="1"/>
    <col min="10873" max="10873" width="68.42578125" hidden="1"/>
    <col min="10874" max="10887" width="15.42578125" hidden="1"/>
    <col min="10888" max="10888" width="9.140625" hidden="1"/>
    <col min="10889" max="10889" width="68.42578125" hidden="1"/>
    <col min="10890" max="10903" width="15.42578125" hidden="1"/>
    <col min="10904" max="10904" width="9.140625" hidden="1"/>
    <col min="10905" max="10905" width="68.42578125" hidden="1"/>
    <col min="10906" max="10919" width="15.42578125" hidden="1"/>
    <col min="10920" max="10920" width="9.140625" hidden="1"/>
    <col min="10921" max="10921" width="68.42578125" hidden="1"/>
    <col min="10922" max="10935" width="15.42578125" hidden="1"/>
    <col min="10936" max="10936" width="9.140625" hidden="1"/>
    <col min="10937" max="10937" width="68.42578125" hidden="1"/>
    <col min="10938" max="10951" width="15.42578125" hidden="1"/>
    <col min="10952" max="10952" width="9.140625" hidden="1"/>
    <col min="10953" max="10953" width="68.42578125" hidden="1"/>
    <col min="10954" max="10967" width="15.42578125" hidden="1"/>
    <col min="10968" max="10968" width="9.140625" hidden="1"/>
    <col min="10969" max="10969" width="68.42578125" hidden="1"/>
    <col min="10970" max="10983" width="15.42578125" hidden="1"/>
    <col min="10984" max="10984" width="9.140625" hidden="1"/>
    <col min="10985" max="10985" width="68.42578125" hidden="1"/>
    <col min="10986" max="10999" width="15.42578125" hidden="1"/>
    <col min="11000" max="11000" width="9.140625" hidden="1"/>
    <col min="11001" max="11001" width="68.42578125" hidden="1"/>
    <col min="11002" max="11015" width="15.42578125" hidden="1"/>
    <col min="11016" max="11016" width="9.140625" hidden="1"/>
    <col min="11017" max="11017" width="68.42578125" hidden="1"/>
    <col min="11018" max="11031" width="15.42578125" hidden="1"/>
    <col min="11032" max="11032" width="9.140625" hidden="1"/>
    <col min="11033" max="11033" width="68.42578125" hidden="1"/>
    <col min="11034" max="11047" width="15.42578125" hidden="1"/>
    <col min="11048" max="11048" width="9.140625" hidden="1"/>
    <col min="11049" max="11049" width="68.42578125" hidden="1"/>
    <col min="11050" max="11063" width="15.42578125" hidden="1"/>
    <col min="11064" max="11064" width="9.140625" hidden="1"/>
    <col min="11065" max="11065" width="68.42578125" hidden="1"/>
    <col min="11066" max="11079" width="15.42578125" hidden="1"/>
    <col min="11080" max="11080" width="9.140625" hidden="1"/>
    <col min="11081" max="11081" width="68.42578125" hidden="1"/>
    <col min="11082" max="11095" width="15.42578125" hidden="1"/>
    <col min="11096" max="11096" width="9.140625" hidden="1"/>
    <col min="11097" max="11097" width="68.42578125" hidden="1"/>
    <col min="11098" max="11111" width="15.42578125" hidden="1"/>
    <col min="11112" max="11112" width="9.140625" hidden="1"/>
    <col min="11113" max="11113" width="68.42578125" hidden="1"/>
    <col min="11114" max="11127" width="15.42578125" hidden="1"/>
    <col min="11128" max="11128" width="9.140625" hidden="1"/>
    <col min="11129" max="11129" width="68.42578125" hidden="1"/>
    <col min="11130" max="11143" width="15.42578125" hidden="1"/>
    <col min="11144" max="11144" width="9.140625" hidden="1"/>
    <col min="11145" max="11145" width="68.42578125" hidden="1"/>
    <col min="11146" max="11159" width="15.42578125" hidden="1"/>
    <col min="11160" max="11160" width="9.140625" hidden="1"/>
    <col min="11161" max="11161" width="68.42578125" hidden="1"/>
    <col min="11162" max="11175" width="15.42578125" hidden="1"/>
    <col min="11176" max="11176" width="9.140625" hidden="1"/>
    <col min="11177" max="11177" width="68.42578125" hidden="1"/>
    <col min="11178" max="11191" width="15.42578125" hidden="1"/>
    <col min="11192" max="11192" width="9.140625" hidden="1"/>
    <col min="11193" max="11193" width="68.42578125" hidden="1"/>
    <col min="11194" max="11207" width="15.42578125" hidden="1"/>
    <col min="11208" max="11208" width="9.140625" hidden="1"/>
    <col min="11209" max="11209" width="68.42578125" hidden="1"/>
    <col min="11210" max="11223" width="15.42578125" hidden="1"/>
    <col min="11224" max="11224" width="9.140625" hidden="1"/>
    <col min="11225" max="11225" width="68.42578125" hidden="1"/>
    <col min="11226" max="11239" width="15.42578125" hidden="1"/>
    <col min="11240" max="11240" width="9.140625" hidden="1"/>
    <col min="11241" max="11241" width="68.42578125" hidden="1"/>
    <col min="11242" max="11255" width="15.42578125" hidden="1"/>
    <col min="11256" max="11256" width="9.140625" hidden="1"/>
    <col min="11257" max="11257" width="68.42578125" hidden="1"/>
    <col min="11258" max="11271" width="15.42578125" hidden="1"/>
    <col min="11272" max="11272" width="9.140625" hidden="1"/>
    <col min="11273" max="11273" width="68.42578125" hidden="1"/>
    <col min="11274" max="11287" width="15.42578125" hidden="1"/>
    <col min="11288" max="11288" width="9.140625" hidden="1"/>
    <col min="11289" max="11289" width="68.42578125" hidden="1"/>
    <col min="11290" max="11303" width="15.42578125" hidden="1"/>
    <col min="11304" max="11304" width="9.140625" hidden="1"/>
    <col min="11305" max="11305" width="68.42578125" hidden="1"/>
    <col min="11306" max="11319" width="15.42578125" hidden="1"/>
    <col min="11320" max="11320" width="9.140625" hidden="1"/>
    <col min="11321" max="11321" width="68.42578125" hidden="1"/>
    <col min="11322" max="11335" width="15.42578125" hidden="1"/>
    <col min="11336" max="11336" width="9.140625" hidden="1"/>
    <col min="11337" max="11337" width="68.42578125" hidden="1"/>
    <col min="11338" max="11351" width="15.42578125" hidden="1"/>
    <col min="11352" max="11352" width="9.140625" hidden="1"/>
    <col min="11353" max="11353" width="68.42578125" hidden="1"/>
    <col min="11354" max="11367" width="15.42578125" hidden="1"/>
    <col min="11368" max="11368" width="9.140625" hidden="1"/>
    <col min="11369" max="11369" width="68.42578125" hidden="1"/>
    <col min="11370" max="11383" width="15.42578125" hidden="1"/>
    <col min="11384" max="11384" width="9.140625" hidden="1"/>
    <col min="11385" max="11385" width="68.42578125" hidden="1"/>
    <col min="11386" max="11399" width="15.42578125" hidden="1"/>
    <col min="11400" max="11400" width="9.140625" hidden="1"/>
    <col min="11401" max="11401" width="68.42578125" hidden="1"/>
    <col min="11402" max="11415" width="15.42578125" hidden="1"/>
    <col min="11416" max="11416" width="9.140625" hidden="1"/>
    <col min="11417" max="11417" width="68.42578125" hidden="1"/>
    <col min="11418" max="11431" width="15.42578125" hidden="1"/>
    <col min="11432" max="11432" width="9.140625" hidden="1"/>
    <col min="11433" max="11433" width="68.42578125" hidden="1"/>
    <col min="11434" max="11447" width="15.42578125" hidden="1"/>
    <col min="11448" max="11448" width="9.140625" hidden="1"/>
    <col min="11449" max="11449" width="68.42578125" hidden="1"/>
    <col min="11450" max="11463" width="15.42578125" hidden="1"/>
    <col min="11464" max="11464" width="9.140625" hidden="1"/>
    <col min="11465" max="11465" width="68.42578125" hidden="1"/>
    <col min="11466" max="11479" width="15.42578125" hidden="1"/>
    <col min="11480" max="11480" width="9.140625" hidden="1"/>
    <col min="11481" max="11481" width="68.42578125" hidden="1"/>
    <col min="11482" max="11495" width="15.42578125" hidden="1"/>
    <col min="11496" max="11496" width="9.140625" hidden="1"/>
    <col min="11497" max="11497" width="68.42578125" hidden="1"/>
    <col min="11498" max="11511" width="15.42578125" hidden="1"/>
    <col min="11512" max="11512" width="9.140625" hidden="1"/>
    <col min="11513" max="11513" width="68.42578125" hidden="1"/>
    <col min="11514" max="11527" width="15.42578125" hidden="1"/>
    <col min="11528" max="11528" width="9.140625" hidden="1"/>
    <col min="11529" max="11529" width="68.42578125" hidden="1"/>
    <col min="11530" max="11543" width="15.42578125" hidden="1"/>
    <col min="11544" max="11544" width="9.140625" hidden="1"/>
    <col min="11545" max="11545" width="68.42578125" hidden="1"/>
    <col min="11546" max="11559" width="15.42578125" hidden="1"/>
    <col min="11560" max="11560" width="9.140625" hidden="1"/>
    <col min="11561" max="11561" width="68.42578125" hidden="1"/>
    <col min="11562" max="11575" width="15.42578125" hidden="1"/>
    <col min="11576" max="11576" width="9.140625" hidden="1"/>
    <col min="11577" max="11577" width="68.42578125" hidden="1"/>
    <col min="11578" max="11591" width="15.42578125" hidden="1"/>
    <col min="11592" max="11592" width="9.140625" hidden="1"/>
    <col min="11593" max="11593" width="68.42578125" hidden="1"/>
    <col min="11594" max="11607" width="15.42578125" hidden="1"/>
    <col min="11608" max="11608" width="9.140625" hidden="1"/>
    <col min="11609" max="11609" width="68.42578125" hidden="1"/>
    <col min="11610" max="11623" width="15.42578125" hidden="1"/>
    <col min="11624" max="11624" width="9.140625" hidden="1"/>
    <col min="11625" max="11625" width="68.42578125" hidden="1"/>
    <col min="11626" max="11639" width="15.42578125" hidden="1"/>
    <col min="11640" max="11640" width="9.140625" hidden="1"/>
    <col min="11641" max="11641" width="68.42578125" hidden="1"/>
    <col min="11642" max="11655" width="15.42578125" hidden="1"/>
    <col min="11656" max="11656" width="9.140625" hidden="1"/>
    <col min="11657" max="11657" width="68.42578125" hidden="1"/>
    <col min="11658" max="11671" width="15.42578125" hidden="1"/>
    <col min="11672" max="11672" width="9.140625" hidden="1"/>
    <col min="11673" max="11673" width="68.42578125" hidden="1"/>
    <col min="11674" max="11687" width="15.42578125" hidden="1"/>
    <col min="11688" max="11688" width="9.140625" hidden="1"/>
    <col min="11689" max="11689" width="68.42578125" hidden="1"/>
    <col min="11690" max="11703" width="15.42578125" hidden="1"/>
    <col min="11704" max="11704" width="9.140625" hidden="1"/>
    <col min="11705" max="11705" width="68.42578125" hidden="1"/>
    <col min="11706" max="11719" width="15.42578125" hidden="1"/>
    <col min="11720" max="11720" width="9.140625" hidden="1"/>
    <col min="11721" max="11721" width="68.42578125" hidden="1"/>
    <col min="11722" max="11735" width="15.42578125" hidden="1"/>
    <col min="11736" max="11736" width="9.140625" hidden="1"/>
    <col min="11737" max="11737" width="68.42578125" hidden="1"/>
    <col min="11738" max="11751" width="15.42578125" hidden="1"/>
    <col min="11752" max="11752" width="9.140625" hidden="1"/>
    <col min="11753" max="11753" width="68.42578125" hidden="1"/>
    <col min="11754" max="11767" width="15.42578125" hidden="1"/>
    <col min="11768" max="11768" width="9.140625" hidden="1"/>
    <col min="11769" max="11769" width="68.42578125" hidden="1"/>
    <col min="11770" max="11783" width="15.42578125" hidden="1"/>
    <col min="11784" max="11784" width="9.140625" hidden="1"/>
    <col min="11785" max="11785" width="68.42578125" hidden="1"/>
    <col min="11786" max="11799" width="15.42578125" hidden="1"/>
    <col min="11800" max="11800" width="9.140625" hidden="1"/>
    <col min="11801" max="11801" width="68.42578125" hidden="1"/>
    <col min="11802" max="11815" width="15.42578125" hidden="1"/>
    <col min="11816" max="11816" width="9.140625" hidden="1"/>
    <col min="11817" max="11817" width="68.42578125" hidden="1"/>
    <col min="11818" max="11831" width="15.42578125" hidden="1"/>
    <col min="11832" max="11832" width="9.140625" hidden="1"/>
    <col min="11833" max="11833" width="68.42578125" hidden="1"/>
    <col min="11834" max="11847" width="15.42578125" hidden="1"/>
    <col min="11848" max="11848" width="9.140625" hidden="1"/>
    <col min="11849" max="11849" width="68.42578125" hidden="1"/>
    <col min="11850" max="11863" width="15.42578125" hidden="1"/>
    <col min="11864" max="11864" width="9.140625" hidden="1"/>
    <col min="11865" max="11865" width="68.42578125" hidden="1"/>
    <col min="11866" max="11879" width="15.42578125" hidden="1"/>
    <col min="11880" max="11880" width="9.140625" hidden="1"/>
    <col min="11881" max="11881" width="68.42578125" hidden="1"/>
    <col min="11882" max="11895" width="15.42578125" hidden="1"/>
    <col min="11896" max="11896" width="9.140625" hidden="1"/>
    <col min="11897" max="11897" width="68.42578125" hidden="1"/>
    <col min="11898" max="11911" width="15.42578125" hidden="1"/>
    <col min="11912" max="11912" width="9.140625" hidden="1"/>
    <col min="11913" max="11913" width="68.42578125" hidden="1"/>
    <col min="11914" max="11927" width="15.42578125" hidden="1"/>
    <col min="11928" max="11928" width="9.140625" hidden="1"/>
    <col min="11929" max="11929" width="68.42578125" hidden="1"/>
    <col min="11930" max="11943" width="15.42578125" hidden="1"/>
    <col min="11944" max="11944" width="9.140625" hidden="1"/>
    <col min="11945" max="11945" width="68.42578125" hidden="1"/>
    <col min="11946" max="11959" width="15.42578125" hidden="1"/>
    <col min="11960" max="11960" width="9.140625" hidden="1"/>
    <col min="11961" max="11961" width="68.42578125" hidden="1"/>
    <col min="11962" max="11975" width="15.42578125" hidden="1"/>
    <col min="11976" max="11976" width="9.140625" hidden="1"/>
    <col min="11977" max="11977" width="68.42578125" hidden="1"/>
    <col min="11978" max="11991" width="15.42578125" hidden="1"/>
    <col min="11992" max="11992" width="9.140625" hidden="1"/>
    <col min="11993" max="11993" width="68.42578125" hidden="1"/>
    <col min="11994" max="12007" width="15.42578125" hidden="1"/>
    <col min="12008" max="12008" width="9.140625" hidden="1"/>
    <col min="12009" max="12009" width="68.42578125" hidden="1"/>
    <col min="12010" max="12023" width="15.42578125" hidden="1"/>
    <col min="12024" max="12024" width="9.140625" hidden="1"/>
    <col min="12025" max="12025" width="68.42578125" hidden="1"/>
    <col min="12026" max="12039" width="15.42578125" hidden="1"/>
    <col min="12040" max="12040" width="9.140625" hidden="1"/>
    <col min="12041" max="12041" width="68.42578125" hidden="1"/>
    <col min="12042" max="12055" width="15.42578125" hidden="1"/>
    <col min="12056" max="12056" width="9.140625" hidden="1"/>
    <col min="12057" max="12057" width="68.42578125" hidden="1"/>
    <col min="12058" max="12071" width="15.42578125" hidden="1"/>
    <col min="12072" max="12072" width="9.140625" hidden="1"/>
    <col min="12073" max="12073" width="68.42578125" hidden="1"/>
    <col min="12074" max="12087" width="15.42578125" hidden="1"/>
    <col min="12088" max="12088" width="9.140625" hidden="1"/>
    <col min="12089" max="12089" width="68.42578125" hidden="1"/>
    <col min="12090" max="12103" width="15.42578125" hidden="1"/>
    <col min="12104" max="12104" width="9.140625" hidden="1"/>
    <col min="12105" max="12105" width="68.42578125" hidden="1"/>
    <col min="12106" max="12119" width="15.42578125" hidden="1"/>
    <col min="12120" max="12120" width="9.140625" hidden="1"/>
    <col min="12121" max="12121" width="68.42578125" hidden="1"/>
    <col min="12122" max="12135" width="15.42578125" hidden="1"/>
    <col min="12136" max="12136" width="9.140625" hidden="1"/>
    <col min="12137" max="12137" width="68.42578125" hidden="1"/>
    <col min="12138" max="12151" width="15.42578125" hidden="1"/>
    <col min="12152" max="12152" width="9.140625" hidden="1"/>
    <col min="12153" max="12153" width="68.42578125" hidden="1"/>
    <col min="12154" max="12167" width="15.42578125" hidden="1"/>
    <col min="12168" max="12168" width="9.140625" hidden="1"/>
    <col min="12169" max="12169" width="68.42578125" hidden="1"/>
    <col min="12170" max="12183" width="15.42578125" hidden="1"/>
    <col min="12184" max="12184" width="9.140625" hidden="1"/>
    <col min="12185" max="12185" width="68.42578125" hidden="1"/>
    <col min="12186" max="12199" width="15.42578125" hidden="1"/>
    <col min="12200" max="12200" width="9.140625" hidden="1"/>
    <col min="12201" max="12201" width="68.42578125" hidden="1"/>
    <col min="12202" max="12215" width="15.42578125" hidden="1"/>
    <col min="12216" max="12216" width="9.140625" hidden="1"/>
    <col min="12217" max="12217" width="68.42578125" hidden="1"/>
    <col min="12218" max="12231" width="15.42578125" hidden="1"/>
    <col min="12232" max="12232" width="9.140625" hidden="1"/>
    <col min="12233" max="12233" width="68.42578125" hidden="1"/>
    <col min="12234" max="12247" width="15.42578125" hidden="1"/>
    <col min="12248" max="12248" width="9.140625" hidden="1"/>
    <col min="12249" max="12249" width="68.42578125" hidden="1"/>
    <col min="12250" max="12263" width="15.42578125" hidden="1"/>
    <col min="12264" max="12264" width="9.140625" hidden="1"/>
    <col min="12265" max="12265" width="68.42578125" hidden="1"/>
    <col min="12266" max="12279" width="15.42578125" hidden="1"/>
    <col min="12280" max="12280" width="9.140625" hidden="1"/>
    <col min="12281" max="12281" width="68.42578125" hidden="1"/>
    <col min="12282" max="12295" width="15.42578125" hidden="1"/>
    <col min="12296" max="12296" width="9.140625" hidden="1"/>
    <col min="12297" max="12297" width="68.42578125" hidden="1"/>
    <col min="12298" max="12311" width="15.42578125" hidden="1"/>
    <col min="12312" max="12312" width="9.140625" hidden="1"/>
    <col min="12313" max="12313" width="68.42578125" hidden="1"/>
    <col min="12314" max="12327" width="15.42578125" hidden="1"/>
    <col min="12328" max="12328" width="9.140625" hidden="1"/>
    <col min="12329" max="12329" width="68.42578125" hidden="1"/>
    <col min="12330" max="12343" width="15.42578125" hidden="1"/>
    <col min="12344" max="12344" width="9.140625" hidden="1"/>
    <col min="12345" max="12345" width="68.42578125" hidden="1"/>
    <col min="12346" max="12359" width="15.42578125" hidden="1"/>
    <col min="12360" max="12360" width="9.140625" hidden="1"/>
    <col min="12361" max="12361" width="68.42578125" hidden="1"/>
    <col min="12362" max="12375" width="15.42578125" hidden="1"/>
    <col min="12376" max="12376" width="9.140625" hidden="1"/>
    <col min="12377" max="12377" width="68.42578125" hidden="1"/>
    <col min="12378" max="12391" width="15.42578125" hidden="1"/>
    <col min="12392" max="12392" width="9.140625" hidden="1"/>
    <col min="12393" max="12393" width="68.42578125" hidden="1"/>
    <col min="12394" max="12407" width="15.42578125" hidden="1"/>
    <col min="12408" max="12408" width="9.140625" hidden="1"/>
    <col min="12409" max="12409" width="68.42578125" hidden="1"/>
    <col min="12410" max="12423" width="15.42578125" hidden="1"/>
    <col min="12424" max="12424" width="9.140625" hidden="1"/>
    <col min="12425" max="12425" width="68.42578125" hidden="1"/>
    <col min="12426" max="12439" width="15.42578125" hidden="1"/>
    <col min="12440" max="12440" width="9.140625" hidden="1"/>
    <col min="12441" max="12441" width="68.42578125" hidden="1"/>
    <col min="12442" max="12455" width="15.42578125" hidden="1"/>
    <col min="12456" max="12456" width="9.140625" hidden="1"/>
    <col min="12457" max="12457" width="68.42578125" hidden="1"/>
    <col min="12458" max="12471" width="15.42578125" hidden="1"/>
    <col min="12472" max="12472" width="9.140625" hidden="1"/>
    <col min="12473" max="12473" width="68.42578125" hidden="1"/>
    <col min="12474" max="12487" width="15.42578125" hidden="1"/>
    <col min="12488" max="12488" width="9.140625" hidden="1"/>
    <col min="12489" max="12489" width="68.42578125" hidden="1"/>
    <col min="12490" max="12503" width="15.42578125" hidden="1"/>
    <col min="12504" max="12504" width="9.140625" hidden="1"/>
    <col min="12505" max="12505" width="68.42578125" hidden="1"/>
    <col min="12506" max="12519" width="15.42578125" hidden="1"/>
    <col min="12520" max="12520" width="9.140625" hidden="1"/>
    <col min="12521" max="12521" width="68.42578125" hidden="1"/>
    <col min="12522" max="12535" width="15.42578125" hidden="1"/>
    <col min="12536" max="12536" width="9.140625" hidden="1"/>
    <col min="12537" max="12537" width="68.42578125" hidden="1"/>
    <col min="12538" max="12551" width="15.42578125" hidden="1"/>
    <col min="12552" max="12552" width="9.140625" hidden="1"/>
    <col min="12553" max="12553" width="68.42578125" hidden="1"/>
    <col min="12554" max="12567" width="15.42578125" hidden="1"/>
    <col min="12568" max="12568" width="9.140625" hidden="1"/>
    <col min="12569" max="12569" width="68.42578125" hidden="1"/>
    <col min="12570" max="12583" width="15.42578125" hidden="1"/>
    <col min="12584" max="12584" width="9.140625" hidden="1"/>
    <col min="12585" max="12585" width="68.42578125" hidden="1"/>
    <col min="12586" max="12599" width="15.42578125" hidden="1"/>
    <col min="12600" max="12600" width="9.140625" hidden="1"/>
    <col min="12601" max="12601" width="68.42578125" hidden="1"/>
    <col min="12602" max="12615" width="15.42578125" hidden="1"/>
    <col min="12616" max="12616" width="9.140625" hidden="1"/>
    <col min="12617" max="12617" width="68.42578125" hidden="1"/>
    <col min="12618" max="12631" width="15.42578125" hidden="1"/>
    <col min="12632" max="12632" width="9.140625" hidden="1"/>
    <col min="12633" max="12633" width="68.42578125" hidden="1"/>
    <col min="12634" max="12647" width="15.42578125" hidden="1"/>
    <col min="12648" max="12648" width="9.140625" hidden="1"/>
    <col min="12649" max="12649" width="68.42578125" hidden="1"/>
    <col min="12650" max="12663" width="15.42578125" hidden="1"/>
    <col min="12664" max="12664" width="9.140625" hidden="1"/>
    <col min="12665" max="12665" width="68.42578125" hidden="1"/>
    <col min="12666" max="12679" width="15.42578125" hidden="1"/>
    <col min="12680" max="12680" width="9.140625" hidden="1"/>
    <col min="12681" max="12681" width="68.42578125" hidden="1"/>
    <col min="12682" max="12695" width="15.42578125" hidden="1"/>
    <col min="12696" max="12696" width="9.140625" hidden="1"/>
    <col min="12697" max="12697" width="68.42578125" hidden="1"/>
    <col min="12698" max="12711" width="15.42578125" hidden="1"/>
    <col min="12712" max="12712" width="9.140625" hidden="1"/>
    <col min="12713" max="12713" width="68.42578125" hidden="1"/>
    <col min="12714" max="12727" width="15.42578125" hidden="1"/>
    <col min="12728" max="12728" width="9.140625" hidden="1"/>
    <col min="12729" max="12729" width="68.42578125" hidden="1"/>
    <col min="12730" max="12743" width="15.42578125" hidden="1"/>
    <col min="12744" max="12744" width="9.140625" hidden="1"/>
    <col min="12745" max="12745" width="68.42578125" hidden="1"/>
    <col min="12746" max="12759" width="15.42578125" hidden="1"/>
    <col min="12760" max="12760" width="9.140625" hidden="1"/>
    <col min="12761" max="12761" width="68.42578125" hidden="1"/>
    <col min="12762" max="12775" width="15.42578125" hidden="1"/>
    <col min="12776" max="12776" width="9.140625" hidden="1"/>
    <col min="12777" max="12777" width="68.42578125" hidden="1"/>
    <col min="12778" max="12791" width="15.42578125" hidden="1"/>
    <col min="12792" max="12792" width="9.140625" hidden="1"/>
    <col min="12793" max="12793" width="68.42578125" hidden="1"/>
    <col min="12794" max="12807" width="15.42578125" hidden="1"/>
    <col min="12808" max="12808" width="9.140625" hidden="1"/>
    <col min="12809" max="12809" width="68.42578125" hidden="1"/>
    <col min="12810" max="12823" width="15.42578125" hidden="1"/>
    <col min="12824" max="12824" width="9.140625" hidden="1"/>
    <col min="12825" max="12825" width="68.42578125" hidden="1"/>
    <col min="12826" max="12839" width="15.42578125" hidden="1"/>
    <col min="12840" max="12840" width="9.140625" hidden="1"/>
    <col min="12841" max="12841" width="68.42578125" hidden="1"/>
    <col min="12842" max="12855" width="15.42578125" hidden="1"/>
    <col min="12856" max="12856" width="9.140625" hidden="1"/>
    <col min="12857" max="12857" width="68.42578125" hidden="1"/>
    <col min="12858" max="12871" width="15.42578125" hidden="1"/>
    <col min="12872" max="12872" width="9.140625" hidden="1"/>
    <col min="12873" max="12873" width="68.42578125" hidden="1"/>
    <col min="12874" max="12887" width="15.42578125" hidden="1"/>
    <col min="12888" max="12888" width="9.140625" hidden="1"/>
    <col min="12889" max="12889" width="68.42578125" hidden="1"/>
    <col min="12890" max="12903" width="15.42578125" hidden="1"/>
    <col min="12904" max="12904" width="9.140625" hidden="1"/>
    <col min="12905" max="12905" width="68.42578125" hidden="1"/>
    <col min="12906" max="12919" width="15.42578125" hidden="1"/>
    <col min="12920" max="12920" width="9.140625" hidden="1"/>
    <col min="12921" max="12921" width="68.42578125" hidden="1"/>
    <col min="12922" max="12935" width="15.42578125" hidden="1"/>
    <col min="12936" max="12936" width="9.140625" hidden="1"/>
    <col min="12937" max="12937" width="68.42578125" hidden="1"/>
    <col min="12938" max="12951" width="15.42578125" hidden="1"/>
    <col min="12952" max="12952" width="9.140625" hidden="1"/>
    <col min="12953" max="12953" width="68.42578125" hidden="1"/>
    <col min="12954" max="12967" width="15.42578125" hidden="1"/>
    <col min="12968" max="12968" width="9.140625" hidden="1"/>
    <col min="12969" max="12969" width="68.42578125" hidden="1"/>
    <col min="12970" max="12983" width="15.42578125" hidden="1"/>
    <col min="12984" max="12984" width="9.140625" hidden="1"/>
    <col min="12985" max="12985" width="68.42578125" hidden="1"/>
    <col min="12986" max="12999" width="15.42578125" hidden="1"/>
    <col min="13000" max="13000" width="9.140625" hidden="1"/>
    <col min="13001" max="13001" width="68.42578125" hidden="1"/>
    <col min="13002" max="13015" width="15.42578125" hidden="1"/>
    <col min="13016" max="13016" width="9.140625" hidden="1"/>
    <col min="13017" max="13017" width="68.42578125" hidden="1"/>
    <col min="13018" max="13031" width="15.42578125" hidden="1"/>
    <col min="13032" max="13032" width="9.140625" hidden="1"/>
    <col min="13033" max="13033" width="68.42578125" hidden="1"/>
    <col min="13034" max="13047" width="15.42578125" hidden="1"/>
    <col min="13048" max="13048" width="9.140625" hidden="1"/>
    <col min="13049" max="13049" width="68.42578125" hidden="1"/>
    <col min="13050" max="13063" width="15.42578125" hidden="1"/>
    <col min="13064" max="13064" width="9.140625" hidden="1"/>
    <col min="13065" max="13065" width="68.42578125" hidden="1"/>
    <col min="13066" max="13079" width="15.42578125" hidden="1"/>
    <col min="13080" max="13080" width="9.140625" hidden="1"/>
    <col min="13081" max="13081" width="68.42578125" hidden="1"/>
    <col min="13082" max="13095" width="15.42578125" hidden="1"/>
    <col min="13096" max="13096" width="9.140625" hidden="1"/>
    <col min="13097" max="13097" width="68.42578125" hidden="1"/>
    <col min="13098" max="13111" width="15.42578125" hidden="1"/>
    <col min="13112" max="13112" width="9.140625" hidden="1"/>
    <col min="13113" max="13113" width="68.42578125" hidden="1"/>
    <col min="13114" max="13127" width="15.42578125" hidden="1"/>
    <col min="13128" max="13128" width="9.140625" hidden="1"/>
    <col min="13129" max="13129" width="68.42578125" hidden="1"/>
    <col min="13130" max="13143" width="15.42578125" hidden="1"/>
    <col min="13144" max="13144" width="9.140625" hidden="1"/>
    <col min="13145" max="13145" width="68.42578125" hidden="1"/>
    <col min="13146" max="13159" width="15.42578125" hidden="1"/>
    <col min="13160" max="13160" width="9.140625" hidden="1"/>
    <col min="13161" max="13161" width="68.42578125" hidden="1"/>
    <col min="13162" max="13175" width="15.42578125" hidden="1"/>
    <col min="13176" max="13176" width="9.140625" hidden="1"/>
    <col min="13177" max="13177" width="68.42578125" hidden="1"/>
    <col min="13178" max="13191" width="15.42578125" hidden="1"/>
    <col min="13192" max="13192" width="9.140625" hidden="1"/>
    <col min="13193" max="13193" width="68.42578125" hidden="1"/>
    <col min="13194" max="13207" width="15.42578125" hidden="1"/>
    <col min="13208" max="13208" width="9.140625" hidden="1"/>
    <col min="13209" max="13209" width="68.42578125" hidden="1"/>
    <col min="13210" max="13223" width="15.42578125" hidden="1"/>
    <col min="13224" max="13224" width="9.140625" hidden="1"/>
    <col min="13225" max="13225" width="68.42578125" hidden="1"/>
    <col min="13226" max="13239" width="15.42578125" hidden="1"/>
    <col min="13240" max="13240" width="9.140625" hidden="1"/>
    <col min="13241" max="13241" width="68.42578125" hidden="1"/>
    <col min="13242" max="13255" width="15.42578125" hidden="1"/>
    <col min="13256" max="13256" width="9.140625" hidden="1"/>
    <col min="13257" max="13257" width="68.42578125" hidden="1"/>
    <col min="13258" max="13271" width="15.42578125" hidden="1"/>
    <col min="13272" max="13272" width="9.140625" hidden="1"/>
    <col min="13273" max="13273" width="68.42578125" hidden="1"/>
    <col min="13274" max="13287" width="15.42578125" hidden="1"/>
    <col min="13288" max="13288" width="9.140625" hidden="1"/>
    <col min="13289" max="13289" width="68.42578125" hidden="1"/>
    <col min="13290" max="13303" width="15.42578125" hidden="1"/>
    <col min="13304" max="13304" width="9.140625" hidden="1"/>
    <col min="13305" max="13305" width="68.42578125" hidden="1"/>
    <col min="13306" max="13319" width="15.42578125" hidden="1"/>
    <col min="13320" max="13320" width="9.140625" hidden="1"/>
    <col min="13321" max="13321" width="68.42578125" hidden="1"/>
    <col min="13322" max="13335" width="15.42578125" hidden="1"/>
    <col min="13336" max="13336" width="9.140625" hidden="1"/>
    <col min="13337" max="13337" width="68.42578125" hidden="1"/>
    <col min="13338" max="13351" width="15.42578125" hidden="1"/>
    <col min="13352" max="13352" width="9.140625" hidden="1"/>
    <col min="13353" max="13353" width="68.42578125" hidden="1"/>
    <col min="13354" max="13367" width="15.42578125" hidden="1"/>
    <col min="13368" max="13368" width="9.140625" hidden="1"/>
    <col min="13369" max="13369" width="68.42578125" hidden="1"/>
    <col min="13370" max="13383" width="15.42578125" hidden="1"/>
    <col min="13384" max="13384" width="9.140625" hidden="1"/>
    <col min="13385" max="13385" width="68.42578125" hidden="1"/>
    <col min="13386" max="13399" width="15.42578125" hidden="1"/>
    <col min="13400" max="13400" width="9.140625" hidden="1"/>
    <col min="13401" max="13401" width="68.42578125" hidden="1"/>
    <col min="13402" max="13415" width="15.42578125" hidden="1"/>
    <col min="13416" max="13416" width="9.140625" hidden="1"/>
    <col min="13417" max="13417" width="68.42578125" hidden="1"/>
    <col min="13418" max="13431" width="15.42578125" hidden="1"/>
    <col min="13432" max="13432" width="9.140625" hidden="1"/>
    <col min="13433" max="13433" width="68.42578125" hidden="1"/>
    <col min="13434" max="13447" width="15.42578125" hidden="1"/>
    <col min="13448" max="13448" width="9.140625" hidden="1"/>
    <col min="13449" max="13449" width="68.42578125" hidden="1"/>
    <col min="13450" max="13463" width="15.42578125" hidden="1"/>
    <col min="13464" max="13464" width="9.140625" hidden="1"/>
    <col min="13465" max="13465" width="68.42578125" hidden="1"/>
    <col min="13466" max="13479" width="15.42578125" hidden="1"/>
    <col min="13480" max="13480" width="9.140625" hidden="1"/>
    <col min="13481" max="13481" width="68.42578125" hidden="1"/>
    <col min="13482" max="13495" width="15.42578125" hidden="1"/>
    <col min="13496" max="13496" width="9.140625" hidden="1"/>
    <col min="13497" max="13497" width="68.42578125" hidden="1"/>
    <col min="13498" max="13511" width="15.42578125" hidden="1"/>
    <col min="13512" max="13512" width="9.140625" hidden="1"/>
    <col min="13513" max="13513" width="68.42578125" hidden="1"/>
    <col min="13514" max="13527" width="15.42578125" hidden="1"/>
    <col min="13528" max="13528" width="9.140625" hidden="1"/>
    <col min="13529" max="13529" width="68.42578125" hidden="1"/>
    <col min="13530" max="13543" width="15.42578125" hidden="1"/>
    <col min="13544" max="13544" width="9.140625" hidden="1"/>
    <col min="13545" max="13545" width="68.42578125" hidden="1"/>
    <col min="13546" max="13559" width="15.42578125" hidden="1"/>
    <col min="13560" max="13560" width="9.140625" hidden="1"/>
    <col min="13561" max="13561" width="68.42578125" hidden="1"/>
    <col min="13562" max="13575" width="15.42578125" hidden="1"/>
    <col min="13576" max="13576" width="9.140625" hidden="1"/>
    <col min="13577" max="13577" width="68.42578125" hidden="1"/>
    <col min="13578" max="13591" width="15.42578125" hidden="1"/>
    <col min="13592" max="13592" width="9.140625" hidden="1"/>
    <col min="13593" max="13593" width="68.42578125" hidden="1"/>
    <col min="13594" max="13607" width="15.42578125" hidden="1"/>
    <col min="13608" max="13608" width="9.140625" hidden="1"/>
    <col min="13609" max="13609" width="68.42578125" hidden="1"/>
    <col min="13610" max="13623" width="15.42578125" hidden="1"/>
    <col min="13624" max="13624" width="9.140625" hidden="1"/>
    <col min="13625" max="13625" width="68.42578125" hidden="1"/>
    <col min="13626" max="13639" width="15.42578125" hidden="1"/>
    <col min="13640" max="13640" width="9.140625" hidden="1"/>
    <col min="13641" max="13641" width="68.42578125" hidden="1"/>
    <col min="13642" max="13655" width="15.42578125" hidden="1"/>
    <col min="13656" max="13656" width="9.140625" hidden="1"/>
    <col min="13657" max="13657" width="68.42578125" hidden="1"/>
    <col min="13658" max="13671" width="15.42578125" hidden="1"/>
    <col min="13672" max="13672" width="9.140625" hidden="1"/>
    <col min="13673" max="13673" width="68.42578125" hidden="1"/>
    <col min="13674" max="13687" width="15.42578125" hidden="1"/>
    <col min="13688" max="13688" width="9.140625" hidden="1"/>
    <col min="13689" max="13689" width="68.42578125" hidden="1"/>
    <col min="13690" max="13703" width="15.42578125" hidden="1"/>
    <col min="13704" max="13704" width="9.140625" hidden="1"/>
    <col min="13705" max="13705" width="68.42578125" hidden="1"/>
    <col min="13706" max="13719" width="15.42578125" hidden="1"/>
    <col min="13720" max="13720" width="9.140625" hidden="1"/>
    <col min="13721" max="13721" width="68.42578125" hidden="1"/>
    <col min="13722" max="13735" width="15.42578125" hidden="1"/>
    <col min="13736" max="13736" width="9.140625" hidden="1"/>
    <col min="13737" max="13737" width="68.42578125" hidden="1"/>
    <col min="13738" max="13751" width="15.42578125" hidden="1"/>
    <col min="13752" max="13752" width="9.140625" hidden="1"/>
    <col min="13753" max="13753" width="68.42578125" hidden="1"/>
    <col min="13754" max="13767" width="15.42578125" hidden="1"/>
    <col min="13768" max="13768" width="9.140625" hidden="1"/>
    <col min="13769" max="13769" width="68.42578125" hidden="1"/>
    <col min="13770" max="13783" width="15.42578125" hidden="1"/>
    <col min="13784" max="13784" width="9.140625" hidden="1"/>
    <col min="13785" max="13785" width="68.42578125" hidden="1"/>
    <col min="13786" max="13799" width="15.42578125" hidden="1"/>
    <col min="13800" max="13800" width="9.140625" hidden="1"/>
    <col min="13801" max="13801" width="68.42578125" hidden="1"/>
    <col min="13802" max="13815" width="15.42578125" hidden="1"/>
    <col min="13816" max="13816" width="9.140625" hidden="1"/>
    <col min="13817" max="13817" width="68.42578125" hidden="1"/>
    <col min="13818" max="13831" width="15.42578125" hidden="1"/>
    <col min="13832" max="13832" width="9.140625" hidden="1"/>
    <col min="13833" max="13833" width="68.42578125" hidden="1"/>
    <col min="13834" max="13847" width="15.42578125" hidden="1"/>
    <col min="13848" max="13848" width="9.140625" hidden="1"/>
    <col min="13849" max="13849" width="68.42578125" hidden="1"/>
    <col min="13850" max="13863" width="15.42578125" hidden="1"/>
    <col min="13864" max="13864" width="9.140625" hidden="1"/>
    <col min="13865" max="13865" width="68.42578125" hidden="1"/>
    <col min="13866" max="13879" width="15.42578125" hidden="1"/>
    <col min="13880" max="13880" width="9.140625" hidden="1"/>
    <col min="13881" max="13881" width="68.42578125" hidden="1"/>
    <col min="13882" max="13895" width="15.42578125" hidden="1"/>
    <col min="13896" max="13896" width="9.140625" hidden="1"/>
    <col min="13897" max="13897" width="68.42578125" hidden="1"/>
    <col min="13898" max="13911" width="15.42578125" hidden="1"/>
    <col min="13912" max="13912" width="9.140625" hidden="1"/>
    <col min="13913" max="13913" width="68.42578125" hidden="1"/>
    <col min="13914" max="13927" width="15.42578125" hidden="1"/>
    <col min="13928" max="13928" width="9.140625" hidden="1"/>
    <col min="13929" max="13929" width="68.42578125" hidden="1"/>
    <col min="13930" max="13943" width="15.42578125" hidden="1"/>
    <col min="13944" max="13944" width="9.140625" hidden="1"/>
    <col min="13945" max="13945" width="68.42578125" hidden="1"/>
    <col min="13946" max="13959" width="15.42578125" hidden="1"/>
    <col min="13960" max="13960" width="9.140625" hidden="1"/>
    <col min="13961" max="13961" width="68.42578125" hidden="1"/>
    <col min="13962" max="13975" width="15.42578125" hidden="1"/>
    <col min="13976" max="13976" width="9.140625" hidden="1"/>
    <col min="13977" max="13977" width="68.42578125" hidden="1"/>
    <col min="13978" max="13991" width="15.42578125" hidden="1"/>
    <col min="13992" max="13992" width="9.140625" hidden="1"/>
    <col min="13993" max="13993" width="68.42578125" hidden="1"/>
    <col min="13994" max="14007" width="15.42578125" hidden="1"/>
    <col min="14008" max="14008" width="9.140625" hidden="1"/>
    <col min="14009" max="14009" width="68.42578125" hidden="1"/>
    <col min="14010" max="14023" width="15.42578125" hidden="1"/>
    <col min="14024" max="14024" width="9.140625" hidden="1"/>
    <col min="14025" max="14025" width="68.42578125" hidden="1"/>
    <col min="14026" max="14039" width="15.42578125" hidden="1"/>
    <col min="14040" max="14040" width="9.140625" hidden="1"/>
    <col min="14041" max="14041" width="68.42578125" hidden="1"/>
    <col min="14042" max="14055" width="15.42578125" hidden="1"/>
    <col min="14056" max="14056" width="9.140625" hidden="1"/>
    <col min="14057" max="14057" width="68.42578125" hidden="1"/>
    <col min="14058" max="14071" width="15.42578125" hidden="1"/>
    <col min="14072" max="14072" width="9.140625" hidden="1"/>
    <col min="14073" max="14073" width="68.42578125" hidden="1"/>
    <col min="14074" max="14087" width="15.42578125" hidden="1"/>
    <col min="14088" max="14088" width="9.140625" hidden="1"/>
    <col min="14089" max="14089" width="68.42578125" hidden="1"/>
    <col min="14090" max="14103" width="15.42578125" hidden="1"/>
    <col min="14104" max="14104" width="9.140625" hidden="1"/>
    <col min="14105" max="14105" width="68.42578125" hidden="1"/>
    <col min="14106" max="14119" width="15.42578125" hidden="1"/>
    <col min="14120" max="14120" width="9.140625" hidden="1"/>
    <col min="14121" max="14121" width="68.42578125" hidden="1"/>
    <col min="14122" max="14135" width="15.42578125" hidden="1"/>
    <col min="14136" max="14136" width="9.140625" hidden="1"/>
    <col min="14137" max="14137" width="68.42578125" hidden="1"/>
    <col min="14138" max="14151" width="15.42578125" hidden="1"/>
    <col min="14152" max="14152" width="9.140625" hidden="1"/>
    <col min="14153" max="14153" width="68.42578125" hidden="1"/>
    <col min="14154" max="14167" width="15.42578125" hidden="1"/>
    <col min="14168" max="14168" width="9.140625" hidden="1"/>
    <col min="14169" max="14169" width="68.42578125" hidden="1"/>
    <col min="14170" max="14183" width="15.42578125" hidden="1"/>
    <col min="14184" max="14184" width="9.140625" hidden="1"/>
    <col min="14185" max="14185" width="68.42578125" hidden="1"/>
    <col min="14186" max="14199" width="15.42578125" hidden="1"/>
    <col min="14200" max="14200" width="9.140625" hidden="1"/>
    <col min="14201" max="14201" width="68.42578125" hidden="1"/>
    <col min="14202" max="14215" width="15.42578125" hidden="1"/>
    <col min="14216" max="14216" width="9.140625" hidden="1"/>
    <col min="14217" max="14217" width="68.42578125" hidden="1"/>
    <col min="14218" max="14231" width="15.42578125" hidden="1"/>
    <col min="14232" max="14232" width="9.140625" hidden="1"/>
    <col min="14233" max="14233" width="68.42578125" hidden="1"/>
    <col min="14234" max="14247" width="15.42578125" hidden="1"/>
    <col min="14248" max="14248" width="9.140625" hidden="1"/>
    <col min="14249" max="14249" width="68.42578125" hidden="1"/>
    <col min="14250" max="14263" width="15.42578125" hidden="1"/>
    <col min="14264" max="14264" width="9.140625" hidden="1"/>
    <col min="14265" max="14265" width="68.42578125" hidden="1"/>
    <col min="14266" max="14279" width="15.42578125" hidden="1"/>
    <col min="14280" max="14280" width="9.140625" hidden="1"/>
    <col min="14281" max="14281" width="68.42578125" hidden="1"/>
    <col min="14282" max="14295" width="15.42578125" hidden="1"/>
    <col min="14296" max="14296" width="9.140625" hidden="1"/>
    <col min="14297" max="14297" width="68.42578125" hidden="1"/>
    <col min="14298" max="14311" width="15.42578125" hidden="1"/>
    <col min="14312" max="14312" width="9.140625" hidden="1"/>
    <col min="14313" max="14313" width="68.42578125" hidden="1"/>
    <col min="14314" max="14327" width="15.42578125" hidden="1"/>
    <col min="14328" max="14328" width="9.140625" hidden="1"/>
    <col min="14329" max="14329" width="68.42578125" hidden="1"/>
    <col min="14330" max="14343" width="15.42578125" hidden="1"/>
    <col min="14344" max="14344" width="9.140625" hidden="1"/>
    <col min="14345" max="14345" width="68.42578125" hidden="1"/>
    <col min="14346" max="14359" width="15.42578125" hidden="1"/>
    <col min="14360" max="14360" width="9.140625" hidden="1"/>
    <col min="14361" max="14361" width="68.42578125" hidden="1"/>
    <col min="14362" max="14375" width="15.42578125" hidden="1"/>
    <col min="14376" max="14376" width="9.140625" hidden="1"/>
    <col min="14377" max="14377" width="68.42578125" hidden="1"/>
    <col min="14378" max="14391" width="15.42578125" hidden="1"/>
    <col min="14392" max="14392" width="9.140625" hidden="1"/>
    <col min="14393" max="14393" width="68.42578125" hidden="1"/>
    <col min="14394" max="14407" width="15.42578125" hidden="1"/>
    <col min="14408" max="14408" width="9.140625" hidden="1"/>
    <col min="14409" max="14409" width="68.42578125" hidden="1"/>
    <col min="14410" max="14423" width="15.42578125" hidden="1"/>
    <col min="14424" max="14424" width="9.140625" hidden="1"/>
    <col min="14425" max="14425" width="68.42578125" hidden="1"/>
    <col min="14426" max="14439" width="15.42578125" hidden="1"/>
    <col min="14440" max="14440" width="9.140625" hidden="1"/>
    <col min="14441" max="14441" width="68.42578125" hidden="1"/>
    <col min="14442" max="14455" width="15.42578125" hidden="1"/>
    <col min="14456" max="14456" width="9.140625" hidden="1"/>
    <col min="14457" max="14457" width="68.42578125" hidden="1"/>
    <col min="14458" max="14471" width="15.42578125" hidden="1"/>
    <col min="14472" max="14472" width="9.140625" hidden="1"/>
    <col min="14473" max="14473" width="68.42578125" hidden="1"/>
    <col min="14474" max="14487" width="15.42578125" hidden="1"/>
    <col min="14488" max="14488" width="9.140625" hidden="1"/>
    <col min="14489" max="14489" width="68.42578125" hidden="1"/>
    <col min="14490" max="14503" width="15.42578125" hidden="1"/>
    <col min="14504" max="14504" width="9.140625" hidden="1"/>
    <col min="14505" max="14505" width="68.42578125" hidden="1"/>
    <col min="14506" max="14519" width="15.42578125" hidden="1"/>
    <col min="14520" max="14520" width="9.140625" hidden="1"/>
    <col min="14521" max="14521" width="68.42578125" hidden="1"/>
    <col min="14522" max="14535" width="15.42578125" hidden="1"/>
    <col min="14536" max="14536" width="9.140625" hidden="1"/>
    <col min="14537" max="14537" width="68.42578125" hidden="1"/>
    <col min="14538" max="14551" width="15.42578125" hidden="1"/>
    <col min="14552" max="14552" width="9.140625" hidden="1"/>
    <col min="14553" max="14553" width="68.42578125" hidden="1"/>
    <col min="14554" max="14567" width="15.42578125" hidden="1"/>
    <col min="14568" max="14568" width="9.140625" hidden="1"/>
    <col min="14569" max="14569" width="68.42578125" hidden="1"/>
    <col min="14570" max="14583" width="15.42578125" hidden="1"/>
    <col min="14584" max="14584" width="9.140625" hidden="1"/>
    <col min="14585" max="14585" width="68.42578125" hidden="1"/>
    <col min="14586" max="14599" width="15.42578125" hidden="1"/>
    <col min="14600" max="14600" width="9.140625" hidden="1"/>
    <col min="14601" max="14601" width="68.42578125" hidden="1"/>
    <col min="14602" max="14615" width="15.42578125" hidden="1"/>
    <col min="14616" max="14616" width="9.140625" hidden="1"/>
    <col min="14617" max="14617" width="68.42578125" hidden="1"/>
    <col min="14618" max="14631" width="15.42578125" hidden="1"/>
    <col min="14632" max="14632" width="9.140625" hidden="1"/>
    <col min="14633" max="14633" width="68.42578125" hidden="1"/>
    <col min="14634" max="14647" width="15.42578125" hidden="1"/>
    <col min="14648" max="14648" width="9.140625" hidden="1"/>
    <col min="14649" max="14649" width="68.42578125" hidden="1"/>
    <col min="14650" max="14663" width="15.42578125" hidden="1"/>
    <col min="14664" max="14664" width="9.140625" hidden="1"/>
    <col min="14665" max="14665" width="68.42578125" hidden="1"/>
    <col min="14666" max="14679" width="15.42578125" hidden="1"/>
    <col min="14680" max="14680" width="9.140625" hidden="1"/>
    <col min="14681" max="14681" width="68.42578125" hidden="1"/>
    <col min="14682" max="14695" width="15.42578125" hidden="1"/>
    <col min="14696" max="14696" width="9.140625" hidden="1"/>
    <col min="14697" max="14697" width="68.42578125" hidden="1"/>
    <col min="14698" max="14711" width="15.42578125" hidden="1"/>
    <col min="14712" max="14712" width="9.140625" hidden="1"/>
    <col min="14713" max="14713" width="68.42578125" hidden="1"/>
    <col min="14714" max="14727" width="15.42578125" hidden="1"/>
    <col min="14728" max="14728" width="9.140625" hidden="1"/>
    <col min="14729" max="14729" width="68.42578125" hidden="1"/>
    <col min="14730" max="14743" width="15.42578125" hidden="1"/>
    <col min="14744" max="14744" width="9.140625" hidden="1"/>
    <col min="14745" max="14745" width="68.42578125" hidden="1"/>
    <col min="14746" max="14759" width="15.42578125" hidden="1"/>
    <col min="14760" max="14760" width="9.140625" hidden="1"/>
    <col min="14761" max="14761" width="68.42578125" hidden="1"/>
    <col min="14762" max="14775" width="15.42578125" hidden="1"/>
    <col min="14776" max="14776" width="9.140625" hidden="1"/>
    <col min="14777" max="14777" width="68.42578125" hidden="1"/>
    <col min="14778" max="14791" width="15.42578125" hidden="1"/>
    <col min="14792" max="14792" width="9.140625" hidden="1"/>
    <col min="14793" max="14793" width="68.42578125" hidden="1"/>
    <col min="14794" max="14807" width="15.42578125" hidden="1"/>
    <col min="14808" max="14808" width="9.140625" hidden="1"/>
    <col min="14809" max="14809" width="68.42578125" hidden="1"/>
    <col min="14810" max="14823" width="15.42578125" hidden="1"/>
    <col min="14824" max="14824" width="9.140625" hidden="1"/>
    <col min="14825" max="14825" width="68.42578125" hidden="1"/>
    <col min="14826" max="14839" width="15.42578125" hidden="1"/>
    <col min="14840" max="14840" width="9.140625" hidden="1"/>
    <col min="14841" max="14841" width="68.42578125" hidden="1"/>
    <col min="14842" max="14855" width="15.42578125" hidden="1"/>
    <col min="14856" max="14856" width="9.140625" hidden="1"/>
    <col min="14857" max="14857" width="68.42578125" hidden="1"/>
    <col min="14858" max="14871" width="15.42578125" hidden="1"/>
    <col min="14872" max="14872" width="9.140625" hidden="1"/>
    <col min="14873" max="14873" width="68.42578125" hidden="1"/>
    <col min="14874" max="14887" width="15.42578125" hidden="1"/>
    <col min="14888" max="14888" width="9.140625" hidden="1"/>
    <col min="14889" max="14889" width="68.42578125" hidden="1"/>
    <col min="14890" max="14903" width="15.42578125" hidden="1"/>
    <col min="14904" max="14904" width="9.140625" hidden="1"/>
    <col min="14905" max="14905" width="68.42578125" hidden="1"/>
    <col min="14906" max="14919" width="15.42578125" hidden="1"/>
    <col min="14920" max="14920" width="9.140625" hidden="1"/>
    <col min="14921" max="14921" width="68.42578125" hidden="1"/>
    <col min="14922" max="14935" width="15.42578125" hidden="1"/>
    <col min="14936" max="14936" width="9.140625" hidden="1"/>
    <col min="14937" max="14937" width="68.42578125" hidden="1"/>
    <col min="14938" max="14951" width="15.42578125" hidden="1"/>
    <col min="14952" max="14952" width="9.140625" hidden="1"/>
    <col min="14953" max="14953" width="68.42578125" hidden="1"/>
    <col min="14954" max="14967" width="15.42578125" hidden="1"/>
    <col min="14968" max="14968" width="9.140625" hidden="1"/>
    <col min="14969" max="14969" width="68.42578125" hidden="1"/>
    <col min="14970" max="14983" width="15.42578125" hidden="1"/>
    <col min="14984" max="14984" width="9.140625" hidden="1"/>
    <col min="14985" max="14985" width="68.42578125" hidden="1"/>
    <col min="14986" max="14999" width="15.42578125" hidden="1"/>
    <col min="15000" max="15000" width="9.140625" hidden="1"/>
    <col min="15001" max="15001" width="68.42578125" hidden="1"/>
    <col min="15002" max="15015" width="15.42578125" hidden="1"/>
    <col min="15016" max="15016" width="9.140625" hidden="1"/>
    <col min="15017" max="15017" width="68.42578125" hidden="1"/>
    <col min="15018" max="15031" width="15.42578125" hidden="1"/>
    <col min="15032" max="15032" width="9.140625" hidden="1"/>
    <col min="15033" max="15033" width="68.42578125" hidden="1"/>
    <col min="15034" max="15047" width="15.42578125" hidden="1"/>
    <col min="15048" max="15048" width="9.140625" hidden="1"/>
    <col min="15049" max="15049" width="68.42578125" hidden="1"/>
    <col min="15050" max="15063" width="15.42578125" hidden="1"/>
    <col min="15064" max="15064" width="9.140625" hidden="1"/>
    <col min="15065" max="15065" width="68.42578125" hidden="1"/>
    <col min="15066" max="15079" width="15.42578125" hidden="1"/>
    <col min="15080" max="15080" width="9.140625" hidden="1"/>
    <col min="15081" max="15081" width="68.42578125" hidden="1"/>
    <col min="15082" max="15095" width="15.42578125" hidden="1"/>
    <col min="15096" max="15096" width="9.140625" hidden="1"/>
    <col min="15097" max="15097" width="68.42578125" hidden="1"/>
    <col min="15098" max="15111" width="15.42578125" hidden="1"/>
    <col min="15112" max="15112" width="9.140625" hidden="1"/>
    <col min="15113" max="15113" width="68.42578125" hidden="1"/>
    <col min="15114" max="15127" width="15.42578125" hidden="1"/>
    <col min="15128" max="15128" width="9.140625" hidden="1"/>
    <col min="15129" max="15129" width="68.42578125" hidden="1"/>
    <col min="15130" max="15143" width="15.42578125" hidden="1"/>
    <col min="15144" max="15144" width="9.140625" hidden="1"/>
    <col min="15145" max="15145" width="68.42578125" hidden="1"/>
    <col min="15146" max="15159" width="15.42578125" hidden="1"/>
    <col min="15160" max="15160" width="9.140625" hidden="1"/>
    <col min="15161" max="15161" width="68.42578125" hidden="1"/>
    <col min="15162" max="15175" width="15.42578125" hidden="1"/>
    <col min="15176" max="15176" width="9.140625" hidden="1"/>
    <col min="15177" max="15177" width="68.42578125" hidden="1"/>
    <col min="15178" max="15191" width="15.42578125" hidden="1"/>
    <col min="15192" max="15192" width="9.140625" hidden="1"/>
    <col min="15193" max="15193" width="68.42578125" hidden="1"/>
    <col min="15194" max="15207" width="15.42578125" hidden="1"/>
    <col min="15208" max="15208" width="9.140625" hidden="1"/>
    <col min="15209" max="15209" width="68.42578125" hidden="1"/>
    <col min="15210" max="15223" width="15.42578125" hidden="1"/>
    <col min="15224" max="15224" width="9.140625" hidden="1"/>
    <col min="15225" max="15225" width="68.42578125" hidden="1"/>
    <col min="15226" max="15239" width="15.42578125" hidden="1"/>
    <col min="15240" max="15240" width="9.140625" hidden="1"/>
    <col min="15241" max="15241" width="68.42578125" hidden="1"/>
    <col min="15242" max="15255" width="15.42578125" hidden="1"/>
    <col min="15256" max="15256" width="9.140625" hidden="1"/>
    <col min="15257" max="15257" width="68.42578125" hidden="1"/>
    <col min="15258" max="15271" width="15.42578125" hidden="1"/>
    <col min="15272" max="15272" width="9.140625" hidden="1"/>
    <col min="15273" max="15273" width="68.42578125" hidden="1"/>
    <col min="15274" max="15287" width="15.42578125" hidden="1"/>
    <col min="15288" max="15288" width="9.140625" hidden="1"/>
    <col min="15289" max="15289" width="68.42578125" hidden="1"/>
    <col min="15290" max="15303" width="15.42578125" hidden="1"/>
    <col min="15304" max="15304" width="9.140625" hidden="1"/>
    <col min="15305" max="15305" width="68.42578125" hidden="1"/>
    <col min="15306" max="15319" width="15.42578125" hidden="1"/>
    <col min="15320" max="15320" width="9.140625" hidden="1"/>
    <col min="15321" max="15321" width="68.42578125" hidden="1"/>
    <col min="15322" max="15335" width="15.42578125" hidden="1"/>
    <col min="15336" max="15336" width="9.140625" hidden="1"/>
    <col min="15337" max="15337" width="68.42578125" hidden="1"/>
    <col min="15338" max="15351" width="15.42578125" hidden="1"/>
    <col min="15352" max="15352" width="9.140625" hidden="1"/>
    <col min="15353" max="15353" width="68.42578125" hidden="1"/>
    <col min="15354" max="15367" width="15.42578125" hidden="1"/>
    <col min="15368" max="15368" width="9.140625" hidden="1"/>
    <col min="15369" max="15369" width="68.42578125" hidden="1"/>
    <col min="15370" max="15383" width="15.42578125" hidden="1"/>
    <col min="15384" max="15384" width="9.140625" hidden="1"/>
    <col min="15385" max="15385" width="68.42578125" hidden="1"/>
    <col min="15386" max="15399" width="15.42578125" hidden="1"/>
    <col min="15400" max="15400" width="9.140625" hidden="1"/>
    <col min="15401" max="15401" width="68.42578125" hidden="1"/>
    <col min="15402" max="15415" width="15.42578125" hidden="1"/>
    <col min="15416" max="15416" width="9.140625" hidden="1"/>
    <col min="15417" max="15417" width="68.42578125" hidden="1"/>
    <col min="15418" max="15431" width="15.42578125" hidden="1"/>
    <col min="15432" max="15432" width="9.140625" hidden="1"/>
    <col min="15433" max="15433" width="68.42578125" hidden="1"/>
    <col min="15434" max="15447" width="15.42578125" hidden="1"/>
    <col min="15448" max="15448" width="9.140625" hidden="1"/>
    <col min="15449" max="15449" width="68.42578125" hidden="1"/>
    <col min="15450" max="15463" width="15.42578125" hidden="1"/>
    <col min="15464" max="15464" width="9.140625" hidden="1"/>
    <col min="15465" max="15465" width="68.42578125" hidden="1"/>
    <col min="15466" max="15479" width="15.42578125" hidden="1"/>
    <col min="15480" max="15480" width="9.140625" hidden="1"/>
    <col min="15481" max="15481" width="68.42578125" hidden="1"/>
    <col min="15482" max="15495" width="15.42578125" hidden="1"/>
    <col min="15496" max="15496" width="9.140625" hidden="1"/>
    <col min="15497" max="15497" width="68.42578125" hidden="1"/>
    <col min="15498" max="15511" width="15.42578125" hidden="1"/>
    <col min="15512" max="15512" width="9.140625" hidden="1"/>
    <col min="15513" max="15513" width="68.42578125" hidden="1"/>
    <col min="15514" max="15527" width="15.42578125" hidden="1"/>
    <col min="15528" max="15528" width="9.140625" hidden="1"/>
    <col min="15529" max="15529" width="68.42578125" hidden="1"/>
    <col min="15530" max="15543" width="15.42578125" hidden="1"/>
    <col min="15544" max="15544" width="9.140625" hidden="1"/>
    <col min="15545" max="15545" width="68.42578125" hidden="1"/>
    <col min="15546" max="15559" width="15.42578125" hidden="1"/>
    <col min="15560" max="15560" width="9.140625" hidden="1"/>
    <col min="15561" max="15561" width="68.42578125" hidden="1"/>
    <col min="15562" max="15575" width="15.42578125" hidden="1"/>
    <col min="15576" max="15576" width="9.140625" hidden="1"/>
    <col min="15577" max="15577" width="68.42578125" hidden="1"/>
    <col min="15578" max="15591" width="15.42578125" hidden="1"/>
    <col min="15592" max="15592" width="9.140625" hidden="1"/>
    <col min="15593" max="15593" width="68.42578125" hidden="1"/>
    <col min="15594" max="15607" width="15.42578125" hidden="1"/>
    <col min="15608" max="15608" width="9.140625" hidden="1"/>
    <col min="15609" max="15609" width="68.42578125" hidden="1"/>
    <col min="15610" max="15623" width="15.42578125" hidden="1"/>
    <col min="15624" max="15624" width="9.140625" hidden="1"/>
    <col min="15625" max="15625" width="68.42578125" hidden="1"/>
    <col min="15626" max="15639" width="15.42578125" hidden="1"/>
    <col min="15640" max="15640" width="9.140625" hidden="1"/>
    <col min="15641" max="15641" width="68.42578125" hidden="1"/>
    <col min="15642" max="15655" width="15.42578125" hidden="1"/>
    <col min="15656" max="15656" width="9.140625" hidden="1"/>
    <col min="15657" max="15657" width="68.42578125" hidden="1"/>
    <col min="15658" max="15671" width="15.42578125" hidden="1"/>
    <col min="15672" max="15672" width="9.140625" hidden="1"/>
    <col min="15673" max="15673" width="68.42578125" hidden="1"/>
    <col min="15674" max="15687" width="15.42578125" hidden="1"/>
    <col min="15688" max="15688" width="9.140625" hidden="1"/>
    <col min="15689" max="15689" width="68.42578125" hidden="1"/>
    <col min="15690" max="15703" width="15.42578125" hidden="1"/>
    <col min="15704" max="15704" width="9.140625" hidden="1"/>
    <col min="15705" max="15705" width="68.42578125" hidden="1"/>
    <col min="15706" max="15719" width="15.42578125" hidden="1"/>
    <col min="15720" max="15720" width="9.140625" hidden="1"/>
    <col min="15721" max="15721" width="68.42578125" hidden="1"/>
    <col min="15722" max="15735" width="15.42578125" hidden="1"/>
    <col min="15736" max="15736" width="9.140625" hidden="1"/>
    <col min="15737" max="15737" width="68.42578125" hidden="1"/>
    <col min="15738" max="15751" width="15.42578125" hidden="1"/>
    <col min="15752" max="15752" width="9.140625" hidden="1"/>
    <col min="15753" max="15753" width="68.42578125" hidden="1"/>
    <col min="15754" max="15767" width="15.42578125" hidden="1"/>
    <col min="15768" max="15768" width="9.140625" hidden="1"/>
    <col min="15769" max="15769" width="68.42578125" hidden="1"/>
    <col min="15770" max="15783" width="15.42578125" hidden="1"/>
    <col min="15784" max="15784" width="9.140625" hidden="1"/>
    <col min="15785" max="15785" width="68.42578125" hidden="1"/>
    <col min="15786" max="15799" width="15.42578125" hidden="1"/>
    <col min="15800" max="15800" width="9.140625" hidden="1"/>
    <col min="15801" max="15801" width="68.42578125" hidden="1"/>
    <col min="15802" max="15815" width="15.42578125" hidden="1"/>
    <col min="15816" max="15816" width="9.140625" hidden="1"/>
    <col min="15817" max="15817" width="68.42578125" hidden="1"/>
    <col min="15818" max="15831" width="15.42578125" hidden="1"/>
    <col min="15832" max="15832" width="9.140625" hidden="1"/>
    <col min="15833" max="15833" width="68.42578125" hidden="1"/>
    <col min="15834" max="15847" width="15.42578125" hidden="1"/>
    <col min="15848" max="15848" width="9.140625" hidden="1"/>
    <col min="15849" max="15849" width="68.42578125" hidden="1"/>
    <col min="15850" max="15863" width="15.42578125" hidden="1"/>
    <col min="15864" max="15864" width="9.140625" hidden="1"/>
    <col min="15865" max="15865" width="68.42578125" hidden="1"/>
    <col min="15866" max="15879" width="15.42578125" hidden="1"/>
    <col min="15880" max="15880" width="9.140625" hidden="1"/>
    <col min="15881" max="15881" width="68.42578125" hidden="1"/>
    <col min="15882" max="15895" width="15.42578125" hidden="1"/>
    <col min="15896" max="15896" width="9.140625" hidden="1"/>
    <col min="15897" max="15897" width="68.42578125" hidden="1"/>
    <col min="15898" max="15911" width="15.42578125" hidden="1"/>
    <col min="15912" max="15912" width="9.140625" hidden="1"/>
    <col min="15913" max="15913" width="68.42578125" hidden="1"/>
    <col min="15914" max="15927" width="15.42578125" hidden="1"/>
    <col min="15928" max="15928" width="9.140625" hidden="1"/>
    <col min="15929" max="15929" width="68.42578125" hidden="1"/>
    <col min="15930" max="15943" width="15.42578125" hidden="1"/>
    <col min="15944" max="15944" width="9.140625" hidden="1"/>
    <col min="15945" max="15945" width="68.42578125" hidden="1"/>
    <col min="15946" max="15959" width="15.42578125" hidden="1"/>
    <col min="15960" max="15960" width="9.140625" hidden="1"/>
    <col min="15961" max="15961" width="68.42578125" hidden="1"/>
    <col min="15962" max="15975" width="15.42578125" hidden="1"/>
    <col min="15976" max="15976" width="9.140625" hidden="1"/>
    <col min="15977" max="15977" width="68.42578125" hidden="1"/>
    <col min="15978" max="15991" width="15.42578125" hidden="1"/>
    <col min="15992" max="15992" width="9.140625" hidden="1"/>
    <col min="15993" max="15993" width="68.42578125" hidden="1"/>
    <col min="15994" max="16007" width="15.42578125" hidden="1"/>
    <col min="16008" max="16008" width="9.140625" hidden="1"/>
    <col min="16009" max="16009" width="68.42578125" hidden="1"/>
    <col min="16010" max="16023" width="15.42578125" hidden="1"/>
    <col min="16024" max="16024" width="9.140625" hidden="1"/>
    <col min="16025" max="16025" width="68.42578125" hidden="1"/>
    <col min="16026" max="16039" width="15.42578125" hidden="1"/>
    <col min="16040" max="16040" width="9.140625" hidden="1"/>
    <col min="16041" max="16041" width="68.42578125" hidden="1"/>
    <col min="16042" max="16055" width="15.42578125" hidden="1"/>
    <col min="16056" max="16056" width="9.140625" hidden="1"/>
    <col min="16057" max="16057" width="68.42578125" hidden="1"/>
    <col min="16058" max="16071" width="15.42578125" hidden="1"/>
    <col min="16072" max="16072" width="9.140625" hidden="1"/>
    <col min="16073" max="16073" width="68.42578125" hidden="1"/>
    <col min="16074" max="16087" width="15.42578125" hidden="1"/>
    <col min="16088" max="16088" width="9.140625" hidden="1"/>
    <col min="16089" max="16089" width="68.42578125" hidden="1"/>
    <col min="16090" max="16103" width="15.42578125" hidden="1"/>
    <col min="16104" max="16104" width="9.140625" hidden="1"/>
    <col min="16105" max="16105" width="68.42578125" hidden="1"/>
    <col min="16106" max="16119" width="15.42578125" hidden="1"/>
    <col min="16120" max="16120" width="9.140625" hidden="1"/>
    <col min="16121" max="16121" width="68.42578125" hidden="1"/>
    <col min="16122" max="16135" width="15.42578125" hidden="1"/>
    <col min="16136" max="16136" width="9.140625" hidden="1"/>
    <col min="16137" max="16137" width="68.42578125" hidden="1"/>
    <col min="16138" max="16151" width="15.42578125" hidden="1"/>
    <col min="16152" max="16152" width="9.140625" hidden="1"/>
    <col min="16153" max="16153" width="68.42578125" hidden="1"/>
    <col min="16154" max="16167" width="15.42578125" hidden="1"/>
    <col min="16168" max="16168" width="9.140625" hidden="1"/>
    <col min="16169" max="16169" width="68.42578125" hidden="1"/>
    <col min="16170" max="16183" width="15.42578125" hidden="1"/>
    <col min="16184" max="16184" width="9.140625" hidden="1"/>
    <col min="16185" max="16185" width="68.42578125" hidden="1"/>
    <col min="16186" max="16199" width="15.42578125" hidden="1"/>
    <col min="16200" max="16200" width="9.140625" hidden="1"/>
    <col min="16201" max="16201" width="68.42578125" hidden="1"/>
    <col min="16202" max="16215" width="15.42578125" hidden="1"/>
    <col min="16216" max="16216" width="9.140625" hidden="1"/>
    <col min="16217" max="16217" width="68.42578125" hidden="1"/>
    <col min="16218" max="16231" width="15.42578125" hidden="1"/>
    <col min="16232" max="16232" width="9.140625" hidden="1"/>
    <col min="16233" max="16233" width="68.42578125" hidden="1"/>
    <col min="16234" max="16247" width="15.42578125" hidden="1"/>
    <col min="16248" max="16248" width="9.140625" hidden="1"/>
    <col min="16249" max="16249" width="68.42578125" hidden="1"/>
    <col min="16250" max="16263" width="15.42578125" hidden="1"/>
    <col min="16264" max="16264" width="9.140625" hidden="1"/>
    <col min="16265" max="16265" width="68.42578125" hidden="1"/>
    <col min="16266" max="16279" width="15.42578125" hidden="1"/>
    <col min="16280" max="16280" width="9.140625" hidden="1"/>
    <col min="16281" max="16281" width="68.42578125" hidden="1"/>
    <col min="16282" max="16295" width="15.42578125" hidden="1"/>
    <col min="16296" max="16296" width="9.140625" hidden="1"/>
    <col min="16297" max="16297" width="68.42578125" hidden="1"/>
    <col min="16298" max="16311" width="15.42578125" hidden="1"/>
    <col min="16312" max="16312" width="9.140625" hidden="1"/>
    <col min="16313" max="16313" width="68.42578125" hidden="1"/>
    <col min="16314" max="16327" width="15.42578125" hidden="1"/>
    <col min="16328" max="16328" width="9.140625" hidden="1"/>
    <col min="16329" max="16329" width="68.42578125" hidden="1"/>
    <col min="16330" max="16343" width="15.42578125" hidden="1"/>
    <col min="16344" max="16344" width="9.140625" hidden="1"/>
    <col min="16345" max="16345" width="68.42578125" hidden="1"/>
    <col min="16346" max="16359" width="15.42578125" hidden="1"/>
    <col min="16360" max="16360" width="9.140625" hidden="1"/>
    <col min="16361" max="16361" width="68.42578125" hidden="1"/>
    <col min="16362" max="16375" width="15.42578125" hidden="1"/>
    <col min="16376" max="16376" width="9.140625" hidden="1"/>
    <col min="16377" max="16384" width="68.42578125" hidden="1"/>
  </cols>
  <sheetData>
    <row r="1" spans="1:39" ht="45.75" customHeight="1">
      <c r="A1" s="19"/>
      <c r="B1" s="19"/>
      <c r="C1" s="29" t="str">
        <f>Information!B2</f>
        <v>Barking</v>
      </c>
      <c r="D1" s="48" t="str">
        <f>"Activity from 01/04/2022 to "&amp;TEXT(MAX(_01_EMIS_Data[Rel_D]),"dd/mm/yyyy")</f>
        <v>Activity from 01/04/2022 to 01/04/2023</v>
      </c>
      <c r="E1" s="29"/>
      <c r="F1" s="19"/>
      <c r="G1" s="19"/>
      <c r="H1" s="19"/>
      <c r="I1" s="29"/>
      <c r="J1" s="19"/>
      <c r="K1" s="29"/>
      <c r="L1" s="19"/>
      <c r="M1" s="29"/>
      <c r="N1" s="19"/>
      <c r="O1" s="29"/>
      <c r="P1" s="19"/>
      <c r="Q1" s="29"/>
      <c r="R1" s="19"/>
      <c r="S1" s="29"/>
      <c r="T1" s="19"/>
      <c r="U1" s="29"/>
      <c r="V1" s="19"/>
      <c r="W1" s="29"/>
      <c r="X1" s="19"/>
      <c r="Y1" s="29"/>
      <c r="Z1" s="29"/>
      <c r="AA1" s="29"/>
      <c r="AB1" s="19"/>
      <c r="AC1" s="29"/>
      <c r="AD1" s="19"/>
      <c r="AE1" s="29"/>
      <c r="AF1" s="19"/>
      <c r="AG1" s="29"/>
      <c r="AH1" s="19"/>
      <c r="AI1" s="29"/>
      <c r="AJ1" s="19"/>
      <c r="AK1" s="29"/>
      <c r="AL1" s="19"/>
      <c r="AM1" s="19"/>
    </row>
    <row r="2" spans="1:39">
      <c r="A2" s="19"/>
      <c r="B2" s="19"/>
      <c r="C2" s="19"/>
      <c r="D2" s="20" t="s">
        <v>98</v>
      </c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U2" s="19"/>
      <c r="V2" s="19"/>
      <c r="W2" s="20" t="s">
        <v>99</v>
      </c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</row>
    <row r="3" spans="1:39">
      <c r="A3" s="19"/>
      <c r="B3" s="19"/>
      <c r="C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</row>
    <row r="4" spans="1:39">
      <c r="A4" s="19"/>
      <c r="B4" s="19"/>
      <c r="C4" s="19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</row>
    <row r="5" spans="1:39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</row>
    <row r="6" spans="1:39">
      <c r="A6" s="19"/>
      <c r="B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</row>
    <row r="7" spans="1:39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</row>
    <row r="8" spans="1:39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</row>
    <row r="9" spans="1:39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</row>
    <row r="10" spans="1:39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1:39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</row>
    <row r="12" spans="1:39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</row>
    <row r="13" spans="1:39" ht="41.25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</row>
    <row r="14" spans="1:39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</row>
    <row r="15" spans="1:39" ht="28.5" hidden="1" customHeight="1">
      <c r="A15" s="19"/>
      <c r="B15" s="19"/>
      <c r="C15" s="19"/>
      <c r="D15" t="str">
        <f>"_01_EMIS_Data["&amp;D16&amp;"]"</f>
        <v>_01_EMIS_Data[AF02 New diagnoses of AF]</v>
      </c>
      <c r="E15" t="str">
        <f t="shared" ref="E15:AL15" si="0">"_01_EMIS_Data["&amp;E16&amp;"]"</f>
        <v>_01_EMIS_Data[AF02-CP Patients on AF care pathway]</v>
      </c>
      <c r="F15" t="str">
        <f t="shared" si="0"/>
        <v>_01_EMIS_Data[]</v>
      </c>
      <c r="G15" t="str">
        <f t="shared" si="0"/>
        <v>_01_EMIS_Data[AF99 Care Pathway Completed]</v>
      </c>
      <c r="I15" t="str">
        <f t="shared" si="0"/>
        <v>_01_EMIS_Data[AF02-CP0 BP, BMI, CHADsVASC (for payment)]</v>
      </c>
      <c r="J15" t="str">
        <f t="shared" si="0"/>
        <v>_01_EMIS_Data[% BP, BMI, CHADsVASC, Care Plan &amp; written info provided]</v>
      </c>
      <c r="K15" t="str">
        <f t="shared" si="0"/>
        <v>_01_EMIS_Data[AF02-CP01 Patients with BP prior to or on same day as CP]</v>
      </c>
      <c r="L15" t="str">
        <f t="shared" si="0"/>
        <v>_01_EMIS_Data[% BP prior to or on same day as CP]</v>
      </c>
      <c r="M15" t="str">
        <f t="shared" si="0"/>
        <v>_01_EMIS_Data[AF02-CP02 Patients with BMI prior to or on same day as CP]</v>
      </c>
      <c r="N15" t="str">
        <f t="shared" si="0"/>
        <v>_01_EMIS_Data[% BMI prior to or on same day as CP]</v>
      </c>
      <c r="O15" t="str">
        <f t="shared" si="0"/>
        <v>_01_EMIS_Data[AF02-CP03 Patients with Careplan same day]</v>
      </c>
      <c r="P15" t="str">
        <f t="shared" si="0"/>
        <v>_01_EMIS_Data[% Careplan same day]</v>
      </c>
      <c r="Q15" t="str">
        <f t="shared" si="0"/>
        <v>_01_EMIS_Data[AF02-CP04 Patients with CHADsVASC same day]</v>
      </c>
      <c r="R15" t="str">
        <f t="shared" si="0"/>
        <v>_01_EMIS_Data[% CHADsVASC same day]</v>
      </c>
      <c r="S15" t="str">
        <f t="shared" si="0"/>
        <v>_01_EMIS_Data[AF02-CP05 Patients with written information provided same day]</v>
      </c>
      <c r="T15" t="str">
        <f t="shared" si="0"/>
        <v>_01_EMIS_Data[% Written information provided same day]</v>
      </c>
      <c r="U15" t="str">
        <f t="shared" si="0"/>
        <v>_01_EMIS_Data[AF02-CP06 Patients with Alcohol consumption (12m)]</v>
      </c>
      <c r="V15" t="str">
        <f t="shared" si="0"/>
        <v>_01_EMIS_Data[% Alcohol consumption (12m)]</v>
      </c>
      <c r="W15" t="str">
        <f t="shared" si="0"/>
        <v>_01_EMIS_Data[AF02-CP07 Patients with smoking status (12m)]</v>
      </c>
      <c r="X15" t="str">
        <f t="shared" si="0"/>
        <v>_01_EMIS_Data[% Smoking status (12m)]</v>
      </c>
      <c r="Y15" t="str">
        <f t="shared" si="0"/>
        <v>_01_EMIS_Data[]</v>
      </c>
      <c r="Z15" t="str">
        <f t="shared" si="0"/>
        <v>_01_EMIS_Data[AF02-RS Patients with CHADSVASC recorded (12m)]</v>
      </c>
      <c r="AA15" t="str">
        <f t="shared" si="0"/>
        <v>_01_EMIS_Data[AF-RS01 Patients with CHADSVASC &gt;1]</v>
      </c>
      <c r="AB15" t="str">
        <f t="shared" si="0"/>
        <v>_01_EMIS_Data[% CHADSVASC &gt;1]</v>
      </c>
      <c r="AC15" t="str">
        <f t="shared" si="0"/>
        <v>_01_EMIS_Data[AF-RS0101 Patients with FBC]</v>
      </c>
      <c r="AD15" t="str">
        <f t="shared" si="0"/>
        <v>_01_EMIS_Data[% Patients with FBC]</v>
      </c>
      <c r="AE15" t="str">
        <f t="shared" si="0"/>
        <v>_01_EMIS_Data[AF-RS0102 Patients with LFT]</v>
      </c>
      <c r="AF15" t="str">
        <f t="shared" si="0"/>
        <v>_01_EMIS_Data[% Patients with LFT]</v>
      </c>
      <c r="AG15" t="str">
        <f t="shared" si="0"/>
        <v>_01_EMIS_Data[AF-RS0103 Patients with Us and Es]</v>
      </c>
      <c r="AH15" t="str">
        <f t="shared" si="0"/>
        <v>_01_EMIS_Data[% Patients with Us and Es]</v>
      </c>
      <c r="AI15" t="str">
        <f t="shared" si="0"/>
        <v>_01_EMIS_Data[AF-RS0104 Patients with eGFR]</v>
      </c>
      <c r="AJ15" t="str">
        <f t="shared" si="0"/>
        <v>_01_EMIS_Data[% Patients with eGFR]</v>
      </c>
      <c r="AK15" t="str">
        <f t="shared" si="0"/>
        <v>_01_EMIS_Data[AF-RS0105 Patients with INR]</v>
      </c>
      <c r="AL15" t="str">
        <f t="shared" si="0"/>
        <v>_01_EMIS_Data[% Patients with INR]</v>
      </c>
      <c r="AM15" s="19"/>
    </row>
    <row r="16" spans="1:39" ht="15" hidden="1" customHeight="1">
      <c r="A16" s="19"/>
      <c r="B16" s="19"/>
      <c r="C16" s="19"/>
      <c r="D16" s="31" t="s">
        <v>17</v>
      </c>
      <c r="E16" s="31" t="s">
        <v>100</v>
      </c>
      <c r="F16" s="19"/>
      <c r="G16" s="19" t="s">
        <v>101</v>
      </c>
      <c r="H16" s="19"/>
      <c r="I16" s="31" t="s">
        <v>102</v>
      </c>
      <c r="J16" s="19" t="str">
        <f>J17&amp;" "&amp;I17</f>
        <v>% BP, BMI, CHADsVASC, Care Plan &amp; written info provided</v>
      </c>
      <c r="K16" s="31" t="s">
        <v>103</v>
      </c>
      <c r="L16" s="19" t="str">
        <f>L17&amp;" "&amp;K17</f>
        <v>% BP prior to or on same day as CP</v>
      </c>
      <c r="M16" s="31" t="s">
        <v>104</v>
      </c>
      <c r="N16" s="19" t="str">
        <f>N17&amp;" "&amp;M17</f>
        <v>% BMI prior to or on same day as CP</v>
      </c>
      <c r="O16" s="31" t="s">
        <v>105</v>
      </c>
      <c r="P16" s="19" t="str">
        <f>P17&amp;" "&amp;O17</f>
        <v>% Careplan same day</v>
      </c>
      <c r="Q16" s="31" t="s">
        <v>106</v>
      </c>
      <c r="R16" s="19" t="str">
        <f>R17&amp;" "&amp;Q17</f>
        <v>% CHADsVASC same day</v>
      </c>
      <c r="S16" s="31" t="s">
        <v>107</v>
      </c>
      <c r="T16" s="19" t="str">
        <f>T17&amp;" "&amp;S17</f>
        <v>% Written information provided same day</v>
      </c>
      <c r="U16" s="31" t="s">
        <v>108</v>
      </c>
      <c r="V16" s="19" t="str">
        <f>V17&amp;" "&amp;U17</f>
        <v>% Alcohol consumption (12m)</v>
      </c>
      <c r="W16" s="31" t="s">
        <v>109</v>
      </c>
      <c r="X16" s="19" t="str">
        <f>X17&amp;" "&amp;W17</f>
        <v>% Smoking status (12m)</v>
      </c>
      <c r="Y16" s="19"/>
      <c r="Z16" s="31" t="s">
        <v>110</v>
      </c>
      <c r="AA16" s="31" t="s">
        <v>111</v>
      </c>
      <c r="AB16" s="19" t="str">
        <f>AB17&amp;" "&amp;AA17</f>
        <v>% CHADSVASC &gt;1</v>
      </c>
      <c r="AC16" s="31" t="s">
        <v>112</v>
      </c>
      <c r="AD16" s="19" t="str">
        <f>AD17&amp;" "&amp;AC17</f>
        <v>% Patients with FBC</v>
      </c>
      <c r="AE16" s="19" t="s">
        <v>113</v>
      </c>
      <c r="AF16" s="19" t="str">
        <f>AF17&amp;" "&amp;AE17</f>
        <v>% Patients with LFT</v>
      </c>
      <c r="AG16" s="19" t="s">
        <v>114</v>
      </c>
      <c r="AH16" s="19" t="str">
        <f>AH17&amp;" "&amp;AG17</f>
        <v>% Patients with Us and Es</v>
      </c>
      <c r="AI16" s="19" t="s">
        <v>115</v>
      </c>
      <c r="AJ16" s="19" t="str">
        <f>AJ17&amp;" "&amp;AI17</f>
        <v>% Patients with eGFR</v>
      </c>
      <c r="AK16" s="19" t="s">
        <v>116</v>
      </c>
      <c r="AL16" s="19" t="str">
        <f>AL17&amp;" "&amp;AK17</f>
        <v>% Patients with INR</v>
      </c>
      <c r="AM16" s="19"/>
    </row>
    <row r="17" spans="1:39" s="27" customFormat="1" ht="81.75" customHeight="1">
      <c r="A17" s="19"/>
      <c r="B17" s="19"/>
      <c r="C17" s="59">
        <v>45017</v>
      </c>
      <c r="D17" s="32" t="str">
        <f>INDEX(Table2[Metric Title],MATCH('Care Plan and Blood tests'!D16,Table2[Metric],0))</f>
        <v>New diagnoses of AF</v>
      </c>
      <c r="E17" s="32" t="str">
        <f>INDEX(Table2[Metric Title],MATCH('Care Plan and Blood tests'!E16,Table2[Metric],0))</f>
        <v>Patients on AF care pathway</v>
      </c>
      <c r="F17" s="32" t="s">
        <v>25</v>
      </c>
      <c r="G17" s="77" t="s">
        <v>117</v>
      </c>
      <c r="H17" s="32" t="s">
        <v>25</v>
      </c>
      <c r="I17" s="32" t="str">
        <f>INDEX(Table2[Metric Title],MATCH('Care Plan and Blood tests'!I16,Table2[Metric],0))</f>
        <v>BP, BMI, CHADsVASC, Care Plan &amp; written info provided</v>
      </c>
      <c r="J17" s="32" t="s">
        <v>25</v>
      </c>
      <c r="K17" s="32" t="str">
        <f>INDEX(Table2[Metric Title],MATCH('Care Plan and Blood tests'!K16,Table2[Metric],0))</f>
        <v>BP prior to or on same day as CP</v>
      </c>
      <c r="L17" s="32" t="s">
        <v>25</v>
      </c>
      <c r="M17" s="32" t="str">
        <f>INDEX(Table2[Metric Title],MATCH('Care Plan and Blood tests'!M16,Table2[Metric],0))</f>
        <v>BMI prior to or on same day as CP</v>
      </c>
      <c r="N17" s="32" t="s">
        <v>25</v>
      </c>
      <c r="O17" s="32" t="str">
        <f>INDEX(Table2[Metric Title],MATCH('Care Plan and Blood tests'!O16,Table2[Metric],0))</f>
        <v>Careplan same day</v>
      </c>
      <c r="P17" s="32" t="s">
        <v>25</v>
      </c>
      <c r="Q17" s="32" t="str">
        <f>INDEX(Table2[Metric Title],MATCH('Care Plan and Blood tests'!Q16,Table2[Metric],0))</f>
        <v>CHADsVASC same day</v>
      </c>
      <c r="R17" s="32" t="s">
        <v>25</v>
      </c>
      <c r="S17" s="32" t="str">
        <f>INDEX(Table2[Metric Title],MATCH('Care Plan and Blood tests'!S16,Table2[Metric],0))</f>
        <v>Written information provided same day</v>
      </c>
      <c r="T17" s="32" t="s">
        <v>25</v>
      </c>
      <c r="U17" s="32" t="str">
        <f>INDEX(Table2[Metric Title],MATCH('Care Plan and Blood tests'!U16,Table2[Metric],0))</f>
        <v>Alcohol consumption (12m)</v>
      </c>
      <c r="V17" s="32" t="s">
        <v>25</v>
      </c>
      <c r="W17" s="32" t="str">
        <f>INDEX(Table2[Metric Title],MATCH('Care Plan and Blood tests'!W16,Table2[Metric],0))</f>
        <v>Smoking status (12m)</v>
      </c>
      <c r="X17" s="53" t="s">
        <v>25</v>
      </c>
      <c r="Y17" s="40"/>
      <c r="Z17" s="32" t="str">
        <f>INDEX(Table2[Metric Title],MATCH('Care Plan and Blood tests'!Z16,Table2[Metric],0))</f>
        <v>CHADSVASC recorded (12m)</v>
      </c>
      <c r="AA17" s="32" t="str">
        <f>INDEX(Table2[Metric Title],MATCH('Care Plan and Blood tests'!AA16,Table2[Metric],0))</f>
        <v>CHADSVASC &gt;1</v>
      </c>
      <c r="AB17" s="32" t="s">
        <v>25</v>
      </c>
      <c r="AC17" s="32" t="str">
        <f>INDEX(Table2[Metric Title],MATCH('Care Plan and Blood tests'!AC16,Table2[Metric],0))</f>
        <v>Patients with FBC</v>
      </c>
      <c r="AD17" s="32" t="s">
        <v>25</v>
      </c>
      <c r="AE17" s="32" t="str">
        <f>INDEX(Table2[Metric Title],MATCH('Care Plan and Blood tests'!AE16,Table2[Metric],0))</f>
        <v>Patients with LFT</v>
      </c>
      <c r="AF17" s="32" t="s">
        <v>25</v>
      </c>
      <c r="AG17" s="32" t="str">
        <f>INDEX(Table2[Metric Title],MATCH('Care Plan and Blood tests'!AG16,Table2[Metric],0))</f>
        <v>Patients with Us and Es</v>
      </c>
      <c r="AH17" s="32" t="s">
        <v>25</v>
      </c>
      <c r="AI17" s="32" t="str">
        <f>INDEX(Table2[Metric Title],MATCH('Care Plan and Blood tests'!AI16,Table2[Metric],0))</f>
        <v>Patients with eGFR</v>
      </c>
      <c r="AJ17" s="32" t="s">
        <v>25</v>
      </c>
      <c r="AK17" s="32" t="str">
        <f>INDEX(Table2[Metric Title],MATCH('Care Plan and Blood tests'!AK16,Table2[Metric],0))</f>
        <v>Patients with INR</v>
      </c>
      <c r="AL17" s="53" t="s">
        <v>25</v>
      </c>
      <c r="AM17" s="19"/>
    </row>
    <row r="18" spans="1:39" s="27" customFormat="1">
      <c r="A18" s="20"/>
      <c r="B18" s="20"/>
      <c r="C18" s="33" t="str">
        <f>C1</f>
        <v>Barking</v>
      </c>
      <c r="D18" s="62">
        <f ca="1">SUM(D19:D24)</f>
        <v>354</v>
      </c>
      <c r="E18" s="62">
        <f ca="1">SUM(E19:E24)</f>
        <v>39</v>
      </c>
      <c r="F18" s="69">
        <f t="shared" ref="F18:F24" ca="1" si="1">IFERROR(E18/$D18,"0%")</f>
        <v>0.11016949152542373</v>
      </c>
      <c r="G18" s="62">
        <f ca="1">SUM(G19:G24)</f>
        <v>18</v>
      </c>
      <c r="H18" s="69">
        <f ca="1">IFERROR(G18/$E18,"0%")</f>
        <v>0.46153846153846156</v>
      </c>
      <c r="I18" s="66">
        <f ca="1">SUM(I19:I24)</f>
        <v>20</v>
      </c>
      <c r="J18" s="69">
        <f t="shared" ref="J18:J24" ca="1" si="2">IFERROR(I18/$E18,"0%")</f>
        <v>0.51282051282051277</v>
      </c>
      <c r="K18" s="66">
        <f ca="1">SUM(K19:K24)</f>
        <v>27</v>
      </c>
      <c r="L18" s="69">
        <f t="shared" ref="L18:L24" ca="1" si="3">IFERROR(K18/$E18,"0%")</f>
        <v>0.69230769230769229</v>
      </c>
      <c r="M18" s="66">
        <f ca="1">SUM(M19:M24)</f>
        <v>29</v>
      </c>
      <c r="N18" s="69">
        <f t="shared" ref="N18:N24" ca="1" si="4">IFERROR(M18/$E18,"0%")</f>
        <v>0.74358974358974361</v>
      </c>
      <c r="O18" s="66">
        <f ca="1">SUM(O19:O24)</f>
        <v>21</v>
      </c>
      <c r="P18" s="69">
        <f t="shared" ref="P18:P24" ca="1" si="5">IFERROR(O18/$E18,"0%")</f>
        <v>0.53846153846153844</v>
      </c>
      <c r="Q18" s="66">
        <f ca="1">SUM(Q19:Q24)</f>
        <v>25</v>
      </c>
      <c r="R18" s="69">
        <f t="shared" ref="R18:R24" ca="1" si="6">IFERROR(Q18/$E18,"0%")</f>
        <v>0.64102564102564108</v>
      </c>
      <c r="S18" s="66">
        <f ca="1">SUM(S19:S24)</f>
        <v>20</v>
      </c>
      <c r="T18" s="69">
        <f t="shared" ref="T18:T24" ca="1" si="7">IFERROR(S18/$E18,"0%")</f>
        <v>0.51282051282051277</v>
      </c>
      <c r="U18" s="66">
        <f ca="1">SUM(U19:U24)</f>
        <v>32</v>
      </c>
      <c r="V18" s="69">
        <f t="shared" ref="V18:V24" ca="1" si="8">IFERROR(U18/$E18,"0%")</f>
        <v>0.82051282051282048</v>
      </c>
      <c r="W18" s="66">
        <f ca="1">SUM(W19:W24)</f>
        <v>38</v>
      </c>
      <c r="X18" s="71">
        <f t="shared" ref="X18:X24" ca="1" si="9">IFERROR(W18/$E18,"0%")</f>
        <v>0.97435897435897434</v>
      </c>
      <c r="Y18" s="67"/>
      <c r="Z18" s="66">
        <f ca="1">SUM(Z19:Z24)</f>
        <v>38</v>
      </c>
      <c r="AA18" s="66">
        <f ca="1">SUM(AA19:AA24)</f>
        <v>29</v>
      </c>
      <c r="AB18" s="69">
        <f t="shared" ref="AB18:AB24" ca="1" si="10">IFERROR(AA18/$Z18,"0%")</f>
        <v>0.76315789473684215</v>
      </c>
      <c r="AC18" s="66">
        <f ca="1">SUM(AC19:AC24)</f>
        <v>25</v>
      </c>
      <c r="AD18" s="65">
        <f t="shared" ref="AD18:AD24" ca="1" si="11">IFERROR(AC18/$AA18,"0%")</f>
        <v>0.86206896551724133</v>
      </c>
      <c r="AE18" s="66">
        <f ca="1">SUM(AE19:AE24)</f>
        <v>27</v>
      </c>
      <c r="AF18" s="65">
        <f t="shared" ref="AF18:AF24" ca="1" si="12">IFERROR(AE18/$AA18,"0%")</f>
        <v>0.93103448275862066</v>
      </c>
      <c r="AG18" s="66">
        <f ca="1">SUM(AG19:AG24)</f>
        <v>29</v>
      </c>
      <c r="AH18" s="65">
        <f t="shared" ref="AH18:AH24" ca="1" si="13">IFERROR(AG18/$AA18,"0%")</f>
        <v>1</v>
      </c>
      <c r="AI18" s="66">
        <f ca="1">SUM(AI19:AI24)</f>
        <v>3</v>
      </c>
      <c r="AJ18" s="65">
        <f t="shared" ref="AJ18:AJ24" ca="1" si="14">IFERROR(AI18/$AA18,"0%")</f>
        <v>0.10344827586206896</v>
      </c>
      <c r="AK18" s="66">
        <f ca="1">SUM(AK19:AK24)</f>
        <v>3</v>
      </c>
      <c r="AL18" s="68">
        <f t="shared" ref="AL18:AL24" ca="1" si="15">IFERROR(AK18/$AA18,"0%")</f>
        <v>0.10344827586206896</v>
      </c>
      <c r="AM18" s="19"/>
    </row>
    <row r="19" spans="1:39" s="27" customFormat="1">
      <c r="A19" s="19"/>
      <c r="B19" s="34" t="str">
        <f ca="1">IFERROR(INDEX(INDIRECT($C$18&amp;"SubID"),ROW(A1)),"")</f>
        <v>BK-1</v>
      </c>
      <c r="C19" s="35" t="str">
        <f ca="1">IFERROR(INDEX('Practice Panel'!$K$14:$K$29,MATCH(B19,'Practice Panel'!$J$14:$J$29,0)),"")</f>
        <v>East</v>
      </c>
      <c r="D19" s="63">
        <f ca="1">SUMIFS(D$26:D$67,$B$26:$B$67,$B19)</f>
        <v>29</v>
      </c>
      <c r="E19" s="63">
        <f ca="1">SUMIFS(E$26:E$67,$B$26:$B$67,$B19)</f>
        <v>0</v>
      </c>
      <c r="F19" s="69">
        <f t="shared" ca="1" si="1"/>
        <v>0</v>
      </c>
      <c r="G19" s="63">
        <f ca="1">SUMIFS(G$26:G$67,$B$26:$B$67,$B19)</f>
        <v>0</v>
      </c>
      <c r="H19" s="69" t="str">
        <f t="shared" ref="H19:H58" ca="1" si="16">IFERROR(G19/$E19,"0%")</f>
        <v>0%</v>
      </c>
      <c r="I19" s="70">
        <f ca="1">SUMIFS(I$26:I$67,$B$26:$B$67,$B19)</f>
        <v>0</v>
      </c>
      <c r="J19" s="69" t="str">
        <f t="shared" ca="1" si="2"/>
        <v>0%</v>
      </c>
      <c r="K19" s="70">
        <f ca="1">SUMIFS(K$26:K$67,$B$26:$B$67,$B19)</f>
        <v>0</v>
      </c>
      <c r="L19" s="69" t="str">
        <f t="shared" ca="1" si="3"/>
        <v>0%</v>
      </c>
      <c r="M19" s="70">
        <f ca="1">SUMIFS(M$26:M$67,$B$26:$B$67,$B19)</f>
        <v>0</v>
      </c>
      <c r="N19" s="69" t="str">
        <f t="shared" ca="1" si="4"/>
        <v>0%</v>
      </c>
      <c r="O19" s="70">
        <f ca="1">SUMIFS(O$26:O$67,$B$26:$B$67,$B19)</f>
        <v>0</v>
      </c>
      <c r="P19" s="69" t="str">
        <f t="shared" ca="1" si="5"/>
        <v>0%</v>
      </c>
      <c r="Q19" s="70">
        <f ca="1">SUMIFS(Q$26:Q$67,$B$26:$B$67,$B19)</f>
        <v>0</v>
      </c>
      <c r="R19" s="69" t="str">
        <f t="shared" ca="1" si="6"/>
        <v>0%</v>
      </c>
      <c r="S19" s="70">
        <f ca="1">SUMIFS(S$26:S$67,$B$26:$B$67,$B19)</f>
        <v>0</v>
      </c>
      <c r="T19" s="69" t="str">
        <f t="shared" ca="1" si="7"/>
        <v>0%</v>
      </c>
      <c r="U19" s="70">
        <f ca="1">SUMIFS(U$26:U$67,$B$26:$B$67,$B19)</f>
        <v>0</v>
      </c>
      <c r="V19" s="69" t="str">
        <f t="shared" ca="1" si="8"/>
        <v>0%</v>
      </c>
      <c r="W19" s="70">
        <f ca="1">SUMIFS(W$26:W$67,$B$26:$B$67,$B19)</f>
        <v>0</v>
      </c>
      <c r="X19" s="71" t="str">
        <f t="shared" ca="1" si="9"/>
        <v>0%</v>
      </c>
      <c r="Y19" s="67"/>
      <c r="Z19" s="70">
        <f ca="1">SUMIFS(Z$26:Z$67,$B$26:$B$67,$B19)</f>
        <v>0</v>
      </c>
      <c r="AA19" s="70">
        <f ca="1">SUMIFS(AA$26:AA$67,$B$26:$B$67,$B19)</f>
        <v>0</v>
      </c>
      <c r="AB19" s="69" t="str">
        <f t="shared" ca="1" si="10"/>
        <v>0%</v>
      </c>
      <c r="AC19" s="70">
        <f ca="1">SUMIFS(AC$26:AC$67,$B$26:$B$67,$B19)</f>
        <v>0</v>
      </c>
      <c r="AD19" s="69" t="str">
        <f t="shared" ca="1" si="11"/>
        <v>0%</v>
      </c>
      <c r="AE19" s="70">
        <f ca="1">SUMIFS(AE$26:AE$67,$B$26:$B$67,$B19)</f>
        <v>0</v>
      </c>
      <c r="AF19" s="69" t="str">
        <f t="shared" ca="1" si="12"/>
        <v>0%</v>
      </c>
      <c r="AG19" s="70">
        <f ca="1">SUMIFS(AG$26:AG$67,$B$26:$B$67,$B19)</f>
        <v>0</v>
      </c>
      <c r="AH19" s="69" t="str">
        <f t="shared" ca="1" si="13"/>
        <v>0%</v>
      </c>
      <c r="AI19" s="70">
        <f ca="1">SUMIFS(AI$26:AI$67,$B$26:$B$67,$B19)</f>
        <v>0</v>
      </c>
      <c r="AJ19" s="69" t="str">
        <f t="shared" ca="1" si="14"/>
        <v>0%</v>
      </c>
      <c r="AK19" s="70">
        <f ca="1">SUMIFS(AK$26:AK$67,$B$26:$B$67,$B19)</f>
        <v>0</v>
      </c>
      <c r="AL19" s="71" t="str">
        <f t="shared" ca="1" si="15"/>
        <v>0%</v>
      </c>
      <c r="AM19" s="19"/>
    </row>
    <row r="20" spans="1:39" s="27" customFormat="1">
      <c r="A20" s="19"/>
      <c r="B20" s="34" t="str">
        <f t="shared" ref="B20:B24" ca="1" si="17">IFERROR(INDEX(INDIRECT($C$18&amp;"SubID"),ROW(A2)),"")</f>
        <v>BK-2</v>
      </c>
      <c r="C20" s="35" t="str">
        <f ca="1">IFERROR(INDEX('Practice Panel'!$K$14:$K$29,MATCH(B20,'Practice Panel'!$J$14:$J$29,0)),"")</f>
        <v>East One</v>
      </c>
      <c r="D20" s="63">
        <f t="shared" ref="D20:G24" ca="1" si="18">SUMIFS(D$26:D$67,$B$26:$B$67,$B20)</f>
        <v>77</v>
      </c>
      <c r="E20" s="63">
        <f t="shared" ca="1" si="18"/>
        <v>10</v>
      </c>
      <c r="F20" s="69">
        <f t="shared" ca="1" si="1"/>
        <v>0.12987012987012986</v>
      </c>
      <c r="G20" s="63">
        <f t="shared" ca="1" si="18"/>
        <v>7</v>
      </c>
      <c r="H20" s="69">
        <f t="shared" ca="1" si="16"/>
        <v>0.7</v>
      </c>
      <c r="I20" s="70">
        <f t="shared" ref="I20:W24" ca="1" si="19">SUMIFS(I$26:I$67,$B$26:$B$67,$B20)</f>
        <v>8</v>
      </c>
      <c r="J20" s="69">
        <f t="shared" ca="1" si="2"/>
        <v>0.8</v>
      </c>
      <c r="K20" s="70">
        <f t="shared" ca="1" si="19"/>
        <v>8</v>
      </c>
      <c r="L20" s="69">
        <f t="shared" ca="1" si="3"/>
        <v>0.8</v>
      </c>
      <c r="M20" s="70">
        <f t="shared" ca="1" si="19"/>
        <v>9</v>
      </c>
      <c r="N20" s="69">
        <f t="shared" ca="1" si="4"/>
        <v>0.9</v>
      </c>
      <c r="O20" s="70">
        <f t="shared" ca="1" si="19"/>
        <v>9</v>
      </c>
      <c r="P20" s="69">
        <f t="shared" ca="1" si="5"/>
        <v>0.9</v>
      </c>
      <c r="Q20" s="70">
        <f t="shared" ca="1" si="19"/>
        <v>9</v>
      </c>
      <c r="R20" s="69">
        <f t="shared" ca="1" si="6"/>
        <v>0.9</v>
      </c>
      <c r="S20" s="70">
        <f t="shared" ca="1" si="19"/>
        <v>8</v>
      </c>
      <c r="T20" s="69">
        <f t="shared" ca="1" si="7"/>
        <v>0.8</v>
      </c>
      <c r="U20" s="70">
        <f t="shared" ca="1" si="19"/>
        <v>10</v>
      </c>
      <c r="V20" s="69">
        <f t="shared" ca="1" si="8"/>
        <v>1</v>
      </c>
      <c r="W20" s="70">
        <f t="shared" ca="1" si="19"/>
        <v>10</v>
      </c>
      <c r="X20" s="71">
        <f t="shared" ca="1" si="9"/>
        <v>1</v>
      </c>
      <c r="Y20" s="67"/>
      <c r="Z20" s="70">
        <f t="shared" ref="Z20:AA24" ca="1" si="20">SUMIFS(Z$26:Z$67,$B$26:$B$67,$B20)</f>
        <v>10</v>
      </c>
      <c r="AA20" s="70">
        <f t="shared" ca="1" si="20"/>
        <v>8</v>
      </c>
      <c r="AB20" s="69">
        <f t="shared" ca="1" si="10"/>
        <v>0.8</v>
      </c>
      <c r="AC20" s="70">
        <f t="shared" ref="AC20:AC24" ca="1" si="21">SUMIFS(AC$26:AC$67,$B$26:$B$67,$B20)</f>
        <v>6</v>
      </c>
      <c r="AD20" s="69">
        <f t="shared" ca="1" si="11"/>
        <v>0.75</v>
      </c>
      <c r="AE20" s="70">
        <f t="shared" ref="AE20:AE24" ca="1" si="22">SUMIFS(AE$26:AE$67,$B$26:$B$67,$B20)</f>
        <v>8</v>
      </c>
      <c r="AF20" s="69">
        <f t="shared" ca="1" si="12"/>
        <v>1</v>
      </c>
      <c r="AG20" s="70">
        <f t="shared" ref="AG20:AG24" ca="1" si="23">SUMIFS(AG$26:AG$67,$B$26:$B$67,$B20)</f>
        <v>8</v>
      </c>
      <c r="AH20" s="69">
        <f t="shared" ca="1" si="13"/>
        <v>1</v>
      </c>
      <c r="AI20" s="70">
        <f t="shared" ref="AI20:AI24" ca="1" si="24">SUMIFS(AI$26:AI$67,$B$26:$B$67,$B20)</f>
        <v>1</v>
      </c>
      <c r="AJ20" s="69">
        <f t="shared" ca="1" si="14"/>
        <v>0.125</v>
      </c>
      <c r="AK20" s="70">
        <f t="shared" ref="AK20:AK24" ca="1" si="25">SUMIFS(AK$26:AK$67,$B$26:$B$67,$B20)</f>
        <v>0</v>
      </c>
      <c r="AL20" s="71">
        <f t="shared" ca="1" si="15"/>
        <v>0</v>
      </c>
      <c r="AM20" s="19"/>
    </row>
    <row r="21" spans="1:39" s="27" customFormat="1">
      <c r="A21" s="19"/>
      <c r="B21" s="34" t="str">
        <f t="shared" ca="1" si="17"/>
        <v>BK-3</v>
      </c>
      <c r="C21" s="35" t="str">
        <f ca="1">IFERROR(INDEX('Practice Panel'!$K$14:$K$29,MATCH(B21,'Practice Panel'!$J$14:$J$29,0)),"")</f>
        <v>New West</v>
      </c>
      <c r="D21" s="63">
        <f t="shared" ca="1" si="18"/>
        <v>24</v>
      </c>
      <c r="E21" s="63">
        <f t="shared" ca="1" si="18"/>
        <v>7</v>
      </c>
      <c r="F21" s="69">
        <f t="shared" ca="1" si="1"/>
        <v>0.29166666666666669</v>
      </c>
      <c r="G21" s="63">
        <f t="shared" ca="1" si="18"/>
        <v>7</v>
      </c>
      <c r="H21" s="69">
        <f t="shared" ca="1" si="16"/>
        <v>1</v>
      </c>
      <c r="I21" s="70">
        <f t="shared" ca="1" si="19"/>
        <v>7</v>
      </c>
      <c r="J21" s="69">
        <f t="shared" ca="1" si="2"/>
        <v>1</v>
      </c>
      <c r="K21" s="70">
        <f t="shared" ca="1" si="19"/>
        <v>7</v>
      </c>
      <c r="L21" s="69">
        <f t="shared" ca="1" si="3"/>
        <v>1</v>
      </c>
      <c r="M21" s="70">
        <f t="shared" ca="1" si="19"/>
        <v>7</v>
      </c>
      <c r="N21" s="69">
        <f t="shared" ca="1" si="4"/>
        <v>1</v>
      </c>
      <c r="O21" s="70">
        <f t="shared" ca="1" si="19"/>
        <v>7</v>
      </c>
      <c r="P21" s="69">
        <f t="shared" ca="1" si="5"/>
        <v>1</v>
      </c>
      <c r="Q21" s="70">
        <f t="shared" ca="1" si="19"/>
        <v>7</v>
      </c>
      <c r="R21" s="69">
        <f t="shared" ca="1" si="6"/>
        <v>1</v>
      </c>
      <c r="S21" s="70">
        <f t="shared" ca="1" si="19"/>
        <v>7</v>
      </c>
      <c r="T21" s="69">
        <f t="shared" ca="1" si="7"/>
        <v>1</v>
      </c>
      <c r="U21" s="70">
        <f t="shared" ca="1" si="19"/>
        <v>7</v>
      </c>
      <c r="V21" s="69">
        <f t="shared" ca="1" si="8"/>
        <v>1</v>
      </c>
      <c r="W21" s="70">
        <f t="shared" ca="1" si="19"/>
        <v>7</v>
      </c>
      <c r="X21" s="71">
        <f t="shared" ca="1" si="9"/>
        <v>1</v>
      </c>
      <c r="Y21" s="67"/>
      <c r="Z21" s="70">
        <f t="shared" ca="1" si="20"/>
        <v>7</v>
      </c>
      <c r="AA21" s="70">
        <f t="shared" ca="1" si="20"/>
        <v>5</v>
      </c>
      <c r="AB21" s="69">
        <f t="shared" ca="1" si="10"/>
        <v>0.7142857142857143</v>
      </c>
      <c r="AC21" s="70">
        <f t="shared" ca="1" si="21"/>
        <v>4</v>
      </c>
      <c r="AD21" s="69">
        <f t="shared" ca="1" si="11"/>
        <v>0.8</v>
      </c>
      <c r="AE21" s="70">
        <f t="shared" ca="1" si="22"/>
        <v>5</v>
      </c>
      <c r="AF21" s="69">
        <f t="shared" ca="1" si="12"/>
        <v>1</v>
      </c>
      <c r="AG21" s="70">
        <f t="shared" ca="1" si="23"/>
        <v>5</v>
      </c>
      <c r="AH21" s="69">
        <f t="shared" ca="1" si="13"/>
        <v>1</v>
      </c>
      <c r="AI21" s="70">
        <f t="shared" ca="1" si="24"/>
        <v>0</v>
      </c>
      <c r="AJ21" s="69">
        <f t="shared" ca="1" si="14"/>
        <v>0</v>
      </c>
      <c r="AK21" s="70">
        <f t="shared" ca="1" si="25"/>
        <v>1</v>
      </c>
      <c r="AL21" s="71">
        <f t="shared" ca="1" si="15"/>
        <v>0.2</v>
      </c>
      <c r="AM21" s="19"/>
    </row>
    <row r="22" spans="1:39" s="27" customFormat="1">
      <c r="A22" s="19"/>
      <c r="B22" s="34" t="str">
        <f t="shared" ca="1" si="17"/>
        <v>BK-4</v>
      </c>
      <c r="C22" s="35" t="str">
        <f ca="1">IFERROR(INDEX('Practice Panel'!$K$14:$K$29,MATCH(B22,'Practice Panel'!$J$14:$J$29,0)),"")</f>
        <v>West One</v>
      </c>
      <c r="D22" s="63">
        <f t="shared" ca="1" si="18"/>
        <v>87</v>
      </c>
      <c r="E22" s="63">
        <f t="shared" ca="1" si="18"/>
        <v>15</v>
      </c>
      <c r="F22" s="69">
        <f t="shared" ca="1" si="1"/>
        <v>0.17241379310344829</v>
      </c>
      <c r="G22" s="63">
        <f t="shared" ca="1" si="18"/>
        <v>0</v>
      </c>
      <c r="H22" s="69">
        <f t="shared" ca="1" si="16"/>
        <v>0</v>
      </c>
      <c r="I22" s="70">
        <f t="shared" ca="1" si="19"/>
        <v>1</v>
      </c>
      <c r="J22" s="69">
        <f t="shared" ca="1" si="2"/>
        <v>6.6666666666666666E-2</v>
      </c>
      <c r="K22" s="70">
        <f t="shared" ca="1" si="19"/>
        <v>7</v>
      </c>
      <c r="L22" s="69">
        <f t="shared" ca="1" si="3"/>
        <v>0.46666666666666667</v>
      </c>
      <c r="M22" s="70">
        <f t="shared" ca="1" si="19"/>
        <v>7</v>
      </c>
      <c r="N22" s="69">
        <f t="shared" ca="1" si="4"/>
        <v>0.46666666666666667</v>
      </c>
      <c r="O22" s="70">
        <f t="shared" ca="1" si="19"/>
        <v>0</v>
      </c>
      <c r="P22" s="69">
        <f t="shared" ca="1" si="5"/>
        <v>0</v>
      </c>
      <c r="Q22" s="70">
        <f t="shared" ca="1" si="19"/>
        <v>2</v>
      </c>
      <c r="R22" s="69">
        <f t="shared" ca="1" si="6"/>
        <v>0.13333333333333333</v>
      </c>
      <c r="S22" s="70">
        <f t="shared" ca="1" si="19"/>
        <v>1</v>
      </c>
      <c r="T22" s="69">
        <f t="shared" ca="1" si="7"/>
        <v>6.6666666666666666E-2</v>
      </c>
      <c r="U22" s="70">
        <f t="shared" ca="1" si="19"/>
        <v>8</v>
      </c>
      <c r="V22" s="69">
        <f t="shared" ca="1" si="8"/>
        <v>0.53333333333333333</v>
      </c>
      <c r="W22" s="70">
        <f t="shared" ca="1" si="19"/>
        <v>14</v>
      </c>
      <c r="X22" s="71">
        <f t="shared" ca="1" si="9"/>
        <v>0.93333333333333335</v>
      </c>
      <c r="Y22" s="67"/>
      <c r="Z22" s="70">
        <f t="shared" ca="1" si="20"/>
        <v>14</v>
      </c>
      <c r="AA22" s="70">
        <f t="shared" ca="1" si="20"/>
        <v>11</v>
      </c>
      <c r="AB22" s="69">
        <f t="shared" ca="1" si="10"/>
        <v>0.7857142857142857</v>
      </c>
      <c r="AC22" s="70">
        <f t="shared" ca="1" si="21"/>
        <v>10</v>
      </c>
      <c r="AD22" s="69">
        <f t="shared" ca="1" si="11"/>
        <v>0.90909090909090906</v>
      </c>
      <c r="AE22" s="70">
        <f t="shared" ca="1" si="22"/>
        <v>9</v>
      </c>
      <c r="AF22" s="69">
        <f t="shared" ca="1" si="12"/>
        <v>0.81818181818181823</v>
      </c>
      <c r="AG22" s="70">
        <f t="shared" ca="1" si="23"/>
        <v>11</v>
      </c>
      <c r="AH22" s="69">
        <f t="shared" ca="1" si="13"/>
        <v>1</v>
      </c>
      <c r="AI22" s="70">
        <f t="shared" ca="1" si="24"/>
        <v>0</v>
      </c>
      <c r="AJ22" s="69">
        <f t="shared" ca="1" si="14"/>
        <v>0</v>
      </c>
      <c r="AK22" s="70">
        <f t="shared" ca="1" si="25"/>
        <v>1</v>
      </c>
      <c r="AL22" s="71">
        <f t="shared" ca="1" si="15"/>
        <v>9.0909090909090912E-2</v>
      </c>
      <c r="AM22" s="19"/>
    </row>
    <row r="23" spans="1:39" s="27" customFormat="1">
      <c r="A23" s="19"/>
      <c r="B23" s="34" t="str">
        <f t="shared" ca="1" si="17"/>
        <v>BK-5</v>
      </c>
      <c r="C23" s="35" t="str">
        <f ca="1">IFERROR(INDEX('Practice Panel'!$K$14:$K$29,MATCH(B23,'Practice Panel'!$J$14:$J$29,0)),"")</f>
        <v>North</v>
      </c>
      <c r="D23" s="63">
        <f t="shared" ca="1" si="18"/>
        <v>74</v>
      </c>
      <c r="E23" s="63">
        <f t="shared" ca="1" si="18"/>
        <v>4</v>
      </c>
      <c r="F23" s="69">
        <f t="shared" ca="1" si="1"/>
        <v>5.4054054054054057E-2</v>
      </c>
      <c r="G23" s="63">
        <f t="shared" ca="1" si="18"/>
        <v>4</v>
      </c>
      <c r="H23" s="69">
        <f t="shared" ca="1" si="16"/>
        <v>1</v>
      </c>
      <c r="I23" s="70">
        <f t="shared" ca="1" si="19"/>
        <v>4</v>
      </c>
      <c r="J23" s="69">
        <f t="shared" ca="1" si="2"/>
        <v>1</v>
      </c>
      <c r="K23" s="70">
        <f t="shared" ca="1" si="19"/>
        <v>4</v>
      </c>
      <c r="L23" s="69">
        <f t="shared" ca="1" si="3"/>
        <v>1</v>
      </c>
      <c r="M23" s="70">
        <f t="shared" ca="1" si="19"/>
        <v>4</v>
      </c>
      <c r="N23" s="69">
        <f t="shared" ca="1" si="4"/>
        <v>1</v>
      </c>
      <c r="O23" s="70">
        <f t="shared" ca="1" si="19"/>
        <v>4</v>
      </c>
      <c r="P23" s="69">
        <f t="shared" ca="1" si="5"/>
        <v>1</v>
      </c>
      <c r="Q23" s="70">
        <f t="shared" ca="1" si="19"/>
        <v>4</v>
      </c>
      <c r="R23" s="69">
        <f t="shared" ca="1" si="6"/>
        <v>1</v>
      </c>
      <c r="S23" s="70">
        <f t="shared" ca="1" si="19"/>
        <v>4</v>
      </c>
      <c r="T23" s="69">
        <f t="shared" ca="1" si="7"/>
        <v>1</v>
      </c>
      <c r="U23" s="70">
        <f t="shared" ca="1" si="19"/>
        <v>4</v>
      </c>
      <c r="V23" s="69">
        <f t="shared" ca="1" si="8"/>
        <v>1</v>
      </c>
      <c r="W23" s="70">
        <f t="shared" ca="1" si="19"/>
        <v>4</v>
      </c>
      <c r="X23" s="71">
        <f t="shared" ca="1" si="9"/>
        <v>1</v>
      </c>
      <c r="Y23" s="67"/>
      <c r="Z23" s="70">
        <f t="shared" ca="1" si="20"/>
        <v>4</v>
      </c>
      <c r="AA23" s="70">
        <f t="shared" ca="1" si="20"/>
        <v>3</v>
      </c>
      <c r="AB23" s="69">
        <f t="shared" ca="1" si="10"/>
        <v>0.75</v>
      </c>
      <c r="AC23" s="70">
        <f t="shared" ca="1" si="21"/>
        <v>3</v>
      </c>
      <c r="AD23" s="69">
        <f t="shared" ca="1" si="11"/>
        <v>1</v>
      </c>
      <c r="AE23" s="70">
        <f t="shared" ca="1" si="22"/>
        <v>3</v>
      </c>
      <c r="AF23" s="69">
        <f t="shared" ca="1" si="12"/>
        <v>1</v>
      </c>
      <c r="AG23" s="70">
        <f t="shared" ca="1" si="23"/>
        <v>3</v>
      </c>
      <c r="AH23" s="69">
        <f t="shared" ca="1" si="13"/>
        <v>1</v>
      </c>
      <c r="AI23" s="70">
        <f t="shared" ca="1" si="24"/>
        <v>1</v>
      </c>
      <c r="AJ23" s="69">
        <f t="shared" ca="1" si="14"/>
        <v>0.33333333333333331</v>
      </c>
      <c r="AK23" s="70">
        <f t="shared" ca="1" si="25"/>
        <v>1</v>
      </c>
      <c r="AL23" s="71">
        <f t="shared" ca="1" si="15"/>
        <v>0.33333333333333331</v>
      </c>
      <c r="AM23" s="19"/>
    </row>
    <row r="24" spans="1:39" s="27" customFormat="1">
      <c r="A24" s="19"/>
      <c r="B24" s="19" t="str">
        <f t="shared" ca="1" si="17"/>
        <v>BK-6</v>
      </c>
      <c r="C24" s="35" t="str">
        <f ca="1">IFERROR(INDEX('Practice Panel'!$K$14:$K$29,MATCH(B24,'Practice Panel'!$J$14:$J$29,0)),"")</f>
        <v>Central</v>
      </c>
      <c r="D24" s="63">
        <f t="shared" ca="1" si="18"/>
        <v>63</v>
      </c>
      <c r="E24" s="63">
        <f t="shared" ca="1" si="18"/>
        <v>3</v>
      </c>
      <c r="F24" s="69">
        <f t="shared" ca="1" si="1"/>
        <v>4.7619047619047616E-2</v>
      </c>
      <c r="G24" s="63">
        <f t="shared" ca="1" si="18"/>
        <v>0</v>
      </c>
      <c r="H24" s="69">
        <f t="shared" ca="1" si="16"/>
        <v>0</v>
      </c>
      <c r="I24" s="70">
        <f t="shared" ca="1" si="19"/>
        <v>0</v>
      </c>
      <c r="J24" s="69">
        <f t="shared" ca="1" si="2"/>
        <v>0</v>
      </c>
      <c r="K24" s="70">
        <f t="shared" ca="1" si="19"/>
        <v>1</v>
      </c>
      <c r="L24" s="69">
        <f t="shared" ca="1" si="3"/>
        <v>0.33333333333333331</v>
      </c>
      <c r="M24" s="70">
        <f t="shared" ca="1" si="19"/>
        <v>2</v>
      </c>
      <c r="N24" s="69">
        <f t="shared" ca="1" si="4"/>
        <v>0.66666666666666663</v>
      </c>
      <c r="O24" s="70">
        <f t="shared" ca="1" si="19"/>
        <v>1</v>
      </c>
      <c r="P24" s="69">
        <f t="shared" ca="1" si="5"/>
        <v>0.33333333333333331</v>
      </c>
      <c r="Q24" s="70">
        <f t="shared" ca="1" si="19"/>
        <v>3</v>
      </c>
      <c r="R24" s="69">
        <f t="shared" ca="1" si="6"/>
        <v>1</v>
      </c>
      <c r="S24" s="70">
        <f t="shared" ca="1" si="19"/>
        <v>0</v>
      </c>
      <c r="T24" s="69">
        <f t="shared" ca="1" si="7"/>
        <v>0</v>
      </c>
      <c r="U24" s="70">
        <f t="shared" ca="1" si="19"/>
        <v>3</v>
      </c>
      <c r="V24" s="69">
        <f t="shared" ca="1" si="8"/>
        <v>1</v>
      </c>
      <c r="W24" s="70">
        <f t="shared" ca="1" si="19"/>
        <v>3</v>
      </c>
      <c r="X24" s="71">
        <f t="shared" ca="1" si="9"/>
        <v>1</v>
      </c>
      <c r="Y24" s="67"/>
      <c r="Z24" s="70">
        <f t="shared" ca="1" si="20"/>
        <v>3</v>
      </c>
      <c r="AA24" s="70">
        <f t="shared" ca="1" si="20"/>
        <v>2</v>
      </c>
      <c r="AB24" s="69">
        <f t="shared" ca="1" si="10"/>
        <v>0.66666666666666663</v>
      </c>
      <c r="AC24" s="70">
        <f t="shared" ca="1" si="21"/>
        <v>2</v>
      </c>
      <c r="AD24" s="69">
        <f t="shared" ca="1" si="11"/>
        <v>1</v>
      </c>
      <c r="AE24" s="70">
        <f t="shared" ca="1" si="22"/>
        <v>2</v>
      </c>
      <c r="AF24" s="69">
        <f t="shared" ca="1" si="12"/>
        <v>1</v>
      </c>
      <c r="AG24" s="70">
        <f t="shared" ca="1" si="23"/>
        <v>2</v>
      </c>
      <c r="AH24" s="69">
        <f t="shared" ca="1" si="13"/>
        <v>1</v>
      </c>
      <c r="AI24" s="70">
        <f t="shared" ca="1" si="24"/>
        <v>1</v>
      </c>
      <c r="AJ24" s="69">
        <f t="shared" ca="1" si="14"/>
        <v>0.5</v>
      </c>
      <c r="AK24" s="70">
        <f t="shared" ca="1" si="25"/>
        <v>0</v>
      </c>
      <c r="AL24" s="71">
        <f t="shared" ca="1" si="15"/>
        <v>0</v>
      </c>
      <c r="AM24" s="19"/>
    </row>
    <row r="25" spans="1:39">
      <c r="A25" s="37"/>
      <c r="B25" s="38"/>
      <c r="C25" s="37"/>
      <c r="D25" s="64"/>
      <c r="E25" s="64"/>
      <c r="F25" s="73"/>
      <c r="G25" s="73"/>
      <c r="H25" s="73"/>
      <c r="I25" s="74"/>
      <c r="J25" s="73"/>
      <c r="K25" s="74"/>
      <c r="L25" s="73"/>
      <c r="M25" s="74"/>
      <c r="N25" s="73"/>
      <c r="O25" s="74"/>
      <c r="P25" s="73"/>
      <c r="Q25" s="74"/>
      <c r="R25" s="73"/>
      <c r="S25" s="74"/>
      <c r="T25" s="73"/>
      <c r="U25" s="74"/>
      <c r="V25" s="73"/>
      <c r="W25" s="74"/>
      <c r="X25" s="76"/>
      <c r="Y25" s="67"/>
      <c r="Z25" s="74"/>
      <c r="AA25" s="74"/>
      <c r="AB25" s="73"/>
      <c r="AC25" s="74"/>
      <c r="AD25" s="73"/>
      <c r="AE25" s="74"/>
      <c r="AF25" s="73"/>
      <c r="AG25" s="74"/>
      <c r="AH25" s="73"/>
      <c r="AI25" s="74"/>
      <c r="AJ25" s="73"/>
      <c r="AK25" s="74"/>
      <c r="AL25" s="73"/>
      <c r="AM25" s="19"/>
    </row>
    <row r="26" spans="1:39">
      <c r="A26" s="45" t="s">
        <v>26</v>
      </c>
      <c r="B26" s="34" t="s">
        <v>27</v>
      </c>
      <c r="C26" t="s">
        <v>28</v>
      </c>
      <c r="D26" s="63">
        <f ca="1">SUMIFS(INDIRECT(D$15),_01_EMIS_Data[OrgID],$A26,_01_EMIS_Data[Rel_D],$C$17)</f>
        <v>12</v>
      </c>
      <c r="E26" s="63">
        <f ca="1">SUMIFS(INDIRECT(E$15),_01_EMIS_Data[OrgID],$A26,_01_EMIS_Data[Rel_D],$C$17)</f>
        <v>0</v>
      </c>
      <c r="F26" s="69">
        <f t="shared" ref="F26:F58" ca="1" si="26">IFERROR(E26/$D26,"0%")</f>
        <v>0</v>
      </c>
      <c r="G26" s="63">
        <f ca="1">SUMIFS(INDIRECT(G$15),_01_EMIS_Data[OrgID],$A26,_01_EMIS_Data[Rel_D],$C$17)</f>
        <v>0</v>
      </c>
      <c r="H26" s="69" t="str">
        <f t="shared" ca="1" si="16"/>
        <v>0%</v>
      </c>
      <c r="I26" s="70">
        <f ca="1">SUMIFS(INDIRECT(I$15),_01_EMIS_Data[OrgID],$A26,_01_EMIS_Data[Rel_D],$C$17)</f>
        <v>0</v>
      </c>
      <c r="J26" s="69" t="str">
        <f t="shared" ref="J26:J58" ca="1" si="27">IFERROR(I26/$E26,"0%")</f>
        <v>0%</v>
      </c>
      <c r="K26" s="70">
        <f ca="1">SUMIFS(INDIRECT(K$15),_01_EMIS_Data[OrgID],$A26,_01_EMIS_Data[Rel_D],$C$17)</f>
        <v>0</v>
      </c>
      <c r="L26" s="69" t="str">
        <f t="shared" ref="L26:L58" ca="1" si="28">IFERROR(K26/$E26,"0%")</f>
        <v>0%</v>
      </c>
      <c r="M26" s="70">
        <f ca="1">SUMIFS(INDIRECT(M$15),_01_EMIS_Data[OrgID],$A26,_01_EMIS_Data[Rel_D],$C$17)</f>
        <v>0</v>
      </c>
      <c r="N26" s="69" t="str">
        <f t="shared" ref="N26:N58" ca="1" si="29">IFERROR(M26/$E26,"0%")</f>
        <v>0%</v>
      </c>
      <c r="O26" s="70">
        <f ca="1">SUMIFS(INDIRECT(O$15),_01_EMIS_Data[OrgID],$A26,_01_EMIS_Data[Rel_D],$C$17)</f>
        <v>0</v>
      </c>
      <c r="P26" s="69" t="str">
        <f t="shared" ref="P26:P58" ca="1" si="30">IFERROR(O26/$E26,"0%")</f>
        <v>0%</v>
      </c>
      <c r="Q26" s="70">
        <f ca="1">SUMIFS(INDIRECT(Q$15),_01_EMIS_Data[OrgID],$A26,_01_EMIS_Data[Rel_D],$C$17)</f>
        <v>0</v>
      </c>
      <c r="R26" s="69" t="str">
        <f t="shared" ref="R26:R58" ca="1" si="31">IFERROR(Q26/$E26,"0%")</f>
        <v>0%</v>
      </c>
      <c r="S26" s="70">
        <f ca="1">SUMIFS(INDIRECT(S$15),_01_EMIS_Data[OrgID],$A26,_01_EMIS_Data[Rel_D],$C$17)</f>
        <v>0</v>
      </c>
      <c r="T26" s="69" t="str">
        <f t="shared" ref="T26:T58" ca="1" si="32">IFERROR(S26/$E26,"0%")</f>
        <v>0%</v>
      </c>
      <c r="U26" s="70">
        <f ca="1">SUMIFS(INDIRECT(U$15),_01_EMIS_Data[OrgID],$A26,_01_EMIS_Data[Rel_D],$C$17)</f>
        <v>0</v>
      </c>
      <c r="V26" s="69" t="str">
        <f t="shared" ref="V26:V58" ca="1" si="33">IFERROR(U26/$E26,"0%")</f>
        <v>0%</v>
      </c>
      <c r="W26" s="70">
        <f ca="1">SUMIFS(INDIRECT(W$15),_01_EMIS_Data[OrgID],$A26,_01_EMIS_Data[Rel_D],$C$17)</f>
        <v>0</v>
      </c>
      <c r="X26" s="69" t="str">
        <f t="shared" ref="X26:X58" ca="1" si="34">IFERROR(W26/$E26,"0%")</f>
        <v>0%</v>
      </c>
      <c r="Y26" s="75"/>
      <c r="Z26" s="70">
        <f ca="1">SUMIFS(INDIRECT(Z$15),_01_EMIS_Data[OrgID],$A26,_01_EMIS_Data[Rel_D],$C$17)</f>
        <v>0</v>
      </c>
      <c r="AA26" s="70">
        <f ca="1">SUMIFS(INDIRECT(AA$15),_01_EMIS_Data[OrgID],$A26,_01_EMIS_Data[Rel_D],$C$17)</f>
        <v>0</v>
      </c>
      <c r="AB26" s="69" t="str">
        <f t="shared" ref="AB26:AB58" ca="1" si="35">IFERROR(AA26/$Z26,"0%")</f>
        <v>0%</v>
      </c>
      <c r="AC26" s="70">
        <f ca="1">SUMIFS(INDIRECT(AC$15),_01_EMIS_Data[OrgID],$A26,_01_EMIS_Data[Rel_D],$C$17)</f>
        <v>0</v>
      </c>
      <c r="AD26" s="69" t="str">
        <f t="shared" ref="AD26:AD58" ca="1" si="36">IFERROR(AC26/$AA26,"0%")</f>
        <v>0%</v>
      </c>
      <c r="AE26" s="70">
        <f ca="1">SUMIFS(INDIRECT(AE$15),_01_EMIS_Data[OrgID],$A26,_01_EMIS_Data[Rel_D],$C$17)</f>
        <v>0</v>
      </c>
      <c r="AF26" s="69" t="str">
        <f t="shared" ref="AF26:AF58" ca="1" si="37">IFERROR(AE26/$AA26,"0%")</f>
        <v>0%</v>
      </c>
      <c r="AG26" s="70">
        <f ca="1">SUMIFS(INDIRECT(AG$15),_01_EMIS_Data[OrgID],$A26,_01_EMIS_Data[Rel_D],$C$17)</f>
        <v>0</v>
      </c>
      <c r="AH26" s="69" t="str">
        <f t="shared" ref="AH26:AH58" ca="1" si="38">IFERROR(AG26/$AA26,"0%")</f>
        <v>0%</v>
      </c>
      <c r="AI26" s="70">
        <f ca="1">SUMIFS(INDIRECT(AI$15),_01_EMIS_Data[OrgID],$A26,_01_EMIS_Data[Rel_D],$C$17)</f>
        <v>0</v>
      </c>
      <c r="AJ26" s="69" t="str">
        <f t="shared" ref="AJ26:AJ58" ca="1" si="39">IFERROR(AI26/$AA26,"0%")</f>
        <v>0%</v>
      </c>
      <c r="AK26" s="70">
        <f ca="1">SUMIFS(INDIRECT(AK$15),_01_EMIS_Data[OrgID],$A26,_01_EMIS_Data[Rel_D],$C$17)</f>
        <v>0</v>
      </c>
      <c r="AL26" s="69" t="str">
        <f t="shared" ref="AL26:AL58" ca="1" si="40">IFERROR(AK26/$AA26,"0%")</f>
        <v>0%</v>
      </c>
      <c r="AM26" s="19"/>
    </row>
    <row r="27" spans="1:39">
      <c r="A27" s="45" t="s">
        <v>29</v>
      </c>
      <c r="B27" s="34" t="s">
        <v>27</v>
      </c>
      <c r="C27" t="s">
        <v>30</v>
      </c>
      <c r="D27" s="63">
        <f ca="1">SUMIFS(INDIRECT(D$15),_01_EMIS_Data[OrgID],$A27,_01_EMIS_Data[Rel_D],$C$17)</f>
        <v>6</v>
      </c>
      <c r="E27" s="63">
        <f ca="1">SUMIFS(INDIRECT(E$15),_01_EMIS_Data[OrgID],$A27,_01_EMIS_Data[Rel_D],$C$17)</f>
        <v>0</v>
      </c>
      <c r="F27" s="69">
        <f t="shared" ca="1" si="26"/>
        <v>0</v>
      </c>
      <c r="G27" s="63">
        <f ca="1">SUMIFS(INDIRECT(G$15),_01_EMIS_Data[OrgID],$A27,_01_EMIS_Data[Rel_D],$C$17)</f>
        <v>0</v>
      </c>
      <c r="H27" s="69" t="str">
        <f t="shared" ca="1" si="16"/>
        <v>0%</v>
      </c>
      <c r="I27" s="70">
        <f ca="1">SUMIFS(INDIRECT(I$15),_01_EMIS_Data[OrgID],$A27,_01_EMIS_Data[Rel_D],$C$17)</f>
        <v>0</v>
      </c>
      <c r="J27" s="69" t="str">
        <f t="shared" ca="1" si="27"/>
        <v>0%</v>
      </c>
      <c r="K27" s="70">
        <f ca="1">SUMIFS(INDIRECT(K$15),_01_EMIS_Data[OrgID],$A27,_01_EMIS_Data[Rel_D],$C$17)</f>
        <v>0</v>
      </c>
      <c r="L27" s="69" t="str">
        <f t="shared" ca="1" si="28"/>
        <v>0%</v>
      </c>
      <c r="M27" s="70">
        <f ca="1">SUMIFS(INDIRECT(M$15),_01_EMIS_Data[OrgID],$A27,_01_EMIS_Data[Rel_D],$C$17)</f>
        <v>0</v>
      </c>
      <c r="N27" s="69" t="str">
        <f t="shared" ca="1" si="29"/>
        <v>0%</v>
      </c>
      <c r="O27" s="70">
        <f ca="1">SUMIFS(INDIRECT(O$15),_01_EMIS_Data[OrgID],$A27,_01_EMIS_Data[Rel_D],$C$17)</f>
        <v>0</v>
      </c>
      <c r="P27" s="69" t="str">
        <f t="shared" ca="1" si="30"/>
        <v>0%</v>
      </c>
      <c r="Q27" s="70">
        <f ca="1">SUMIFS(INDIRECT(Q$15),_01_EMIS_Data[OrgID],$A27,_01_EMIS_Data[Rel_D],$C$17)</f>
        <v>0</v>
      </c>
      <c r="R27" s="69" t="str">
        <f t="shared" ca="1" si="31"/>
        <v>0%</v>
      </c>
      <c r="S27" s="70">
        <f ca="1">SUMIFS(INDIRECT(S$15),_01_EMIS_Data[OrgID],$A27,_01_EMIS_Data[Rel_D],$C$17)</f>
        <v>0</v>
      </c>
      <c r="T27" s="69" t="str">
        <f t="shared" ca="1" si="32"/>
        <v>0%</v>
      </c>
      <c r="U27" s="70">
        <f ca="1">SUMIFS(INDIRECT(U$15),_01_EMIS_Data[OrgID],$A27,_01_EMIS_Data[Rel_D],$C$17)</f>
        <v>0</v>
      </c>
      <c r="V27" s="69" t="str">
        <f t="shared" ca="1" si="33"/>
        <v>0%</v>
      </c>
      <c r="W27" s="70">
        <f ca="1">SUMIFS(INDIRECT(W$15),_01_EMIS_Data[OrgID],$A27,_01_EMIS_Data[Rel_D],$C$17)</f>
        <v>0</v>
      </c>
      <c r="X27" s="69" t="str">
        <f t="shared" ca="1" si="34"/>
        <v>0%</v>
      </c>
      <c r="Y27" s="75"/>
      <c r="Z27" s="70">
        <f ca="1">SUMIFS(INDIRECT(Z$15),_01_EMIS_Data[OrgID],$A27,_01_EMIS_Data[Rel_D],$C$17)</f>
        <v>0</v>
      </c>
      <c r="AA27" s="70">
        <f ca="1">SUMIFS(INDIRECT(AA$15),_01_EMIS_Data[OrgID],$A27,_01_EMIS_Data[Rel_D],$C$17)</f>
        <v>0</v>
      </c>
      <c r="AB27" s="69" t="str">
        <f t="shared" ca="1" si="35"/>
        <v>0%</v>
      </c>
      <c r="AC27" s="70">
        <f ca="1">SUMIFS(INDIRECT(AC$15),_01_EMIS_Data[OrgID],$A27,_01_EMIS_Data[Rel_D],$C$17)</f>
        <v>0</v>
      </c>
      <c r="AD27" s="69" t="str">
        <f t="shared" ca="1" si="36"/>
        <v>0%</v>
      </c>
      <c r="AE27" s="70">
        <f ca="1">SUMIFS(INDIRECT(AE$15),_01_EMIS_Data[OrgID],$A27,_01_EMIS_Data[Rel_D],$C$17)</f>
        <v>0</v>
      </c>
      <c r="AF27" s="69" t="str">
        <f t="shared" ca="1" si="37"/>
        <v>0%</v>
      </c>
      <c r="AG27" s="70">
        <f ca="1">SUMIFS(INDIRECT(AG$15),_01_EMIS_Data[OrgID],$A27,_01_EMIS_Data[Rel_D],$C$17)</f>
        <v>0</v>
      </c>
      <c r="AH27" s="69" t="str">
        <f t="shared" ca="1" si="38"/>
        <v>0%</v>
      </c>
      <c r="AI27" s="70">
        <f ca="1">SUMIFS(INDIRECT(AI$15),_01_EMIS_Data[OrgID],$A27,_01_EMIS_Data[Rel_D],$C$17)</f>
        <v>0</v>
      </c>
      <c r="AJ27" s="69" t="str">
        <f t="shared" ca="1" si="39"/>
        <v>0%</v>
      </c>
      <c r="AK27" s="70">
        <f ca="1">SUMIFS(INDIRECT(AK$15),_01_EMIS_Data[OrgID],$A27,_01_EMIS_Data[Rel_D],$C$17)</f>
        <v>0</v>
      </c>
      <c r="AL27" s="69" t="str">
        <f t="shared" ca="1" si="40"/>
        <v>0%</v>
      </c>
      <c r="AM27" s="19"/>
    </row>
    <row r="28" spans="1:39">
      <c r="A28" s="45" t="s">
        <v>31</v>
      </c>
      <c r="B28" s="34" t="s">
        <v>27</v>
      </c>
      <c r="C28" t="s">
        <v>32</v>
      </c>
      <c r="D28" s="63">
        <f ca="1">SUMIFS(INDIRECT(D$15),_01_EMIS_Data[OrgID],$A28,_01_EMIS_Data[Rel_D],$C$17)</f>
        <v>11</v>
      </c>
      <c r="E28" s="63">
        <f ca="1">SUMIFS(INDIRECT(E$15),_01_EMIS_Data[OrgID],$A28,_01_EMIS_Data[Rel_D],$C$17)</f>
        <v>0</v>
      </c>
      <c r="F28" s="69">
        <f t="shared" ca="1" si="26"/>
        <v>0</v>
      </c>
      <c r="G28" s="63">
        <f ca="1">SUMIFS(INDIRECT(G$15),_01_EMIS_Data[OrgID],$A28,_01_EMIS_Data[Rel_D],$C$17)</f>
        <v>0</v>
      </c>
      <c r="H28" s="69" t="str">
        <f t="shared" ca="1" si="16"/>
        <v>0%</v>
      </c>
      <c r="I28" s="70">
        <f ca="1">SUMIFS(INDIRECT(I$15),_01_EMIS_Data[OrgID],$A28,_01_EMIS_Data[Rel_D],$C$17)</f>
        <v>0</v>
      </c>
      <c r="J28" s="69" t="str">
        <f t="shared" ca="1" si="27"/>
        <v>0%</v>
      </c>
      <c r="K28" s="70">
        <f ca="1">SUMIFS(INDIRECT(K$15),_01_EMIS_Data[OrgID],$A28,_01_EMIS_Data[Rel_D],$C$17)</f>
        <v>0</v>
      </c>
      <c r="L28" s="69" t="str">
        <f t="shared" ca="1" si="28"/>
        <v>0%</v>
      </c>
      <c r="M28" s="70">
        <f ca="1">SUMIFS(INDIRECT(M$15),_01_EMIS_Data[OrgID],$A28,_01_EMIS_Data[Rel_D],$C$17)</f>
        <v>0</v>
      </c>
      <c r="N28" s="69" t="str">
        <f t="shared" ca="1" si="29"/>
        <v>0%</v>
      </c>
      <c r="O28" s="70">
        <f ca="1">SUMIFS(INDIRECT(O$15),_01_EMIS_Data[OrgID],$A28,_01_EMIS_Data[Rel_D],$C$17)</f>
        <v>0</v>
      </c>
      <c r="P28" s="69" t="str">
        <f t="shared" ca="1" si="30"/>
        <v>0%</v>
      </c>
      <c r="Q28" s="70">
        <f ca="1">SUMIFS(INDIRECT(Q$15),_01_EMIS_Data[OrgID],$A28,_01_EMIS_Data[Rel_D],$C$17)</f>
        <v>0</v>
      </c>
      <c r="R28" s="69" t="str">
        <f t="shared" ca="1" si="31"/>
        <v>0%</v>
      </c>
      <c r="S28" s="70">
        <f ca="1">SUMIFS(INDIRECT(S$15),_01_EMIS_Data[OrgID],$A28,_01_EMIS_Data[Rel_D],$C$17)</f>
        <v>0</v>
      </c>
      <c r="T28" s="69" t="str">
        <f t="shared" ca="1" si="32"/>
        <v>0%</v>
      </c>
      <c r="U28" s="70">
        <f ca="1">SUMIFS(INDIRECT(U$15),_01_EMIS_Data[OrgID],$A28,_01_EMIS_Data[Rel_D],$C$17)</f>
        <v>0</v>
      </c>
      <c r="V28" s="69" t="str">
        <f t="shared" ca="1" si="33"/>
        <v>0%</v>
      </c>
      <c r="W28" s="70">
        <f ca="1">SUMIFS(INDIRECT(W$15),_01_EMIS_Data[OrgID],$A28,_01_EMIS_Data[Rel_D],$C$17)</f>
        <v>0</v>
      </c>
      <c r="X28" s="69" t="str">
        <f t="shared" ca="1" si="34"/>
        <v>0%</v>
      </c>
      <c r="Y28" s="75"/>
      <c r="Z28" s="70">
        <f ca="1">SUMIFS(INDIRECT(Z$15),_01_EMIS_Data[OrgID],$A28,_01_EMIS_Data[Rel_D],$C$17)</f>
        <v>0</v>
      </c>
      <c r="AA28" s="70">
        <f ca="1">SUMIFS(INDIRECT(AA$15),_01_EMIS_Data[OrgID],$A28,_01_EMIS_Data[Rel_D],$C$17)</f>
        <v>0</v>
      </c>
      <c r="AB28" s="69" t="str">
        <f t="shared" ca="1" si="35"/>
        <v>0%</v>
      </c>
      <c r="AC28" s="70">
        <f ca="1">SUMIFS(INDIRECT(AC$15),_01_EMIS_Data[OrgID],$A28,_01_EMIS_Data[Rel_D],$C$17)</f>
        <v>0</v>
      </c>
      <c r="AD28" s="69" t="str">
        <f t="shared" ca="1" si="36"/>
        <v>0%</v>
      </c>
      <c r="AE28" s="70">
        <f ca="1">SUMIFS(INDIRECT(AE$15),_01_EMIS_Data[OrgID],$A28,_01_EMIS_Data[Rel_D],$C$17)</f>
        <v>0</v>
      </c>
      <c r="AF28" s="69" t="str">
        <f t="shared" ca="1" si="37"/>
        <v>0%</v>
      </c>
      <c r="AG28" s="70">
        <f ca="1">SUMIFS(INDIRECT(AG$15),_01_EMIS_Data[OrgID],$A28,_01_EMIS_Data[Rel_D],$C$17)</f>
        <v>0</v>
      </c>
      <c r="AH28" s="69" t="str">
        <f t="shared" ca="1" si="38"/>
        <v>0%</v>
      </c>
      <c r="AI28" s="70">
        <f ca="1">SUMIFS(INDIRECT(AI$15),_01_EMIS_Data[OrgID],$A28,_01_EMIS_Data[Rel_D],$C$17)</f>
        <v>0</v>
      </c>
      <c r="AJ28" s="69" t="str">
        <f t="shared" ca="1" si="39"/>
        <v>0%</v>
      </c>
      <c r="AK28" s="70">
        <f ca="1">SUMIFS(INDIRECT(AK$15),_01_EMIS_Data[OrgID],$A28,_01_EMIS_Data[Rel_D],$C$17)</f>
        <v>0</v>
      </c>
      <c r="AL28" s="69" t="str">
        <f t="shared" ca="1" si="40"/>
        <v>0%</v>
      </c>
      <c r="AM28" s="19"/>
    </row>
    <row r="29" spans="1:39">
      <c r="A29" s="45" t="s">
        <v>33</v>
      </c>
      <c r="B29" s="34" t="s">
        <v>34</v>
      </c>
      <c r="C29" t="s">
        <v>35</v>
      </c>
      <c r="D29" s="63">
        <f ca="1">SUMIFS(INDIRECT(D$15),_01_EMIS_Data[OrgID],$A29,_01_EMIS_Data[Rel_D],$C$17)</f>
        <v>11</v>
      </c>
      <c r="E29" s="63">
        <f ca="1">SUMIFS(INDIRECT(E$15),_01_EMIS_Data[OrgID],$A29,_01_EMIS_Data[Rel_D],$C$17)</f>
        <v>1</v>
      </c>
      <c r="F29" s="69">
        <f t="shared" ca="1" si="26"/>
        <v>9.0909090909090912E-2</v>
      </c>
      <c r="G29" s="63">
        <f ca="1">SUMIFS(INDIRECT(G$15),_01_EMIS_Data[OrgID],$A29,_01_EMIS_Data[Rel_D],$C$17)</f>
        <v>0</v>
      </c>
      <c r="H29" s="69">
        <f t="shared" ca="1" si="16"/>
        <v>0</v>
      </c>
      <c r="I29" s="70">
        <f ca="1">SUMIFS(INDIRECT(I$15),_01_EMIS_Data[OrgID],$A29,_01_EMIS_Data[Rel_D],$C$17)</f>
        <v>1</v>
      </c>
      <c r="J29" s="69">
        <f t="shared" ca="1" si="27"/>
        <v>1</v>
      </c>
      <c r="K29" s="70">
        <f ca="1">SUMIFS(INDIRECT(K$15),_01_EMIS_Data[OrgID],$A29,_01_EMIS_Data[Rel_D],$C$17)</f>
        <v>1</v>
      </c>
      <c r="L29" s="69">
        <f t="shared" ca="1" si="28"/>
        <v>1</v>
      </c>
      <c r="M29" s="70">
        <f ca="1">SUMIFS(INDIRECT(M$15),_01_EMIS_Data[OrgID],$A29,_01_EMIS_Data[Rel_D],$C$17)</f>
        <v>1</v>
      </c>
      <c r="N29" s="69">
        <f t="shared" ca="1" si="29"/>
        <v>1</v>
      </c>
      <c r="O29" s="70">
        <f ca="1">SUMIFS(INDIRECT(O$15),_01_EMIS_Data[OrgID],$A29,_01_EMIS_Data[Rel_D],$C$17)</f>
        <v>0</v>
      </c>
      <c r="P29" s="69">
        <f t="shared" ca="1" si="30"/>
        <v>0</v>
      </c>
      <c r="Q29" s="70">
        <f ca="1">SUMIFS(INDIRECT(Q$15),_01_EMIS_Data[OrgID],$A29,_01_EMIS_Data[Rel_D],$C$17)</f>
        <v>1</v>
      </c>
      <c r="R29" s="69">
        <f t="shared" ca="1" si="31"/>
        <v>1</v>
      </c>
      <c r="S29" s="70">
        <f ca="1">SUMIFS(INDIRECT(S$15),_01_EMIS_Data[OrgID],$A29,_01_EMIS_Data[Rel_D],$C$17)</f>
        <v>0</v>
      </c>
      <c r="T29" s="69">
        <f t="shared" ca="1" si="32"/>
        <v>0</v>
      </c>
      <c r="U29" s="70">
        <f ca="1">SUMIFS(INDIRECT(U$15),_01_EMIS_Data[OrgID],$A29,_01_EMIS_Data[Rel_D],$C$17)</f>
        <v>1</v>
      </c>
      <c r="V29" s="69">
        <f t="shared" ca="1" si="33"/>
        <v>1</v>
      </c>
      <c r="W29" s="70">
        <f ca="1">SUMIFS(INDIRECT(W$15),_01_EMIS_Data[OrgID],$A29,_01_EMIS_Data[Rel_D],$C$17)</f>
        <v>1</v>
      </c>
      <c r="X29" s="69">
        <f t="shared" ca="1" si="34"/>
        <v>1</v>
      </c>
      <c r="Y29" s="75"/>
      <c r="Z29" s="70">
        <f ca="1">SUMIFS(INDIRECT(Z$15),_01_EMIS_Data[OrgID],$A29,_01_EMIS_Data[Rel_D],$C$17)</f>
        <v>1</v>
      </c>
      <c r="AA29" s="70">
        <f ca="1">SUMIFS(INDIRECT(AA$15),_01_EMIS_Data[OrgID],$A29,_01_EMIS_Data[Rel_D],$C$17)</f>
        <v>1</v>
      </c>
      <c r="AB29" s="69">
        <f t="shared" ca="1" si="35"/>
        <v>1</v>
      </c>
      <c r="AC29" s="70">
        <f ca="1">SUMIFS(INDIRECT(AC$15),_01_EMIS_Data[OrgID],$A29,_01_EMIS_Data[Rel_D],$C$17)</f>
        <v>1</v>
      </c>
      <c r="AD29" s="69">
        <f t="shared" ca="1" si="36"/>
        <v>1</v>
      </c>
      <c r="AE29" s="70">
        <f ca="1">SUMIFS(INDIRECT(AE$15),_01_EMIS_Data[OrgID],$A29,_01_EMIS_Data[Rel_D],$C$17)</f>
        <v>1</v>
      </c>
      <c r="AF29" s="69">
        <f t="shared" ca="1" si="37"/>
        <v>1</v>
      </c>
      <c r="AG29" s="70">
        <f ca="1">SUMIFS(INDIRECT(AG$15),_01_EMIS_Data[OrgID],$A29,_01_EMIS_Data[Rel_D],$C$17)</f>
        <v>1</v>
      </c>
      <c r="AH29" s="69">
        <f t="shared" ca="1" si="38"/>
        <v>1</v>
      </c>
      <c r="AI29" s="70">
        <f ca="1">SUMIFS(INDIRECT(AI$15),_01_EMIS_Data[OrgID],$A29,_01_EMIS_Data[Rel_D],$C$17)</f>
        <v>0</v>
      </c>
      <c r="AJ29" s="69">
        <f t="shared" ca="1" si="39"/>
        <v>0</v>
      </c>
      <c r="AK29" s="70">
        <f ca="1">SUMIFS(INDIRECT(AK$15),_01_EMIS_Data[OrgID],$A29,_01_EMIS_Data[Rel_D],$C$17)</f>
        <v>0</v>
      </c>
      <c r="AL29" s="69">
        <f t="shared" ca="1" si="40"/>
        <v>0</v>
      </c>
      <c r="AM29" s="19"/>
    </row>
    <row r="30" spans="1:39">
      <c r="A30" s="45" t="s">
        <v>36</v>
      </c>
      <c r="B30" s="34" t="s">
        <v>34</v>
      </c>
      <c r="C30" t="s">
        <v>37</v>
      </c>
      <c r="D30" s="63">
        <f ca="1">SUMIFS(INDIRECT(D$15),_01_EMIS_Data[OrgID],$A30,_01_EMIS_Data[Rel_D],$C$17)</f>
        <v>9</v>
      </c>
      <c r="E30" s="63">
        <f ca="1">SUMIFS(INDIRECT(E$15),_01_EMIS_Data[OrgID],$A30,_01_EMIS_Data[Rel_D],$C$17)</f>
        <v>8</v>
      </c>
      <c r="F30" s="69">
        <f t="shared" ca="1" si="26"/>
        <v>0.88888888888888884</v>
      </c>
      <c r="G30" s="63">
        <f ca="1">SUMIFS(INDIRECT(G$15),_01_EMIS_Data[OrgID],$A30,_01_EMIS_Data[Rel_D],$C$17)</f>
        <v>7</v>
      </c>
      <c r="H30" s="69">
        <f t="shared" ca="1" si="16"/>
        <v>0.875</v>
      </c>
      <c r="I30" s="70">
        <f ca="1">SUMIFS(INDIRECT(I$15),_01_EMIS_Data[OrgID],$A30,_01_EMIS_Data[Rel_D],$C$17)</f>
        <v>7</v>
      </c>
      <c r="J30" s="69">
        <f t="shared" ca="1" si="27"/>
        <v>0.875</v>
      </c>
      <c r="K30" s="70">
        <f ca="1">SUMIFS(INDIRECT(K$15),_01_EMIS_Data[OrgID],$A30,_01_EMIS_Data[Rel_D],$C$17)</f>
        <v>7</v>
      </c>
      <c r="L30" s="69">
        <f t="shared" ca="1" si="28"/>
        <v>0.875</v>
      </c>
      <c r="M30" s="70">
        <f ca="1">SUMIFS(INDIRECT(M$15),_01_EMIS_Data[OrgID],$A30,_01_EMIS_Data[Rel_D],$C$17)</f>
        <v>7</v>
      </c>
      <c r="N30" s="69">
        <f t="shared" ca="1" si="29"/>
        <v>0.875</v>
      </c>
      <c r="O30" s="70">
        <f ca="1">SUMIFS(INDIRECT(O$15),_01_EMIS_Data[OrgID],$A30,_01_EMIS_Data[Rel_D],$C$17)</f>
        <v>8</v>
      </c>
      <c r="P30" s="69">
        <f t="shared" ca="1" si="30"/>
        <v>1</v>
      </c>
      <c r="Q30" s="70">
        <f ca="1">SUMIFS(INDIRECT(Q$15),_01_EMIS_Data[OrgID],$A30,_01_EMIS_Data[Rel_D],$C$17)</f>
        <v>7</v>
      </c>
      <c r="R30" s="69">
        <f t="shared" ca="1" si="31"/>
        <v>0.875</v>
      </c>
      <c r="S30" s="70">
        <f ca="1">SUMIFS(INDIRECT(S$15),_01_EMIS_Data[OrgID],$A30,_01_EMIS_Data[Rel_D],$C$17)</f>
        <v>7</v>
      </c>
      <c r="T30" s="69">
        <f t="shared" ca="1" si="32"/>
        <v>0.875</v>
      </c>
      <c r="U30" s="70">
        <f ca="1">SUMIFS(INDIRECT(U$15),_01_EMIS_Data[OrgID],$A30,_01_EMIS_Data[Rel_D],$C$17)</f>
        <v>8</v>
      </c>
      <c r="V30" s="69">
        <f t="shared" ca="1" si="33"/>
        <v>1</v>
      </c>
      <c r="W30" s="70">
        <f ca="1">SUMIFS(INDIRECT(W$15),_01_EMIS_Data[OrgID],$A30,_01_EMIS_Data[Rel_D],$C$17)</f>
        <v>8</v>
      </c>
      <c r="X30" s="69">
        <f t="shared" ca="1" si="34"/>
        <v>1</v>
      </c>
      <c r="Y30" s="75"/>
      <c r="Z30" s="70">
        <f ca="1">SUMIFS(INDIRECT(Z$15),_01_EMIS_Data[OrgID],$A30,_01_EMIS_Data[Rel_D],$C$17)</f>
        <v>8</v>
      </c>
      <c r="AA30" s="70">
        <f ca="1">SUMIFS(INDIRECT(AA$15),_01_EMIS_Data[OrgID],$A30,_01_EMIS_Data[Rel_D],$C$17)</f>
        <v>6</v>
      </c>
      <c r="AB30" s="69">
        <f t="shared" ca="1" si="35"/>
        <v>0.75</v>
      </c>
      <c r="AC30" s="70">
        <f ca="1">SUMIFS(INDIRECT(AC$15),_01_EMIS_Data[OrgID],$A30,_01_EMIS_Data[Rel_D],$C$17)</f>
        <v>4</v>
      </c>
      <c r="AD30" s="69">
        <f t="shared" ca="1" si="36"/>
        <v>0.66666666666666663</v>
      </c>
      <c r="AE30" s="70">
        <f ca="1">SUMIFS(INDIRECT(AE$15),_01_EMIS_Data[OrgID],$A30,_01_EMIS_Data[Rel_D],$C$17)</f>
        <v>6</v>
      </c>
      <c r="AF30" s="69">
        <f t="shared" ca="1" si="37"/>
        <v>1</v>
      </c>
      <c r="AG30" s="70">
        <f ca="1">SUMIFS(INDIRECT(AG$15),_01_EMIS_Data[OrgID],$A30,_01_EMIS_Data[Rel_D],$C$17)</f>
        <v>6</v>
      </c>
      <c r="AH30" s="69">
        <f t="shared" ca="1" si="38"/>
        <v>1</v>
      </c>
      <c r="AI30" s="70">
        <f ca="1">SUMIFS(INDIRECT(AI$15),_01_EMIS_Data[OrgID],$A30,_01_EMIS_Data[Rel_D],$C$17)</f>
        <v>0</v>
      </c>
      <c r="AJ30" s="69">
        <f t="shared" ca="1" si="39"/>
        <v>0</v>
      </c>
      <c r="AK30" s="70">
        <f ca="1">SUMIFS(INDIRECT(AK$15),_01_EMIS_Data[OrgID],$A30,_01_EMIS_Data[Rel_D],$C$17)</f>
        <v>0</v>
      </c>
      <c r="AL30" s="69">
        <f t="shared" ca="1" si="40"/>
        <v>0</v>
      </c>
      <c r="AM30" s="19"/>
    </row>
    <row r="31" spans="1:39">
      <c r="A31" s="45" t="s">
        <v>38</v>
      </c>
      <c r="B31" s="34" t="s">
        <v>34</v>
      </c>
      <c r="C31" t="s">
        <v>39</v>
      </c>
      <c r="D31" s="63">
        <f ca="1">SUMIFS(INDIRECT(D$15),_01_EMIS_Data[OrgID],$A31,_01_EMIS_Data[Rel_D],$C$17)</f>
        <v>11</v>
      </c>
      <c r="E31" s="63">
        <f ca="1">SUMIFS(INDIRECT(E$15),_01_EMIS_Data[OrgID],$A31,_01_EMIS_Data[Rel_D],$C$17)</f>
        <v>0</v>
      </c>
      <c r="F31" s="69">
        <f t="shared" ca="1" si="26"/>
        <v>0</v>
      </c>
      <c r="G31" s="63">
        <f ca="1">SUMIFS(INDIRECT(G$15),_01_EMIS_Data[OrgID],$A31,_01_EMIS_Data[Rel_D],$C$17)</f>
        <v>0</v>
      </c>
      <c r="H31" s="69" t="str">
        <f t="shared" ca="1" si="16"/>
        <v>0%</v>
      </c>
      <c r="I31" s="70">
        <f ca="1">SUMIFS(INDIRECT(I$15),_01_EMIS_Data[OrgID],$A31,_01_EMIS_Data[Rel_D],$C$17)</f>
        <v>0</v>
      </c>
      <c r="J31" s="69" t="str">
        <f t="shared" ca="1" si="27"/>
        <v>0%</v>
      </c>
      <c r="K31" s="70">
        <f ca="1">SUMIFS(INDIRECT(K$15),_01_EMIS_Data[OrgID],$A31,_01_EMIS_Data[Rel_D],$C$17)</f>
        <v>0</v>
      </c>
      <c r="L31" s="69" t="str">
        <f t="shared" ca="1" si="28"/>
        <v>0%</v>
      </c>
      <c r="M31" s="70">
        <f ca="1">SUMIFS(INDIRECT(M$15),_01_EMIS_Data[OrgID],$A31,_01_EMIS_Data[Rel_D],$C$17)</f>
        <v>0</v>
      </c>
      <c r="N31" s="69" t="str">
        <f t="shared" ca="1" si="29"/>
        <v>0%</v>
      </c>
      <c r="O31" s="70">
        <f ca="1">SUMIFS(INDIRECT(O$15),_01_EMIS_Data[OrgID],$A31,_01_EMIS_Data[Rel_D],$C$17)</f>
        <v>0</v>
      </c>
      <c r="P31" s="69" t="str">
        <f t="shared" ca="1" si="30"/>
        <v>0%</v>
      </c>
      <c r="Q31" s="70">
        <f ca="1">SUMIFS(INDIRECT(Q$15),_01_EMIS_Data[OrgID],$A31,_01_EMIS_Data[Rel_D],$C$17)</f>
        <v>0</v>
      </c>
      <c r="R31" s="69" t="str">
        <f t="shared" ca="1" si="31"/>
        <v>0%</v>
      </c>
      <c r="S31" s="70">
        <f ca="1">SUMIFS(INDIRECT(S$15),_01_EMIS_Data[OrgID],$A31,_01_EMIS_Data[Rel_D],$C$17)</f>
        <v>0</v>
      </c>
      <c r="T31" s="69" t="str">
        <f t="shared" ca="1" si="32"/>
        <v>0%</v>
      </c>
      <c r="U31" s="70">
        <f ca="1">SUMIFS(INDIRECT(U$15),_01_EMIS_Data[OrgID],$A31,_01_EMIS_Data[Rel_D],$C$17)</f>
        <v>0</v>
      </c>
      <c r="V31" s="69" t="str">
        <f t="shared" ca="1" si="33"/>
        <v>0%</v>
      </c>
      <c r="W31" s="70">
        <f ca="1">SUMIFS(INDIRECT(W$15),_01_EMIS_Data[OrgID],$A31,_01_EMIS_Data[Rel_D],$C$17)</f>
        <v>0</v>
      </c>
      <c r="X31" s="69" t="str">
        <f t="shared" ca="1" si="34"/>
        <v>0%</v>
      </c>
      <c r="Y31" s="75"/>
      <c r="Z31" s="70">
        <f ca="1">SUMIFS(INDIRECT(Z$15),_01_EMIS_Data[OrgID],$A31,_01_EMIS_Data[Rel_D],$C$17)</f>
        <v>0</v>
      </c>
      <c r="AA31" s="70">
        <f ca="1">SUMIFS(INDIRECT(AA$15),_01_EMIS_Data[OrgID],$A31,_01_EMIS_Data[Rel_D],$C$17)</f>
        <v>0</v>
      </c>
      <c r="AB31" s="69" t="str">
        <f t="shared" ca="1" si="35"/>
        <v>0%</v>
      </c>
      <c r="AC31" s="70">
        <f ca="1">SUMIFS(INDIRECT(AC$15),_01_EMIS_Data[OrgID],$A31,_01_EMIS_Data[Rel_D],$C$17)</f>
        <v>0</v>
      </c>
      <c r="AD31" s="69" t="str">
        <f t="shared" ca="1" si="36"/>
        <v>0%</v>
      </c>
      <c r="AE31" s="70">
        <f ca="1">SUMIFS(INDIRECT(AE$15),_01_EMIS_Data[OrgID],$A31,_01_EMIS_Data[Rel_D],$C$17)</f>
        <v>0</v>
      </c>
      <c r="AF31" s="69" t="str">
        <f t="shared" ca="1" si="37"/>
        <v>0%</v>
      </c>
      <c r="AG31" s="70">
        <f ca="1">SUMIFS(INDIRECT(AG$15),_01_EMIS_Data[OrgID],$A31,_01_EMIS_Data[Rel_D],$C$17)</f>
        <v>0</v>
      </c>
      <c r="AH31" s="69" t="str">
        <f t="shared" ca="1" si="38"/>
        <v>0%</v>
      </c>
      <c r="AI31" s="70">
        <f ca="1">SUMIFS(INDIRECT(AI$15),_01_EMIS_Data[OrgID],$A31,_01_EMIS_Data[Rel_D],$C$17)</f>
        <v>0</v>
      </c>
      <c r="AJ31" s="69" t="str">
        <f t="shared" ca="1" si="39"/>
        <v>0%</v>
      </c>
      <c r="AK31" s="70">
        <f ca="1">SUMIFS(INDIRECT(AK$15),_01_EMIS_Data[OrgID],$A31,_01_EMIS_Data[Rel_D],$C$17)</f>
        <v>0</v>
      </c>
      <c r="AL31" s="69" t="str">
        <f t="shared" ca="1" si="40"/>
        <v>0%</v>
      </c>
      <c r="AM31" s="19"/>
    </row>
    <row r="32" spans="1:39">
      <c r="A32" s="45" t="s">
        <v>40</v>
      </c>
      <c r="B32" s="34" t="s">
        <v>34</v>
      </c>
      <c r="C32" t="s">
        <v>41</v>
      </c>
      <c r="D32" s="63">
        <f ca="1">SUMIFS(INDIRECT(D$15),_01_EMIS_Data[OrgID],$A32,_01_EMIS_Data[Rel_D],$C$17)</f>
        <v>5</v>
      </c>
      <c r="E32" s="63">
        <f ca="1">SUMIFS(INDIRECT(E$15),_01_EMIS_Data[OrgID],$A32,_01_EMIS_Data[Rel_D],$C$17)</f>
        <v>0</v>
      </c>
      <c r="F32" s="69">
        <f t="shared" ca="1" si="26"/>
        <v>0</v>
      </c>
      <c r="G32" s="63">
        <f ca="1">SUMIFS(INDIRECT(G$15),_01_EMIS_Data[OrgID],$A32,_01_EMIS_Data[Rel_D],$C$17)</f>
        <v>0</v>
      </c>
      <c r="H32" s="69" t="str">
        <f t="shared" ca="1" si="16"/>
        <v>0%</v>
      </c>
      <c r="I32" s="70">
        <f ca="1">SUMIFS(INDIRECT(I$15),_01_EMIS_Data[OrgID],$A32,_01_EMIS_Data[Rel_D],$C$17)</f>
        <v>0</v>
      </c>
      <c r="J32" s="69" t="str">
        <f t="shared" ca="1" si="27"/>
        <v>0%</v>
      </c>
      <c r="K32" s="70">
        <f ca="1">SUMIFS(INDIRECT(K$15),_01_EMIS_Data[OrgID],$A32,_01_EMIS_Data[Rel_D],$C$17)</f>
        <v>0</v>
      </c>
      <c r="L32" s="69" t="str">
        <f t="shared" ca="1" si="28"/>
        <v>0%</v>
      </c>
      <c r="M32" s="70">
        <f ca="1">SUMIFS(INDIRECT(M$15),_01_EMIS_Data[OrgID],$A32,_01_EMIS_Data[Rel_D],$C$17)</f>
        <v>0</v>
      </c>
      <c r="N32" s="69" t="str">
        <f t="shared" ca="1" si="29"/>
        <v>0%</v>
      </c>
      <c r="O32" s="70">
        <f ca="1">SUMIFS(INDIRECT(O$15),_01_EMIS_Data[OrgID],$A32,_01_EMIS_Data[Rel_D],$C$17)</f>
        <v>0</v>
      </c>
      <c r="P32" s="69" t="str">
        <f t="shared" ca="1" si="30"/>
        <v>0%</v>
      </c>
      <c r="Q32" s="70">
        <f ca="1">SUMIFS(INDIRECT(Q$15),_01_EMIS_Data[OrgID],$A32,_01_EMIS_Data[Rel_D],$C$17)</f>
        <v>0</v>
      </c>
      <c r="R32" s="69" t="str">
        <f t="shared" ca="1" si="31"/>
        <v>0%</v>
      </c>
      <c r="S32" s="70">
        <f ca="1">SUMIFS(INDIRECT(S$15),_01_EMIS_Data[OrgID],$A32,_01_EMIS_Data[Rel_D],$C$17)</f>
        <v>0</v>
      </c>
      <c r="T32" s="69" t="str">
        <f t="shared" ca="1" si="32"/>
        <v>0%</v>
      </c>
      <c r="U32" s="70">
        <f ca="1">SUMIFS(INDIRECT(U$15),_01_EMIS_Data[OrgID],$A32,_01_EMIS_Data[Rel_D],$C$17)</f>
        <v>0</v>
      </c>
      <c r="V32" s="69" t="str">
        <f t="shared" ca="1" si="33"/>
        <v>0%</v>
      </c>
      <c r="W32" s="70">
        <f ca="1">SUMIFS(INDIRECT(W$15),_01_EMIS_Data[OrgID],$A32,_01_EMIS_Data[Rel_D],$C$17)</f>
        <v>0</v>
      </c>
      <c r="X32" s="69" t="str">
        <f t="shared" ca="1" si="34"/>
        <v>0%</v>
      </c>
      <c r="Y32" s="75"/>
      <c r="Z32" s="70">
        <f ca="1">SUMIFS(INDIRECT(Z$15),_01_EMIS_Data[OrgID],$A32,_01_EMIS_Data[Rel_D],$C$17)</f>
        <v>0</v>
      </c>
      <c r="AA32" s="70">
        <f ca="1">SUMIFS(INDIRECT(AA$15),_01_EMIS_Data[OrgID],$A32,_01_EMIS_Data[Rel_D],$C$17)</f>
        <v>0</v>
      </c>
      <c r="AB32" s="69" t="str">
        <f t="shared" ca="1" si="35"/>
        <v>0%</v>
      </c>
      <c r="AC32" s="70">
        <f ca="1">SUMIFS(INDIRECT(AC$15),_01_EMIS_Data[OrgID],$A32,_01_EMIS_Data[Rel_D],$C$17)</f>
        <v>0</v>
      </c>
      <c r="AD32" s="69" t="str">
        <f t="shared" ca="1" si="36"/>
        <v>0%</v>
      </c>
      <c r="AE32" s="70">
        <f ca="1">SUMIFS(INDIRECT(AE$15),_01_EMIS_Data[OrgID],$A32,_01_EMIS_Data[Rel_D],$C$17)</f>
        <v>0</v>
      </c>
      <c r="AF32" s="69" t="str">
        <f t="shared" ca="1" si="37"/>
        <v>0%</v>
      </c>
      <c r="AG32" s="70">
        <f ca="1">SUMIFS(INDIRECT(AG$15),_01_EMIS_Data[OrgID],$A32,_01_EMIS_Data[Rel_D],$C$17)</f>
        <v>0</v>
      </c>
      <c r="AH32" s="69" t="str">
        <f t="shared" ca="1" si="38"/>
        <v>0%</v>
      </c>
      <c r="AI32" s="70">
        <f ca="1">SUMIFS(INDIRECT(AI$15),_01_EMIS_Data[OrgID],$A32,_01_EMIS_Data[Rel_D],$C$17)</f>
        <v>0</v>
      </c>
      <c r="AJ32" s="69" t="str">
        <f t="shared" ca="1" si="39"/>
        <v>0%</v>
      </c>
      <c r="AK32" s="70">
        <f ca="1">SUMIFS(INDIRECT(AK$15),_01_EMIS_Data[OrgID],$A32,_01_EMIS_Data[Rel_D],$C$17)</f>
        <v>0</v>
      </c>
      <c r="AL32" s="69" t="str">
        <f t="shared" ca="1" si="40"/>
        <v>0%</v>
      </c>
      <c r="AM32" s="19"/>
    </row>
    <row r="33" spans="1:39">
      <c r="A33" s="45" t="s">
        <v>42</v>
      </c>
      <c r="B33" s="34" t="s">
        <v>34</v>
      </c>
      <c r="C33" t="s">
        <v>43</v>
      </c>
      <c r="D33" s="63">
        <f ca="1">SUMIFS(INDIRECT(D$15),_01_EMIS_Data[OrgID],$A33,_01_EMIS_Data[Rel_D],$C$17)</f>
        <v>15</v>
      </c>
      <c r="E33" s="63">
        <f ca="1">SUMIFS(INDIRECT(E$15),_01_EMIS_Data[OrgID],$A33,_01_EMIS_Data[Rel_D],$C$17)</f>
        <v>0</v>
      </c>
      <c r="F33" s="69">
        <f t="shared" ca="1" si="26"/>
        <v>0</v>
      </c>
      <c r="G33" s="63">
        <f ca="1">SUMIFS(INDIRECT(G$15),_01_EMIS_Data[OrgID],$A33,_01_EMIS_Data[Rel_D],$C$17)</f>
        <v>0</v>
      </c>
      <c r="H33" s="69" t="str">
        <f t="shared" ca="1" si="16"/>
        <v>0%</v>
      </c>
      <c r="I33" s="70">
        <f ca="1">SUMIFS(INDIRECT(I$15),_01_EMIS_Data[OrgID],$A33,_01_EMIS_Data[Rel_D],$C$17)</f>
        <v>0</v>
      </c>
      <c r="J33" s="69" t="str">
        <f t="shared" ca="1" si="27"/>
        <v>0%</v>
      </c>
      <c r="K33" s="70">
        <f ca="1">SUMIFS(INDIRECT(K$15),_01_EMIS_Data[OrgID],$A33,_01_EMIS_Data[Rel_D],$C$17)</f>
        <v>0</v>
      </c>
      <c r="L33" s="69" t="str">
        <f t="shared" ca="1" si="28"/>
        <v>0%</v>
      </c>
      <c r="M33" s="70">
        <f ca="1">SUMIFS(INDIRECT(M$15),_01_EMIS_Data[OrgID],$A33,_01_EMIS_Data[Rel_D],$C$17)</f>
        <v>0</v>
      </c>
      <c r="N33" s="69" t="str">
        <f t="shared" ca="1" si="29"/>
        <v>0%</v>
      </c>
      <c r="O33" s="70">
        <f ca="1">SUMIFS(INDIRECT(O$15),_01_EMIS_Data[OrgID],$A33,_01_EMIS_Data[Rel_D],$C$17)</f>
        <v>0</v>
      </c>
      <c r="P33" s="69" t="str">
        <f t="shared" ca="1" si="30"/>
        <v>0%</v>
      </c>
      <c r="Q33" s="70">
        <f ca="1">SUMIFS(INDIRECT(Q$15),_01_EMIS_Data[OrgID],$A33,_01_EMIS_Data[Rel_D],$C$17)</f>
        <v>0</v>
      </c>
      <c r="R33" s="69" t="str">
        <f t="shared" ca="1" si="31"/>
        <v>0%</v>
      </c>
      <c r="S33" s="70">
        <f ca="1">SUMIFS(INDIRECT(S$15),_01_EMIS_Data[OrgID],$A33,_01_EMIS_Data[Rel_D],$C$17)</f>
        <v>0</v>
      </c>
      <c r="T33" s="69" t="str">
        <f t="shared" ca="1" si="32"/>
        <v>0%</v>
      </c>
      <c r="U33" s="70">
        <f ca="1">SUMIFS(INDIRECT(U$15),_01_EMIS_Data[OrgID],$A33,_01_EMIS_Data[Rel_D],$C$17)</f>
        <v>0</v>
      </c>
      <c r="V33" s="69" t="str">
        <f t="shared" ca="1" si="33"/>
        <v>0%</v>
      </c>
      <c r="W33" s="70">
        <f ca="1">SUMIFS(INDIRECT(W$15),_01_EMIS_Data[OrgID],$A33,_01_EMIS_Data[Rel_D],$C$17)</f>
        <v>0</v>
      </c>
      <c r="X33" s="69" t="str">
        <f t="shared" ca="1" si="34"/>
        <v>0%</v>
      </c>
      <c r="Y33" s="75"/>
      <c r="Z33" s="70">
        <f ca="1">SUMIFS(INDIRECT(Z$15),_01_EMIS_Data[OrgID],$A33,_01_EMIS_Data[Rel_D],$C$17)</f>
        <v>0</v>
      </c>
      <c r="AA33" s="70">
        <f ca="1">SUMIFS(INDIRECT(AA$15),_01_EMIS_Data[OrgID],$A33,_01_EMIS_Data[Rel_D],$C$17)</f>
        <v>0</v>
      </c>
      <c r="AB33" s="69" t="str">
        <f t="shared" ca="1" si="35"/>
        <v>0%</v>
      </c>
      <c r="AC33" s="70">
        <f ca="1">SUMIFS(INDIRECT(AC$15),_01_EMIS_Data[OrgID],$A33,_01_EMIS_Data[Rel_D],$C$17)</f>
        <v>0</v>
      </c>
      <c r="AD33" s="69" t="str">
        <f t="shared" ca="1" si="36"/>
        <v>0%</v>
      </c>
      <c r="AE33" s="70">
        <f ca="1">SUMIFS(INDIRECT(AE$15),_01_EMIS_Data[OrgID],$A33,_01_EMIS_Data[Rel_D],$C$17)</f>
        <v>0</v>
      </c>
      <c r="AF33" s="69" t="str">
        <f t="shared" ca="1" si="37"/>
        <v>0%</v>
      </c>
      <c r="AG33" s="70">
        <f ca="1">SUMIFS(INDIRECT(AG$15),_01_EMIS_Data[OrgID],$A33,_01_EMIS_Data[Rel_D],$C$17)</f>
        <v>0</v>
      </c>
      <c r="AH33" s="69" t="str">
        <f t="shared" ca="1" si="38"/>
        <v>0%</v>
      </c>
      <c r="AI33" s="70">
        <f ca="1">SUMIFS(INDIRECT(AI$15),_01_EMIS_Data[OrgID],$A33,_01_EMIS_Data[Rel_D],$C$17)</f>
        <v>0</v>
      </c>
      <c r="AJ33" s="69" t="str">
        <f t="shared" ca="1" si="39"/>
        <v>0%</v>
      </c>
      <c r="AK33" s="70">
        <f ca="1">SUMIFS(INDIRECT(AK$15),_01_EMIS_Data[OrgID],$A33,_01_EMIS_Data[Rel_D],$C$17)</f>
        <v>0</v>
      </c>
      <c r="AL33" s="69" t="str">
        <f t="shared" ca="1" si="40"/>
        <v>0%</v>
      </c>
      <c r="AM33" s="19"/>
    </row>
    <row r="34" spans="1:39">
      <c r="A34" s="45" t="s">
        <v>44</v>
      </c>
      <c r="B34" s="34" t="s">
        <v>34</v>
      </c>
      <c r="C34" t="s">
        <v>45</v>
      </c>
      <c r="D34" s="63">
        <f ca="1">SUMIFS(INDIRECT(D$15),_01_EMIS_Data[OrgID],$A34,_01_EMIS_Data[Rel_D],$C$17)</f>
        <v>19</v>
      </c>
      <c r="E34" s="63">
        <f ca="1">SUMIFS(INDIRECT(E$15),_01_EMIS_Data[OrgID],$A34,_01_EMIS_Data[Rel_D],$C$17)</f>
        <v>1</v>
      </c>
      <c r="F34" s="69">
        <f t="shared" ca="1" si="26"/>
        <v>5.2631578947368418E-2</v>
      </c>
      <c r="G34" s="63">
        <f ca="1">SUMIFS(INDIRECT(G$15),_01_EMIS_Data[OrgID],$A34,_01_EMIS_Data[Rel_D],$C$17)</f>
        <v>0</v>
      </c>
      <c r="H34" s="69">
        <f t="shared" ca="1" si="16"/>
        <v>0</v>
      </c>
      <c r="I34" s="70">
        <f ca="1">SUMIFS(INDIRECT(I$15),_01_EMIS_Data[OrgID],$A34,_01_EMIS_Data[Rel_D],$C$17)</f>
        <v>0</v>
      </c>
      <c r="J34" s="69">
        <f t="shared" ca="1" si="27"/>
        <v>0</v>
      </c>
      <c r="K34" s="70">
        <f ca="1">SUMIFS(INDIRECT(K$15),_01_EMIS_Data[OrgID],$A34,_01_EMIS_Data[Rel_D],$C$17)</f>
        <v>0</v>
      </c>
      <c r="L34" s="69">
        <f t="shared" ca="1" si="28"/>
        <v>0</v>
      </c>
      <c r="M34" s="70">
        <f ca="1">SUMIFS(INDIRECT(M$15),_01_EMIS_Data[OrgID],$A34,_01_EMIS_Data[Rel_D],$C$17)</f>
        <v>1</v>
      </c>
      <c r="N34" s="69">
        <f t="shared" ca="1" si="29"/>
        <v>1</v>
      </c>
      <c r="O34" s="70">
        <f ca="1">SUMIFS(INDIRECT(O$15),_01_EMIS_Data[OrgID],$A34,_01_EMIS_Data[Rel_D],$C$17)</f>
        <v>1</v>
      </c>
      <c r="P34" s="69">
        <f t="shared" ca="1" si="30"/>
        <v>1</v>
      </c>
      <c r="Q34" s="70">
        <f ca="1">SUMIFS(INDIRECT(Q$15),_01_EMIS_Data[OrgID],$A34,_01_EMIS_Data[Rel_D],$C$17)</f>
        <v>1</v>
      </c>
      <c r="R34" s="69">
        <f t="shared" ca="1" si="31"/>
        <v>1</v>
      </c>
      <c r="S34" s="70">
        <f ca="1">SUMIFS(INDIRECT(S$15),_01_EMIS_Data[OrgID],$A34,_01_EMIS_Data[Rel_D],$C$17)</f>
        <v>1</v>
      </c>
      <c r="T34" s="69">
        <f t="shared" ca="1" si="32"/>
        <v>1</v>
      </c>
      <c r="U34" s="70">
        <f ca="1">SUMIFS(INDIRECT(U$15),_01_EMIS_Data[OrgID],$A34,_01_EMIS_Data[Rel_D],$C$17)</f>
        <v>1</v>
      </c>
      <c r="V34" s="69">
        <f t="shared" ca="1" si="33"/>
        <v>1</v>
      </c>
      <c r="W34" s="70">
        <f ca="1">SUMIFS(INDIRECT(W$15),_01_EMIS_Data[OrgID],$A34,_01_EMIS_Data[Rel_D],$C$17)</f>
        <v>1</v>
      </c>
      <c r="X34" s="69">
        <f t="shared" ca="1" si="34"/>
        <v>1</v>
      </c>
      <c r="Y34" s="75"/>
      <c r="Z34" s="70">
        <f ca="1">SUMIFS(INDIRECT(Z$15),_01_EMIS_Data[OrgID],$A34,_01_EMIS_Data[Rel_D],$C$17)</f>
        <v>1</v>
      </c>
      <c r="AA34" s="70">
        <f ca="1">SUMIFS(INDIRECT(AA$15),_01_EMIS_Data[OrgID],$A34,_01_EMIS_Data[Rel_D],$C$17)</f>
        <v>1</v>
      </c>
      <c r="AB34" s="69">
        <f t="shared" ca="1" si="35"/>
        <v>1</v>
      </c>
      <c r="AC34" s="70">
        <f ca="1">SUMIFS(INDIRECT(AC$15),_01_EMIS_Data[OrgID],$A34,_01_EMIS_Data[Rel_D],$C$17)</f>
        <v>1</v>
      </c>
      <c r="AD34" s="69">
        <f t="shared" ca="1" si="36"/>
        <v>1</v>
      </c>
      <c r="AE34" s="70">
        <f ca="1">SUMIFS(INDIRECT(AE$15),_01_EMIS_Data[OrgID],$A34,_01_EMIS_Data[Rel_D],$C$17)</f>
        <v>1</v>
      </c>
      <c r="AF34" s="69">
        <f t="shared" ca="1" si="37"/>
        <v>1</v>
      </c>
      <c r="AG34" s="70">
        <f ca="1">SUMIFS(INDIRECT(AG$15),_01_EMIS_Data[OrgID],$A34,_01_EMIS_Data[Rel_D],$C$17)</f>
        <v>1</v>
      </c>
      <c r="AH34" s="69">
        <f t="shared" ca="1" si="38"/>
        <v>1</v>
      </c>
      <c r="AI34" s="70">
        <f ca="1">SUMIFS(INDIRECT(AI$15),_01_EMIS_Data[OrgID],$A34,_01_EMIS_Data[Rel_D],$C$17)</f>
        <v>1</v>
      </c>
      <c r="AJ34" s="69">
        <f t="shared" ca="1" si="39"/>
        <v>1</v>
      </c>
      <c r="AK34" s="70">
        <f ca="1">SUMIFS(INDIRECT(AK$15),_01_EMIS_Data[OrgID],$A34,_01_EMIS_Data[Rel_D],$C$17)</f>
        <v>0</v>
      </c>
      <c r="AL34" s="69">
        <f t="shared" ca="1" si="40"/>
        <v>0</v>
      </c>
      <c r="AM34" s="19"/>
    </row>
    <row r="35" spans="1:39">
      <c r="A35" s="45" t="s">
        <v>46</v>
      </c>
      <c r="B35" s="34" t="s">
        <v>34</v>
      </c>
      <c r="C35" t="s">
        <v>47</v>
      </c>
      <c r="D35" s="63">
        <f ca="1">SUMIFS(INDIRECT(D$15),_01_EMIS_Data[OrgID],$A35,_01_EMIS_Data[Rel_D],$C$17)</f>
        <v>7</v>
      </c>
      <c r="E35" s="63">
        <f ca="1">SUMIFS(INDIRECT(E$15),_01_EMIS_Data[OrgID],$A35,_01_EMIS_Data[Rel_D],$C$17)</f>
        <v>0</v>
      </c>
      <c r="F35" s="69">
        <f t="shared" ca="1" si="26"/>
        <v>0</v>
      </c>
      <c r="G35" s="63">
        <f ca="1">SUMIFS(INDIRECT(G$15),_01_EMIS_Data[OrgID],$A35,_01_EMIS_Data[Rel_D],$C$17)</f>
        <v>0</v>
      </c>
      <c r="H35" s="69" t="str">
        <f t="shared" ca="1" si="16"/>
        <v>0%</v>
      </c>
      <c r="I35" s="70">
        <f ca="1">SUMIFS(INDIRECT(I$15),_01_EMIS_Data[OrgID],$A35,_01_EMIS_Data[Rel_D],$C$17)</f>
        <v>0</v>
      </c>
      <c r="J35" s="69" t="str">
        <f t="shared" ca="1" si="27"/>
        <v>0%</v>
      </c>
      <c r="K35" s="70">
        <f ca="1">SUMIFS(INDIRECT(K$15),_01_EMIS_Data[OrgID],$A35,_01_EMIS_Data[Rel_D],$C$17)</f>
        <v>0</v>
      </c>
      <c r="L35" s="69" t="str">
        <f t="shared" ca="1" si="28"/>
        <v>0%</v>
      </c>
      <c r="M35" s="70">
        <f ca="1">SUMIFS(INDIRECT(M$15),_01_EMIS_Data[OrgID],$A35,_01_EMIS_Data[Rel_D],$C$17)</f>
        <v>0</v>
      </c>
      <c r="N35" s="69" t="str">
        <f t="shared" ca="1" si="29"/>
        <v>0%</v>
      </c>
      <c r="O35" s="70">
        <f ca="1">SUMIFS(INDIRECT(O$15),_01_EMIS_Data[OrgID],$A35,_01_EMIS_Data[Rel_D],$C$17)</f>
        <v>0</v>
      </c>
      <c r="P35" s="69" t="str">
        <f t="shared" ca="1" si="30"/>
        <v>0%</v>
      </c>
      <c r="Q35" s="70">
        <f ca="1">SUMIFS(INDIRECT(Q$15),_01_EMIS_Data[OrgID],$A35,_01_EMIS_Data[Rel_D],$C$17)</f>
        <v>0</v>
      </c>
      <c r="R35" s="69" t="str">
        <f t="shared" ca="1" si="31"/>
        <v>0%</v>
      </c>
      <c r="S35" s="70">
        <f ca="1">SUMIFS(INDIRECT(S$15),_01_EMIS_Data[OrgID],$A35,_01_EMIS_Data[Rel_D],$C$17)</f>
        <v>0</v>
      </c>
      <c r="T35" s="69" t="str">
        <f t="shared" ca="1" si="32"/>
        <v>0%</v>
      </c>
      <c r="U35" s="70">
        <f ca="1">SUMIFS(INDIRECT(U$15),_01_EMIS_Data[OrgID],$A35,_01_EMIS_Data[Rel_D],$C$17)</f>
        <v>0</v>
      </c>
      <c r="V35" s="69" t="str">
        <f t="shared" ca="1" si="33"/>
        <v>0%</v>
      </c>
      <c r="W35" s="70">
        <f ca="1">SUMIFS(INDIRECT(W$15),_01_EMIS_Data[OrgID],$A35,_01_EMIS_Data[Rel_D],$C$17)</f>
        <v>0</v>
      </c>
      <c r="X35" s="69" t="str">
        <f t="shared" ca="1" si="34"/>
        <v>0%</v>
      </c>
      <c r="Y35" s="75"/>
      <c r="Z35" s="70">
        <f ca="1">SUMIFS(INDIRECT(Z$15),_01_EMIS_Data[OrgID],$A35,_01_EMIS_Data[Rel_D],$C$17)</f>
        <v>0</v>
      </c>
      <c r="AA35" s="70">
        <f ca="1">SUMIFS(INDIRECT(AA$15),_01_EMIS_Data[OrgID],$A35,_01_EMIS_Data[Rel_D],$C$17)</f>
        <v>0</v>
      </c>
      <c r="AB35" s="69" t="str">
        <f t="shared" ca="1" si="35"/>
        <v>0%</v>
      </c>
      <c r="AC35" s="70">
        <f ca="1">SUMIFS(INDIRECT(AC$15),_01_EMIS_Data[OrgID],$A35,_01_EMIS_Data[Rel_D],$C$17)</f>
        <v>0</v>
      </c>
      <c r="AD35" s="69" t="str">
        <f t="shared" ca="1" si="36"/>
        <v>0%</v>
      </c>
      <c r="AE35" s="70">
        <f ca="1">SUMIFS(INDIRECT(AE$15),_01_EMIS_Data[OrgID],$A35,_01_EMIS_Data[Rel_D],$C$17)</f>
        <v>0</v>
      </c>
      <c r="AF35" s="69" t="str">
        <f t="shared" ca="1" si="37"/>
        <v>0%</v>
      </c>
      <c r="AG35" s="70">
        <f ca="1">SUMIFS(INDIRECT(AG$15),_01_EMIS_Data[OrgID],$A35,_01_EMIS_Data[Rel_D],$C$17)</f>
        <v>0</v>
      </c>
      <c r="AH35" s="69" t="str">
        <f t="shared" ca="1" si="38"/>
        <v>0%</v>
      </c>
      <c r="AI35" s="70">
        <f ca="1">SUMIFS(INDIRECT(AI$15),_01_EMIS_Data[OrgID],$A35,_01_EMIS_Data[Rel_D],$C$17)</f>
        <v>0</v>
      </c>
      <c r="AJ35" s="69" t="str">
        <f t="shared" ca="1" si="39"/>
        <v>0%</v>
      </c>
      <c r="AK35" s="70">
        <f ca="1">SUMIFS(INDIRECT(AK$15),_01_EMIS_Data[OrgID],$A35,_01_EMIS_Data[Rel_D],$C$17)</f>
        <v>0</v>
      </c>
      <c r="AL35" s="69" t="str">
        <f t="shared" ca="1" si="40"/>
        <v>0%</v>
      </c>
      <c r="AM35" s="19"/>
    </row>
    <row r="36" spans="1:39">
      <c r="A36" s="45" t="s">
        <v>48</v>
      </c>
      <c r="B36" s="34" t="s">
        <v>49</v>
      </c>
      <c r="C36" t="s">
        <v>50</v>
      </c>
      <c r="D36" s="63">
        <f ca="1">SUMIFS(INDIRECT(D$15),_01_EMIS_Data[OrgID],$A36,_01_EMIS_Data[Rel_D],$C$17)</f>
        <v>2</v>
      </c>
      <c r="E36" s="63">
        <f ca="1">SUMIFS(INDIRECT(E$15),_01_EMIS_Data[OrgID],$A36,_01_EMIS_Data[Rel_D],$C$17)</f>
        <v>0</v>
      </c>
      <c r="F36" s="69">
        <f t="shared" ca="1" si="26"/>
        <v>0</v>
      </c>
      <c r="G36" s="63">
        <f ca="1">SUMIFS(INDIRECT(G$15),_01_EMIS_Data[OrgID],$A36,_01_EMIS_Data[Rel_D],$C$17)</f>
        <v>0</v>
      </c>
      <c r="H36" s="69" t="str">
        <f t="shared" ca="1" si="16"/>
        <v>0%</v>
      </c>
      <c r="I36" s="70">
        <f ca="1">SUMIFS(INDIRECT(I$15),_01_EMIS_Data[OrgID],$A36,_01_EMIS_Data[Rel_D],$C$17)</f>
        <v>0</v>
      </c>
      <c r="J36" s="69" t="str">
        <f t="shared" ca="1" si="27"/>
        <v>0%</v>
      </c>
      <c r="K36" s="70">
        <f ca="1">SUMIFS(INDIRECT(K$15),_01_EMIS_Data[OrgID],$A36,_01_EMIS_Data[Rel_D],$C$17)</f>
        <v>0</v>
      </c>
      <c r="L36" s="69" t="str">
        <f t="shared" ca="1" si="28"/>
        <v>0%</v>
      </c>
      <c r="M36" s="70">
        <f ca="1">SUMIFS(INDIRECT(M$15),_01_EMIS_Data[OrgID],$A36,_01_EMIS_Data[Rel_D],$C$17)</f>
        <v>0</v>
      </c>
      <c r="N36" s="69" t="str">
        <f t="shared" ca="1" si="29"/>
        <v>0%</v>
      </c>
      <c r="O36" s="70">
        <f ca="1">SUMIFS(INDIRECT(O$15),_01_EMIS_Data[OrgID],$A36,_01_EMIS_Data[Rel_D],$C$17)</f>
        <v>0</v>
      </c>
      <c r="P36" s="69" t="str">
        <f t="shared" ca="1" si="30"/>
        <v>0%</v>
      </c>
      <c r="Q36" s="70">
        <f ca="1">SUMIFS(INDIRECT(Q$15),_01_EMIS_Data[OrgID],$A36,_01_EMIS_Data[Rel_D],$C$17)</f>
        <v>0</v>
      </c>
      <c r="R36" s="69" t="str">
        <f t="shared" ca="1" si="31"/>
        <v>0%</v>
      </c>
      <c r="S36" s="70">
        <f ca="1">SUMIFS(INDIRECT(S$15),_01_EMIS_Data[OrgID],$A36,_01_EMIS_Data[Rel_D],$C$17)</f>
        <v>0</v>
      </c>
      <c r="T36" s="69" t="str">
        <f t="shared" ca="1" si="32"/>
        <v>0%</v>
      </c>
      <c r="U36" s="70">
        <f ca="1">SUMIFS(INDIRECT(U$15),_01_EMIS_Data[OrgID],$A36,_01_EMIS_Data[Rel_D],$C$17)</f>
        <v>0</v>
      </c>
      <c r="V36" s="69" t="str">
        <f t="shared" ca="1" si="33"/>
        <v>0%</v>
      </c>
      <c r="W36" s="70">
        <f ca="1">SUMIFS(INDIRECT(W$15),_01_EMIS_Data[OrgID],$A36,_01_EMIS_Data[Rel_D],$C$17)</f>
        <v>0</v>
      </c>
      <c r="X36" s="69" t="str">
        <f t="shared" ca="1" si="34"/>
        <v>0%</v>
      </c>
      <c r="Y36" s="75"/>
      <c r="Z36" s="70">
        <f ca="1">SUMIFS(INDIRECT(Z$15),_01_EMIS_Data[OrgID],$A36,_01_EMIS_Data[Rel_D],$C$17)</f>
        <v>0</v>
      </c>
      <c r="AA36" s="70">
        <f ca="1">SUMIFS(INDIRECT(AA$15),_01_EMIS_Data[OrgID],$A36,_01_EMIS_Data[Rel_D],$C$17)</f>
        <v>0</v>
      </c>
      <c r="AB36" s="69" t="str">
        <f t="shared" ca="1" si="35"/>
        <v>0%</v>
      </c>
      <c r="AC36" s="70">
        <f ca="1">SUMIFS(INDIRECT(AC$15),_01_EMIS_Data[OrgID],$A36,_01_EMIS_Data[Rel_D],$C$17)</f>
        <v>0</v>
      </c>
      <c r="AD36" s="69" t="str">
        <f t="shared" ca="1" si="36"/>
        <v>0%</v>
      </c>
      <c r="AE36" s="70">
        <f ca="1">SUMIFS(INDIRECT(AE$15),_01_EMIS_Data[OrgID],$A36,_01_EMIS_Data[Rel_D],$C$17)</f>
        <v>0</v>
      </c>
      <c r="AF36" s="69" t="str">
        <f t="shared" ca="1" si="37"/>
        <v>0%</v>
      </c>
      <c r="AG36" s="70">
        <f ca="1">SUMIFS(INDIRECT(AG$15),_01_EMIS_Data[OrgID],$A36,_01_EMIS_Data[Rel_D],$C$17)</f>
        <v>0</v>
      </c>
      <c r="AH36" s="69" t="str">
        <f t="shared" ca="1" si="38"/>
        <v>0%</v>
      </c>
      <c r="AI36" s="70">
        <f ca="1">SUMIFS(INDIRECT(AI$15),_01_EMIS_Data[OrgID],$A36,_01_EMIS_Data[Rel_D],$C$17)</f>
        <v>0</v>
      </c>
      <c r="AJ36" s="69" t="str">
        <f t="shared" ca="1" si="39"/>
        <v>0%</v>
      </c>
      <c r="AK36" s="70">
        <f ca="1">SUMIFS(INDIRECT(AK$15),_01_EMIS_Data[OrgID],$A36,_01_EMIS_Data[Rel_D],$C$17)</f>
        <v>0</v>
      </c>
      <c r="AL36" s="69" t="str">
        <f t="shared" ca="1" si="40"/>
        <v>0%</v>
      </c>
      <c r="AM36" s="19"/>
    </row>
    <row r="37" spans="1:39">
      <c r="A37" s="45" t="s">
        <v>51</v>
      </c>
      <c r="B37" s="34" t="s">
        <v>49</v>
      </c>
      <c r="C37" t="s">
        <v>52</v>
      </c>
      <c r="D37" s="63">
        <f ca="1">SUMIFS(INDIRECT(D$15),_01_EMIS_Data[OrgID],$A37,_01_EMIS_Data[Rel_D],$C$17)</f>
        <v>13</v>
      </c>
      <c r="E37" s="63">
        <f ca="1">SUMIFS(INDIRECT(E$15),_01_EMIS_Data[OrgID],$A37,_01_EMIS_Data[Rel_D],$C$17)</f>
        <v>0</v>
      </c>
      <c r="F37" s="69">
        <f t="shared" ca="1" si="26"/>
        <v>0</v>
      </c>
      <c r="G37" s="63">
        <f ca="1">SUMIFS(INDIRECT(G$15),_01_EMIS_Data[OrgID],$A37,_01_EMIS_Data[Rel_D],$C$17)</f>
        <v>0</v>
      </c>
      <c r="H37" s="69" t="str">
        <f t="shared" ca="1" si="16"/>
        <v>0%</v>
      </c>
      <c r="I37" s="70">
        <f ca="1">SUMIFS(INDIRECT(I$15),_01_EMIS_Data[OrgID],$A37,_01_EMIS_Data[Rel_D],$C$17)</f>
        <v>0</v>
      </c>
      <c r="J37" s="69" t="str">
        <f t="shared" ca="1" si="27"/>
        <v>0%</v>
      </c>
      <c r="K37" s="70">
        <f ca="1">SUMIFS(INDIRECT(K$15),_01_EMIS_Data[OrgID],$A37,_01_EMIS_Data[Rel_D],$C$17)</f>
        <v>0</v>
      </c>
      <c r="L37" s="69" t="str">
        <f t="shared" ca="1" si="28"/>
        <v>0%</v>
      </c>
      <c r="M37" s="70">
        <f ca="1">SUMIFS(INDIRECT(M$15),_01_EMIS_Data[OrgID],$A37,_01_EMIS_Data[Rel_D],$C$17)</f>
        <v>0</v>
      </c>
      <c r="N37" s="69" t="str">
        <f t="shared" ca="1" si="29"/>
        <v>0%</v>
      </c>
      <c r="O37" s="70">
        <f ca="1">SUMIFS(INDIRECT(O$15),_01_EMIS_Data[OrgID],$A37,_01_EMIS_Data[Rel_D],$C$17)</f>
        <v>0</v>
      </c>
      <c r="P37" s="69" t="str">
        <f t="shared" ca="1" si="30"/>
        <v>0%</v>
      </c>
      <c r="Q37" s="70">
        <f ca="1">SUMIFS(INDIRECT(Q$15),_01_EMIS_Data[OrgID],$A37,_01_EMIS_Data[Rel_D],$C$17)</f>
        <v>0</v>
      </c>
      <c r="R37" s="69" t="str">
        <f t="shared" ca="1" si="31"/>
        <v>0%</v>
      </c>
      <c r="S37" s="70">
        <f ca="1">SUMIFS(INDIRECT(S$15),_01_EMIS_Data[OrgID],$A37,_01_EMIS_Data[Rel_D],$C$17)</f>
        <v>0</v>
      </c>
      <c r="T37" s="69" t="str">
        <f t="shared" ca="1" si="32"/>
        <v>0%</v>
      </c>
      <c r="U37" s="70">
        <f ca="1">SUMIFS(INDIRECT(U$15),_01_EMIS_Data[OrgID],$A37,_01_EMIS_Data[Rel_D],$C$17)</f>
        <v>0</v>
      </c>
      <c r="V37" s="69" t="str">
        <f t="shared" ca="1" si="33"/>
        <v>0%</v>
      </c>
      <c r="W37" s="70">
        <f ca="1">SUMIFS(INDIRECT(W$15),_01_EMIS_Data[OrgID],$A37,_01_EMIS_Data[Rel_D],$C$17)</f>
        <v>0</v>
      </c>
      <c r="X37" s="69" t="str">
        <f t="shared" ca="1" si="34"/>
        <v>0%</v>
      </c>
      <c r="Y37" s="75"/>
      <c r="Z37" s="70">
        <f ca="1">SUMIFS(INDIRECT(Z$15),_01_EMIS_Data[OrgID],$A37,_01_EMIS_Data[Rel_D],$C$17)</f>
        <v>0</v>
      </c>
      <c r="AA37" s="70">
        <f ca="1">SUMIFS(INDIRECT(AA$15),_01_EMIS_Data[OrgID],$A37,_01_EMIS_Data[Rel_D],$C$17)</f>
        <v>0</v>
      </c>
      <c r="AB37" s="69" t="str">
        <f t="shared" ca="1" si="35"/>
        <v>0%</v>
      </c>
      <c r="AC37" s="70">
        <f ca="1">SUMIFS(INDIRECT(AC$15),_01_EMIS_Data[OrgID],$A37,_01_EMIS_Data[Rel_D],$C$17)</f>
        <v>0</v>
      </c>
      <c r="AD37" s="69" t="str">
        <f t="shared" ca="1" si="36"/>
        <v>0%</v>
      </c>
      <c r="AE37" s="70">
        <f ca="1">SUMIFS(INDIRECT(AE$15),_01_EMIS_Data[OrgID],$A37,_01_EMIS_Data[Rel_D],$C$17)</f>
        <v>0</v>
      </c>
      <c r="AF37" s="69" t="str">
        <f t="shared" ca="1" si="37"/>
        <v>0%</v>
      </c>
      <c r="AG37" s="70">
        <f ca="1">SUMIFS(INDIRECT(AG$15),_01_EMIS_Data[OrgID],$A37,_01_EMIS_Data[Rel_D],$C$17)</f>
        <v>0</v>
      </c>
      <c r="AH37" s="69" t="str">
        <f t="shared" ca="1" si="38"/>
        <v>0%</v>
      </c>
      <c r="AI37" s="70">
        <f ca="1">SUMIFS(INDIRECT(AI$15),_01_EMIS_Data[OrgID],$A37,_01_EMIS_Data[Rel_D],$C$17)</f>
        <v>0</v>
      </c>
      <c r="AJ37" s="69" t="str">
        <f t="shared" ca="1" si="39"/>
        <v>0%</v>
      </c>
      <c r="AK37" s="70">
        <f ca="1">SUMIFS(INDIRECT(AK$15),_01_EMIS_Data[OrgID],$A37,_01_EMIS_Data[Rel_D],$C$17)</f>
        <v>0</v>
      </c>
      <c r="AL37" s="69" t="str">
        <f t="shared" ca="1" si="40"/>
        <v>0%</v>
      </c>
      <c r="AM37" s="19"/>
    </row>
    <row r="38" spans="1:39">
      <c r="A38" s="45" t="s">
        <v>53</v>
      </c>
      <c r="B38" s="34" t="s">
        <v>49</v>
      </c>
      <c r="C38" t="s">
        <v>54</v>
      </c>
      <c r="D38" s="63">
        <f ca="1">SUMIFS(INDIRECT(D$15),_01_EMIS_Data[OrgID],$A38,_01_EMIS_Data[Rel_D],$C$17)</f>
        <v>8</v>
      </c>
      <c r="E38" s="63">
        <f ca="1">SUMIFS(INDIRECT(E$15),_01_EMIS_Data[OrgID],$A38,_01_EMIS_Data[Rel_D],$C$17)</f>
        <v>7</v>
      </c>
      <c r="F38" s="69">
        <f t="shared" ca="1" si="26"/>
        <v>0.875</v>
      </c>
      <c r="G38" s="63">
        <f ca="1">SUMIFS(INDIRECT(G$15),_01_EMIS_Data[OrgID],$A38,_01_EMIS_Data[Rel_D],$C$17)</f>
        <v>7</v>
      </c>
      <c r="H38" s="69">
        <f t="shared" ca="1" si="16"/>
        <v>1</v>
      </c>
      <c r="I38" s="70">
        <f ca="1">SUMIFS(INDIRECT(I$15),_01_EMIS_Data[OrgID],$A38,_01_EMIS_Data[Rel_D],$C$17)</f>
        <v>7</v>
      </c>
      <c r="J38" s="69">
        <f t="shared" ca="1" si="27"/>
        <v>1</v>
      </c>
      <c r="K38" s="70">
        <f ca="1">SUMIFS(INDIRECT(K$15),_01_EMIS_Data[OrgID],$A38,_01_EMIS_Data[Rel_D],$C$17)</f>
        <v>7</v>
      </c>
      <c r="L38" s="69">
        <f t="shared" ca="1" si="28"/>
        <v>1</v>
      </c>
      <c r="M38" s="70">
        <f ca="1">SUMIFS(INDIRECT(M$15),_01_EMIS_Data[OrgID],$A38,_01_EMIS_Data[Rel_D],$C$17)</f>
        <v>7</v>
      </c>
      <c r="N38" s="69">
        <f t="shared" ca="1" si="29"/>
        <v>1</v>
      </c>
      <c r="O38" s="70">
        <f ca="1">SUMIFS(INDIRECT(O$15),_01_EMIS_Data[OrgID],$A38,_01_EMIS_Data[Rel_D],$C$17)</f>
        <v>7</v>
      </c>
      <c r="P38" s="69">
        <f t="shared" ca="1" si="30"/>
        <v>1</v>
      </c>
      <c r="Q38" s="70">
        <f ca="1">SUMIFS(INDIRECT(Q$15),_01_EMIS_Data[OrgID],$A38,_01_EMIS_Data[Rel_D],$C$17)</f>
        <v>7</v>
      </c>
      <c r="R38" s="69">
        <f t="shared" ca="1" si="31"/>
        <v>1</v>
      </c>
      <c r="S38" s="70">
        <f ca="1">SUMIFS(INDIRECT(S$15),_01_EMIS_Data[OrgID],$A38,_01_EMIS_Data[Rel_D],$C$17)</f>
        <v>7</v>
      </c>
      <c r="T38" s="69">
        <f t="shared" ca="1" si="32"/>
        <v>1</v>
      </c>
      <c r="U38" s="70">
        <f ca="1">SUMIFS(INDIRECT(U$15),_01_EMIS_Data[OrgID],$A38,_01_EMIS_Data[Rel_D],$C$17)</f>
        <v>7</v>
      </c>
      <c r="V38" s="69">
        <f t="shared" ca="1" si="33"/>
        <v>1</v>
      </c>
      <c r="W38" s="70">
        <f ca="1">SUMIFS(INDIRECT(W$15),_01_EMIS_Data[OrgID],$A38,_01_EMIS_Data[Rel_D],$C$17)</f>
        <v>7</v>
      </c>
      <c r="X38" s="69">
        <f t="shared" ca="1" si="34"/>
        <v>1</v>
      </c>
      <c r="Y38" s="75"/>
      <c r="Z38" s="70">
        <f ca="1">SUMIFS(INDIRECT(Z$15),_01_EMIS_Data[OrgID],$A38,_01_EMIS_Data[Rel_D],$C$17)</f>
        <v>7</v>
      </c>
      <c r="AA38" s="70">
        <f ca="1">SUMIFS(INDIRECT(AA$15),_01_EMIS_Data[OrgID],$A38,_01_EMIS_Data[Rel_D],$C$17)</f>
        <v>5</v>
      </c>
      <c r="AB38" s="69">
        <f t="shared" ca="1" si="35"/>
        <v>0.7142857142857143</v>
      </c>
      <c r="AC38" s="70">
        <f ca="1">SUMIFS(INDIRECT(AC$15),_01_EMIS_Data[OrgID],$A38,_01_EMIS_Data[Rel_D],$C$17)</f>
        <v>4</v>
      </c>
      <c r="AD38" s="69">
        <f t="shared" ca="1" si="36"/>
        <v>0.8</v>
      </c>
      <c r="AE38" s="70">
        <f ca="1">SUMIFS(INDIRECT(AE$15),_01_EMIS_Data[OrgID],$A38,_01_EMIS_Data[Rel_D],$C$17)</f>
        <v>5</v>
      </c>
      <c r="AF38" s="69">
        <f t="shared" ca="1" si="37"/>
        <v>1</v>
      </c>
      <c r="AG38" s="70">
        <f ca="1">SUMIFS(INDIRECT(AG$15),_01_EMIS_Data[OrgID],$A38,_01_EMIS_Data[Rel_D],$C$17)</f>
        <v>5</v>
      </c>
      <c r="AH38" s="69">
        <f t="shared" ca="1" si="38"/>
        <v>1</v>
      </c>
      <c r="AI38" s="70">
        <f ca="1">SUMIFS(INDIRECT(AI$15),_01_EMIS_Data[OrgID],$A38,_01_EMIS_Data[Rel_D],$C$17)</f>
        <v>0</v>
      </c>
      <c r="AJ38" s="69">
        <f t="shared" ca="1" si="39"/>
        <v>0</v>
      </c>
      <c r="AK38" s="70">
        <f ca="1">SUMIFS(INDIRECT(AK$15),_01_EMIS_Data[OrgID],$A38,_01_EMIS_Data[Rel_D],$C$17)</f>
        <v>1</v>
      </c>
      <c r="AL38" s="69">
        <f t="shared" ca="1" si="40"/>
        <v>0.2</v>
      </c>
      <c r="AM38" s="19"/>
    </row>
    <row r="39" spans="1:39">
      <c r="A39" s="45" t="s">
        <v>55</v>
      </c>
      <c r="B39" s="34" t="s">
        <v>49</v>
      </c>
      <c r="C39" t="s">
        <v>56</v>
      </c>
      <c r="D39" s="63">
        <f ca="1">SUMIFS(INDIRECT(D$15),_01_EMIS_Data[OrgID],$A39,_01_EMIS_Data[Rel_D],$C$17)</f>
        <v>1</v>
      </c>
      <c r="E39" s="63">
        <f ca="1">SUMIFS(INDIRECT(E$15),_01_EMIS_Data[OrgID],$A39,_01_EMIS_Data[Rel_D],$C$17)</f>
        <v>0</v>
      </c>
      <c r="F39" s="69">
        <f t="shared" ca="1" si="26"/>
        <v>0</v>
      </c>
      <c r="G39" s="63">
        <f ca="1">SUMIFS(INDIRECT(G$15),_01_EMIS_Data[OrgID],$A39,_01_EMIS_Data[Rel_D],$C$17)</f>
        <v>0</v>
      </c>
      <c r="H39" s="69" t="str">
        <f t="shared" ca="1" si="16"/>
        <v>0%</v>
      </c>
      <c r="I39" s="70">
        <f ca="1">SUMIFS(INDIRECT(I$15),_01_EMIS_Data[OrgID],$A39,_01_EMIS_Data[Rel_D],$C$17)</f>
        <v>0</v>
      </c>
      <c r="J39" s="69" t="str">
        <f t="shared" ca="1" si="27"/>
        <v>0%</v>
      </c>
      <c r="K39" s="70">
        <f ca="1">SUMIFS(INDIRECT(K$15),_01_EMIS_Data[OrgID],$A39,_01_EMIS_Data[Rel_D],$C$17)</f>
        <v>0</v>
      </c>
      <c r="L39" s="69" t="str">
        <f t="shared" ca="1" si="28"/>
        <v>0%</v>
      </c>
      <c r="M39" s="70">
        <f ca="1">SUMIFS(INDIRECT(M$15),_01_EMIS_Data[OrgID],$A39,_01_EMIS_Data[Rel_D],$C$17)</f>
        <v>0</v>
      </c>
      <c r="N39" s="69" t="str">
        <f t="shared" ca="1" si="29"/>
        <v>0%</v>
      </c>
      <c r="O39" s="70">
        <f ca="1">SUMIFS(INDIRECT(O$15),_01_EMIS_Data[OrgID],$A39,_01_EMIS_Data[Rel_D],$C$17)</f>
        <v>0</v>
      </c>
      <c r="P39" s="69" t="str">
        <f t="shared" ca="1" si="30"/>
        <v>0%</v>
      </c>
      <c r="Q39" s="70">
        <f ca="1">SUMIFS(INDIRECT(Q$15),_01_EMIS_Data[OrgID],$A39,_01_EMIS_Data[Rel_D],$C$17)</f>
        <v>0</v>
      </c>
      <c r="R39" s="69" t="str">
        <f t="shared" ca="1" si="31"/>
        <v>0%</v>
      </c>
      <c r="S39" s="70">
        <f ca="1">SUMIFS(INDIRECT(S$15),_01_EMIS_Data[OrgID],$A39,_01_EMIS_Data[Rel_D],$C$17)</f>
        <v>0</v>
      </c>
      <c r="T39" s="69" t="str">
        <f t="shared" ca="1" si="32"/>
        <v>0%</v>
      </c>
      <c r="U39" s="70">
        <f ca="1">SUMIFS(INDIRECT(U$15),_01_EMIS_Data[OrgID],$A39,_01_EMIS_Data[Rel_D],$C$17)</f>
        <v>0</v>
      </c>
      <c r="V39" s="69" t="str">
        <f t="shared" ca="1" si="33"/>
        <v>0%</v>
      </c>
      <c r="W39" s="70">
        <f ca="1">SUMIFS(INDIRECT(W$15),_01_EMIS_Data[OrgID],$A39,_01_EMIS_Data[Rel_D],$C$17)</f>
        <v>0</v>
      </c>
      <c r="X39" s="69" t="str">
        <f t="shared" ca="1" si="34"/>
        <v>0%</v>
      </c>
      <c r="Y39" s="75"/>
      <c r="Z39" s="70">
        <f ca="1">SUMIFS(INDIRECT(Z$15),_01_EMIS_Data[OrgID],$A39,_01_EMIS_Data[Rel_D],$C$17)</f>
        <v>0</v>
      </c>
      <c r="AA39" s="70">
        <f ca="1">SUMIFS(INDIRECT(AA$15),_01_EMIS_Data[OrgID],$A39,_01_EMIS_Data[Rel_D],$C$17)</f>
        <v>0</v>
      </c>
      <c r="AB39" s="69" t="str">
        <f t="shared" ca="1" si="35"/>
        <v>0%</v>
      </c>
      <c r="AC39" s="70">
        <f ca="1">SUMIFS(INDIRECT(AC$15),_01_EMIS_Data[OrgID],$A39,_01_EMIS_Data[Rel_D],$C$17)</f>
        <v>0</v>
      </c>
      <c r="AD39" s="69" t="str">
        <f t="shared" ca="1" si="36"/>
        <v>0%</v>
      </c>
      <c r="AE39" s="70">
        <f ca="1">SUMIFS(INDIRECT(AE$15),_01_EMIS_Data[OrgID],$A39,_01_EMIS_Data[Rel_D],$C$17)</f>
        <v>0</v>
      </c>
      <c r="AF39" s="69" t="str">
        <f t="shared" ca="1" si="37"/>
        <v>0%</v>
      </c>
      <c r="AG39" s="70">
        <f ca="1">SUMIFS(INDIRECT(AG$15),_01_EMIS_Data[OrgID],$A39,_01_EMIS_Data[Rel_D],$C$17)</f>
        <v>0</v>
      </c>
      <c r="AH39" s="69" t="str">
        <f t="shared" ca="1" si="38"/>
        <v>0%</v>
      </c>
      <c r="AI39" s="70">
        <f ca="1">SUMIFS(INDIRECT(AI$15),_01_EMIS_Data[OrgID],$A39,_01_EMIS_Data[Rel_D],$C$17)</f>
        <v>0</v>
      </c>
      <c r="AJ39" s="69" t="str">
        <f t="shared" ca="1" si="39"/>
        <v>0%</v>
      </c>
      <c r="AK39" s="70">
        <f ca="1">SUMIFS(INDIRECT(AK$15),_01_EMIS_Data[OrgID],$A39,_01_EMIS_Data[Rel_D],$C$17)</f>
        <v>0</v>
      </c>
      <c r="AL39" s="69" t="str">
        <f t="shared" ca="1" si="40"/>
        <v>0%</v>
      </c>
      <c r="AM39" s="19"/>
    </row>
    <row r="40" spans="1:39">
      <c r="A40" s="45" t="s">
        <v>57</v>
      </c>
      <c r="B40" s="34" t="s">
        <v>58</v>
      </c>
      <c r="C40" t="s">
        <v>59</v>
      </c>
      <c r="D40" s="63">
        <f ca="1">SUMIFS(INDIRECT(D$15),_01_EMIS_Data[OrgID],$A40,_01_EMIS_Data[Rel_D],$C$17)</f>
        <v>11</v>
      </c>
      <c r="E40" s="63">
        <f ca="1">SUMIFS(INDIRECT(E$15),_01_EMIS_Data[OrgID],$A40,_01_EMIS_Data[Rel_D],$C$17)</f>
        <v>0</v>
      </c>
      <c r="F40" s="69">
        <f t="shared" ca="1" si="26"/>
        <v>0</v>
      </c>
      <c r="G40" s="63">
        <f ca="1">SUMIFS(INDIRECT(G$15),_01_EMIS_Data[OrgID],$A40,_01_EMIS_Data[Rel_D],$C$17)</f>
        <v>0</v>
      </c>
      <c r="H40" s="69" t="str">
        <f t="shared" ca="1" si="16"/>
        <v>0%</v>
      </c>
      <c r="I40" s="70">
        <f ca="1">SUMIFS(INDIRECT(I$15),_01_EMIS_Data[OrgID],$A40,_01_EMIS_Data[Rel_D],$C$17)</f>
        <v>0</v>
      </c>
      <c r="J40" s="69" t="str">
        <f t="shared" ca="1" si="27"/>
        <v>0%</v>
      </c>
      <c r="K40" s="70">
        <f ca="1">SUMIFS(INDIRECT(K$15),_01_EMIS_Data[OrgID],$A40,_01_EMIS_Data[Rel_D],$C$17)</f>
        <v>0</v>
      </c>
      <c r="L40" s="69" t="str">
        <f t="shared" ca="1" si="28"/>
        <v>0%</v>
      </c>
      <c r="M40" s="70">
        <f ca="1">SUMIFS(INDIRECT(M$15),_01_EMIS_Data[OrgID],$A40,_01_EMIS_Data[Rel_D],$C$17)</f>
        <v>0</v>
      </c>
      <c r="N40" s="69" t="str">
        <f t="shared" ca="1" si="29"/>
        <v>0%</v>
      </c>
      <c r="O40" s="70">
        <f ca="1">SUMIFS(INDIRECT(O$15),_01_EMIS_Data[OrgID],$A40,_01_EMIS_Data[Rel_D],$C$17)</f>
        <v>0</v>
      </c>
      <c r="P40" s="69" t="str">
        <f t="shared" ca="1" si="30"/>
        <v>0%</v>
      </c>
      <c r="Q40" s="70">
        <f ca="1">SUMIFS(INDIRECT(Q$15),_01_EMIS_Data[OrgID],$A40,_01_EMIS_Data[Rel_D],$C$17)</f>
        <v>0</v>
      </c>
      <c r="R40" s="69" t="str">
        <f t="shared" ca="1" si="31"/>
        <v>0%</v>
      </c>
      <c r="S40" s="70">
        <f ca="1">SUMIFS(INDIRECT(S$15),_01_EMIS_Data[OrgID],$A40,_01_EMIS_Data[Rel_D],$C$17)</f>
        <v>0</v>
      </c>
      <c r="T40" s="69" t="str">
        <f t="shared" ca="1" si="32"/>
        <v>0%</v>
      </c>
      <c r="U40" s="70">
        <f ca="1">SUMIFS(INDIRECT(U$15),_01_EMIS_Data[OrgID],$A40,_01_EMIS_Data[Rel_D],$C$17)</f>
        <v>0</v>
      </c>
      <c r="V40" s="69" t="str">
        <f t="shared" ca="1" si="33"/>
        <v>0%</v>
      </c>
      <c r="W40" s="70">
        <f ca="1">SUMIFS(INDIRECT(W$15),_01_EMIS_Data[OrgID],$A40,_01_EMIS_Data[Rel_D],$C$17)</f>
        <v>0</v>
      </c>
      <c r="X40" s="69" t="str">
        <f t="shared" ca="1" si="34"/>
        <v>0%</v>
      </c>
      <c r="Y40" s="75"/>
      <c r="Z40" s="70">
        <f ca="1">SUMIFS(INDIRECT(Z$15),_01_EMIS_Data[OrgID],$A40,_01_EMIS_Data[Rel_D],$C$17)</f>
        <v>0</v>
      </c>
      <c r="AA40" s="70">
        <f ca="1">SUMIFS(INDIRECT(AA$15),_01_EMIS_Data[OrgID],$A40,_01_EMIS_Data[Rel_D],$C$17)</f>
        <v>0</v>
      </c>
      <c r="AB40" s="69" t="str">
        <f t="shared" ca="1" si="35"/>
        <v>0%</v>
      </c>
      <c r="AC40" s="70">
        <f ca="1">SUMIFS(INDIRECT(AC$15),_01_EMIS_Data[OrgID],$A40,_01_EMIS_Data[Rel_D],$C$17)</f>
        <v>0</v>
      </c>
      <c r="AD40" s="69" t="str">
        <f t="shared" ca="1" si="36"/>
        <v>0%</v>
      </c>
      <c r="AE40" s="70">
        <f ca="1">SUMIFS(INDIRECT(AE$15),_01_EMIS_Data[OrgID],$A40,_01_EMIS_Data[Rel_D],$C$17)</f>
        <v>0</v>
      </c>
      <c r="AF40" s="69" t="str">
        <f t="shared" ca="1" si="37"/>
        <v>0%</v>
      </c>
      <c r="AG40" s="70">
        <f ca="1">SUMIFS(INDIRECT(AG$15),_01_EMIS_Data[OrgID],$A40,_01_EMIS_Data[Rel_D],$C$17)</f>
        <v>0</v>
      </c>
      <c r="AH40" s="69" t="str">
        <f t="shared" ca="1" si="38"/>
        <v>0%</v>
      </c>
      <c r="AI40" s="70">
        <f ca="1">SUMIFS(INDIRECT(AI$15),_01_EMIS_Data[OrgID],$A40,_01_EMIS_Data[Rel_D],$C$17)</f>
        <v>0</v>
      </c>
      <c r="AJ40" s="69" t="str">
        <f t="shared" ca="1" si="39"/>
        <v>0%</v>
      </c>
      <c r="AK40" s="70">
        <f ca="1">SUMIFS(INDIRECT(AK$15),_01_EMIS_Data[OrgID],$A40,_01_EMIS_Data[Rel_D],$C$17)</f>
        <v>0</v>
      </c>
      <c r="AL40" s="69" t="str">
        <f t="shared" ca="1" si="40"/>
        <v>0%</v>
      </c>
      <c r="AM40" s="19"/>
    </row>
    <row r="41" spans="1:39">
      <c r="A41" s="45" t="s">
        <v>60</v>
      </c>
      <c r="B41" s="34" t="s">
        <v>58</v>
      </c>
      <c r="C41" t="s">
        <v>61</v>
      </c>
      <c r="D41" s="63">
        <f ca="1">SUMIFS(INDIRECT(D$15),_01_EMIS_Data[OrgID],$A41,_01_EMIS_Data[Rel_D],$C$17)</f>
        <v>23</v>
      </c>
      <c r="E41" s="63">
        <f ca="1">SUMIFS(INDIRECT(E$15),_01_EMIS_Data[OrgID],$A41,_01_EMIS_Data[Rel_D],$C$17)</f>
        <v>14</v>
      </c>
      <c r="F41" s="69">
        <f t="shared" ca="1" si="26"/>
        <v>0.60869565217391308</v>
      </c>
      <c r="G41" s="63">
        <f ca="1">SUMIFS(INDIRECT(G$15),_01_EMIS_Data[OrgID],$A41,_01_EMIS_Data[Rel_D],$C$17)</f>
        <v>0</v>
      </c>
      <c r="H41" s="69">
        <f t="shared" ca="1" si="16"/>
        <v>0</v>
      </c>
      <c r="I41" s="70">
        <f ca="1">SUMIFS(INDIRECT(I$15),_01_EMIS_Data[OrgID],$A41,_01_EMIS_Data[Rel_D],$C$17)</f>
        <v>1</v>
      </c>
      <c r="J41" s="69">
        <f t="shared" ca="1" si="27"/>
        <v>7.1428571428571425E-2</v>
      </c>
      <c r="K41" s="70">
        <f ca="1">SUMIFS(INDIRECT(K$15),_01_EMIS_Data[OrgID],$A41,_01_EMIS_Data[Rel_D],$C$17)</f>
        <v>6</v>
      </c>
      <c r="L41" s="69">
        <f t="shared" ca="1" si="28"/>
        <v>0.42857142857142855</v>
      </c>
      <c r="M41" s="70">
        <f ca="1">SUMIFS(INDIRECT(M$15),_01_EMIS_Data[OrgID],$A41,_01_EMIS_Data[Rel_D],$C$17)</f>
        <v>6</v>
      </c>
      <c r="N41" s="69">
        <f t="shared" ca="1" si="29"/>
        <v>0.42857142857142855</v>
      </c>
      <c r="O41" s="70">
        <f ca="1">SUMIFS(INDIRECT(O$15),_01_EMIS_Data[OrgID],$A41,_01_EMIS_Data[Rel_D],$C$17)</f>
        <v>0</v>
      </c>
      <c r="P41" s="69">
        <f t="shared" ca="1" si="30"/>
        <v>0</v>
      </c>
      <c r="Q41" s="70">
        <f ca="1">SUMIFS(INDIRECT(Q$15),_01_EMIS_Data[OrgID],$A41,_01_EMIS_Data[Rel_D],$C$17)</f>
        <v>2</v>
      </c>
      <c r="R41" s="69">
        <f t="shared" ca="1" si="31"/>
        <v>0.14285714285714285</v>
      </c>
      <c r="S41" s="70">
        <f ca="1">SUMIFS(INDIRECT(S$15),_01_EMIS_Data[OrgID],$A41,_01_EMIS_Data[Rel_D],$C$17)</f>
        <v>0</v>
      </c>
      <c r="T41" s="69">
        <f t="shared" ca="1" si="32"/>
        <v>0</v>
      </c>
      <c r="U41" s="70">
        <f ca="1">SUMIFS(INDIRECT(U$15),_01_EMIS_Data[OrgID],$A41,_01_EMIS_Data[Rel_D],$C$17)</f>
        <v>8</v>
      </c>
      <c r="V41" s="69">
        <f t="shared" ca="1" si="33"/>
        <v>0.5714285714285714</v>
      </c>
      <c r="W41" s="70">
        <f ca="1">SUMIFS(INDIRECT(W$15),_01_EMIS_Data[OrgID],$A41,_01_EMIS_Data[Rel_D],$C$17)</f>
        <v>13</v>
      </c>
      <c r="X41" s="69">
        <f t="shared" ca="1" si="34"/>
        <v>0.9285714285714286</v>
      </c>
      <c r="Y41" s="75"/>
      <c r="Z41" s="70">
        <f ca="1">SUMIFS(INDIRECT(Z$15),_01_EMIS_Data[OrgID],$A41,_01_EMIS_Data[Rel_D],$C$17)</f>
        <v>14</v>
      </c>
      <c r="AA41" s="70">
        <f ca="1">SUMIFS(INDIRECT(AA$15),_01_EMIS_Data[OrgID],$A41,_01_EMIS_Data[Rel_D],$C$17)</f>
        <v>11</v>
      </c>
      <c r="AB41" s="69">
        <f t="shared" ca="1" si="35"/>
        <v>0.7857142857142857</v>
      </c>
      <c r="AC41" s="70">
        <f ca="1">SUMIFS(INDIRECT(AC$15),_01_EMIS_Data[OrgID],$A41,_01_EMIS_Data[Rel_D],$C$17)</f>
        <v>10</v>
      </c>
      <c r="AD41" s="69">
        <f t="shared" ca="1" si="36"/>
        <v>0.90909090909090906</v>
      </c>
      <c r="AE41" s="70">
        <f ca="1">SUMIFS(INDIRECT(AE$15),_01_EMIS_Data[OrgID],$A41,_01_EMIS_Data[Rel_D],$C$17)</f>
        <v>9</v>
      </c>
      <c r="AF41" s="69">
        <f t="shared" ca="1" si="37"/>
        <v>0.81818181818181823</v>
      </c>
      <c r="AG41" s="70">
        <f ca="1">SUMIFS(INDIRECT(AG$15),_01_EMIS_Data[OrgID],$A41,_01_EMIS_Data[Rel_D],$C$17)</f>
        <v>11</v>
      </c>
      <c r="AH41" s="69">
        <f t="shared" ca="1" si="38"/>
        <v>1</v>
      </c>
      <c r="AI41" s="70">
        <f ca="1">SUMIFS(INDIRECT(AI$15),_01_EMIS_Data[OrgID],$A41,_01_EMIS_Data[Rel_D],$C$17)</f>
        <v>0</v>
      </c>
      <c r="AJ41" s="69">
        <f t="shared" ca="1" si="39"/>
        <v>0</v>
      </c>
      <c r="AK41" s="70">
        <f ca="1">SUMIFS(INDIRECT(AK$15),_01_EMIS_Data[OrgID],$A41,_01_EMIS_Data[Rel_D],$C$17)</f>
        <v>1</v>
      </c>
      <c r="AL41" s="69">
        <f t="shared" ca="1" si="40"/>
        <v>9.0909090909090912E-2</v>
      </c>
      <c r="AM41" s="19"/>
    </row>
    <row r="42" spans="1:39">
      <c r="A42" s="45" t="s">
        <v>62</v>
      </c>
      <c r="B42" s="34" t="s">
        <v>58</v>
      </c>
      <c r="C42" t="s">
        <v>63</v>
      </c>
      <c r="D42" s="63">
        <f ca="1">SUMIFS(INDIRECT(D$15),_01_EMIS_Data[OrgID],$A42,_01_EMIS_Data[Rel_D],$C$17)</f>
        <v>7</v>
      </c>
      <c r="E42" s="63">
        <f ca="1">SUMIFS(INDIRECT(E$15),_01_EMIS_Data[OrgID],$A42,_01_EMIS_Data[Rel_D],$C$17)</f>
        <v>0</v>
      </c>
      <c r="F42" s="69">
        <f t="shared" ca="1" si="26"/>
        <v>0</v>
      </c>
      <c r="G42" s="63">
        <f ca="1">SUMIFS(INDIRECT(G$15),_01_EMIS_Data[OrgID],$A42,_01_EMIS_Data[Rel_D],$C$17)</f>
        <v>0</v>
      </c>
      <c r="H42" s="69" t="str">
        <f t="shared" ca="1" si="16"/>
        <v>0%</v>
      </c>
      <c r="I42" s="70">
        <f ca="1">SUMIFS(INDIRECT(I$15),_01_EMIS_Data[OrgID],$A42,_01_EMIS_Data[Rel_D],$C$17)</f>
        <v>0</v>
      </c>
      <c r="J42" s="69" t="str">
        <f t="shared" ca="1" si="27"/>
        <v>0%</v>
      </c>
      <c r="K42" s="70">
        <f ca="1">SUMIFS(INDIRECT(K$15),_01_EMIS_Data[OrgID],$A42,_01_EMIS_Data[Rel_D],$C$17)</f>
        <v>0</v>
      </c>
      <c r="L42" s="69" t="str">
        <f t="shared" ca="1" si="28"/>
        <v>0%</v>
      </c>
      <c r="M42" s="70">
        <f ca="1">SUMIFS(INDIRECT(M$15),_01_EMIS_Data[OrgID],$A42,_01_EMIS_Data[Rel_D],$C$17)</f>
        <v>0</v>
      </c>
      <c r="N42" s="69" t="str">
        <f t="shared" ca="1" si="29"/>
        <v>0%</v>
      </c>
      <c r="O42" s="70">
        <f ca="1">SUMIFS(INDIRECT(O$15),_01_EMIS_Data[OrgID],$A42,_01_EMIS_Data[Rel_D],$C$17)</f>
        <v>0</v>
      </c>
      <c r="P42" s="69" t="str">
        <f t="shared" ca="1" si="30"/>
        <v>0%</v>
      </c>
      <c r="Q42" s="70">
        <f ca="1">SUMIFS(INDIRECT(Q$15),_01_EMIS_Data[OrgID],$A42,_01_EMIS_Data[Rel_D],$C$17)</f>
        <v>0</v>
      </c>
      <c r="R42" s="69" t="str">
        <f t="shared" ca="1" si="31"/>
        <v>0%</v>
      </c>
      <c r="S42" s="70">
        <f ca="1">SUMIFS(INDIRECT(S$15),_01_EMIS_Data[OrgID],$A42,_01_EMIS_Data[Rel_D],$C$17)</f>
        <v>0</v>
      </c>
      <c r="T42" s="69" t="str">
        <f t="shared" ca="1" si="32"/>
        <v>0%</v>
      </c>
      <c r="U42" s="70">
        <f ca="1">SUMIFS(INDIRECT(U$15),_01_EMIS_Data[OrgID],$A42,_01_EMIS_Data[Rel_D],$C$17)</f>
        <v>0</v>
      </c>
      <c r="V42" s="69" t="str">
        <f t="shared" ca="1" si="33"/>
        <v>0%</v>
      </c>
      <c r="W42" s="70">
        <f ca="1">SUMIFS(INDIRECT(W$15),_01_EMIS_Data[OrgID],$A42,_01_EMIS_Data[Rel_D],$C$17)</f>
        <v>0</v>
      </c>
      <c r="X42" s="69" t="str">
        <f t="shared" ca="1" si="34"/>
        <v>0%</v>
      </c>
      <c r="Y42" s="75"/>
      <c r="Z42" s="70">
        <f ca="1">SUMIFS(INDIRECT(Z$15),_01_EMIS_Data[OrgID],$A42,_01_EMIS_Data[Rel_D],$C$17)</f>
        <v>0</v>
      </c>
      <c r="AA42" s="70">
        <f ca="1">SUMIFS(INDIRECT(AA$15),_01_EMIS_Data[OrgID],$A42,_01_EMIS_Data[Rel_D],$C$17)</f>
        <v>0</v>
      </c>
      <c r="AB42" s="69" t="str">
        <f t="shared" ca="1" si="35"/>
        <v>0%</v>
      </c>
      <c r="AC42" s="70">
        <f ca="1">SUMIFS(INDIRECT(AC$15),_01_EMIS_Data[OrgID],$A42,_01_EMIS_Data[Rel_D],$C$17)</f>
        <v>0</v>
      </c>
      <c r="AD42" s="69" t="str">
        <f t="shared" ca="1" si="36"/>
        <v>0%</v>
      </c>
      <c r="AE42" s="70">
        <f ca="1">SUMIFS(INDIRECT(AE$15),_01_EMIS_Data[OrgID],$A42,_01_EMIS_Data[Rel_D],$C$17)</f>
        <v>0</v>
      </c>
      <c r="AF42" s="69" t="str">
        <f t="shared" ca="1" si="37"/>
        <v>0%</v>
      </c>
      <c r="AG42" s="70">
        <f ca="1">SUMIFS(INDIRECT(AG$15),_01_EMIS_Data[OrgID],$A42,_01_EMIS_Data[Rel_D],$C$17)</f>
        <v>0</v>
      </c>
      <c r="AH42" s="69" t="str">
        <f t="shared" ca="1" si="38"/>
        <v>0%</v>
      </c>
      <c r="AI42" s="70">
        <f ca="1">SUMIFS(INDIRECT(AI$15),_01_EMIS_Data[OrgID],$A42,_01_EMIS_Data[Rel_D],$C$17)</f>
        <v>0</v>
      </c>
      <c r="AJ42" s="69" t="str">
        <f t="shared" ca="1" si="39"/>
        <v>0%</v>
      </c>
      <c r="AK42" s="70">
        <f ca="1">SUMIFS(INDIRECT(AK$15),_01_EMIS_Data[OrgID],$A42,_01_EMIS_Data[Rel_D],$C$17)</f>
        <v>0</v>
      </c>
      <c r="AL42" s="69" t="str">
        <f t="shared" ca="1" si="40"/>
        <v>0%</v>
      </c>
      <c r="AM42" s="19"/>
    </row>
    <row r="43" spans="1:39">
      <c r="A43" s="45" t="s">
        <v>64</v>
      </c>
      <c r="B43" s="34" t="s">
        <v>58</v>
      </c>
      <c r="C43" t="s">
        <v>65</v>
      </c>
      <c r="D43" s="63">
        <f ca="1">SUMIFS(INDIRECT(D$15),_01_EMIS_Data[OrgID],$A43,_01_EMIS_Data[Rel_D],$C$17)</f>
        <v>18</v>
      </c>
      <c r="E43" s="63">
        <f ca="1">SUMIFS(INDIRECT(E$15),_01_EMIS_Data[OrgID],$A43,_01_EMIS_Data[Rel_D],$C$17)</f>
        <v>0</v>
      </c>
      <c r="F43" s="69">
        <f t="shared" ca="1" si="26"/>
        <v>0</v>
      </c>
      <c r="G43" s="63">
        <f ca="1">SUMIFS(INDIRECT(G$15),_01_EMIS_Data[OrgID],$A43,_01_EMIS_Data[Rel_D],$C$17)</f>
        <v>0</v>
      </c>
      <c r="H43" s="69" t="str">
        <f t="shared" ca="1" si="16"/>
        <v>0%</v>
      </c>
      <c r="I43" s="70">
        <f ca="1">SUMIFS(INDIRECT(I$15),_01_EMIS_Data[OrgID],$A43,_01_EMIS_Data[Rel_D],$C$17)</f>
        <v>0</v>
      </c>
      <c r="J43" s="69" t="str">
        <f t="shared" ca="1" si="27"/>
        <v>0%</v>
      </c>
      <c r="K43" s="70">
        <f ca="1">SUMIFS(INDIRECT(K$15),_01_EMIS_Data[OrgID],$A43,_01_EMIS_Data[Rel_D],$C$17)</f>
        <v>0</v>
      </c>
      <c r="L43" s="69" t="str">
        <f t="shared" ca="1" si="28"/>
        <v>0%</v>
      </c>
      <c r="M43" s="70">
        <f ca="1">SUMIFS(INDIRECT(M$15),_01_EMIS_Data[OrgID],$A43,_01_EMIS_Data[Rel_D],$C$17)</f>
        <v>0</v>
      </c>
      <c r="N43" s="69" t="str">
        <f t="shared" ca="1" si="29"/>
        <v>0%</v>
      </c>
      <c r="O43" s="70">
        <f ca="1">SUMIFS(INDIRECT(O$15),_01_EMIS_Data[OrgID],$A43,_01_EMIS_Data[Rel_D],$C$17)</f>
        <v>0</v>
      </c>
      <c r="P43" s="69" t="str">
        <f t="shared" ca="1" si="30"/>
        <v>0%</v>
      </c>
      <c r="Q43" s="70">
        <f ca="1">SUMIFS(INDIRECT(Q$15),_01_EMIS_Data[OrgID],$A43,_01_EMIS_Data[Rel_D],$C$17)</f>
        <v>0</v>
      </c>
      <c r="R43" s="69" t="str">
        <f t="shared" ca="1" si="31"/>
        <v>0%</v>
      </c>
      <c r="S43" s="70">
        <f ca="1">SUMIFS(INDIRECT(S$15),_01_EMIS_Data[OrgID],$A43,_01_EMIS_Data[Rel_D],$C$17)</f>
        <v>0</v>
      </c>
      <c r="T43" s="69" t="str">
        <f t="shared" ca="1" si="32"/>
        <v>0%</v>
      </c>
      <c r="U43" s="70">
        <f ca="1">SUMIFS(INDIRECT(U$15),_01_EMIS_Data[OrgID],$A43,_01_EMIS_Data[Rel_D],$C$17)</f>
        <v>0</v>
      </c>
      <c r="V43" s="69" t="str">
        <f t="shared" ca="1" si="33"/>
        <v>0%</v>
      </c>
      <c r="W43" s="70">
        <f ca="1">SUMIFS(INDIRECT(W$15),_01_EMIS_Data[OrgID],$A43,_01_EMIS_Data[Rel_D],$C$17)</f>
        <v>0</v>
      </c>
      <c r="X43" s="69" t="str">
        <f t="shared" ca="1" si="34"/>
        <v>0%</v>
      </c>
      <c r="Y43" s="75"/>
      <c r="Z43" s="70">
        <f ca="1">SUMIFS(INDIRECT(Z$15),_01_EMIS_Data[OrgID],$A43,_01_EMIS_Data[Rel_D],$C$17)</f>
        <v>0</v>
      </c>
      <c r="AA43" s="70">
        <f ca="1">SUMIFS(INDIRECT(AA$15),_01_EMIS_Data[OrgID],$A43,_01_EMIS_Data[Rel_D],$C$17)</f>
        <v>0</v>
      </c>
      <c r="AB43" s="69" t="str">
        <f t="shared" ca="1" si="35"/>
        <v>0%</v>
      </c>
      <c r="AC43" s="70">
        <f ca="1">SUMIFS(INDIRECT(AC$15),_01_EMIS_Data[OrgID],$A43,_01_EMIS_Data[Rel_D],$C$17)</f>
        <v>0</v>
      </c>
      <c r="AD43" s="69" t="str">
        <f t="shared" ca="1" si="36"/>
        <v>0%</v>
      </c>
      <c r="AE43" s="70">
        <f ca="1">SUMIFS(INDIRECT(AE$15),_01_EMIS_Data[OrgID],$A43,_01_EMIS_Data[Rel_D],$C$17)</f>
        <v>0</v>
      </c>
      <c r="AF43" s="69" t="str">
        <f t="shared" ca="1" si="37"/>
        <v>0%</v>
      </c>
      <c r="AG43" s="70">
        <f ca="1">SUMIFS(INDIRECT(AG$15),_01_EMIS_Data[OrgID],$A43,_01_EMIS_Data[Rel_D],$C$17)</f>
        <v>0</v>
      </c>
      <c r="AH43" s="69" t="str">
        <f t="shared" ca="1" si="38"/>
        <v>0%</v>
      </c>
      <c r="AI43" s="70">
        <f ca="1">SUMIFS(INDIRECT(AI$15),_01_EMIS_Data[OrgID],$A43,_01_EMIS_Data[Rel_D],$C$17)</f>
        <v>0</v>
      </c>
      <c r="AJ43" s="69" t="str">
        <f t="shared" ca="1" si="39"/>
        <v>0%</v>
      </c>
      <c r="AK43" s="70">
        <f ca="1">SUMIFS(INDIRECT(AK$15),_01_EMIS_Data[OrgID],$A43,_01_EMIS_Data[Rel_D],$C$17)</f>
        <v>0</v>
      </c>
      <c r="AL43" s="69" t="str">
        <f t="shared" ca="1" si="40"/>
        <v>0%</v>
      </c>
      <c r="AM43" s="19"/>
    </row>
    <row r="44" spans="1:39">
      <c r="A44" s="45" t="s">
        <v>66</v>
      </c>
      <c r="B44" s="34" t="s">
        <v>58</v>
      </c>
      <c r="C44" t="s">
        <v>67</v>
      </c>
      <c r="D44" s="63">
        <f ca="1">SUMIFS(INDIRECT(D$15),_01_EMIS_Data[OrgID],$A44,_01_EMIS_Data[Rel_D],$C$17)</f>
        <v>2</v>
      </c>
      <c r="E44" s="63">
        <f ca="1">SUMIFS(INDIRECT(E$15),_01_EMIS_Data[OrgID],$A44,_01_EMIS_Data[Rel_D],$C$17)</f>
        <v>0</v>
      </c>
      <c r="F44" s="69">
        <f t="shared" ca="1" si="26"/>
        <v>0</v>
      </c>
      <c r="G44" s="63">
        <f ca="1">SUMIFS(INDIRECT(G$15),_01_EMIS_Data[OrgID],$A44,_01_EMIS_Data[Rel_D],$C$17)</f>
        <v>0</v>
      </c>
      <c r="H44" s="69" t="str">
        <f t="shared" ca="1" si="16"/>
        <v>0%</v>
      </c>
      <c r="I44" s="70">
        <f ca="1">SUMIFS(INDIRECT(I$15),_01_EMIS_Data[OrgID],$A44,_01_EMIS_Data[Rel_D],$C$17)</f>
        <v>0</v>
      </c>
      <c r="J44" s="69" t="str">
        <f t="shared" ca="1" si="27"/>
        <v>0%</v>
      </c>
      <c r="K44" s="70">
        <f ca="1">SUMIFS(INDIRECT(K$15),_01_EMIS_Data[OrgID],$A44,_01_EMIS_Data[Rel_D],$C$17)</f>
        <v>0</v>
      </c>
      <c r="L44" s="69" t="str">
        <f t="shared" ca="1" si="28"/>
        <v>0%</v>
      </c>
      <c r="M44" s="70">
        <f ca="1">SUMIFS(INDIRECT(M$15),_01_EMIS_Data[OrgID],$A44,_01_EMIS_Data[Rel_D],$C$17)</f>
        <v>0</v>
      </c>
      <c r="N44" s="69" t="str">
        <f t="shared" ca="1" si="29"/>
        <v>0%</v>
      </c>
      <c r="O44" s="70">
        <f ca="1">SUMIFS(INDIRECT(O$15),_01_EMIS_Data[OrgID],$A44,_01_EMIS_Data[Rel_D],$C$17)</f>
        <v>0</v>
      </c>
      <c r="P44" s="69" t="str">
        <f t="shared" ca="1" si="30"/>
        <v>0%</v>
      </c>
      <c r="Q44" s="70">
        <f ca="1">SUMIFS(INDIRECT(Q$15),_01_EMIS_Data[OrgID],$A44,_01_EMIS_Data[Rel_D],$C$17)</f>
        <v>0</v>
      </c>
      <c r="R44" s="69" t="str">
        <f t="shared" ca="1" si="31"/>
        <v>0%</v>
      </c>
      <c r="S44" s="70">
        <f ca="1">SUMIFS(INDIRECT(S$15),_01_EMIS_Data[OrgID],$A44,_01_EMIS_Data[Rel_D],$C$17)</f>
        <v>0</v>
      </c>
      <c r="T44" s="69" t="str">
        <f t="shared" ca="1" si="32"/>
        <v>0%</v>
      </c>
      <c r="U44" s="70">
        <f ca="1">SUMIFS(INDIRECT(U$15),_01_EMIS_Data[OrgID],$A44,_01_EMIS_Data[Rel_D],$C$17)</f>
        <v>0</v>
      </c>
      <c r="V44" s="69" t="str">
        <f t="shared" ca="1" si="33"/>
        <v>0%</v>
      </c>
      <c r="W44" s="70">
        <f ca="1">SUMIFS(INDIRECT(W$15),_01_EMIS_Data[OrgID],$A44,_01_EMIS_Data[Rel_D],$C$17)</f>
        <v>0</v>
      </c>
      <c r="X44" s="69" t="str">
        <f t="shared" ca="1" si="34"/>
        <v>0%</v>
      </c>
      <c r="Y44" s="75"/>
      <c r="Z44" s="70">
        <f ca="1">SUMIFS(INDIRECT(Z$15),_01_EMIS_Data[OrgID],$A44,_01_EMIS_Data[Rel_D],$C$17)</f>
        <v>0</v>
      </c>
      <c r="AA44" s="70">
        <f ca="1">SUMIFS(INDIRECT(AA$15),_01_EMIS_Data[OrgID],$A44,_01_EMIS_Data[Rel_D],$C$17)</f>
        <v>0</v>
      </c>
      <c r="AB44" s="69" t="str">
        <f t="shared" ca="1" si="35"/>
        <v>0%</v>
      </c>
      <c r="AC44" s="70">
        <f ca="1">SUMIFS(INDIRECT(AC$15),_01_EMIS_Data[OrgID],$A44,_01_EMIS_Data[Rel_D],$C$17)</f>
        <v>0</v>
      </c>
      <c r="AD44" s="69" t="str">
        <f t="shared" ca="1" si="36"/>
        <v>0%</v>
      </c>
      <c r="AE44" s="70">
        <f ca="1">SUMIFS(INDIRECT(AE$15),_01_EMIS_Data[OrgID],$A44,_01_EMIS_Data[Rel_D],$C$17)</f>
        <v>0</v>
      </c>
      <c r="AF44" s="69" t="str">
        <f t="shared" ca="1" si="37"/>
        <v>0%</v>
      </c>
      <c r="AG44" s="70">
        <f ca="1">SUMIFS(INDIRECT(AG$15),_01_EMIS_Data[OrgID],$A44,_01_EMIS_Data[Rel_D],$C$17)</f>
        <v>0</v>
      </c>
      <c r="AH44" s="69" t="str">
        <f t="shared" ca="1" si="38"/>
        <v>0%</v>
      </c>
      <c r="AI44" s="70">
        <f ca="1">SUMIFS(INDIRECT(AI$15),_01_EMIS_Data[OrgID],$A44,_01_EMIS_Data[Rel_D],$C$17)</f>
        <v>0</v>
      </c>
      <c r="AJ44" s="69" t="str">
        <f t="shared" ca="1" si="39"/>
        <v>0%</v>
      </c>
      <c r="AK44" s="70">
        <f ca="1">SUMIFS(INDIRECT(AK$15),_01_EMIS_Data[OrgID],$A44,_01_EMIS_Data[Rel_D],$C$17)</f>
        <v>0</v>
      </c>
      <c r="AL44" s="69" t="str">
        <f t="shared" ca="1" si="40"/>
        <v>0%</v>
      </c>
      <c r="AM44" s="19"/>
    </row>
    <row r="45" spans="1:39">
      <c r="A45" s="45" t="s">
        <v>68</v>
      </c>
      <c r="B45" s="34" t="s">
        <v>58</v>
      </c>
      <c r="C45" t="s">
        <v>69</v>
      </c>
      <c r="D45" s="63">
        <f ca="1">SUMIFS(INDIRECT(D$15),_01_EMIS_Data[OrgID],$A45,_01_EMIS_Data[Rel_D],$C$17)</f>
        <v>10</v>
      </c>
      <c r="E45" s="63">
        <f ca="1">SUMIFS(INDIRECT(E$15),_01_EMIS_Data[OrgID],$A45,_01_EMIS_Data[Rel_D],$C$17)</f>
        <v>0</v>
      </c>
      <c r="F45" s="69">
        <f t="shared" ca="1" si="26"/>
        <v>0</v>
      </c>
      <c r="G45" s="63">
        <f ca="1">SUMIFS(INDIRECT(G$15),_01_EMIS_Data[OrgID],$A45,_01_EMIS_Data[Rel_D],$C$17)</f>
        <v>0</v>
      </c>
      <c r="H45" s="69" t="str">
        <f t="shared" ca="1" si="16"/>
        <v>0%</v>
      </c>
      <c r="I45" s="70">
        <f ca="1">SUMIFS(INDIRECT(I$15),_01_EMIS_Data[OrgID],$A45,_01_EMIS_Data[Rel_D],$C$17)</f>
        <v>0</v>
      </c>
      <c r="J45" s="69" t="str">
        <f t="shared" ca="1" si="27"/>
        <v>0%</v>
      </c>
      <c r="K45" s="70">
        <f ca="1">SUMIFS(INDIRECT(K$15),_01_EMIS_Data[OrgID],$A45,_01_EMIS_Data[Rel_D],$C$17)</f>
        <v>0</v>
      </c>
      <c r="L45" s="69" t="str">
        <f t="shared" ca="1" si="28"/>
        <v>0%</v>
      </c>
      <c r="M45" s="70">
        <f ca="1">SUMIFS(INDIRECT(M$15),_01_EMIS_Data[OrgID],$A45,_01_EMIS_Data[Rel_D],$C$17)</f>
        <v>0</v>
      </c>
      <c r="N45" s="69" t="str">
        <f t="shared" ca="1" si="29"/>
        <v>0%</v>
      </c>
      <c r="O45" s="70">
        <f ca="1">SUMIFS(INDIRECT(O$15),_01_EMIS_Data[OrgID],$A45,_01_EMIS_Data[Rel_D],$C$17)</f>
        <v>0</v>
      </c>
      <c r="P45" s="69" t="str">
        <f t="shared" ca="1" si="30"/>
        <v>0%</v>
      </c>
      <c r="Q45" s="70">
        <f ca="1">SUMIFS(INDIRECT(Q$15),_01_EMIS_Data[OrgID],$A45,_01_EMIS_Data[Rel_D],$C$17)</f>
        <v>0</v>
      </c>
      <c r="R45" s="69" t="str">
        <f t="shared" ca="1" si="31"/>
        <v>0%</v>
      </c>
      <c r="S45" s="70">
        <f ca="1">SUMIFS(INDIRECT(S$15),_01_EMIS_Data[OrgID],$A45,_01_EMIS_Data[Rel_D],$C$17)</f>
        <v>0</v>
      </c>
      <c r="T45" s="69" t="str">
        <f t="shared" ca="1" si="32"/>
        <v>0%</v>
      </c>
      <c r="U45" s="70">
        <f ca="1">SUMIFS(INDIRECT(U$15),_01_EMIS_Data[OrgID],$A45,_01_EMIS_Data[Rel_D],$C$17)</f>
        <v>0</v>
      </c>
      <c r="V45" s="69" t="str">
        <f t="shared" ca="1" si="33"/>
        <v>0%</v>
      </c>
      <c r="W45" s="70">
        <f ca="1">SUMIFS(INDIRECT(W$15),_01_EMIS_Data[OrgID],$A45,_01_EMIS_Data[Rel_D],$C$17)</f>
        <v>0</v>
      </c>
      <c r="X45" s="69" t="str">
        <f t="shared" ca="1" si="34"/>
        <v>0%</v>
      </c>
      <c r="Y45" s="75"/>
      <c r="Z45" s="70">
        <f ca="1">SUMIFS(INDIRECT(Z$15),_01_EMIS_Data[OrgID],$A45,_01_EMIS_Data[Rel_D],$C$17)</f>
        <v>0</v>
      </c>
      <c r="AA45" s="70">
        <f ca="1">SUMIFS(INDIRECT(AA$15),_01_EMIS_Data[OrgID],$A45,_01_EMIS_Data[Rel_D],$C$17)</f>
        <v>0</v>
      </c>
      <c r="AB45" s="69" t="str">
        <f t="shared" ca="1" si="35"/>
        <v>0%</v>
      </c>
      <c r="AC45" s="70">
        <f ca="1">SUMIFS(INDIRECT(AC$15),_01_EMIS_Data[OrgID],$A45,_01_EMIS_Data[Rel_D],$C$17)</f>
        <v>0</v>
      </c>
      <c r="AD45" s="69" t="str">
        <f t="shared" ca="1" si="36"/>
        <v>0%</v>
      </c>
      <c r="AE45" s="70">
        <f ca="1">SUMIFS(INDIRECT(AE$15),_01_EMIS_Data[OrgID],$A45,_01_EMIS_Data[Rel_D],$C$17)</f>
        <v>0</v>
      </c>
      <c r="AF45" s="69" t="str">
        <f t="shared" ca="1" si="37"/>
        <v>0%</v>
      </c>
      <c r="AG45" s="70">
        <f ca="1">SUMIFS(INDIRECT(AG$15),_01_EMIS_Data[OrgID],$A45,_01_EMIS_Data[Rel_D],$C$17)</f>
        <v>0</v>
      </c>
      <c r="AH45" s="69" t="str">
        <f t="shared" ca="1" si="38"/>
        <v>0%</v>
      </c>
      <c r="AI45" s="70">
        <f ca="1">SUMIFS(INDIRECT(AI$15),_01_EMIS_Data[OrgID],$A45,_01_EMIS_Data[Rel_D],$C$17)</f>
        <v>0</v>
      </c>
      <c r="AJ45" s="69" t="str">
        <f t="shared" ca="1" si="39"/>
        <v>0%</v>
      </c>
      <c r="AK45" s="70">
        <f ca="1">SUMIFS(INDIRECT(AK$15),_01_EMIS_Data[OrgID],$A45,_01_EMIS_Data[Rel_D],$C$17)</f>
        <v>0</v>
      </c>
      <c r="AL45" s="69" t="str">
        <f t="shared" ca="1" si="40"/>
        <v>0%</v>
      </c>
      <c r="AM45" s="19"/>
    </row>
    <row r="46" spans="1:39">
      <c r="A46" s="45" t="s">
        <v>70</v>
      </c>
      <c r="B46" s="34" t="s">
        <v>58</v>
      </c>
      <c r="C46" t="s">
        <v>71</v>
      </c>
      <c r="D46" s="63">
        <f ca="1">SUMIFS(INDIRECT(D$15),_01_EMIS_Data[OrgID],$A46,_01_EMIS_Data[Rel_D],$C$17)</f>
        <v>16</v>
      </c>
      <c r="E46" s="63">
        <f ca="1">SUMIFS(INDIRECT(E$15),_01_EMIS_Data[OrgID],$A46,_01_EMIS_Data[Rel_D],$C$17)</f>
        <v>1</v>
      </c>
      <c r="F46" s="69">
        <f t="shared" ca="1" si="26"/>
        <v>6.25E-2</v>
      </c>
      <c r="G46" s="63">
        <f ca="1">SUMIFS(INDIRECT(G$15),_01_EMIS_Data[OrgID],$A46,_01_EMIS_Data[Rel_D],$C$17)</f>
        <v>0</v>
      </c>
      <c r="H46" s="69">
        <f t="shared" ca="1" si="16"/>
        <v>0</v>
      </c>
      <c r="I46" s="70">
        <f ca="1">SUMIFS(INDIRECT(I$15),_01_EMIS_Data[OrgID],$A46,_01_EMIS_Data[Rel_D],$C$17)</f>
        <v>0</v>
      </c>
      <c r="J46" s="69">
        <f t="shared" ca="1" si="27"/>
        <v>0</v>
      </c>
      <c r="K46" s="70">
        <f ca="1">SUMIFS(INDIRECT(K$15),_01_EMIS_Data[OrgID],$A46,_01_EMIS_Data[Rel_D],$C$17)</f>
        <v>1</v>
      </c>
      <c r="L46" s="69">
        <f t="shared" ca="1" si="28"/>
        <v>1</v>
      </c>
      <c r="M46" s="70">
        <f ca="1">SUMIFS(INDIRECT(M$15),_01_EMIS_Data[OrgID],$A46,_01_EMIS_Data[Rel_D],$C$17)</f>
        <v>1</v>
      </c>
      <c r="N46" s="69">
        <f t="shared" ca="1" si="29"/>
        <v>1</v>
      </c>
      <c r="O46" s="70">
        <f ca="1">SUMIFS(INDIRECT(O$15),_01_EMIS_Data[OrgID],$A46,_01_EMIS_Data[Rel_D],$C$17)</f>
        <v>0</v>
      </c>
      <c r="P46" s="69">
        <f t="shared" ca="1" si="30"/>
        <v>0</v>
      </c>
      <c r="Q46" s="70">
        <f ca="1">SUMIFS(INDIRECT(Q$15),_01_EMIS_Data[OrgID],$A46,_01_EMIS_Data[Rel_D],$C$17)</f>
        <v>0</v>
      </c>
      <c r="R46" s="69">
        <f t="shared" ca="1" si="31"/>
        <v>0</v>
      </c>
      <c r="S46" s="70">
        <f ca="1">SUMIFS(INDIRECT(S$15),_01_EMIS_Data[OrgID],$A46,_01_EMIS_Data[Rel_D],$C$17)</f>
        <v>1</v>
      </c>
      <c r="T46" s="69">
        <f t="shared" ca="1" si="32"/>
        <v>1</v>
      </c>
      <c r="U46" s="70">
        <f ca="1">SUMIFS(INDIRECT(U$15),_01_EMIS_Data[OrgID],$A46,_01_EMIS_Data[Rel_D],$C$17)</f>
        <v>0</v>
      </c>
      <c r="V46" s="69">
        <f t="shared" ca="1" si="33"/>
        <v>0</v>
      </c>
      <c r="W46" s="70">
        <f ca="1">SUMIFS(INDIRECT(W$15),_01_EMIS_Data[OrgID],$A46,_01_EMIS_Data[Rel_D],$C$17)</f>
        <v>1</v>
      </c>
      <c r="X46" s="69">
        <f t="shared" ca="1" si="34"/>
        <v>1</v>
      </c>
      <c r="Y46" s="75"/>
      <c r="Z46" s="70">
        <f ca="1">SUMIFS(INDIRECT(Z$15),_01_EMIS_Data[OrgID],$A46,_01_EMIS_Data[Rel_D],$C$17)</f>
        <v>0</v>
      </c>
      <c r="AA46" s="70">
        <f ca="1">SUMIFS(INDIRECT(AA$15),_01_EMIS_Data[OrgID],$A46,_01_EMIS_Data[Rel_D],$C$17)</f>
        <v>0</v>
      </c>
      <c r="AB46" s="69" t="str">
        <f t="shared" ca="1" si="35"/>
        <v>0%</v>
      </c>
      <c r="AC46" s="70">
        <f ca="1">SUMIFS(INDIRECT(AC$15),_01_EMIS_Data[OrgID],$A46,_01_EMIS_Data[Rel_D],$C$17)</f>
        <v>0</v>
      </c>
      <c r="AD46" s="69" t="str">
        <f t="shared" ca="1" si="36"/>
        <v>0%</v>
      </c>
      <c r="AE46" s="70">
        <f ca="1">SUMIFS(INDIRECT(AE$15),_01_EMIS_Data[OrgID],$A46,_01_EMIS_Data[Rel_D],$C$17)</f>
        <v>0</v>
      </c>
      <c r="AF46" s="69" t="str">
        <f t="shared" ca="1" si="37"/>
        <v>0%</v>
      </c>
      <c r="AG46" s="70">
        <f ca="1">SUMIFS(INDIRECT(AG$15),_01_EMIS_Data[OrgID],$A46,_01_EMIS_Data[Rel_D],$C$17)</f>
        <v>0</v>
      </c>
      <c r="AH46" s="69" t="str">
        <f t="shared" ca="1" si="38"/>
        <v>0%</v>
      </c>
      <c r="AI46" s="70">
        <f ca="1">SUMIFS(INDIRECT(AI$15),_01_EMIS_Data[OrgID],$A46,_01_EMIS_Data[Rel_D],$C$17)</f>
        <v>0</v>
      </c>
      <c r="AJ46" s="69" t="str">
        <f t="shared" ca="1" si="39"/>
        <v>0%</v>
      </c>
      <c r="AK46" s="70">
        <f ca="1">SUMIFS(INDIRECT(AK$15),_01_EMIS_Data[OrgID],$A46,_01_EMIS_Data[Rel_D],$C$17)</f>
        <v>0</v>
      </c>
      <c r="AL46" s="69" t="str">
        <f t="shared" ca="1" si="40"/>
        <v>0%</v>
      </c>
      <c r="AM46" s="19"/>
    </row>
    <row r="47" spans="1:39">
      <c r="A47" s="45" t="s">
        <v>72</v>
      </c>
      <c r="B47" s="34" t="s">
        <v>73</v>
      </c>
      <c r="C47" t="s">
        <v>74</v>
      </c>
      <c r="D47" s="63">
        <f ca="1">SUMIFS(INDIRECT(D$15),_01_EMIS_Data[OrgID],$A47,_01_EMIS_Data[Rel_D],$C$17)</f>
        <v>7</v>
      </c>
      <c r="E47" s="63">
        <f ca="1">SUMIFS(INDIRECT(E$15),_01_EMIS_Data[OrgID],$A47,_01_EMIS_Data[Rel_D],$C$17)</f>
        <v>0</v>
      </c>
      <c r="F47" s="69">
        <f t="shared" ca="1" si="26"/>
        <v>0</v>
      </c>
      <c r="G47" s="63">
        <f ca="1">SUMIFS(INDIRECT(G$15),_01_EMIS_Data[OrgID],$A47,_01_EMIS_Data[Rel_D],$C$17)</f>
        <v>0</v>
      </c>
      <c r="H47" s="69" t="str">
        <f t="shared" ca="1" si="16"/>
        <v>0%</v>
      </c>
      <c r="I47" s="70">
        <f ca="1">SUMIFS(INDIRECT(I$15),_01_EMIS_Data[OrgID],$A47,_01_EMIS_Data[Rel_D],$C$17)</f>
        <v>0</v>
      </c>
      <c r="J47" s="69" t="str">
        <f t="shared" ca="1" si="27"/>
        <v>0%</v>
      </c>
      <c r="K47" s="70">
        <f ca="1">SUMIFS(INDIRECT(K$15),_01_EMIS_Data[OrgID],$A47,_01_EMIS_Data[Rel_D],$C$17)</f>
        <v>0</v>
      </c>
      <c r="L47" s="69" t="str">
        <f t="shared" ca="1" si="28"/>
        <v>0%</v>
      </c>
      <c r="M47" s="70">
        <f ca="1">SUMIFS(INDIRECT(M$15),_01_EMIS_Data[OrgID],$A47,_01_EMIS_Data[Rel_D],$C$17)</f>
        <v>0</v>
      </c>
      <c r="N47" s="69" t="str">
        <f t="shared" ca="1" si="29"/>
        <v>0%</v>
      </c>
      <c r="O47" s="70">
        <f ca="1">SUMIFS(INDIRECT(O$15),_01_EMIS_Data[OrgID],$A47,_01_EMIS_Data[Rel_D],$C$17)</f>
        <v>0</v>
      </c>
      <c r="P47" s="69" t="str">
        <f t="shared" ca="1" si="30"/>
        <v>0%</v>
      </c>
      <c r="Q47" s="70">
        <f ca="1">SUMIFS(INDIRECT(Q$15),_01_EMIS_Data[OrgID],$A47,_01_EMIS_Data[Rel_D],$C$17)</f>
        <v>0</v>
      </c>
      <c r="R47" s="69" t="str">
        <f t="shared" ca="1" si="31"/>
        <v>0%</v>
      </c>
      <c r="S47" s="70">
        <f ca="1">SUMIFS(INDIRECT(S$15),_01_EMIS_Data[OrgID],$A47,_01_EMIS_Data[Rel_D],$C$17)</f>
        <v>0</v>
      </c>
      <c r="T47" s="69" t="str">
        <f t="shared" ca="1" si="32"/>
        <v>0%</v>
      </c>
      <c r="U47" s="70">
        <f ca="1">SUMIFS(INDIRECT(U$15),_01_EMIS_Data[OrgID],$A47,_01_EMIS_Data[Rel_D],$C$17)</f>
        <v>0</v>
      </c>
      <c r="V47" s="69" t="str">
        <f t="shared" ca="1" si="33"/>
        <v>0%</v>
      </c>
      <c r="W47" s="70">
        <f ca="1">SUMIFS(INDIRECT(W$15),_01_EMIS_Data[OrgID],$A47,_01_EMIS_Data[Rel_D],$C$17)</f>
        <v>0</v>
      </c>
      <c r="X47" s="69" t="str">
        <f t="shared" ca="1" si="34"/>
        <v>0%</v>
      </c>
      <c r="Y47" s="75"/>
      <c r="Z47" s="70">
        <f ca="1">SUMIFS(INDIRECT(Z$15),_01_EMIS_Data[OrgID],$A47,_01_EMIS_Data[Rel_D],$C$17)</f>
        <v>0</v>
      </c>
      <c r="AA47" s="70">
        <f ca="1">SUMIFS(INDIRECT(AA$15),_01_EMIS_Data[OrgID],$A47,_01_EMIS_Data[Rel_D],$C$17)</f>
        <v>0</v>
      </c>
      <c r="AB47" s="69" t="str">
        <f t="shared" ca="1" si="35"/>
        <v>0%</v>
      </c>
      <c r="AC47" s="70">
        <f ca="1">SUMIFS(INDIRECT(AC$15),_01_EMIS_Data[OrgID],$A47,_01_EMIS_Data[Rel_D],$C$17)</f>
        <v>0</v>
      </c>
      <c r="AD47" s="69" t="str">
        <f t="shared" ca="1" si="36"/>
        <v>0%</v>
      </c>
      <c r="AE47" s="70">
        <f ca="1">SUMIFS(INDIRECT(AE$15),_01_EMIS_Data[OrgID],$A47,_01_EMIS_Data[Rel_D],$C$17)</f>
        <v>0</v>
      </c>
      <c r="AF47" s="69" t="str">
        <f t="shared" ca="1" si="37"/>
        <v>0%</v>
      </c>
      <c r="AG47" s="70">
        <f ca="1">SUMIFS(INDIRECT(AG$15),_01_EMIS_Data[OrgID],$A47,_01_EMIS_Data[Rel_D],$C$17)</f>
        <v>0</v>
      </c>
      <c r="AH47" s="69" t="str">
        <f t="shared" ca="1" si="38"/>
        <v>0%</v>
      </c>
      <c r="AI47" s="70">
        <f ca="1">SUMIFS(INDIRECT(AI$15),_01_EMIS_Data[OrgID],$A47,_01_EMIS_Data[Rel_D],$C$17)</f>
        <v>0</v>
      </c>
      <c r="AJ47" s="69" t="str">
        <f t="shared" ca="1" si="39"/>
        <v>0%</v>
      </c>
      <c r="AK47" s="70">
        <f ca="1">SUMIFS(INDIRECT(AK$15),_01_EMIS_Data[OrgID],$A47,_01_EMIS_Data[Rel_D],$C$17)</f>
        <v>0</v>
      </c>
      <c r="AL47" s="69" t="str">
        <f t="shared" ca="1" si="40"/>
        <v>0%</v>
      </c>
      <c r="AM47" s="19"/>
    </row>
    <row r="48" spans="1:39">
      <c r="A48" s="45" t="s">
        <v>75</v>
      </c>
      <c r="B48" s="34" t="s">
        <v>73</v>
      </c>
      <c r="C48" t="s">
        <v>76</v>
      </c>
      <c r="D48" s="63">
        <f ca="1">SUMIFS(INDIRECT(D$15),_01_EMIS_Data[OrgID],$A48,_01_EMIS_Data[Rel_D],$C$17)</f>
        <v>2</v>
      </c>
      <c r="E48" s="63">
        <f ca="1">SUMIFS(INDIRECT(E$15),_01_EMIS_Data[OrgID],$A48,_01_EMIS_Data[Rel_D],$C$17)</f>
        <v>0</v>
      </c>
      <c r="F48" s="69">
        <f t="shared" ca="1" si="26"/>
        <v>0</v>
      </c>
      <c r="G48" s="63">
        <f ca="1">SUMIFS(INDIRECT(G$15),_01_EMIS_Data[OrgID],$A48,_01_EMIS_Data[Rel_D],$C$17)</f>
        <v>0</v>
      </c>
      <c r="H48" s="69" t="str">
        <f t="shared" ca="1" si="16"/>
        <v>0%</v>
      </c>
      <c r="I48" s="70">
        <f ca="1">SUMIFS(INDIRECT(I$15),_01_EMIS_Data[OrgID],$A48,_01_EMIS_Data[Rel_D],$C$17)</f>
        <v>0</v>
      </c>
      <c r="J48" s="69" t="str">
        <f t="shared" ca="1" si="27"/>
        <v>0%</v>
      </c>
      <c r="K48" s="70">
        <f ca="1">SUMIFS(INDIRECT(K$15),_01_EMIS_Data[OrgID],$A48,_01_EMIS_Data[Rel_D],$C$17)</f>
        <v>0</v>
      </c>
      <c r="L48" s="69" t="str">
        <f t="shared" ca="1" si="28"/>
        <v>0%</v>
      </c>
      <c r="M48" s="70">
        <f ca="1">SUMIFS(INDIRECT(M$15),_01_EMIS_Data[OrgID],$A48,_01_EMIS_Data[Rel_D],$C$17)</f>
        <v>0</v>
      </c>
      <c r="N48" s="69" t="str">
        <f t="shared" ca="1" si="29"/>
        <v>0%</v>
      </c>
      <c r="O48" s="70">
        <f ca="1">SUMIFS(INDIRECT(O$15),_01_EMIS_Data[OrgID],$A48,_01_EMIS_Data[Rel_D],$C$17)</f>
        <v>0</v>
      </c>
      <c r="P48" s="69" t="str">
        <f t="shared" ca="1" si="30"/>
        <v>0%</v>
      </c>
      <c r="Q48" s="70">
        <f ca="1">SUMIFS(INDIRECT(Q$15),_01_EMIS_Data[OrgID],$A48,_01_EMIS_Data[Rel_D],$C$17)</f>
        <v>0</v>
      </c>
      <c r="R48" s="69" t="str">
        <f t="shared" ca="1" si="31"/>
        <v>0%</v>
      </c>
      <c r="S48" s="70">
        <f ca="1">SUMIFS(INDIRECT(S$15),_01_EMIS_Data[OrgID],$A48,_01_EMIS_Data[Rel_D],$C$17)</f>
        <v>0</v>
      </c>
      <c r="T48" s="69" t="str">
        <f t="shared" ca="1" si="32"/>
        <v>0%</v>
      </c>
      <c r="U48" s="70">
        <f ca="1">SUMIFS(INDIRECT(U$15),_01_EMIS_Data[OrgID],$A48,_01_EMIS_Data[Rel_D],$C$17)</f>
        <v>0</v>
      </c>
      <c r="V48" s="69" t="str">
        <f t="shared" ca="1" si="33"/>
        <v>0%</v>
      </c>
      <c r="W48" s="70">
        <f ca="1">SUMIFS(INDIRECT(W$15),_01_EMIS_Data[OrgID],$A48,_01_EMIS_Data[Rel_D],$C$17)</f>
        <v>0</v>
      </c>
      <c r="X48" s="69" t="str">
        <f t="shared" ca="1" si="34"/>
        <v>0%</v>
      </c>
      <c r="Y48" s="75"/>
      <c r="Z48" s="70">
        <f ca="1">SUMIFS(INDIRECT(Z$15),_01_EMIS_Data[OrgID],$A48,_01_EMIS_Data[Rel_D],$C$17)</f>
        <v>0</v>
      </c>
      <c r="AA48" s="70">
        <f ca="1">SUMIFS(INDIRECT(AA$15),_01_EMIS_Data[OrgID],$A48,_01_EMIS_Data[Rel_D],$C$17)</f>
        <v>0</v>
      </c>
      <c r="AB48" s="69" t="str">
        <f t="shared" ca="1" si="35"/>
        <v>0%</v>
      </c>
      <c r="AC48" s="70">
        <f ca="1">SUMIFS(INDIRECT(AC$15),_01_EMIS_Data[OrgID],$A48,_01_EMIS_Data[Rel_D],$C$17)</f>
        <v>0</v>
      </c>
      <c r="AD48" s="69" t="str">
        <f t="shared" ca="1" si="36"/>
        <v>0%</v>
      </c>
      <c r="AE48" s="70">
        <f ca="1">SUMIFS(INDIRECT(AE$15),_01_EMIS_Data[OrgID],$A48,_01_EMIS_Data[Rel_D],$C$17)</f>
        <v>0</v>
      </c>
      <c r="AF48" s="69" t="str">
        <f t="shared" ca="1" si="37"/>
        <v>0%</v>
      </c>
      <c r="AG48" s="70">
        <f ca="1">SUMIFS(INDIRECT(AG$15),_01_EMIS_Data[OrgID],$A48,_01_EMIS_Data[Rel_D],$C$17)</f>
        <v>0</v>
      </c>
      <c r="AH48" s="69" t="str">
        <f t="shared" ca="1" si="38"/>
        <v>0%</v>
      </c>
      <c r="AI48" s="70">
        <f ca="1">SUMIFS(INDIRECT(AI$15),_01_EMIS_Data[OrgID],$A48,_01_EMIS_Data[Rel_D],$C$17)</f>
        <v>0</v>
      </c>
      <c r="AJ48" s="69" t="str">
        <f t="shared" ca="1" si="39"/>
        <v>0%</v>
      </c>
      <c r="AK48" s="70">
        <f ca="1">SUMIFS(INDIRECT(AK$15),_01_EMIS_Data[OrgID],$A48,_01_EMIS_Data[Rel_D],$C$17)</f>
        <v>0</v>
      </c>
      <c r="AL48" s="69" t="str">
        <f t="shared" ca="1" si="40"/>
        <v>0%</v>
      </c>
      <c r="AM48" s="19"/>
    </row>
    <row r="49" spans="1:39">
      <c r="A49" s="45" t="s">
        <v>77</v>
      </c>
      <c r="B49" s="34" t="s">
        <v>73</v>
      </c>
      <c r="C49" t="s">
        <v>78</v>
      </c>
      <c r="D49" s="63">
        <f ca="1">SUMIFS(INDIRECT(D$15),_01_EMIS_Data[OrgID],$A49,_01_EMIS_Data[Rel_D],$C$17)</f>
        <v>1</v>
      </c>
      <c r="E49" s="63">
        <f ca="1">SUMIFS(INDIRECT(E$15),_01_EMIS_Data[OrgID],$A49,_01_EMIS_Data[Rel_D],$C$17)</f>
        <v>0</v>
      </c>
      <c r="F49" s="69">
        <f t="shared" ca="1" si="26"/>
        <v>0</v>
      </c>
      <c r="G49" s="63">
        <f ca="1">SUMIFS(INDIRECT(G$15),_01_EMIS_Data[OrgID],$A49,_01_EMIS_Data[Rel_D],$C$17)</f>
        <v>0</v>
      </c>
      <c r="H49" s="69" t="str">
        <f t="shared" ca="1" si="16"/>
        <v>0%</v>
      </c>
      <c r="I49" s="70">
        <f ca="1">SUMIFS(INDIRECT(I$15),_01_EMIS_Data[OrgID],$A49,_01_EMIS_Data[Rel_D],$C$17)</f>
        <v>0</v>
      </c>
      <c r="J49" s="69" t="str">
        <f t="shared" ca="1" si="27"/>
        <v>0%</v>
      </c>
      <c r="K49" s="70">
        <f ca="1">SUMIFS(INDIRECT(K$15),_01_EMIS_Data[OrgID],$A49,_01_EMIS_Data[Rel_D],$C$17)</f>
        <v>0</v>
      </c>
      <c r="L49" s="69" t="str">
        <f t="shared" ca="1" si="28"/>
        <v>0%</v>
      </c>
      <c r="M49" s="70">
        <f ca="1">SUMIFS(INDIRECT(M$15),_01_EMIS_Data[OrgID],$A49,_01_EMIS_Data[Rel_D],$C$17)</f>
        <v>0</v>
      </c>
      <c r="N49" s="69" t="str">
        <f t="shared" ca="1" si="29"/>
        <v>0%</v>
      </c>
      <c r="O49" s="70">
        <f ca="1">SUMIFS(INDIRECT(O$15),_01_EMIS_Data[OrgID],$A49,_01_EMIS_Data[Rel_D],$C$17)</f>
        <v>0</v>
      </c>
      <c r="P49" s="69" t="str">
        <f t="shared" ca="1" si="30"/>
        <v>0%</v>
      </c>
      <c r="Q49" s="70">
        <f ca="1">SUMIFS(INDIRECT(Q$15),_01_EMIS_Data[OrgID],$A49,_01_EMIS_Data[Rel_D],$C$17)</f>
        <v>0</v>
      </c>
      <c r="R49" s="69" t="str">
        <f t="shared" ca="1" si="31"/>
        <v>0%</v>
      </c>
      <c r="S49" s="70">
        <f ca="1">SUMIFS(INDIRECT(S$15),_01_EMIS_Data[OrgID],$A49,_01_EMIS_Data[Rel_D],$C$17)</f>
        <v>0</v>
      </c>
      <c r="T49" s="69" t="str">
        <f t="shared" ca="1" si="32"/>
        <v>0%</v>
      </c>
      <c r="U49" s="70">
        <f ca="1">SUMIFS(INDIRECT(U$15),_01_EMIS_Data[OrgID],$A49,_01_EMIS_Data[Rel_D],$C$17)</f>
        <v>0</v>
      </c>
      <c r="V49" s="69" t="str">
        <f t="shared" ca="1" si="33"/>
        <v>0%</v>
      </c>
      <c r="W49" s="70">
        <f ca="1">SUMIFS(INDIRECT(W$15),_01_EMIS_Data[OrgID],$A49,_01_EMIS_Data[Rel_D],$C$17)</f>
        <v>0</v>
      </c>
      <c r="X49" s="69" t="str">
        <f t="shared" ca="1" si="34"/>
        <v>0%</v>
      </c>
      <c r="Y49" s="75"/>
      <c r="Z49" s="70">
        <f ca="1">SUMIFS(INDIRECT(Z$15),_01_EMIS_Data[OrgID],$A49,_01_EMIS_Data[Rel_D],$C$17)</f>
        <v>0</v>
      </c>
      <c r="AA49" s="70">
        <f ca="1">SUMIFS(INDIRECT(AA$15),_01_EMIS_Data[OrgID],$A49,_01_EMIS_Data[Rel_D],$C$17)</f>
        <v>0</v>
      </c>
      <c r="AB49" s="69" t="str">
        <f t="shared" ca="1" si="35"/>
        <v>0%</v>
      </c>
      <c r="AC49" s="70">
        <f ca="1">SUMIFS(INDIRECT(AC$15),_01_EMIS_Data[OrgID],$A49,_01_EMIS_Data[Rel_D],$C$17)</f>
        <v>0</v>
      </c>
      <c r="AD49" s="69" t="str">
        <f t="shared" ca="1" si="36"/>
        <v>0%</v>
      </c>
      <c r="AE49" s="70">
        <f ca="1">SUMIFS(INDIRECT(AE$15),_01_EMIS_Data[OrgID],$A49,_01_EMIS_Data[Rel_D],$C$17)</f>
        <v>0</v>
      </c>
      <c r="AF49" s="69" t="str">
        <f t="shared" ca="1" si="37"/>
        <v>0%</v>
      </c>
      <c r="AG49" s="70">
        <f ca="1">SUMIFS(INDIRECT(AG$15),_01_EMIS_Data[OrgID],$A49,_01_EMIS_Data[Rel_D],$C$17)</f>
        <v>0</v>
      </c>
      <c r="AH49" s="69" t="str">
        <f t="shared" ca="1" si="38"/>
        <v>0%</v>
      </c>
      <c r="AI49" s="70">
        <f ca="1">SUMIFS(INDIRECT(AI$15),_01_EMIS_Data[OrgID],$A49,_01_EMIS_Data[Rel_D],$C$17)</f>
        <v>0</v>
      </c>
      <c r="AJ49" s="69" t="str">
        <f t="shared" ca="1" si="39"/>
        <v>0%</v>
      </c>
      <c r="AK49" s="70">
        <f ca="1">SUMIFS(INDIRECT(AK$15),_01_EMIS_Data[OrgID],$A49,_01_EMIS_Data[Rel_D],$C$17)</f>
        <v>0</v>
      </c>
      <c r="AL49" s="69" t="str">
        <f t="shared" ca="1" si="40"/>
        <v>0%</v>
      </c>
      <c r="AM49" s="19"/>
    </row>
    <row r="50" spans="1:39">
      <c r="A50" s="45" t="s">
        <v>79</v>
      </c>
      <c r="B50" s="34" t="s">
        <v>73</v>
      </c>
      <c r="C50" t="s">
        <v>80</v>
      </c>
      <c r="D50" s="63">
        <f ca="1">SUMIFS(INDIRECT(D$15),_01_EMIS_Data[OrgID],$A50,_01_EMIS_Data[Rel_D],$C$17)</f>
        <v>25</v>
      </c>
      <c r="E50" s="63">
        <f ca="1">SUMIFS(INDIRECT(E$15),_01_EMIS_Data[OrgID],$A50,_01_EMIS_Data[Rel_D],$C$17)</f>
        <v>0</v>
      </c>
      <c r="F50" s="69">
        <f t="shared" ca="1" si="26"/>
        <v>0</v>
      </c>
      <c r="G50" s="63">
        <f ca="1">SUMIFS(INDIRECT(G$15),_01_EMIS_Data[OrgID],$A50,_01_EMIS_Data[Rel_D],$C$17)</f>
        <v>0</v>
      </c>
      <c r="H50" s="69" t="str">
        <f t="shared" ca="1" si="16"/>
        <v>0%</v>
      </c>
      <c r="I50" s="70">
        <f ca="1">SUMIFS(INDIRECT(I$15),_01_EMIS_Data[OrgID],$A50,_01_EMIS_Data[Rel_D],$C$17)</f>
        <v>0</v>
      </c>
      <c r="J50" s="69" t="str">
        <f t="shared" ca="1" si="27"/>
        <v>0%</v>
      </c>
      <c r="K50" s="70">
        <f ca="1">SUMIFS(INDIRECT(K$15),_01_EMIS_Data[OrgID],$A50,_01_EMIS_Data[Rel_D],$C$17)</f>
        <v>0</v>
      </c>
      <c r="L50" s="69" t="str">
        <f t="shared" ca="1" si="28"/>
        <v>0%</v>
      </c>
      <c r="M50" s="70">
        <f ca="1">SUMIFS(INDIRECT(M$15),_01_EMIS_Data[OrgID],$A50,_01_EMIS_Data[Rel_D],$C$17)</f>
        <v>0</v>
      </c>
      <c r="N50" s="69" t="str">
        <f t="shared" ca="1" si="29"/>
        <v>0%</v>
      </c>
      <c r="O50" s="70">
        <f ca="1">SUMIFS(INDIRECT(O$15),_01_EMIS_Data[OrgID],$A50,_01_EMIS_Data[Rel_D],$C$17)</f>
        <v>0</v>
      </c>
      <c r="P50" s="69" t="str">
        <f t="shared" ca="1" si="30"/>
        <v>0%</v>
      </c>
      <c r="Q50" s="70">
        <f ca="1">SUMIFS(INDIRECT(Q$15),_01_EMIS_Data[OrgID],$A50,_01_EMIS_Data[Rel_D],$C$17)</f>
        <v>0</v>
      </c>
      <c r="R50" s="69" t="str">
        <f t="shared" ca="1" si="31"/>
        <v>0%</v>
      </c>
      <c r="S50" s="70">
        <f ca="1">SUMIFS(INDIRECT(S$15),_01_EMIS_Data[OrgID],$A50,_01_EMIS_Data[Rel_D],$C$17)</f>
        <v>0</v>
      </c>
      <c r="T50" s="69" t="str">
        <f t="shared" ca="1" si="32"/>
        <v>0%</v>
      </c>
      <c r="U50" s="70">
        <f ca="1">SUMIFS(INDIRECT(U$15),_01_EMIS_Data[OrgID],$A50,_01_EMIS_Data[Rel_D],$C$17)</f>
        <v>0</v>
      </c>
      <c r="V50" s="69" t="str">
        <f t="shared" ca="1" si="33"/>
        <v>0%</v>
      </c>
      <c r="W50" s="70">
        <f ca="1">SUMIFS(INDIRECT(W$15),_01_EMIS_Data[OrgID],$A50,_01_EMIS_Data[Rel_D],$C$17)</f>
        <v>0</v>
      </c>
      <c r="X50" s="69" t="str">
        <f t="shared" ca="1" si="34"/>
        <v>0%</v>
      </c>
      <c r="Y50" s="75"/>
      <c r="Z50" s="70">
        <f ca="1">SUMIFS(INDIRECT(Z$15),_01_EMIS_Data[OrgID],$A50,_01_EMIS_Data[Rel_D],$C$17)</f>
        <v>0</v>
      </c>
      <c r="AA50" s="70">
        <f ca="1">SUMIFS(INDIRECT(AA$15),_01_EMIS_Data[OrgID],$A50,_01_EMIS_Data[Rel_D],$C$17)</f>
        <v>0</v>
      </c>
      <c r="AB50" s="69" t="str">
        <f t="shared" ca="1" si="35"/>
        <v>0%</v>
      </c>
      <c r="AC50" s="70">
        <f ca="1">SUMIFS(INDIRECT(AC$15),_01_EMIS_Data[OrgID],$A50,_01_EMIS_Data[Rel_D],$C$17)</f>
        <v>0</v>
      </c>
      <c r="AD50" s="69" t="str">
        <f t="shared" ca="1" si="36"/>
        <v>0%</v>
      </c>
      <c r="AE50" s="70">
        <f ca="1">SUMIFS(INDIRECT(AE$15),_01_EMIS_Data[OrgID],$A50,_01_EMIS_Data[Rel_D],$C$17)</f>
        <v>0</v>
      </c>
      <c r="AF50" s="69" t="str">
        <f t="shared" ca="1" si="37"/>
        <v>0%</v>
      </c>
      <c r="AG50" s="70">
        <f ca="1">SUMIFS(INDIRECT(AG$15),_01_EMIS_Data[OrgID],$A50,_01_EMIS_Data[Rel_D],$C$17)</f>
        <v>0</v>
      </c>
      <c r="AH50" s="69" t="str">
        <f t="shared" ca="1" si="38"/>
        <v>0%</v>
      </c>
      <c r="AI50" s="70">
        <f ca="1">SUMIFS(INDIRECT(AI$15),_01_EMIS_Data[OrgID],$A50,_01_EMIS_Data[Rel_D],$C$17)</f>
        <v>0</v>
      </c>
      <c r="AJ50" s="69" t="str">
        <f t="shared" ca="1" si="39"/>
        <v>0%</v>
      </c>
      <c r="AK50" s="70">
        <f ca="1">SUMIFS(INDIRECT(AK$15),_01_EMIS_Data[OrgID],$A50,_01_EMIS_Data[Rel_D],$C$17)</f>
        <v>0</v>
      </c>
      <c r="AL50" s="69" t="str">
        <f t="shared" ca="1" si="40"/>
        <v>0%</v>
      </c>
      <c r="AM50" s="19"/>
    </row>
    <row r="51" spans="1:39">
      <c r="A51" s="45" t="s">
        <v>81</v>
      </c>
      <c r="B51" s="34" t="s">
        <v>73</v>
      </c>
      <c r="C51" t="s">
        <v>82</v>
      </c>
      <c r="D51" s="63">
        <f ca="1">SUMIFS(INDIRECT(D$15),_01_EMIS_Data[OrgID],$A51,_01_EMIS_Data[Rel_D],$C$17)</f>
        <v>14</v>
      </c>
      <c r="E51" s="63">
        <f ca="1">SUMIFS(INDIRECT(E$15),_01_EMIS_Data[OrgID],$A51,_01_EMIS_Data[Rel_D],$C$17)</f>
        <v>0</v>
      </c>
      <c r="F51" s="69">
        <f t="shared" ca="1" si="26"/>
        <v>0</v>
      </c>
      <c r="G51" s="63">
        <f ca="1">SUMIFS(INDIRECT(G$15),_01_EMIS_Data[OrgID],$A51,_01_EMIS_Data[Rel_D],$C$17)</f>
        <v>0</v>
      </c>
      <c r="H51" s="69" t="str">
        <f t="shared" ca="1" si="16"/>
        <v>0%</v>
      </c>
      <c r="I51" s="70">
        <f ca="1">SUMIFS(INDIRECT(I$15),_01_EMIS_Data[OrgID],$A51,_01_EMIS_Data[Rel_D],$C$17)</f>
        <v>0</v>
      </c>
      <c r="J51" s="69" t="str">
        <f t="shared" ca="1" si="27"/>
        <v>0%</v>
      </c>
      <c r="K51" s="70">
        <f ca="1">SUMIFS(INDIRECT(K$15),_01_EMIS_Data[OrgID],$A51,_01_EMIS_Data[Rel_D],$C$17)</f>
        <v>0</v>
      </c>
      <c r="L51" s="69" t="str">
        <f t="shared" ca="1" si="28"/>
        <v>0%</v>
      </c>
      <c r="M51" s="70">
        <f ca="1">SUMIFS(INDIRECT(M$15),_01_EMIS_Data[OrgID],$A51,_01_EMIS_Data[Rel_D],$C$17)</f>
        <v>0</v>
      </c>
      <c r="N51" s="69" t="str">
        <f t="shared" ca="1" si="29"/>
        <v>0%</v>
      </c>
      <c r="O51" s="70">
        <f ca="1">SUMIFS(INDIRECT(O$15),_01_EMIS_Data[OrgID],$A51,_01_EMIS_Data[Rel_D],$C$17)</f>
        <v>0</v>
      </c>
      <c r="P51" s="69" t="str">
        <f t="shared" ca="1" si="30"/>
        <v>0%</v>
      </c>
      <c r="Q51" s="70">
        <f ca="1">SUMIFS(INDIRECT(Q$15),_01_EMIS_Data[OrgID],$A51,_01_EMIS_Data[Rel_D],$C$17)</f>
        <v>0</v>
      </c>
      <c r="R51" s="69" t="str">
        <f t="shared" ca="1" si="31"/>
        <v>0%</v>
      </c>
      <c r="S51" s="70">
        <f ca="1">SUMIFS(INDIRECT(S$15),_01_EMIS_Data[OrgID],$A51,_01_EMIS_Data[Rel_D],$C$17)</f>
        <v>0</v>
      </c>
      <c r="T51" s="69" t="str">
        <f t="shared" ca="1" si="32"/>
        <v>0%</v>
      </c>
      <c r="U51" s="70">
        <f ca="1">SUMIFS(INDIRECT(U$15),_01_EMIS_Data[OrgID],$A51,_01_EMIS_Data[Rel_D],$C$17)</f>
        <v>0</v>
      </c>
      <c r="V51" s="69" t="str">
        <f t="shared" ca="1" si="33"/>
        <v>0%</v>
      </c>
      <c r="W51" s="70">
        <f ca="1">SUMIFS(INDIRECT(W$15),_01_EMIS_Data[OrgID],$A51,_01_EMIS_Data[Rel_D],$C$17)</f>
        <v>0</v>
      </c>
      <c r="X51" s="69" t="str">
        <f t="shared" ca="1" si="34"/>
        <v>0%</v>
      </c>
      <c r="Y51" s="75"/>
      <c r="Z51" s="70">
        <f ca="1">SUMIFS(INDIRECT(Z$15),_01_EMIS_Data[OrgID],$A51,_01_EMIS_Data[Rel_D],$C$17)</f>
        <v>0</v>
      </c>
      <c r="AA51" s="70">
        <f ca="1">SUMIFS(INDIRECT(AA$15),_01_EMIS_Data[OrgID],$A51,_01_EMIS_Data[Rel_D],$C$17)</f>
        <v>0</v>
      </c>
      <c r="AB51" s="69" t="str">
        <f t="shared" ca="1" si="35"/>
        <v>0%</v>
      </c>
      <c r="AC51" s="70">
        <f ca="1">SUMIFS(INDIRECT(AC$15),_01_EMIS_Data[OrgID],$A51,_01_EMIS_Data[Rel_D],$C$17)</f>
        <v>0</v>
      </c>
      <c r="AD51" s="69" t="str">
        <f t="shared" ca="1" si="36"/>
        <v>0%</v>
      </c>
      <c r="AE51" s="70">
        <f ca="1">SUMIFS(INDIRECT(AE$15),_01_EMIS_Data[OrgID],$A51,_01_EMIS_Data[Rel_D],$C$17)</f>
        <v>0</v>
      </c>
      <c r="AF51" s="69" t="str">
        <f t="shared" ca="1" si="37"/>
        <v>0%</v>
      </c>
      <c r="AG51" s="70">
        <f ca="1">SUMIFS(INDIRECT(AG$15),_01_EMIS_Data[OrgID],$A51,_01_EMIS_Data[Rel_D],$C$17)</f>
        <v>0</v>
      </c>
      <c r="AH51" s="69" t="str">
        <f t="shared" ca="1" si="38"/>
        <v>0%</v>
      </c>
      <c r="AI51" s="70">
        <f ca="1">SUMIFS(INDIRECT(AI$15),_01_EMIS_Data[OrgID],$A51,_01_EMIS_Data[Rel_D],$C$17)</f>
        <v>0</v>
      </c>
      <c r="AJ51" s="69" t="str">
        <f t="shared" ca="1" si="39"/>
        <v>0%</v>
      </c>
      <c r="AK51" s="70">
        <f ca="1">SUMIFS(INDIRECT(AK$15),_01_EMIS_Data[OrgID],$A51,_01_EMIS_Data[Rel_D],$C$17)</f>
        <v>0</v>
      </c>
      <c r="AL51" s="69" t="str">
        <f t="shared" ca="1" si="40"/>
        <v>0%</v>
      </c>
      <c r="AM51" s="19"/>
    </row>
    <row r="52" spans="1:39">
      <c r="A52" s="45" t="s">
        <v>83</v>
      </c>
      <c r="B52" s="34" t="s">
        <v>73</v>
      </c>
      <c r="C52" t="s">
        <v>84</v>
      </c>
      <c r="D52" s="63">
        <f ca="1">SUMIFS(INDIRECT(D$15),_01_EMIS_Data[OrgID],$A52,_01_EMIS_Data[Rel_D],$C$17)</f>
        <v>4</v>
      </c>
      <c r="E52" s="63">
        <f ca="1">SUMIFS(INDIRECT(E$15),_01_EMIS_Data[OrgID],$A52,_01_EMIS_Data[Rel_D],$C$17)</f>
        <v>4</v>
      </c>
      <c r="F52" s="69">
        <f t="shared" ca="1" si="26"/>
        <v>1</v>
      </c>
      <c r="G52" s="63">
        <f ca="1">SUMIFS(INDIRECT(G$15),_01_EMIS_Data[OrgID],$A52,_01_EMIS_Data[Rel_D],$C$17)</f>
        <v>4</v>
      </c>
      <c r="H52" s="69">
        <f t="shared" ca="1" si="16"/>
        <v>1</v>
      </c>
      <c r="I52" s="70">
        <f ca="1">SUMIFS(INDIRECT(I$15),_01_EMIS_Data[OrgID],$A52,_01_EMIS_Data[Rel_D],$C$17)</f>
        <v>4</v>
      </c>
      <c r="J52" s="69">
        <f t="shared" ca="1" si="27"/>
        <v>1</v>
      </c>
      <c r="K52" s="70">
        <f ca="1">SUMIFS(INDIRECT(K$15),_01_EMIS_Data[OrgID],$A52,_01_EMIS_Data[Rel_D],$C$17)</f>
        <v>4</v>
      </c>
      <c r="L52" s="69">
        <f t="shared" ca="1" si="28"/>
        <v>1</v>
      </c>
      <c r="M52" s="70">
        <f ca="1">SUMIFS(INDIRECT(M$15),_01_EMIS_Data[OrgID],$A52,_01_EMIS_Data[Rel_D],$C$17)</f>
        <v>4</v>
      </c>
      <c r="N52" s="69">
        <f t="shared" ca="1" si="29"/>
        <v>1</v>
      </c>
      <c r="O52" s="70">
        <f ca="1">SUMIFS(INDIRECT(O$15),_01_EMIS_Data[OrgID],$A52,_01_EMIS_Data[Rel_D],$C$17)</f>
        <v>4</v>
      </c>
      <c r="P52" s="69">
        <f t="shared" ca="1" si="30"/>
        <v>1</v>
      </c>
      <c r="Q52" s="70">
        <f ca="1">SUMIFS(INDIRECT(Q$15),_01_EMIS_Data[OrgID],$A52,_01_EMIS_Data[Rel_D],$C$17)</f>
        <v>4</v>
      </c>
      <c r="R52" s="69">
        <f t="shared" ca="1" si="31"/>
        <v>1</v>
      </c>
      <c r="S52" s="70">
        <f ca="1">SUMIFS(INDIRECT(S$15),_01_EMIS_Data[OrgID],$A52,_01_EMIS_Data[Rel_D],$C$17)</f>
        <v>4</v>
      </c>
      <c r="T52" s="69">
        <f t="shared" ca="1" si="32"/>
        <v>1</v>
      </c>
      <c r="U52" s="70">
        <f ca="1">SUMIFS(INDIRECT(U$15),_01_EMIS_Data[OrgID],$A52,_01_EMIS_Data[Rel_D],$C$17)</f>
        <v>4</v>
      </c>
      <c r="V52" s="69">
        <f t="shared" ca="1" si="33"/>
        <v>1</v>
      </c>
      <c r="W52" s="70">
        <f ca="1">SUMIFS(INDIRECT(W$15),_01_EMIS_Data[OrgID],$A52,_01_EMIS_Data[Rel_D],$C$17)</f>
        <v>4</v>
      </c>
      <c r="X52" s="69">
        <f t="shared" ca="1" si="34"/>
        <v>1</v>
      </c>
      <c r="Y52" s="75"/>
      <c r="Z52" s="70">
        <f ca="1">SUMIFS(INDIRECT(Z$15),_01_EMIS_Data[OrgID],$A52,_01_EMIS_Data[Rel_D],$C$17)</f>
        <v>4</v>
      </c>
      <c r="AA52" s="70">
        <f ca="1">SUMIFS(INDIRECT(AA$15),_01_EMIS_Data[OrgID],$A52,_01_EMIS_Data[Rel_D],$C$17)</f>
        <v>3</v>
      </c>
      <c r="AB52" s="69">
        <f t="shared" ca="1" si="35"/>
        <v>0.75</v>
      </c>
      <c r="AC52" s="70">
        <f ca="1">SUMIFS(INDIRECT(AC$15),_01_EMIS_Data[OrgID],$A52,_01_EMIS_Data[Rel_D],$C$17)</f>
        <v>3</v>
      </c>
      <c r="AD52" s="69">
        <f t="shared" ca="1" si="36"/>
        <v>1</v>
      </c>
      <c r="AE52" s="70">
        <f ca="1">SUMIFS(INDIRECT(AE$15),_01_EMIS_Data[OrgID],$A52,_01_EMIS_Data[Rel_D],$C$17)</f>
        <v>3</v>
      </c>
      <c r="AF52" s="69">
        <f t="shared" ca="1" si="37"/>
        <v>1</v>
      </c>
      <c r="AG52" s="70">
        <f ca="1">SUMIFS(INDIRECT(AG$15),_01_EMIS_Data[OrgID],$A52,_01_EMIS_Data[Rel_D],$C$17)</f>
        <v>3</v>
      </c>
      <c r="AH52" s="69">
        <f t="shared" ca="1" si="38"/>
        <v>1</v>
      </c>
      <c r="AI52" s="70">
        <f ca="1">SUMIFS(INDIRECT(AI$15),_01_EMIS_Data[OrgID],$A52,_01_EMIS_Data[Rel_D],$C$17)</f>
        <v>1</v>
      </c>
      <c r="AJ52" s="69">
        <f t="shared" ca="1" si="39"/>
        <v>0.33333333333333331</v>
      </c>
      <c r="AK52" s="70">
        <f ca="1">SUMIFS(INDIRECT(AK$15),_01_EMIS_Data[OrgID],$A52,_01_EMIS_Data[Rel_D],$C$17)</f>
        <v>1</v>
      </c>
      <c r="AL52" s="69">
        <f t="shared" ca="1" si="40"/>
        <v>0.33333333333333331</v>
      </c>
      <c r="AM52" s="19"/>
    </row>
    <row r="53" spans="1:39">
      <c r="A53" s="45" t="s">
        <v>85</v>
      </c>
      <c r="B53" s="34" t="s">
        <v>73</v>
      </c>
      <c r="C53" t="s">
        <v>86</v>
      </c>
      <c r="D53" s="63">
        <f ca="1">SUMIFS(INDIRECT(D$15),_01_EMIS_Data[OrgID],$A53,_01_EMIS_Data[Rel_D],$C$17)</f>
        <v>3</v>
      </c>
      <c r="E53" s="63">
        <f ca="1">SUMIFS(INDIRECT(E$15),_01_EMIS_Data[OrgID],$A53,_01_EMIS_Data[Rel_D],$C$17)</f>
        <v>0</v>
      </c>
      <c r="F53" s="69">
        <f t="shared" ca="1" si="26"/>
        <v>0</v>
      </c>
      <c r="G53" s="63">
        <f ca="1">SUMIFS(INDIRECT(G$15),_01_EMIS_Data[OrgID],$A53,_01_EMIS_Data[Rel_D],$C$17)</f>
        <v>0</v>
      </c>
      <c r="H53" s="69" t="str">
        <f t="shared" ca="1" si="16"/>
        <v>0%</v>
      </c>
      <c r="I53" s="70">
        <f ca="1">SUMIFS(INDIRECT(I$15),_01_EMIS_Data[OrgID],$A53,_01_EMIS_Data[Rel_D],$C$17)</f>
        <v>0</v>
      </c>
      <c r="J53" s="69" t="str">
        <f t="shared" ca="1" si="27"/>
        <v>0%</v>
      </c>
      <c r="K53" s="70">
        <f ca="1">SUMIFS(INDIRECT(K$15),_01_EMIS_Data[OrgID],$A53,_01_EMIS_Data[Rel_D],$C$17)</f>
        <v>0</v>
      </c>
      <c r="L53" s="69" t="str">
        <f t="shared" ca="1" si="28"/>
        <v>0%</v>
      </c>
      <c r="M53" s="70">
        <f ca="1">SUMIFS(INDIRECT(M$15),_01_EMIS_Data[OrgID],$A53,_01_EMIS_Data[Rel_D],$C$17)</f>
        <v>0</v>
      </c>
      <c r="N53" s="69" t="str">
        <f t="shared" ca="1" si="29"/>
        <v>0%</v>
      </c>
      <c r="O53" s="70">
        <f ca="1">SUMIFS(INDIRECT(O$15),_01_EMIS_Data[OrgID],$A53,_01_EMIS_Data[Rel_D],$C$17)</f>
        <v>0</v>
      </c>
      <c r="P53" s="69" t="str">
        <f t="shared" ca="1" si="30"/>
        <v>0%</v>
      </c>
      <c r="Q53" s="70">
        <f ca="1">SUMIFS(INDIRECT(Q$15),_01_EMIS_Data[OrgID],$A53,_01_EMIS_Data[Rel_D],$C$17)</f>
        <v>0</v>
      </c>
      <c r="R53" s="69" t="str">
        <f t="shared" ca="1" si="31"/>
        <v>0%</v>
      </c>
      <c r="S53" s="70">
        <f ca="1">SUMIFS(INDIRECT(S$15),_01_EMIS_Data[OrgID],$A53,_01_EMIS_Data[Rel_D],$C$17)</f>
        <v>0</v>
      </c>
      <c r="T53" s="69" t="str">
        <f t="shared" ca="1" si="32"/>
        <v>0%</v>
      </c>
      <c r="U53" s="70">
        <f ca="1">SUMIFS(INDIRECT(U$15),_01_EMIS_Data[OrgID],$A53,_01_EMIS_Data[Rel_D],$C$17)</f>
        <v>0</v>
      </c>
      <c r="V53" s="69" t="str">
        <f t="shared" ca="1" si="33"/>
        <v>0%</v>
      </c>
      <c r="W53" s="70">
        <f ca="1">SUMIFS(INDIRECT(W$15),_01_EMIS_Data[OrgID],$A53,_01_EMIS_Data[Rel_D],$C$17)</f>
        <v>0</v>
      </c>
      <c r="X53" s="69" t="str">
        <f t="shared" ca="1" si="34"/>
        <v>0%</v>
      </c>
      <c r="Y53" s="75"/>
      <c r="Z53" s="70">
        <f ca="1">SUMIFS(INDIRECT(Z$15),_01_EMIS_Data[OrgID],$A53,_01_EMIS_Data[Rel_D],$C$17)</f>
        <v>0</v>
      </c>
      <c r="AA53" s="70">
        <f ca="1">SUMIFS(INDIRECT(AA$15),_01_EMIS_Data[OrgID],$A53,_01_EMIS_Data[Rel_D],$C$17)</f>
        <v>0</v>
      </c>
      <c r="AB53" s="69" t="str">
        <f t="shared" ca="1" si="35"/>
        <v>0%</v>
      </c>
      <c r="AC53" s="70">
        <f ca="1">SUMIFS(INDIRECT(AC$15),_01_EMIS_Data[OrgID],$A53,_01_EMIS_Data[Rel_D],$C$17)</f>
        <v>0</v>
      </c>
      <c r="AD53" s="69" t="str">
        <f t="shared" ca="1" si="36"/>
        <v>0%</v>
      </c>
      <c r="AE53" s="70">
        <f ca="1">SUMIFS(INDIRECT(AE$15),_01_EMIS_Data[OrgID],$A53,_01_EMIS_Data[Rel_D],$C$17)</f>
        <v>0</v>
      </c>
      <c r="AF53" s="69" t="str">
        <f t="shared" ca="1" si="37"/>
        <v>0%</v>
      </c>
      <c r="AG53" s="70">
        <f ca="1">SUMIFS(INDIRECT(AG$15),_01_EMIS_Data[OrgID],$A53,_01_EMIS_Data[Rel_D],$C$17)</f>
        <v>0</v>
      </c>
      <c r="AH53" s="69" t="str">
        <f t="shared" ca="1" si="38"/>
        <v>0%</v>
      </c>
      <c r="AI53" s="70">
        <f ca="1">SUMIFS(INDIRECT(AI$15),_01_EMIS_Data[OrgID],$A53,_01_EMIS_Data[Rel_D],$C$17)</f>
        <v>0</v>
      </c>
      <c r="AJ53" s="69" t="str">
        <f t="shared" ca="1" si="39"/>
        <v>0%</v>
      </c>
      <c r="AK53" s="70">
        <f ca="1">SUMIFS(INDIRECT(AK$15),_01_EMIS_Data[OrgID],$A53,_01_EMIS_Data[Rel_D],$C$17)</f>
        <v>0</v>
      </c>
      <c r="AL53" s="69" t="str">
        <f t="shared" ca="1" si="40"/>
        <v>0%</v>
      </c>
      <c r="AM53" s="19"/>
    </row>
    <row r="54" spans="1:39">
      <c r="A54" s="45" t="s">
        <v>87</v>
      </c>
      <c r="B54" s="34" t="s">
        <v>73</v>
      </c>
      <c r="C54" t="s">
        <v>88</v>
      </c>
      <c r="D54" s="63">
        <f ca="1">SUMIFS(INDIRECT(D$15),_01_EMIS_Data[OrgID],$A54,_01_EMIS_Data[Rel_D],$C$17)</f>
        <v>5</v>
      </c>
      <c r="E54" s="63">
        <f ca="1">SUMIFS(INDIRECT(E$15),_01_EMIS_Data[OrgID],$A54,_01_EMIS_Data[Rel_D],$C$17)</f>
        <v>0</v>
      </c>
      <c r="F54" s="69">
        <f t="shared" ca="1" si="26"/>
        <v>0</v>
      </c>
      <c r="G54" s="63">
        <f ca="1">SUMIFS(INDIRECT(G$15),_01_EMIS_Data[OrgID],$A54,_01_EMIS_Data[Rel_D],$C$17)</f>
        <v>0</v>
      </c>
      <c r="H54" s="69" t="str">
        <f t="shared" ca="1" si="16"/>
        <v>0%</v>
      </c>
      <c r="I54" s="70">
        <f ca="1">SUMIFS(INDIRECT(I$15),_01_EMIS_Data[OrgID],$A54,_01_EMIS_Data[Rel_D],$C$17)</f>
        <v>0</v>
      </c>
      <c r="J54" s="69" t="str">
        <f t="shared" ca="1" si="27"/>
        <v>0%</v>
      </c>
      <c r="K54" s="70">
        <f ca="1">SUMIFS(INDIRECT(K$15),_01_EMIS_Data[OrgID],$A54,_01_EMIS_Data[Rel_D],$C$17)</f>
        <v>0</v>
      </c>
      <c r="L54" s="69" t="str">
        <f t="shared" ca="1" si="28"/>
        <v>0%</v>
      </c>
      <c r="M54" s="70">
        <f ca="1">SUMIFS(INDIRECT(M$15),_01_EMIS_Data[OrgID],$A54,_01_EMIS_Data[Rel_D],$C$17)</f>
        <v>0</v>
      </c>
      <c r="N54" s="69" t="str">
        <f t="shared" ca="1" si="29"/>
        <v>0%</v>
      </c>
      <c r="O54" s="70">
        <f ca="1">SUMIFS(INDIRECT(O$15),_01_EMIS_Data[OrgID],$A54,_01_EMIS_Data[Rel_D],$C$17)</f>
        <v>0</v>
      </c>
      <c r="P54" s="69" t="str">
        <f t="shared" ca="1" si="30"/>
        <v>0%</v>
      </c>
      <c r="Q54" s="70">
        <f ca="1">SUMIFS(INDIRECT(Q$15),_01_EMIS_Data[OrgID],$A54,_01_EMIS_Data[Rel_D],$C$17)</f>
        <v>0</v>
      </c>
      <c r="R54" s="69" t="str">
        <f t="shared" ca="1" si="31"/>
        <v>0%</v>
      </c>
      <c r="S54" s="70">
        <f ca="1">SUMIFS(INDIRECT(S$15),_01_EMIS_Data[OrgID],$A54,_01_EMIS_Data[Rel_D],$C$17)</f>
        <v>0</v>
      </c>
      <c r="T54" s="69" t="str">
        <f t="shared" ca="1" si="32"/>
        <v>0%</v>
      </c>
      <c r="U54" s="70">
        <f ca="1">SUMIFS(INDIRECT(U$15),_01_EMIS_Data[OrgID],$A54,_01_EMIS_Data[Rel_D],$C$17)</f>
        <v>0</v>
      </c>
      <c r="V54" s="69" t="str">
        <f t="shared" ca="1" si="33"/>
        <v>0%</v>
      </c>
      <c r="W54" s="70">
        <f ca="1">SUMIFS(INDIRECT(W$15),_01_EMIS_Data[OrgID],$A54,_01_EMIS_Data[Rel_D],$C$17)</f>
        <v>0</v>
      </c>
      <c r="X54" s="69" t="str">
        <f t="shared" ca="1" si="34"/>
        <v>0%</v>
      </c>
      <c r="Y54" s="75"/>
      <c r="Z54" s="70">
        <f ca="1">SUMIFS(INDIRECT(Z$15),_01_EMIS_Data[OrgID],$A54,_01_EMIS_Data[Rel_D],$C$17)</f>
        <v>0</v>
      </c>
      <c r="AA54" s="70">
        <f ca="1">SUMIFS(INDIRECT(AA$15),_01_EMIS_Data[OrgID],$A54,_01_EMIS_Data[Rel_D],$C$17)</f>
        <v>0</v>
      </c>
      <c r="AB54" s="69" t="str">
        <f t="shared" ca="1" si="35"/>
        <v>0%</v>
      </c>
      <c r="AC54" s="70">
        <f ca="1">SUMIFS(INDIRECT(AC$15),_01_EMIS_Data[OrgID],$A54,_01_EMIS_Data[Rel_D],$C$17)</f>
        <v>0</v>
      </c>
      <c r="AD54" s="69" t="str">
        <f t="shared" ca="1" si="36"/>
        <v>0%</v>
      </c>
      <c r="AE54" s="70">
        <f ca="1">SUMIFS(INDIRECT(AE$15),_01_EMIS_Data[OrgID],$A54,_01_EMIS_Data[Rel_D],$C$17)</f>
        <v>0</v>
      </c>
      <c r="AF54" s="69" t="str">
        <f t="shared" ca="1" si="37"/>
        <v>0%</v>
      </c>
      <c r="AG54" s="70">
        <f ca="1">SUMIFS(INDIRECT(AG$15),_01_EMIS_Data[OrgID],$A54,_01_EMIS_Data[Rel_D],$C$17)</f>
        <v>0</v>
      </c>
      <c r="AH54" s="69" t="str">
        <f t="shared" ca="1" si="38"/>
        <v>0%</v>
      </c>
      <c r="AI54" s="70">
        <f ca="1">SUMIFS(INDIRECT(AI$15),_01_EMIS_Data[OrgID],$A54,_01_EMIS_Data[Rel_D],$C$17)</f>
        <v>0</v>
      </c>
      <c r="AJ54" s="69" t="str">
        <f t="shared" ca="1" si="39"/>
        <v>0%</v>
      </c>
      <c r="AK54" s="70">
        <f ca="1">SUMIFS(INDIRECT(AK$15),_01_EMIS_Data[OrgID],$A54,_01_EMIS_Data[Rel_D],$C$17)</f>
        <v>0</v>
      </c>
      <c r="AL54" s="69" t="str">
        <f t="shared" ca="1" si="40"/>
        <v>0%</v>
      </c>
      <c r="AM54" s="19"/>
    </row>
    <row r="55" spans="1:39">
      <c r="A55" s="45" t="s">
        <v>89</v>
      </c>
      <c r="B55" s="34" t="s">
        <v>73</v>
      </c>
      <c r="C55" t="s">
        <v>90</v>
      </c>
      <c r="D55" s="63">
        <f ca="1">SUMIFS(INDIRECT(D$15),_01_EMIS_Data[OrgID],$A55,_01_EMIS_Data[Rel_D],$C$17)</f>
        <v>13</v>
      </c>
      <c r="E55" s="63">
        <f ca="1">SUMIFS(INDIRECT(E$15),_01_EMIS_Data[OrgID],$A55,_01_EMIS_Data[Rel_D],$C$17)</f>
        <v>0</v>
      </c>
      <c r="F55" s="69">
        <f t="shared" ca="1" si="26"/>
        <v>0</v>
      </c>
      <c r="G55" s="63">
        <f ca="1">SUMIFS(INDIRECT(G$15),_01_EMIS_Data[OrgID],$A55,_01_EMIS_Data[Rel_D],$C$17)</f>
        <v>0</v>
      </c>
      <c r="H55" s="69" t="str">
        <f t="shared" ca="1" si="16"/>
        <v>0%</v>
      </c>
      <c r="I55" s="70">
        <f ca="1">SUMIFS(INDIRECT(I$15),_01_EMIS_Data[OrgID],$A55,_01_EMIS_Data[Rel_D],$C$17)</f>
        <v>0</v>
      </c>
      <c r="J55" s="69" t="str">
        <f t="shared" ca="1" si="27"/>
        <v>0%</v>
      </c>
      <c r="K55" s="70">
        <f ca="1">SUMIFS(INDIRECT(K$15),_01_EMIS_Data[OrgID],$A55,_01_EMIS_Data[Rel_D],$C$17)</f>
        <v>0</v>
      </c>
      <c r="L55" s="69" t="str">
        <f t="shared" ca="1" si="28"/>
        <v>0%</v>
      </c>
      <c r="M55" s="70">
        <f ca="1">SUMIFS(INDIRECT(M$15),_01_EMIS_Data[OrgID],$A55,_01_EMIS_Data[Rel_D],$C$17)</f>
        <v>0</v>
      </c>
      <c r="N55" s="69" t="str">
        <f t="shared" ca="1" si="29"/>
        <v>0%</v>
      </c>
      <c r="O55" s="70">
        <f ca="1">SUMIFS(INDIRECT(O$15),_01_EMIS_Data[OrgID],$A55,_01_EMIS_Data[Rel_D],$C$17)</f>
        <v>0</v>
      </c>
      <c r="P55" s="69" t="str">
        <f t="shared" ca="1" si="30"/>
        <v>0%</v>
      </c>
      <c r="Q55" s="70">
        <f ca="1">SUMIFS(INDIRECT(Q$15),_01_EMIS_Data[OrgID],$A55,_01_EMIS_Data[Rel_D],$C$17)</f>
        <v>0</v>
      </c>
      <c r="R55" s="69" t="str">
        <f t="shared" ca="1" si="31"/>
        <v>0%</v>
      </c>
      <c r="S55" s="70">
        <f ca="1">SUMIFS(INDIRECT(S$15),_01_EMIS_Data[OrgID],$A55,_01_EMIS_Data[Rel_D],$C$17)</f>
        <v>0</v>
      </c>
      <c r="T55" s="69" t="str">
        <f t="shared" ca="1" si="32"/>
        <v>0%</v>
      </c>
      <c r="U55" s="70">
        <f ca="1">SUMIFS(INDIRECT(U$15),_01_EMIS_Data[OrgID],$A55,_01_EMIS_Data[Rel_D],$C$17)</f>
        <v>0</v>
      </c>
      <c r="V55" s="69" t="str">
        <f t="shared" ca="1" si="33"/>
        <v>0%</v>
      </c>
      <c r="W55" s="70">
        <f ca="1">SUMIFS(INDIRECT(W$15),_01_EMIS_Data[OrgID],$A55,_01_EMIS_Data[Rel_D],$C$17)</f>
        <v>0</v>
      </c>
      <c r="X55" s="69" t="str">
        <f t="shared" ca="1" si="34"/>
        <v>0%</v>
      </c>
      <c r="Y55" s="75"/>
      <c r="Z55" s="70">
        <f ca="1">SUMIFS(INDIRECT(Z$15),_01_EMIS_Data[OrgID],$A55,_01_EMIS_Data[Rel_D],$C$17)</f>
        <v>0</v>
      </c>
      <c r="AA55" s="70">
        <f ca="1">SUMIFS(INDIRECT(AA$15),_01_EMIS_Data[OrgID],$A55,_01_EMIS_Data[Rel_D],$C$17)</f>
        <v>0</v>
      </c>
      <c r="AB55" s="69" t="str">
        <f t="shared" ca="1" si="35"/>
        <v>0%</v>
      </c>
      <c r="AC55" s="70">
        <f ca="1">SUMIFS(INDIRECT(AC$15),_01_EMIS_Data[OrgID],$A55,_01_EMIS_Data[Rel_D],$C$17)</f>
        <v>0</v>
      </c>
      <c r="AD55" s="69" t="str">
        <f t="shared" ca="1" si="36"/>
        <v>0%</v>
      </c>
      <c r="AE55" s="70">
        <f ca="1">SUMIFS(INDIRECT(AE$15),_01_EMIS_Data[OrgID],$A55,_01_EMIS_Data[Rel_D],$C$17)</f>
        <v>0</v>
      </c>
      <c r="AF55" s="69" t="str">
        <f t="shared" ca="1" si="37"/>
        <v>0%</v>
      </c>
      <c r="AG55" s="70">
        <f ca="1">SUMIFS(INDIRECT(AG$15),_01_EMIS_Data[OrgID],$A55,_01_EMIS_Data[Rel_D],$C$17)</f>
        <v>0</v>
      </c>
      <c r="AH55" s="69" t="str">
        <f t="shared" ca="1" si="38"/>
        <v>0%</v>
      </c>
      <c r="AI55" s="70">
        <f ca="1">SUMIFS(INDIRECT(AI$15),_01_EMIS_Data[OrgID],$A55,_01_EMIS_Data[Rel_D],$C$17)</f>
        <v>0</v>
      </c>
      <c r="AJ55" s="69" t="str">
        <f t="shared" ca="1" si="39"/>
        <v>0%</v>
      </c>
      <c r="AK55" s="70">
        <f ca="1">SUMIFS(INDIRECT(AK$15),_01_EMIS_Data[OrgID],$A55,_01_EMIS_Data[Rel_D],$C$17)</f>
        <v>0</v>
      </c>
      <c r="AL55" s="69" t="str">
        <f t="shared" ca="1" si="40"/>
        <v>0%</v>
      </c>
      <c r="AM55" s="19"/>
    </row>
    <row r="56" spans="1:39">
      <c r="A56" s="45" t="s">
        <v>91</v>
      </c>
      <c r="B56" s="34" t="s">
        <v>92</v>
      </c>
      <c r="C56" t="s">
        <v>93</v>
      </c>
      <c r="D56" s="63">
        <f ca="1">SUMIFS(INDIRECT(D$15),_01_EMIS_Data[OrgID],$A56,_01_EMIS_Data[Rel_D],$C$17)</f>
        <v>9</v>
      </c>
      <c r="E56" s="63">
        <f ca="1">SUMIFS(INDIRECT(E$15),_01_EMIS_Data[OrgID],$A56,_01_EMIS_Data[Rel_D],$C$17)</f>
        <v>3</v>
      </c>
      <c r="F56" s="69">
        <f t="shared" ca="1" si="26"/>
        <v>0.33333333333333331</v>
      </c>
      <c r="G56" s="63">
        <f ca="1">SUMIFS(INDIRECT(G$15),_01_EMIS_Data[OrgID],$A56,_01_EMIS_Data[Rel_D],$C$17)</f>
        <v>0</v>
      </c>
      <c r="H56" s="69">
        <f t="shared" ca="1" si="16"/>
        <v>0</v>
      </c>
      <c r="I56" s="70">
        <f ca="1">SUMIFS(INDIRECT(I$15),_01_EMIS_Data[OrgID],$A56,_01_EMIS_Data[Rel_D],$C$17)</f>
        <v>0</v>
      </c>
      <c r="J56" s="69">
        <f t="shared" ca="1" si="27"/>
        <v>0</v>
      </c>
      <c r="K56" s="70">
        <f ca="1">SUMIFS(INDIRECT(K$15),_01_EMIS_Data[OrgID],$A56,_01_EMIS_Data[Rel_D],$C$17)</f>
        <v>1</v>
      </c>
      <c r="L56" s="69">
        <f t="shared" ca="1" si="28"/>
        <v>0.33333333333333331</v>
      </c>
      <c r="M56" s="70">
        <f ca="1">SUMIFS(INDIRECT(M$15),_01_EMIS_Data[OrgID],$A56,_01_EMIS_Data[Rel_D],$C$17)</f>
        <v>2</v>
      </c>
      <c r="N56" s="69">
        <f t="shared" ca="1" si="29"/>
        <v>0.66666666666666663</v>
      </c>
      <c r="O56" s="70">
        <f ca="1">SUMIFS(INDIRECT(O$15),_01_EMIS_Data[OrgID],$A56,_01_EMIS_Data[Rel_D],$C$17)</f>
        <v>1</v>
      </c>
      <c r="P56" s="69">
        <f t="shared" ca="1" si="30"/>
        <v>0.33333333333333331</v>
      </c>
      <c r="Q56" s="70">
        <f ca="1">SUMIFS(INDIRECT(Q$15),_01_EMIS_Data[OrgID],$A56,_01_EMIS_Data[Rel_D],$C$17)</f>
        <v>3</v>
      </c>
      <c r="R56" s="69">
        <f t="shared" ca="1" si="31"/>
        <v>1</v>
      </c>
      <c r="S56" s="70">
        <f ca="1">SUMIFS(INDIRECT(S$15),_01_EMIS_Data[OrgID],$A56,_01_EMIS_Data[Rel_D],$C$17)</f>
        <v>0</v>
      </c>
      <c r="T56" s="69">
        <f t="shared" ca="1" si="32"/>
        <v>0</v>
      </c>
      <c r="U56" s="70">
        <f ca="1">SUMIFS(INDIRECT(U$15),_01_EMIS_Data[OrgID],$A56,_01_EMIS_Data[Rel_D],$C$17)</f>
        <v>3</v>
      </c>
      <c r="V56" s="69">
        <f t="shared" ca="1" si="33"/>
        <v>1</v>
      </c>
      <c r="W56" s="70">
        <f ca="1">SUMIFS(INDIRECT(W$15),_01_EMIS_Data[OrgID],$A56,_01_EMIS_Data[Rel_D],$C$17)</f>
        <v>3</v>
      </c>
      <c r="X56" s="69">
        <f t="shared" ca="1" si="34"/>
        <v>1</v>
      </c>
      <c r="Y56" s="75"/>
      <c r="Z56" s="70">
        <f ca="1">SUMIFS(INDIRECT(Z$15),_01_EMIS_Data[OrgID],$A56,_01_EMIS_Data[Rel_D],$C$17)</f>
        <v>3</v>
      </c>
      <c r="AA56" s="70">
        <f ca="1">SUMIFS(INDIRECT(AA$15),_01_EMIS_Data[OrgID],$A56,_01_EMIS_Data[Rel_D],$C$17)</f>
        <v>2</v>
      </c>
      <c r="AB56" s="69">
        <f t="shared" ca="1" si="35"/>
        <v>0.66666666666666663</v>
      </c>
      <c r="AC56" s="70">
        <f ca="1">SUMIFS(INDIRECT(AC$15),_01_EMIS_Data[OrgID],$A56,_01_EMIS_Data[Rel_D],$C$17)</f>
        <v>2</v>
      </c>
      <c r="AD56" s="69">
        <f t="shared" ca="1" si="36"/>
        <v>1</v>
      </c>
      <c r="AE56" s="70">
        <f ca="1">SUMIFS(INDIRECT(AE$15),_01_EMIS_Data[OrgID],$A56,_01_EMIS_Data[Rel_D],$C$17)</f>
        <v>2</v>
      </c>
      <c r="AF56" s="69">
        <f t="shared" ca="1" si="37"/>
        <v>1</v>
      </c>
      <c r="AG56" s="70">
        <f ca="1">SUMIFS(INDIRECT(AG$15),_01_EMIS_Data[OrgID],$A56,_01_EMIS_Data[Rel_D],$C$17)</f>
        <v>2</v>
      </c>
      <c r="AH56" s="69">
        <f t="shared" ca="1" si="38"/>
        <v>1</v>
      </c>
      <c r="AI56" s="70">
        <f ca="1">SUMIFS(INDIRECT(AI$15),_01_EMIS_Data[OrgID],$A56,_01_EMIS_Data[Rel_D],$C$17)</f>
        <v>1</v>
      </c>
      <c r="AJ56" s="69">
        <f t="shared" ca="1" si="39"/>
        <v>0.5</v>
      </c>
      <c r="AK56" s="70">
        <f ca="1">SUMIFS(INDIRECT(AK$15),_01_EMIS_Data[OrgID],$A56,_01_EMIS_Data[Rel_D],$C$17)</f>
        <v>0</v>
      </c>
      <c r="AL56" s="69">
        <f t="shared" ca="1" si="40"/>
        <v>0</v>
      </c>
      <c r="AM56" s="19"/>
    </row>
    <row r="57" spans="1:39">
      <c r="A57" s="45" t="s">
        <v>94</v>
      </c>
      <c r="B57" s="34" t="s">
        <v>92</v>
      </c>
      <c r="C57" t="s">
        <v>95</v>
      </c>
      <c r="D57" s="63">
        <f ca="1">SUMIFS(INDIRECT(D$15),_01_EMIS_Data[OrgID],$A57,_01_EMIS_Data[Rel_D],$C$17)</f>
        <v>41</v>
      </c>
      <c r="E57" s="63">
        <f ca="1">SUMIFS(INDIRECT(E$15),_01_EMIS_Data[OrgID],$A57,_01_EMIS_Data[Rel_D],$C$17)</f>
        <v>0</v>
      </c>
      <c r="F57" s="69">
        <f t="shared" ca="1" si="26"/>
        <v>0</v>
      </c>
      <c r="G57" s="63">
        <f ca="1">SUMIFS(INDIRECT(G$15),_01_EMIS_Data[OrgID],$A57,_01_EMIS_Data[Rel_D],$C$17)</f>
        <v>0</v>
      </c>
      <c r="H57" s="69" t="str">
        <f t="shared" ca="1" si="16"/>
        <v>0%</v>
      </c>
      <c r="I57" s="70">
        <f ca="1">SUMIFS(INDIRECT(I$15),_01_EMIS_Data[OrgID],$A57,_01_EMIS_Data[Rel_D],$C$17)</f>
        <v>0</v>
      </c>
      <c r="J57" s="69" t="str">
        <f t="shared" ca="1" si="27"/>
        <v>0%</v>
      </c>
      <c r="K57" s="70">
        <f ca="1">SUMIFS(INDIRECT(K$15),_01_EMIS_Data[OrgID],$A57,_01_EMIS_Data[Rel_D],$C$17)</f>
        <v>0</v>
      </c>
      <c r="L57" s="69" t="str">
        <f t="shared" ca="1" si="28"/>
        <v>0%</v>
      </c>
      <c r="M57" s="70">
        <f ca="1">SUMIFS(INDIRECT(M$15),_01_EMIS_Data[OrgID],$A57,_01_EMIS_Data[Rel_D],$C$17)</f>
        <v>0</v>
      </c>
      <c r="N57" s="69" t="str">
        <f t="shared" ca="1" si="29"/>
        <v>0%</v>
      </c>
      <c r="O57" s="70">
        <f ca="1">SUMIFS(INDIRECT(O$15),_01_EMIS_Data[OrgID],$A57,_01_EMIS_Data[Rel_D],$C$17)</f>
        <v>0</v>
      </c>
      <c r="P57" s="69" t="str">
        <f t="shared" ca="1" si="30"/>
        <v>0%</v>
      </c>
      <c r="Q57" s="70">
        <f ca="1">SUMIFS(INDIRECT(Q$15),_01_EMIS_Data[OrgID],$A57,_01_EMIS_Data[Rel_D],$C$17)</f>
        <v>0</v>
      </c>
      <c r="R57" s="69" t="str">
        <f t="shared" ca="1" si="31"/>
        <v>0%</v>
      </c>
      <c r="S57" s="70">
        <f ca="1">SUMIFS(INDIRECT(S$15),_01_EMIS_Data[OrgID],$A57,_01_EMIS_Data[Rel_D],$C$17)</f>
        <v>0</v>
      </c>
      <c r="T57" s="69" t="str">
        <f t="shared" ca="1" si="32"/>
        <v>0%</v>
      </c>
      <c r="U57" s="70">
        <f ca="1">SUMIFS(INDIRECT(U$15),_01_EMIS_Data[OrgID],$A57,_01_EMIS_Data[Rel_D],$C$17)</f>
        <v>0</v>
      </c>
      <c r="V57" s="69" t="str">
        <f t="shared" ca="1" si="33"/>
        <v>0%</v>
      </c>
      <c r="W57" s="70">
        <f ca="1">SUMIFS(INDIRECT(W$15),_01_EMIS_Data[OrgID],$A57,_01_EMIS_Data[Rel_D],$C$17)</f>
        <v>0</v>
      </c>
      <c r="X57" s="69" t="str">
        <f t="shared" ca="1" si="34"/>
        <v>0%</v>
      </c>
      <c r="Y57" s="75"/>
      <c r="Z57" s="70">
        <f ca="1">SUMIFS(INDIRECT(Z$15),_01_EMIS_Data[OrgID],$A57,_01_EMIS_Data[Rel_D],$C$17)</f>
        <v>0</v>
      </c>
      <c r="AA57" s="70">
        <f ca="1">SUMIFS(INDIRECT(AA$15),_01_EMIS_Data[OrgID],$A57,_01_EMIS_Data[Rel_D],$C$17)</f>
        <v>0</v>
      </c>
      <c r="AB57" s="69" t="str">
        <f t="shared" ca="1" si="35"/>
        <v>0%</v>
      </c>
      <c r="AC57" s="70">
        <f ca="1">SUMIFS(INDIRECT(AC$15),_01_EMIS_Data[OrgID],$A57,_01_EMIS_Data[Rel_D],$C$17)</f>
        <v>0</v>
      </c>
      <c r="AD57" s="69" t="str">
        <f t="shared" ca="1" si="36"/>
        <v>0%</v>
      </c>
      <c r="AE57" s="70">
        <f ca="1">SUMIFS(INDIRECT(AE$15),_01_EMIS_Data[OrgID],$A57,_01_EMIS_Data[Rel_D],$C$17)</f>
        <v>0</v>
      </c>
      <c r="AF57" s="69" t="str">
        <f t="shared" ca="1" si="37"/>
        <v>0%</v>
      </c>
      <c r="AG57" s="70">
        <f ca="1">SUMIFS(INDIRECT(AG$15),_01_EMIS_Data[OrgID],$A57,_01_EMIS_Data[Rel_D],$C$17)</f>
        <v>0</v>
      </c>
      <c r="AH57" s="69" t="str">
        <f t="shared" ca="1" si="38"/>
        <v>0%</v>
      </c>
      <c r="AI57" s="70">
        <f ca="1">SUMIFS(INDIRECT(AI$15),_01_EMIS_Data[OrgID],$A57,_01_EMIS_Data[Rel_D],$C$17)</f>
        <v>0</v>
      </c>
      <c r="AJ57" s="69" t="str">
        <f t="shared" ca="1" si="39"/>
        <v>0%</v>
      </c>
      <c r="AK57" s="70">
        <f ca="1">SUMIFS(INDIRECT(AK$15),_01_EMIS_Data[OrgID],$A57,_01_EMIS_Data[Rel_D],$C$17)</f>
        <v>0</v>
      </c>
      <c r="AL57" s="69" t="str">
        <f t="shared" ca="1" si="40"/>
        <v>0%</v>
      </c>
      <c r="AM57" s="19"/>
    </row>
    <row r="58" spans="1:39">
      <c r="A58" s="45" t="s">
        <v>96</v>
      </c>
      <c r="B58" s="34" t="s">
        <v>92</v>
      </c>
      <c r="C58" t="s">
        <v>97</v>
      </c>
      <c r="D58" s="63">
        <f ca="1">SUMIFS(INDIRECT(D$15),_01_EMIS_Data[OrgID],$A58,_01_EMIS_Data[Rel_D],$C$17)</f>
        <v>13</v>
      </c>
      <c r="E58" s="63">
        <f ca="1">SUMIFS(INDIRECT(E$15),_01_EMIS_Data[OrgID],$A58,_01_EMIS_Data[Rel_D],$C$17)</f>
        <v>0</v>
      </c>
      <c r="F58" s="69">
        <f t="shared" ca="1" si="26"/>
        <v>0</v>
      </c>
      <c r="G58" s="63">
        <f ca="1">SUMIFS(INDIRECT(G$15),_01_EMIS_Data[OrgID],$A58,_01_EMIS_Data[Rel_D],$C$17)</f>
        <v>0</v>
      </c>
      <c r="H58" s="69" t="str">
        <f t="shared" ca="1" si="16"/>
        <v>0%</v>
      </c>
      <c r="I58" s="70">
        <f ca="1">SUMIFS(INDIRECT(I$15),_01_EMIS_Data[OrgID],$A58,_01_EMIS_Data[Rel_D],$C$17)</f>
        <v>0</v>
      </c>
      <c r="J58" s="69" t="str">
        <f t="shared" ca="1" si="27"/>
        <v>0%</v>
      </c>
      <c r="K58" s="70">
        <f ca="1">SUMIFS(INDIRECT(K$15),_01_EMIS_Data[OrgID],$A58,_01_EMIS_Data[Rel_D],$C$17)</f>
        <v>0</v>
      </c>
      <c r="L58" s="69" t="str">
        <f t="shared" ca="1" si="28"/>
        <v>0%</v>
      </c>
      <c r="M58" s="70">
        <f ca="1">SUMIFS(INDIRECT(M$15),_01_EMIS_Data[OrgID],$A58,_01_EMIS_Data[Rel_D],$C$17)</f>
        <v>0</v>
      </c>
      <c r="N58" s="69" t="str">
        <f t="shared" ca="1" si="29"/>
        <v>0%</v>
      </c>
      <c r="O58" s="70">
        <f ca="1">SUMIFS(INDIRECT(O$15),_01_EMIS_Data[OrgID],$A58,_01_EMIS_Data[Rel_D],$C$17)</f>
        <v>0</v>
      </c>
      <c r="P58" s="69" t="str">
        <f t="shared" ca="1" si="30"/>
        <v>0%</v>
      </c>
      <c r="Q58" s="70">
        <f ca="1">SUMIFS(INDIRECT(Q$15),_01_EMIS_Data[OrgID],$A58,_01_EMIS_Data[Rel_D],$C$17)</f>
        <v>0</v>
      </c>
      <c r="R58" s="69" t="str">
        <f t="shared" ca="1" si="31"/>
        <v>0%</v>
      </c>
      <c r="S58" s="70">
        <f ca="1">SUMIFS(INDIRECT(S$15),_01_EMIS_Data[OrgID],$A58,_01_EMIS_Data[Rel_D],$C$17)</f>
        <v>0</v>
      </c>
      <c r="T58" s="69" t="str">
        <f t="shared" ca="1" si="32"/>
        <v>0%</v>
      </c>
      <c r="U58" s="70">
        <f ca="1">SUMIFS(INDIRECT(U$15),_01_EMIS_Data[OrgID],$A58,_01_EMIS_Data[Rel_D],$C$17)</f>
        <v>0</v>
      </c>
      <c r="V58" s="69" t="str">
        <f t="shared" ca="1" si="33"/>
        <v>0%</v>
      </c>
      <c r="W58" s="70">
        <f ca="1">SUMIFS(INDIRECT(W$15),_01_EMIS_Data[OrgID],$A58,_01_EMIS_Data[Rel_D],$C$17)</f>
        <v>0</v>
      </c>
      <c r="X58" s="69" t="str">
        <f t="shared" ca="1" si="34"/>
        <v>0%</v>
      </c>
      <c r="Y58" s="75"/>
      <c r="Z58" s="70">
        <f ca="1">SUMIFS(INDIRECT(Z$15),_01_EMIS_Data[OrgID],$A58,_01_EMIS_Data[Rel_D],$C$17)</f>
        <v>0</v>
      </c>
      <c r="AA58" s="70">
        <f ca="1">SUMIFS(INDIRECT(AA$15),_01_EMIS_Data[OrgID],$A58,_01_EMIS_Data[Rel_D],$C$17)</f>
        <v>0</v>
      </c>
      <c r="AB58" s="69" t="str">
        <f t="shared" ca="1" si="35"/>
        <v>0%</v>
      </c>
      <c r="AC58" s="70">
        <f ca="1">SUMIFS(INDIRECT(AC$15),_01_EMIS_Data[OrgID],$A58,_01_EMIS_Data[Rel_D],$C$17)</f>
        <v>0</v>
      </c>
      <c r="AD58" s="69" t="str">
        <f t="shared" ca="1" si="36"/>
        <v>0%</v>
      </c>
      <c r="AE58" s="70">
        <f ca="1">SUMIFS(INDIRECT(AE$15),_01_EMIS_Data[OrgID],$A58,_01_EMIS_Data[Rel_D],$C$17)</f>
        <v>0</v>
      </c>
      <c r="AF58" s="69" t="str">
        <f t="shared" ca="1" si="37"/>
        <v>0%</v>
      </c>
      <c r="AG58" s="70">
        <f ca="1">SUMIFS(INDIRECT(AG$15),_01_EMIS_Data[OrgID],$A58,_01_EMIS_Data[Rel_D],$C$17)</f>
        <v>0</v>
      </c>
      <c r="AH58" s="69" t="str">
        <f t="shared" ca="1" si="38"/>
        <v>0%</v>
      </c>
      <c r="AI58" s="70">
        <f ca="1">SUMIFS(INDIRECT(AI$15),_01_EMIS_Data[OrgID],$A58,_01_EMIS_Data[Rel_D],$C$17)</f>
        <v>0</v>
      </c>
      <c r="AJ58" s="69" t="str">
        <f t="shared" ca="1" si="39"/>
        <v>0%</v>
      </c>
      <c r="AK58" s="70">
        <f ca="1">SUMIFS(INDIRECT(AK$15),_01_EMIS_Data[OrgID],$A58,_01_EMIS_Data[Rel_D],$C$17)</f>
        <v>0</v>
      </c>
      <c r="AL58" s="69" t="str">
        <f t="shared" ca="1" si="40"/>
        <v>0%</v>
      </c>
      <c r="AM58" s="19"/>
    </row>
    <row r="59" spans="1:39" hidden="1">
      <c r="A59" s="45"/>
      <c r="B59" s="34"/>
      <c r="D59" s="36"/>
      <c r="E59" s="36"/>
      <c r="F59" s="39"/>
      <c r="G59" s="39"/>
      <c r="H59" s="39"/>
      <c r="I59" s="36"/>
      <c r="J59" s="39"/>
      <c r="K59" s="36"/>
      <c r="L59" s="39"/>
      <c r="M59" s="36"/>
      <c r="N59" s="39"/>
      <c r="O59" s="36"/>
      <c r="P59" s="39"/>
      <c r="Q59" s="36"/>
      <c r="R59" s="39"/>
      <c r="S59" s="36"/>
      <c r="T59" s="39"/>
      <c r="U59" s="36"/>
      <c r="V59" s="39"/>
      <c r="W59" s="36"/>
      <c r="X59" s="39"/>
      <c r="Y59" s="19"/>
      <c r="Z59" s="36"/>
      <c r="AA59" s="36"/>
      <c r="AB59" s="39"/>
      <c r="AC59" s="36"/>
      <c r="AD59" s="39"/>
      <c r="AE59" s="36"/>
      <c r="AF59" s="39"/>
      <c r="AG59" s="36"/>
      <c r="AH59" s="39"/>
      <c r="AI59" s="36"/>
      <c r="AJ59" s="39"/>
      <c r="AK59" s="36"/>
      <c r="AL59" s="39"/>
      <c r="AM59" s="19"/>
    </row>
    <row r="60" spans="1:39" hidden="1">
      <c r="A60" s="45"/>
      <c r="B60" s="34"/>
      <c r="D60" s="36"/>
      <c r="E60" s="36"/>
      <c r="F60" s="39"/>
      <c r="G60" s="39"/>
      <c r="H60" s="39"/>
      <c r="I60" s="36"/>
      <c r="J60" s="39"/>
      <c r="K60" s="36"/>
      <c r="L60" s="39"/>
      <c r="M60" s="36"/>
      <c r="N60" s="39"/>
      <c r="O60" s="36"/>
      <c r="P60" s="39"/>
      <c r="Q60" s="36"/>
      <c r="R60" s="39"/>
      <c r="S60" s="36"/>
      <c r="T60" s="39"/>
      <c r="U60" s="36"/>
      <c r="V60" s="39"/>
      <c r="W60" s="36"/>
      <c r="X60" s="39"/>
      <c r="Y60" s="19"/>
      <c r="Z60" s="36"/>
      <c r="AA60" s="36"/>
      <c r="AB60" s="39"/>
      <c r="AC60" s="36"/>
      <c r="AD60" s="39"/>
      <c r="AE60" s="36"/>
      <c r="AF60" s="39"/>
      <c r="AG60" s="36"/>
      <c r="AH60" s="39"/>
      <c r="AI60" s="36"/>
      <c r="AJ60" s="39"/>
      <c r="AK60" s="36"/>
      <c r="AL60" s="39"/>
      <c r="AM60" s="19"/>
    </row>
    <row r="61" spans="1:39" hidden="1">
      <c r="A61" s="45"/>
      <c r="B61" s="34"/>
      <c r="D61" s="36"/>
      <c r="E61" s="36"/>
      <c r="F61" s="39"/>
      <c r="G61" s="39"/>
      <c r="H61" s="39"/>
      <c r="I61" s="36"/>
      <c r="J61" s="39"/>
      <c r="K61" s="36"/>
      <c r="L61" s="39"/>
      <c r="M61" s="36"/>
      <c r="N61" s="39"/>
      <c r="O61" s="36"/>
      <c r="P61" s="39"/>
      <c r="Q61" s="36"/>
      <c r="R61" s="39"/>
      <c r="S61" s="36"/>
      <c r="T61" s="39"/>
      <c r="U61" s="36"/>
      <c r="V61" s="39"/>
      <c r="W61" s="36"/>
      <c r="X61" s="39"/>
      <c r="Y61" s="19"/>
      <c r="Z61" s="36"/>
      <c r="AA61" s="36"/>
      <c r="AB61" s="39"/>
      <c r="AC61" s="36"/>
      <c r="AD61" s="39"/>
      <c r="AE61" s="36"/>
      <c r="AF61" s="39"/>
      <c r="AG61" s="36"/>
      <c r="AH61" s="39"/>
      <c r="AI61" s="36"/>
      <c r="AJ61" s="39"/>
      <c r="AK61" s="36"/>
      <c r="AL61" s="39"/>
      <c r="AM61" s="19"/>
    </row>
    <row r="62" spans="1:39" hidden="1">
      <c r="A62" s="45"/>
      <c r="B62" s="34"/>
      <c r="D62" s="36"/>
      <c r="E62" s="36"/>
      <c r="F62" s="39"/>
      <c r="G62" s="39"/>
      <c r="H62" s="39"/>
      <c r="I62" s="36"/>
      <c r="J62" s="39"/>
      <c r="K62" s="36"/>
      <c r="L62" s="39"/>
      <c r="M62" s="36"/>
      <c r="N62" s="39"/>
      <c r="O62" s="36"/>
      <c r="P62" s="39"/>
      <c r="Q62" s="36"/>
      <c r="R62" s="39"/>
      <c r="S62" s="36"/>
      <c r="T62" s="39"/>
      <c r="U62" s="36"/>
      <c r="V62" s="39"/>
      <c r="W62" s="36"/>
      <c r="X62" s="39"/>
      <c r="Y62" s="19"/>
      <c r="Z62" s="36"/>
      <c r="AA62" s="36"/>
      <c r="AB62" s="39"/>
      <c r="AC62" s="36"/>
      <c r="AD62" s="39"/>
      <c r="AE62" s="36"/>
      <c r="AF62" s="39"/>
      <c r="AG62" s="36"/>
      <c r="AH62" s="39"/>
      <c r="AI62" s="36"/>
      <c r="AJ62" s="39"/>
      <c r="AK62" s="36"/>
      <c r="AL62" s="39"/>
      <c r="AM62" s="19"/>
    </row>
    <row r="63" spans="1:39" hidden="1">
      <c r="A63" s="45"/>
      <c r="B63" s="34"/>
      <c r="D63" s="36"/>
      <c r="E63" s="36"/>
      <c r="F63" s="39"/>
      <c r="G63" s="39"/>
      <c r="H63" s="39"/>
      <c r="I63" s="36"/>
      <c r="J63" s="39"/>
      <c r="K63" s="36"/>
      <c r="L63" s="39"/>
      <c r="M63" s="36"/>
      <c r="N63" s="39"/>
      <c r="O63" s="36"/>
      <c r="P63" s="39"/>
      <c r="Q63" s="36"/>
      <c r="R63" s="39"/>
      <c r="S63" s="36"/>
      <c r="T63" s="39"/>
      <c r="U63" s="36"/>
      <c r="V63" s="39"/>
      <c r="W63" s="36"/>
      <c r="X63" s="39"/>
      <c r="Y63" s="19"/>
      <c r="Z63" s="36"/>
      <c r="AA63" s="36"/>
      <c r="AB63" s="39"/>
      <c r="AC63" s="36"/>
      <c r="AD63" s="39"/>
      <c r="AE63" s="36"/>
      <c r="AF63" s="39"/>
      <c r="AG63" s="36"/>
      <c r="AH63" s="39"/>
      <c r="AI63" s="36"/>
      <c r="AJ63" s="39"/>
      <c r="AK63" s="36"/>
      <c r="AL63" s="39"/>
      <c r="AM63" s="19"/>
    </row>
    <row r="64" spans="1:39" hidden="1">
      <c r="A64" s="45"/>
      <c r="B64" s="34"/>
      <c r="D64" s="36"/>
      <c r="E64" s="36"/>
      <c r="F64" s="39"/>
      <c r="G64" s="39"/>
      <c r="H64" s="39"/>
      <c r="I64" s="36"/>
      <c r="J64" s="39"/>
      <c r="K64" s="36"/>
      <c r="L64" s="39"/>
      <c r="M64" s="36"/>
      <c r="N64" s="39"/>
      <c r="O64" s="36"/>
      <c r="P64" s="39"/>
      <c r="Q64" s="36"/>
      <c r="R64" s="39"/>
      <c r="S64" s="36"/>
      <c r="T64" s="39"/>
      <c r="U64" s="36"/>
      <c r="V64" s="39"/>
      <c r="W64" s="36"/>
      <c r="X64" s="39"/>
      <c r="Y64" s="19"/>
      <c r="Z64" s="36"/>
      <c r="AA64" s="36"/>
      <c r="AB64" s="39"/>
      <c r="AC64" s="36"/>
      <c r="AD64" s="39"/>
      <c r="AE64" s="36"/>
      <c r="AF64" s="39"/>
      <c r="AG64" s="36"/>
      <c r="AH64" s="39"/>
      <c r="AI64" s="36"/>
      <c r="AJ64" s="39"/>
      <c r="AK64" s="36"/>
      <c r="AL64" s="39"/>
      <c r="AM64" s="19"/>
    </row>
    <row r="65" spans="1:39" hidden="1">
      <c r="A65" s="45"/>
      <c r="B65" s="34"/>
      <c r="D65" s="36"/>
      <c r="E65" s="36"/>
      <c r="F65" s="39"/>
      <c r="G65" s="39"/>
      <c r="H65" s="39"/>
      <c r="I65" s="36"/>
      <c r="J65" s="39"/>
      <c r="K65" s="36"/>
      <c r="L65" s="39"/>
      <c r="M65" s="36"/>
      <c r="N65" s="39"/>
      <c r="O65" s="36"/>
      <c r="P65" s="39"/>
      <c r="Q65" s="36"/>
      <c r="R65" s="39"/>
      <c r="S65" s="36"/>
      <c r="T65" s="39"/>
      <c r="U65" s="36"/>
      <c r="V65" s="39"/>
      <c r="W65" s="36"/>
      <c r="X65" s="39"/>
      <c r="Y65" s="19"/>
      <c r="Z65" s="36"/>
      <c r="AA65" s="36"/>
      <c r="AB65" s="39"/>
      <c r="AC65" s="36"/>
      <c r="AD65" s="39"/>
      <c r="AE65" s="36"/>
      <c r="AF65" s="39"/>
      <c r="AG65" s="36"/>
      <c r="AH65" s="39"/>
      <c r="AI65" s="36"/>
      <c r="AJ65" s="39"/>
      <c r="AK65" s="36"/>
      <c r="AL65" s="39"/>
      <c r="AM65" s="19"/>
    </row>
    <row r="66" spans="1:39" hidden="1">
      <c r="A66" s="45"/>
      <c r="B66" s="34"/>
      <c r="D66" s="36"/>
      <c r="E66" s="36"/>
      <c r="F66" s="39"/>
      <c r="G66" s="39"/>
      <c r="H66" s="39"/>
      <c r="I66" s="36"/>
      <c r="J66" s="39"/>
      <c r="K66" s="36"/>
      <c r="L66" s="39"/>
      <c r="M66" s="36"/>
      <c r="N66" s="39"/>
      <c r="O66" s="36"/>
      <c r="P66" s="39"/>
      <c r="Q66" s="36"/>
      <c r="R66" s="39"/>
      <c r="S66" s="36"/>
      <c r="T66" s="39"/>
      <c r="U66" s="36"/>
      <c r="V66" s="39"/>
      <c r="W66" s="36"/>
      <c r="X66" s="39"/>
      <c r="Y66" s="19"/>
      <c r="Z66" s="36"/>
      <c r="AA66" s="36"/>
      <c r="AB66" s="39"/>
      <c r="AC66" s="36"/>
      <c r="AD66" s="39"/>
      <c r="AE66" s="36"/>
      <c r="AF66" s="39"/>
      <c r="AG66" s="36"/>
      <c r="AH66" s="39"/>
      <c r="AI66" s="36"/>
      <c r="AJ66" s="39"/>
      <c r="AK66" s="36"/>
      <c r="AL66" s="39"/>
      <c r="AM66" s="19"/>
    </row>
    <row r="67" spans="1:39" ht="15" hidden="1" customHeight="1">
      <c r="A67" s="45"/>
      <c r="B67" s="34"/>
      <c r="D67" s="36"/>
      <c r="E67" s="36"/>
      <c r="F67" s="39"/>
      <c r="G67" s="39"/>
      <c r="H67" s="39"/>
      <c r="I67" s="36"/>
      <c r="J67" s="39"/>
      <c r="K67" s="36"/>
      <c r="L67" s="39"/>
      <c r="M67" s="36"/>
      <c r="N67" s="39"/>
      <c r="O67" s="36"/>
      <c r="P67" s="39"/>
      <c r="Q67" s="36"/>
      <c r="R67" s="39"/>
      <c r="S67" s="36"/>
      <c r="T67" s="39"/>
      <c r="U67" s="36"/>
      <c r="V67" s="39"/>
      <c r="W67" s="36"/>
      <c r="X67" s="39"/>
      <c r="Y67" s="19"/>
      <c r="Z67" s="36"/>
      <c r="AA67" s="36"/>
      <c r="AB67" s="39"/>
      <c r="AC67" s="36"/>
      <c r="AD67" s="39"/>
      <c r="AE67" s="36"/>
      <c r="AF67" s="39"/>
      <c r="AG67" s="36"/>
      <c r="AH67" s="39"/>
      <c r="AI67" s="36"/>
      <c r="AJ67" s="39"/>
      <c r="AK67" s="36"/>
      <c r="AL67" s="39"/>
      <c r="AM67" s="19"/>
    </row>
    <row r="68" spans="1:39" ht="15" customHeight="1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</row>
  </sheetData>
  <conditionalFormatting sqref="B19:B23">
    <cfRule type="expression" dxfId="71" priority="2">
      <formula>$B19=$B$23</formula>
    </cfRule>
    <cfRule type="expression" dxfId="70" priority="3">
      <formula>$B19=$B$22</formula>
    </cfRule>
    <cfRule type="expression" dxfId="69" priority="4">
      <formula>$B19=$B$21</formula>
    </cfRule>
    <cfRule type="expression" dxfId="68" priority="5">
      <formula>$B19=$B$20</formula>
    </cfRule>
    <cfRule type="expression" dxfId="67" priority="6">
      <formula>$B19=$B$19</formula>
    </cfRule>
  </conditionalFormatting>
  <conditionalFormatting sqref="B26:B67">
    <cfRule type="expression" dxfId="66" priority="7">
      <formula>$B26=$B$23</formula>
    </cfRule>
    <cfRule type="expression" dxfId="65" priority="8">
      <formula>$B26=$B$22</formula>
    </cfRule>
    <cfRule type="expression" dxfId="64" priority="9">
      <formula>$B26=$B$21</formula>
    </cfRule>
    <cfRule type="expression" dxfId="63" priority="10">
      <formula>$B26=$B$20</formula>
    </cfRule>
    <cfRule type="expression" dxfId="62" priority="11">
      <formula>$B26=$B$19</formula>
    </cfRule>
  </conditionalFormatting>
  <conditionalFormatting sqref="C26:C67">
    <cfRule type="containsText" dxfId="61" priority="1" operator="containsText" text="Data unavailable">
      <formula>NOT(ISERROR(SEARCH("Data unavailable",C26)))</formula>
    </cfRule>
  </conditionalFormatting>
  <pageMargins left="0.7" right="0.7" top="0.75" bottom="0.75" header="0.3" footer="0.3"/>
  <pageSetup paperSize="9" orientation="portrait" horizontalDpi="4294967295" verticalDpi="4294967295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0000000}">
          <x14:formula1>
            <xm:f>'Practice Panel'!$Q$14:$Q$25</xm:f>
          </x14:formula1>
          <xm:sqref>C17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N30"/>
  <sheetViews>
    <sheetView topLeftCell="F1" workbookViewId="0">
      <selection activeCell="K12" sqref="K12:AN23"/>
    </sheetView>
  </sheetViews>
  <sheetFormatPr defaultRowHeight="15"/>
  <cols>
    <col min="1" max="1" width="61.28515625" bestFit="1" customWidth="1"/>
    <col min="2" max="2" width="8.5703125" bestFit="1" customWidth="1"/>
    <col min="3" max="3" width="6.140625" bestFit="1" customWidth="1"/>
    <col min="4" max="4" width="16" bestFit="1" customWidth="1"/>
    <col min="5" max="5" width="29.140625" bestFit="1" customWidth="1"/>
    <col min="6" max="6" width="61.140625" bestFit="1" customWidth="1"/>
    <col min="7" max="7" width="8.5703125" bestFit="1" customWidth="1"/>
    <col min="8" max="8" width="6" bestFit="1" customWidth="1"/>
    <col min="9" max="9" width="15.85546875" bestFit="1" customWidth="1"/>
    <col min="10" max="10" width="29" bestFit="1" customWidth="1"/>
    <col min="11" max="11" width="10.7109375" bestFit="1" customWidth="1"/>
    <col min="12" max="12" width="6.7109375" bestFit="1" customWidth="1"/>
    <col min="13" max="13" width="28.5703125" bestFit="1" customWidth="1"/>
    <col min="14" max="14" width="42.140625" bestFit="1" customWidth="1"/>
    <col min="15" max="15" width="42.42578125" bestFit="1" customWidth="1"/>
    <col min="16" max="16" width="43.5703125" bestFit="1" customWidth="1"/>
    <col min="17" max="17" width="55.7109375" bestFit="1" customWidth="1"/>
    <col min="18" max="18" width="30.140625" bestFit="1" customWidth="1"/>
    <col min="19" max="19" width="32.42578125" bestFit="1" customWidth="1"/>
    <col min="20" max="20" width="49.85546875" bestFit="1" customWidth="1"/>
    <col min="21" max="21" width="51" bestFit="1" customWidth="1"/>
    <col min="22" max="22" width="38.140625" bestFit="1" customWidth="1"/>
    <col min="23" max="23" width="40.7109375" bestFit="1" customWidth="1"/>
    <col min="24" max="24" width="55.5703125" bestFit="1" customWidth="1"/>
    <col min="25" max="25" width="45.42578125" bestFit="1" customWidth="1"/>
    <col min="26" max="26" width="40.42578125" bestFit="1" customWidth="1"/>
    <col min="27" max="27" width="43.7109375" bestFit="1" customWidth="1"/>
    <col min="28" max="28" width="29.42578125" bestFit="1" customWidth="1"/>
    <col min="29" max="29" width="51.85546875" bestFit="1" customWidth="1"/>
    <col min="30" max="30" width="57.7109375" bestFit="1" customWidth="1"/>
    <col min="31" max="31" width="53.140625" bestFit="1" customWidth="1"/>
    <col min="32" max="32" width="29.42578125" bestFit="1" customWidth="1"/>
    <col min="33" max="33" width="29.140625" bestFit="1" customWidth="1"/>
    <col min="34" max="34" width="39.42578125" bestFit="1" customWidth="1"/>
    <col min="35" max="35" width="32.5703125" bestFit="1" customWidth="1"/>
    <col min="36" max="36" width="24.85546875" bestFit="1" customWidth="1"/>
    <col min="37" max="37" width="24.5703125" bestFit="1" customWidth="1"/>
    <col min="38" max="38" width="30" bestFit="1" customWidth="1"/>
    <col min="39" max="39" width="26.140625" bestFit="1" customWidth="1"/>
    <col min="40" max="40" width="24.7109375" bestFit="1" customWidth="1"/>
  </cols>
  <sheetData>
    <row r="1" spans="1:40">
      <c r="A1" t="s">
        <v>118</v>
      </c>
      <c r="B1" t="s">
        <v>119</v>
      </c>
      <c r="C1" t="s">
        <v>25</v>
      </c>
      <c r="D1" t="s">
        <v>120</v>
      </c>
      <c r="E1" t="s">
        <v>121</v>
      </c>
      <c r="F1" t="s">
        <v>118</v>
      </c>
      <c r="G1" t="s">
        <v>119</v>
      </c>
      <c r="H1" t="s">
        <v>25</v>
      </c>
      <c r="I1" t="s">
        <v>120</v>
      </c>
      <c r="J1" t="s">
        <v>121</v>
      </c>
      <c r="M1" s="61" t="s">
        <v>122</v>
      </c>
      <c r="N1" s="61" t="s">
        <v>13</v>
      </c>
      <c r="O1" s="61" t="s">
        <v>14</v>
      </c>
      <c r="P1" s="61" t="s">
        <v>15</v>
      </c>
      <c r="Q1" s="61" t="s">
        <v>16</v>
      </c>
      <c r="R1" s="61" t="s">
        <v>123</v>
      </c>
      <c r="S1" s="61" t="s">
        <v>100</v>
      </c>
      <c r="T1" s="61" t="s">
        <v>103</v>
      </c>
      <c r="U1" s="61" t="s">
        <v>104</v>
      </c>
      <c r="V1" s="61" t="s">
        <v>105</v>
      </c>
      <c r="W1" s="61" t="s">
        <v>106</v>
      </c>
      <c r="X1" s="61" t="s">
        <v>107</v>
      </c>
      <c r="Y1" s="61" t="s">
        <v>108</v>
      </c>
      <c r="Z1" s="61" t="s">
        <v>109</v>
      </c>
      <c r="AA1" s="61" t="s">
        <v>110</v>
      </c>
      <c r="AB1" s="61" t="s">
        <v>18</v>
      </c>
      <c r="AC1" s="61" t="s">
        <v>19</v>
      </c>
      <c r="AD1" s="61" t="s">
        <v>20</v>
      </c>
      <c r="AE1" s="61" t="s">
        <v>21</v>
      </c>
      <c r="AF1" s="61" t="s">
        <v>22</v>
      </c>
      <c r="AG1" s="61" t="s">
        <v>23</v>
      </c>
      <c r="AH1" s="61" t="s">
        <v>102</v>
      </c>
      <c r="AI1" s="61" t="s">
        <v>111</v>
      </c>
      <c r="AJ1" s="61" t="s">
        <v>112</v>
      </c>
      <c r="AK1" s="61" t="s">
        <v>113</v>
      </c>
      <c r="AL1" s="61" t="s">
        <v>114</v>
      </c>
      <c r="AM1" s="61" t="s">
        <v>115</v>
      </c>
      <c r="AN1" s="61" t="s">
        <v>116</v>
      </c>
    </row>
    <row r="2" spans="1:40">
      <c r="A2" t="s">
        <v>124</v>
      </c>
      <c r="B2">
        <v>9859</v>
      </c>
      <c r="C2">
        <v>0.995</v>
      </c>
      <c r="D2" s="60">
        <v>44686.636805555558</v>
      </c>
      <c r="E2" t="s">
        <v>125</v>
      </c>
      <c r="F2" t="s">
        <v>111</v>
      </c>
      <c r="G2">
        <v>0</v>
      </c>
      <c r="H2">
        <v>0</v>
      </c>
      <c r="I2" s="60">
        <v>44868.431944444441</v>
      </c>
      <c r="J2" t="s">
        <v>125</v>
      </c>
      <c r="K2" s="55"/>
      <c r="L2" t="s">
        <v>70</v>
      </c>
      <c r="M2">
        <f>VLOOKUP(M1,_01_01_2022[[Name]:[Count]],2,FALSE)</f>
        <v>685</v>
      </c>
      <c r="N2">
        <f>VLOOKUP(N1,_01_01_2022[[Name]:[Count]],2,FALSE)</f>
        <v>431</v>
      </c>
      <c r="O2">
        <f>VLOOKUP(O1,_01_01_2022[[Name]:[Count]],2,FALSE)</f>
        <v>415</v>
      </c>
      <c r="P2">
        <f>VLOOKUP(P1,_01_01_2022[[Name]:[Count]],2,FALSE)</f>
        <v>16</v>
      </c>
      <c r="Q2">
        <f>VLOOKUP(Q1,_01_01_2022[[Name]:[Count]],2,FALSE)</f>
        <v>0</v>
      </c>
      <c r="R2">
        <f>VLOOKUP(R1,_01_01_2022[[Name]:[Count]],2,FALSE)</f>
        <v>16</v>
      </c>
      <c r="S2">
        <f>VLOOKUP(S1,_01_01_2022[[Name]:[Count]],2,FALSE)</f>
        <v>1</v>
      </c>
      <c r="T2">
        <f>VLOOKUP(T1,_01_01_2022[[Name]:[Count]],2,FALSE)</f>
        <v>1</v>
      </c>
      <c r="U2">
        <f>VLOOKUP(U1,_01_01_2022[[Name]:[Count]],2,FALSE)</f>
        <v>1</v>
      </c>
      <c r="V2">
        <f>VLOOKUP(V1,_01_01_2022[[Name]:[Count]],2,FALSE)</f>
        <v>0</v>
      </c>
      <c r="W2">
        <f>VLOOKUP(W1,_01_01_2022[[Name]:[Count]],2,FALSE)</f>
        <v>0</v>
      </c>
      <c r="X2">
        <f>VLOOKUP(X1,_01_01_2022[[Name]:[Count]],2,FALSE)</f>
        <v>1</v>
      </c>
      <c r="Y2">
        <f>VLOOKUP(Y1,_01_01_2022[[Name]:[Count]],2,FALSE)</f>
        <v>0</v>
      </c>
      <c r="Z2">
        <f>VLOOKUP(Z1,_01_01_2022[[Name]:[Count]],2,FALSE)</f>
        <v>1</v>
      </c>
      <c r="AA2">
        <f>VLOOKUP(AA1,_01_01_2022[[Name]:[Count]],2,FALSE)</f>
        <v>0</v>
      </c>
      <c r="AB2">
        <f>VLOOKUP(AB1,_01_01_2022[[Name]:[Count]],2,FALSE)</f>
        <v>0</v>
      </c>
      <c r="AC2">
        <f>VLOOKUP(AC1,_01_01_2022[[Name]:[Count]],2,FALSE)</f>
        <v>0</v>
      </c>
      <c r="AD2">
        <f>VLOOKUP(AD1,_01_01_2022[[Name]:[Count]],2,FALSE)</f>
        <v>0</v>
      </c>
      <c r="AE2">
        <f>VLOOKUP(AE1,_01_01_2022[[Name]:[Count]],2,FALSE)</f>
        <v>0</v>
      </c>
      <c r="AF2">
        <f>VLOOKUP(AF1,_01_01_2022[[Name]:[Count]],2,FALSE)</f>
        <v>0</v>
      </c>
      <c r="AG2">
        <f>VLOOKUP(AG1,_01_01_2022[[Name]:[Count]],2,FALSE)</f>
        <v>0</v>
      </c>
      <c r="AH2">
        <f>VLOOKUP(AH1,_01_01_2022[[Name]:[Count]],2,FALSE)</f>
        <v>0</v>
      </c>
      <c r="AI2">
        <f>VLOOKUP(AI1,_01_01_2022[[Name]:[Count]],2,FALSE)</f>
        <v>0</v>
      </c>
      <c r="AJ2">
        <f>VLOOKUP(AJ1,_01_01_2022[[Name]:[Count]],2,FALSE)</f>
        <v>0</v>
      </c>
      <c r="AK2">
        <f>VLOOKUP(AK1,_01_01_2022[[Name]:[Count]],2,FALSE)</f>
        <v>0</v>
      </c>
      <c r="AL2">
        <f>VLOOKUP(AL1,_01_01_2022[[Name]:[Count]],2,FALSE)</f>
        <v>0</v>
      </c>
      <c r="AM2">
        <f>VLOOKUP(AM1,_01_01_2022[[Name]:[Count]],2,FALSE)</f>
        <v>0</v>
      </c>
      <c r="AN2">
        <f>VLOOKUP(AN1,_01_01_2022[[Name]:[Count]],2,FALSE)</f>
        <v>0</v>
      </c>
    </row>
    <row r="3" spans="1:40">
      <c r="A3" t="s">
        <v>22</v>
      </c>
      <c r="B3">
        <v>0</v>
      </c>
      <c r="C3">
        <v>0</v>
      </c>
      <c r="D3" s="60">
        <v>44686.636805555558</v>
      </c>
      <c r="E3" t="s">
        <v>125</v>
      </c>
      <c r="F3" t="s">
        <v>112</v>
      </c>
      <c r="G3">
        <v>0</v>
      </c>
      <c r="H3">
        <v>0</v>
      </c>
      <c r="I3" s="60">
        <v>44868.431944444441</v>
      </c>
      <c r="J3" t="s">
        <v>125</v>
      </c>
    </row>
    <row r="4" spans="1:40">
      <c r="A4" t="s">
        <v>18</v>
      </c>
      <c r="B4">
        <v>0</v>
      </c>
      <c r="C4">
        <v>0</v>
      </c>
      <c r="D4" s="60">
        <v>44686.636805555558</v>
      </c>
      <c r="E4" t="s">
        <v>125</v>
      </c>
      <c r="F4" t="s">
        <v>113</v>
      </c>
      <c r="G4">
        <v>0</v>
      </c>
      <c r="H4">
        <v>0</v>
      </c>
      <c r="I4" s="60">
        <v>44868.431944444441</v>
      </c>
      <c r="J4" t="s">
        <v>125</v>
      </c>
    </row>
    <row r="5" spans="1:40">
      <c r="A5" t="s">
        <v>23</v>
      </c>
      <c r="B5">
        <v>0</v>
      </c>
      <c r="C5">
        <v>0</v>
      </c>
      <c r="D5" s="60">
        <v>44686.636805555558</v>
      </c>
      <c r="E5" t="s">
        <v>125</v>
      </c>
      <c r="F5" t="s">
        <v>114</v>
      </c>
      <c r="G5">
        <v>0</v>
      </c>
      <c r="H5">
        <v>0</v>
      </c>
      <c r="I5" s="60">
        <v>44868.431944444441</v>
      </c>
      <c r="J5" t="s">
        <v>125</v>
      </c>
    </row>
    <row r="6" spans="1:40">
      <c r="A6" t="s">
        <v>21</v>
      </c>
      <c r="B6">
        <v>0</v>
      </c>
      <c r="C6">
        <v>0</v>
      </c>
      <c r="D6" s="60">
        <v>44686.636805555558</v>
      </c>
      <c r="E6" t="s">
        <v>125</v>
      </c>
      <c r="F6" t="s">
        <v>115</v>
      </c>
      <c r="G6">
        <v>0</v>
      </c>
      <c r="H6">
        <v>0</v>
      </c>
      <c r="I6" s="60">
        <v>44868.431944444441</v>
      </c>
      <c r="J6" t="s">
        <v>125</v>
      </c>
    </row>
    <row r="7" spans="1:40">
      <c r="A7" t="s">
        <v>20</v>
      </c>
      <c r="B7">
        <v>0</v>
      </c>
      <c r="C7">
        <v>0</v>
      </c>
      <c r="D7" s="60">
        <v>44686.636805555558</v>
      </c>
      <c r="E7" t="s">
        <v>125</v>
      </c>
      <c r="F7" t="s">
        <v>116</v>
      </c>
      <c r="G7">
        <v>0</v>
      </c>
      <c r="H7">
        <v>0</v>
      </c>
      <c r="I7" s="60">
        <v>44868.431944444441</v>
      </c>
      <c r="J7" t="s">
        <v>125</v>
      </c>
    </row>
    <row r="8" spans="1:40">
      <c r="A8" t="s">
        <v>19</v>
      </c>
      <c r="B8">
        <v>0</v>
      </c>
      <c r="C8">
        <v>0</v>
      </c>
      <c r="D8" s="60">
        <v>44686.636805555558</v>
      </c>
      <c r="E8" t="s">
        <v>125</v>
      </c>
      <c r="F8" t="s">
        <v>122</v>
      </c>
      <c r="G8">
        <v>685</v>
      </c>
      <c r="H8">
        <v>6.4000000000000001E-2</v>
      </c>
      <c r="I8" s="60">
        <v>44868.431944444441</v>
      </c>
      <c r="J8" t="s">
        <v>125</v>
      </c>
    </row>
    <row r="9" spans="1:40">
      <c r="A9" t="s">
        <v>110</v>
      </c>
      <c r="B9">
        <v>0</v>
      </c>
      <c r="C9">
        <v>0</v>
      </c>
      <c r="D9" s="60">
        <v>44686.636805555558</v>
      </c>
      <c r="E9" t="s">
        <v>125</v>
      </c>
      <c r="F9" t="s">
        <v>13</v>
      </c>
      <c r="G9">
        <v>431</v>
      </c>
      <c r="H9">
        <v>2.9000000000000001E-2</v>
      </c>
      <c r="I9" s="60">
        <v>44868.431944444441</v>
      </c>
      <c r="J9" t="s">
        <v>125</v>
      </c>
    </row>
    <row r="10" spans="1:40">
      <c r="A10" t="s">
        <v>109</v>
      </c>
      <c r="B10">
        <v>0</v>
      </c>
      <c r="C10">
        <v>0</v>
      </c>
      <c r="D10" s="60">
        <v>44686.636805555558</v>
      </c>
      <c r="E10" t="s">
        <v>125</v>
      </c>
      <c r="F10" t="s">
        <v>14</v>
      </c>
      <c r="G10">
        <v>415</v>
      </c>
      <c r="H10">
        <v>2.8000000000000001E-2</v>
      </c>
      <c r="I10" s="60">
        <v>44868.431944444441</v>
      </c>
      <c r="J10" t="s">
        <v>125</v>
      </c>
    </row>
    <row r="11" spans="1:40">
      <c r="A11" t="s">
        <v>108</v>
      </c>
      <c r="B11">
        <v>0</v>
      </c>
      <c r="C11">
        <v>0</v>
      </c>
      <c r="D11" s="60">
        <v>44686.636805555558</v>
      </c>
      <c r="E11" t="s">
        <v>125</v>
      </c>
      <c r="F11" t="s">
        <v>15</v>
      </c>
      <c r="G11">
        <v>16</v>
      </c>
      <c r="H11">
        <v>2E-3</v>
      </c>
      <c r="I11" s="60">
        <v>44868.431944444441</v>
      </c>
      <c r="J11" t="s">
        <v>125</v>
      </c>
    </row>
    <row r="12" spans="1:40">
      <c r="A12" t="s">
        <v>107</v>
      </c>
      <c r="B12">
        <v>0</v>
      </c>
      <c r="C12">
        <v>0</v>
      </c>
      <c r="D12" s="60">
        <v>44686.636805555558</v>
      </c>
      <c r="E12" t="s">
        <v>125</v>
      </c>
      <c r="F12" t="s">
        <v>16</v>
      </c>
      <c r="G12">
        <v>0</v>
      </c>
      <c r="H12">
        <v>0</v>
      </c>
      <c r="I12" s="60">
        <v>44868.431944444441</v>
      </c>
      <c r="J12" t="s">
        <v>125</v>
      </c>
      <c r="K12" s="55">
        <v>44682</v>
      </c>
      <c r="L12" t="s">
        <v>70</v>
      </c>
      <c r="M12">
        <v>634</v>
      </c>
      <c r="N12">
        <v>46</v>
      </c>
      <c r="O12">
        <v>46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</row>
    <row r="13" spans="1:40">
      <c r="A13" t="s">
        <v>106</v>
      </c>
      <c r="B13">
        <v>0</v>
      </c>
      <c r="C13">
        <v>0</v>
      </c>
      <c r="D13" s="60">
        <v>44686.636805555558</v>
      </c>
      <c r="E13" t="s">
        <v>125</v>
      </c>
      <c r="F13" t="s">
        <v>123</v>
      </c>
      <c r="G13">
        <v>16</v>
      </c>
      <c r="H13">
        <v>1E-3</v>
      </c>
      <c r="I13" s="60">
        <v>44868.431944444441</v>
      </c>
      <c r="J13" t="s">
        <v>125</v>
      </c>
      <c r="K13" s="55">
        <v>44713</v>
      </c>
      <c r="L13" t="s">
        <v>70</v>
      </c>
      <c r="M13">
        <v>643</v>
      </c>
      <c r="N13">
        <v>102</v>
      </c>
      <c r="O13">
        <v>100</v>
      </c>
      <c r="P13">
        <v>2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</row>
    <row r="14" spans="1:40">
      <c r="A14" t="s">
        <v>105</v>
      </c>
      <c r="B14">
        <v>0</v>
      </c>
      <c r="C14">
        <v>0</v>
      </c>
      <c r="D14" s="60">
        <v>44686.636805555558</v>
      </c>
      <c r="E14" t="s">
        <v>125</v>
      </c>
      <c r="F14" t="s">
        <v>100</v>
      </c>
      <c r="G14">
        <v>1</v>
      </c>
      <c r="H14">
        <v>0</v>
      </c>
      <c r="I14" s="60">
        <v>44868.431944444441</v>
      </c>
      <c r="J14" t="s">
        <v>125</v>
      </c>
      <c r="K14" s="55">
        <v>44743</v>
      </c>
      <c r="L14" t="s">
        <v>70</v>
      </c>
      <c r="M14">
        <v>648</v>
      </c>
      <c r="N14">
        <v>153</v>
      </c>
      <c r="O14">
        <v>149</v>
      </c>
      <c r="P14">
        <v>4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</row>
    <row r="15" spans="1:40">
      <c r="A15" t="s">
        <v>104</v>
      </c>
      <c r="B15">
        <v>0</v>
      </c>
      <c r="C15">
        <v>0</v>
      </c>
      <c r="D15" s="60">
        <v>44686.636805555558</v>
      </c>
      <c r="E15" t="s">
        <v>125</v>
      </c>
      <c r="F15" t="s">
        <v>102</v>
      </c>
      <c r="G15">
        <v>0</v>
      </c>
      <c r="H15">
        <v>0</v>
      </c>
      <c r="I15" s="60">
        <v>44868.431944444441</v>
      </c>
      <c r="J15" t="s">
        <v>125</v>
      </c>
      <c r="K15" s="55">
        <v>44774</v>
      </c>
      <c r="L15" t="s">
        <v>70</v>
      </c>
      <c r="M15">
        <v>647</v>
      </c>
      <c r="N15">
        <v>189</v>
      </c>
      <c r="O15">
        <v>183</v>
      </c>
      <c r="P15">
        <v>6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</row>
    <row r="16" spans="1:40">
      <c r="A16" t="s">
        <v>103</v>
      </c>
      <c r="B16">
        <v>0</v>
      </c>
      <c r="C16">
        <v>0</v>
      </c>
      <c r="D16" s="60">
        <v>44686.636805555558</v>
      </c>
      <c r="E16" t="s">
        <v>125</v>
      </c>
      <c r="F16" t="s">
        <v>103</v>
      </c>
      <c r="G16">
        <v>1</v>
      </c>
      <c r="H16">
        <v>0</v>
      </c>
      <c r="I16" s="60">
        <v>44868.431944444441</v>
      </c>
      <c r="J16" t="s">
        <v>125</v>
      </c>
      <c r="K16" s="55">
        <v>44805</v>
      </c>
      <c r="L16" t="s">
        <v>70</v>
      </c>
      <c r="M16">
        <v>649</v>
      </c>
      <c r="N16">
        <v>220</v>
      </c>
      <c r="O16">
        <v>210</v>
      </c>
      <c r="P16">
        <v>10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</row>
    <row r="17" spans="1:40">
      <c r="A17" t="s">
        <v>102</v>
      </c>
      <c r="B17">
        <v>0</v>
      </c>
      <c r="C17">
        <v>0</v>
      </c>
      <c r="D17" s="60">
        <v>44686.636805555558</v>
      </c>
      <c r="E17" t="s">
        <v>125</v>
      </c>
      <c r="F17" t="s">
        <v>104</v>
      </c>
      <c r="G17">
        <v>1</v>
      </c>
      <c r="H17">
        <v>0</v>
      </c>
      <c r="I17" s="60">
        <v>44868.431944444441</v>
      </c>
      <c r="J17" t="s">
        <v>125</v>
      </c>
      <c r="K17" s="55">
        <v>44835</v>
      </c>
      <c r="L17" t="s">
        <v>70</v>
      </c>
      <c r="M17">
        <v>649</v>
      </c>
      <c r="N17">
        <v>255</v>
      </c>
      <c r="O17">
        <v>241</v>
      </c>
      <c r="P17">
        <v>14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</row>
    <row r="18" spans="1:40">
      <c r="A18" t="s">
        <v>100</v>
      </c>
      <c r="B18">
        <v>0</v>
      </c>
      <c r="C18">
        <v>0</v>
      </c>
      <c r="D18" s="60">
        <v>44686.636805555558</v>
      </c>
      <c r="E18" t="s">
        <v>125</v>
      </c>
      <c r="F18" t="s">
        <v>105</v>
      </c>
      <c r="G18">
        <v>0</v>
      </c>
      <c r="H18">
        <v>0</v>
      </c>
      <c r="I18" s="60">
        <v>44868.431944444441</v>
      </c>
      <c r="J18" t="s">
        <v>125</v>
      </c>
      <c r="K18" s="55">
        <v>44866</v>
      </c>
      <c r="L18" t="s">
        <v>70</v>
      </c>
      <c r="M18">
        <v>652</v>
      </c>
      <c r="N18">
        <v>298</v>
      </c>
      <c r="O18">
        <v>282</v>
      </c>
      <c r="P18">
        <v>16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</row>
    <row r="19" spans="1:40">
      <c r="A19" t="s">
        <v>123</v>
      </c>
      <c r="B19">
        <v>1</v>
      </c>
      <c r="C19">
        <v>0</v>
      </c>
      <c r="D19" s="60">
        <v>44686.636805555558</v>
      </c>
      <c r="E19" t="s">
        <v>125</v>
      </c>
      <c r="F19" t="s">
        <v>106</v>
      </c>
      <c r="G19">
        <v>0</v>
      </c>
      <c r="H19">
        <v>0</v>
      </c>
      <c r="I19" s="60">
        <v>44868.431944444441</v>
      </c>
      <c r="J19" t="s">
        <v>125</v>
      </c>
      <c r="K19" s="55">
        <v>44896</v>
      </c>
      <c r="L19" t="s">
        <v>70</v>
      </c>
      <c r="M19">
        <v>652</v>
      </c>
      <c r="N19">
        <v>298</v>
      </c>
      <c r="O19">
        <v>282</v>
      </c>
      <c r="P19">
        <v>16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</row>
    <row r="20" spans="1:40">
      <c r="A20" t="s">
        <v>16</v>
      </c>
      <c r="B20">
        <v>0</v>
      </c>
      <c r="C20">
        <v>0</v>
      </c>
      <c r="D20" s="60">
        <v>44686.636805555558</v>
      </c>
      <c r="E20" t="s">
        <v>125</v>
      </c>
      <c r="F20" t="s">
        <v>107</v>
      </c>
      <c r="G20">
        <v>1</v>
      </c>
      <c r="H20">
        <v>0</v>
      </c>
      <c r="I20" s="60">
        <v>44868.431944444441</v>
      </c>
      <c r="J20" t="s">
        <v>125</v>
      </c>
      <c r="K20" s="55">
        <v>44927</v>
      </c>
      <c r="L20" t="s">
        <v>70</v>
      </c>
      <c r="M20">
        <v>652</v>
      </c>
      <c r="N20">
        <v>355</v>
      </c>
      <c r="O20">
        <v>335</v>
      </c>
      <c r="P20">
        <v>20</v>
      </c>
      <c r="Q20">
        <v>0</v>
      </c>
      <c r="R20" t="e">
        <v>#N/A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</row>
    <row r="21" spans="1:40">
      <c r="A21" t="s">
        <v>15</v>
      </c>
      <c r="B21">
        <v>0</v>
      </c>
      <c r="C21">
        <v>0</v>
      </c>
      <c r="D21" s="60">
        <v>44686.636805555558</v>
      </c>
      <c r="E21" t="s">
        <v>125</v>
      </c>
      <c r="F21" t="s">
        <v>108</v>
      </c>
      <c r="G21">
        <v>0</v>
      </c>
      <c r="H21">
        <v>0</v>
      </c>
      <c r="I21" s="60">
        <v>44868.431944444441</v>
      </c>
      <c r="J21" t="s">
        <v>125</v>
      </c>
      <c r="K21" s="55">
        <v>44958</v>
      </c>
      <c r="L21" t="s">
        <v>70</v>
      </c>
      <c r="M21">
        <v>655</v>
      </c>
      <c r="N21">
        <v>381</v>
      </c>
      <c r="O21">
        <v>365</v>
      </c>
      <c r="P21">
        <v>16</v>
      </c>
      <c r="Q21">
        <v>0</v>
      </c>
      <c r="R21">
        <v>15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</row>
    <row r="22" spans="1:40">
      <c r="A22" t="s">
        <v>14</v>
      </c>
      <c r="B22">
        <v>46</v>
      </c>
      <c r="C22">
        <v>5.0000000000000001E-3</v>
      </c>
      <c r="D22" s="60">
        <v>44686.636805555558</v>
      </c>
      <c r="E22" t="s">
        <v>125</v>
      </c>
      <c r="F22" t="s">
        <v>109</v>
      </c>
      <c r="G22">
        <v>1</v>
      </c>
      <c r="H22">
        <v>0</v>
      </c>
      <c r="I22" s="60">
        <v>44868.431944444441</v>
      </c>
      <c r="J22" t="s">
        <v>125</v>
      </c>
      <c r="K22" s="55">
        <v>44986</v>
      </c>
      <c r="L22" t="s">
        <v>70</v>
      </c>
      <c r="M22">
        <v>664</v>
      </c>
      <c r="N22">
        <v>402</v>
      </c>
      <c r="O22">
        <v>386</v>
      </c>
      <c r="P22">
        <v>16</v>
      </c>
      <c r="Q22">
        <v>0</v>
      </c>
      <c r="R22">
        <v>16</v>
      </c>
      <c r="S22">
        <v>1</v>
      </c>
      <c r="T22">
        <v>1</v>
      </c>
      <c r="U22">
        <v>1</v>
      </c>
      <c r="V22">
        <v>0</v>
      </c>
      <c r="W22">
        <v>0</v>
      </c>
      <c r="X22">
        <v>1</v>
      </c>
      <c r="Y22">
        <v>0</v>
      </c>
      <c r="Z22">
        <v>1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</row>
    <row r="23" spans="1:40">
      <c r="A23" t="s">
        <v>13</v>
      </c>
      <c r="B23">
        <v>46</v>
      </c>
      <c r="C23">
        <v>5.0000000000000001E-3</v>
      </c>
      <c r="D23" s="60">
        <v>44686.636805555558</v>
      </c>
      <c r="E23" t="s">
        <v>125</v>
      </c>
      <c r="F23" t="s">
        <v>110</v>
      </c>
      <c r="G23">
        <v>0</v>
      </c>
      <c r="H23">
        <v>0</v>
      </c>
      <c r="I23" s="60">
        <v>44868.431944444441</v>
      </c>
      <c r="J23" t="s">
        <v>125</v>
      </c>
      <c r="K23" s="55">
        <v>45017</v>
      </c>
      <c r="L23" t="s">
        <v>70</v>
      </c>
      <c r="M23">
        <v>685</v>
      </c>
      <c r="N23">
        <v>431</v>
      </c>
      <c r="O23">
        <v>415</v>
      </c>
      <c r="P23">
        <v>16</v>
      </c>
      <c r="Q23">
        <v>0</v>
      </c>
      <c r="R23">
        <v>16</v>
      </c>
      <c r="S23">
        <v>1</v>
      </c>
      <c r="T23">
        <v>1</v>
      </c>
      <c r="U23">
        <v>1</v>
      </c>
      <c r="V23">
        <v>0</v>
      </c>
      <c r="W23">
        <v>0</v>
      </c>
      <c r="X23">
        <v>1</v>
      </c>
      <c r="Y23">
        <v>0</v>
      </c>
      <c r="Z23">
        <v>1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</row>
    <row r="24" spans="1:40">
      <c r="A24" t="s">
        <v>122</v>
      </c>
      <c r="B24">
        <v>634</v>
      </c>
      <c r="C24">
        <v>6.4000000000000001E-2</v>
      </c>
      <c r="D24" s="60">
        <v>44686.636805555558</v>
      </c>
      <c r="E24" t="s">
        <v>125</v>
      </c>
      <c r="F24" t="s">
        <v>19</v>
      </c>
      <c r="G24">
        <v>0</v>
      </c>
      <c r="H24">
        <v>0</v>
      </c>
      <c r="I24" s="60">
        <v>44868.431944444441</v>
      </c>
      <c r="J24" t="s">
        <v>125</v>
      </c>
    </row>
    <row r="25" spans="1:40">
      <c r="A25" t="s">
        <v>116</v>
      </c>
      <c r="B25">
        <v>0</v>
      </c>
      <c r="C25">
        <v>0</v>
      </c>
      <c r="D25" s="60">
        <v>44686.636805555558</v>
      </c>
      <c r="E25" t="s">
        <v>125</v>
      </c>
      <c r="F25" t="s">
        <v>20</v>
      </c>
      <c r="G25">
        <v>0</v>
      </c>
      <c r="H25">
        <v>0</v>
      </c>
      <c r="I25" s="60">
        <v>44868.431944444441</v>
      </c>
      <c r="J25" t="s">
        <v>125</v>
      </c>
    </row>
    <row r="26" spans="1:40">
      <c r="A26" t="s">
        <v>115</v>
      </c>
      <c r="B26">
        <v>0</v>
      </c>
      <c r="C26">
        <v>0</v>
      </c>
      <c r="D26" s="60">
        <v>44686.636805555558</v>
      </c>
      <c r="E26" t="s">
        <v>125</v>
      </c>
      <c r="F26" t="s">
        <v>21</v>
      </c>
      <c r="G26">
        <v>0</v>
      </c>
      <c r="H26">
        <v>0</v>
      </c>
      <c r="I26" s="60">
        <v>44868.431944444441</v>
      </c>
      <c r="J26" t="s">
        <v>125</v>
      </c>
    </row>
    <row r="27" spans="1:40">
      <c r="A27" t="s">
        <v>114</v>
      </c>
      <c r="B27">
        <v>0</v>
      </c>
      <c r="C27">
        <v>0</v>
      </c>
      <c r="D27" s="60">
        <v>44686.636805555558</v>
      </c>
      <c r="E27" t="s">
        <v>125</v>
      </c>
      <c r="F27" t="s">
        <v>23</v>
      </c>
      <c r="G27">
        <v>0</v>
      </c>
      <c r="H27">
        <v>0</v>
      </c>
      <c r="I27" s="60">
        <v>44868.431944444441</v>
      </c>
      <c r="J27" t="s">
        <v>125</v>
      </c>
    </row>
    <row r="28" spans="1:40">
      <c r="A28" t="s">
        <v>113</v>
      </c>
      <c r="B28">
        <v>0</v>
      </c>
      <c r="C28">
        <v>0</v>
      </c>
      <c r="D28" s="60">
        <v>44686.636805555558</v>
      </c>
      <c r="E28" t="s">
        <v>125</v>
      </c>
      <c r="F28" t="s">
        <v>18</v>
      </c>
      <c r="G28">
        <v>0</v>
      </c>
      <c r="H28">
        <v>0</v>
      </c>
      <c r="I28" s="60">
        <v>44868.431944444441</v>
      </c>
      <c r="J28" t="s">
        <v>125</v>
      </c>
    </row>
    <row r="29" spans="1:40">
      <c r="A29" t="s">
        <v>112</v>
      </c>
      <c r="B29">
        <v>0</v>
      </c>
      <c r="C29">
        <v>0</v>
      </c>
      <c r="D29" s="60">
        <v>44686.636805555558</v>
      </c>
      <c r="E29" t="s">
        <v>125</v>
      </c>
      <c r="F29" t="s">
        <v>22</v>
      </c>
      <c r="G29">
        <v>0</v>
      </c>
      <c r="H29">
        <v>0</v>
      </c>
      <c r="I29" s="60">
        <v>44868.431944444441</v>
      </c>
      <c r="J29" t="s">
        <v>125</v>
      </c>
    </row>
    <row r="30" spans="1:40">
      <c r="A30" t="s">
        <v>111</v>
      </c>
      <c r="B30">
        <v>0</v>
      </c>
      <c r="C30">
        <v>0</v>
      </c>
      <c r="D30" s="60">
        <v>44686.636805555558</v>
      </c>
      <c r="E30" t="s">
        <v>125</v>
      </c>
      <c r="F30" t="s">
        <v>124</v>
      </c>
      <c r="G30">
        <v>10510</v>
      </c>
      <c r="H30">
        <v>0.99399999999999999</v>
      </c>
      <c r="I30" s="60">
        <v>44868.431944444441</v>
      </c>
      <c r="J30" t="s">
        <v>125</v>
      </c>
    </row>
  </sheetData>
  <pageMargins left="0.7" right="0.7" top="0.75" bottom="0.75" header="0.3" footer="0.3"/>
  <tableParts count="2">
    <tablePart r:id="rId1"/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/>
  <dimension ref="A1:C55"/>
  <sheetViews>
    <sheetView workbookViewId="0">
      <selection activeCell="F11" sqref="F11"/>
    </sheetView>
  </sheetViews>
  <sheetFormatPr defaultRowHeight="15"/>
  <cols>
    <col min="1" max="1" width="73.42578125" bestFit="1" customWidth="1"/>
    <col min="2" max="2" width="35" bestFit="1" customWidth="1"/>
    <col min="3" max="3" width="67.140625" customWidth="1"/>
  </cols>
  <sheetData>
    <row r="1" spans="1:3">
      <c r="A1" t="s">
        <v>126</v>
      </c>
      <c r="B1" t="s">
        <v>127</v>
      </c>
      <c r="C1" t="s">
        <v>128</v>
      </c>
    </row>
    <row r="2" spans="1:3">
      <c r="A2" t="s">
        <v>122</v>
      </c>
      <c r="B2" t="str">
        <f>LEFT(Table2[[#This Row],[Metric]],FIND(" ",Table2[[#This Row],[Metric]]))</f>
        <v xml:space="preserve">AF01 </v>
      </c>
      <c r="C2" t="s">
        <v>129</v>
      </c>
    </row>
    <row r="3" spans="1:3">
      <c r="A3" t="s">
        <v>130</v>
      </c>
      <c r="B3" t="str">
        <f>LEFT(Table2[[#This Row],[Metric]],FIND(" ",Table2[[#This Row],[Metric]]))</f>
        <v xml:space="preserve">AF01 </v>
      </c>
      <c r="C3" t="s">
        <v>24</v>
      </c>
    </row>
    <row r="4" spans="1:3">
      <c r="C4" t="s">
        <v>131</v>
      </c>
    </row>
    <row r="5" spans="1:3">
      <c r="A5" t="s">
        <v>14</v>
      </c>
      <c r="B5" t="str">
        <f>LEFT(Table2[[#This Row],[Metric]],FIND(" ",Table2[[#This Row],[Metric]]))</f>
        <v xml:space="preserve">AF0101 </v>
      </c>
      <c r="C5" t="s">
        <v>132</v>
      </c>
    </row>
    <row r="6" spans="1:3">
      <c r="C6" t="s">
        <v>131</v>
      </c>
    </row>
    <row r="7" spans="1:3">
      <c r="A7" t="s">
        <v>15</v>
      </c>
      <c r="B7" t="str">
        <f>LEFT(Table2[[#This Row],[Metric]],FIND(" ",Table2[[#This Row],[Metric]]))</f>
        <v xml:space="preserve">AF0102 </v>
      </c>
      <c r="C7" t="s">
        <v>133</v>
      </c>
    </row>
    <row r="8" spans="1:3">
      <c r="C8" t="s">
        <v>131</v>
      </c>
    </row>
    <row r="9" spans="1:3">
      <c r="A9" t="s">
        <v>16</v>
      </c>
      <c r="B9" t="str">
        <f>LEFT(Table2[[#This Row],[Metric]],FIND(" ",Table2[[#This Row],[Metric]]))</f>
        <v xml:space="preserve">AF0102a </v>
      </c>
      <c r="C9" t="s">
        <v>134</v>
      </c>
    </row>
    <row r="10" spans="1:3">
      <c r="C10" t="s">
        <v>131</v>
      </c>
    </row>
    <row r="11" spans="1:3">
      <c r="A11" t="s">
        <v>17</v>
      </c>
      <c r="B11" t="str">
        <f>LEFT(Table2[[#This Row],[Metric]],FIND(" ",Table2[[#This Row],[Metric]]))</f>
        <v xml:space="preserve">AF02 </v>
      </c>
      <c r="C11" t="s">
        <v>135</v>
      </c>
    </row>
    <row r="12" spans="1:3">
      <c r="C12" t="s">
        <v>131</v>
      </c>
    </row>
    <row r="13" spans="1:3">
      <c r="A13" t="s">
        <v>100</v>
      </c>
      <c r="B13" t="str">
        <f>LEFT(Table2[[#This Row],[Metric]],FIND(" ",Table2[[#This Row],[Metric]]))</f>
        <v xml:space="preserve">AF02-CP </v>
      </c>
      <c r="C13" t="s">
        <v>136</v>
      </c>
    </row>
    <row r="14" spans="1:3">
      <c r="C14" t="s">
        <v>131</v>
      </c>
    </row>
    <row r="15" spans="1:3">
      <c r="A15" t="s">
        <v>102</v>
      </c>
      <c r="B15" t="str">
        <f>LEFT(Table2[[#This Row],[Metric]],FIND(" ",Table2[[#This Row],[Metric]]))</f>
        <v xml:space="preserve">AF02-CP0 </v>
      </c>
      <c r="C15" t="s">
        <v>137</v>
      </c>
    </row>
    <row r="16" spans="1:3">
      <c r="C16" t="s">
        <v>131</v>
      </c>
    </row>
    <row r="17" spans="1:3">
      <c r="A17" t="s">
        <v>103</v>
      </c>
      <c r="B17" t="str">
        <f>LEFT(Table2[[#This Row],[Metric]],FIND(" ",Table2[[#This Row],[Metric]]))</f>
        <v xml:space="preserve">AF02-CP01 </v>
      </c>
      <c r="C17" t="s">
        <v>138</v>
      </c>
    </row>
    <row r="18" spans="1:3">
      <c r="C18" t="s">
        <v>131</v>
      </c>
    </row>
    <row r="19" spans="1:3">
      <c r="A19" t="s">
        <v>104</v>
      </c>
      <c r="B19" t="str">
        <f>LEFT(Table2[[#This Row],[Metric]],FIND(" ",Table2[[#This Row],[Metric]]))</f>
        <v xml:space="preserve">AF02-CP02 </v>
      </c>
      <c r="C19" t="s">
        <v>139</v>
      </c>
    </row>
    <row r="20" spans="1:3">
      <c r="C20" t="s">
        <v>131</v>
      </c>
    </row>
    <row r="21" spans="1:3">
      <c r="A21" t="s">
        <v>105</v>
      </c>
      <c r="B21" t="str">
        <f>LEFT(Table2[[#This Row],[Metric]],FIND(" ",Table2[[#This Row],[Metric]]))</f>
        <v xml:space="preserve">AF02-CP03 </v>
      </c>
      <c r="C21" t="s">
        <v>140</v>
      </c>
    </row>
    <row r="22" spans="1:3">
      <c r="C22" t="s">
        <v>131</v>
      </c>
    </row>
    <row r="23" spans="1:3">
      <c r="A23" t="s">
        <v>106</v>
      </c>
      <c r="B23" t="str">
        <f>LEFT(Table2[[#This Row],[Metric]],FIND(" ",Table2[[#This Row],[Metric]]))</f>
        <v xml:space="preserve">AF02-CP04 </v>
      </c>
      <c r="C23" t="s">
        <v>141</v>
      </c>
    </row>
    <row r="24" spans="1:3">
      <c r="C24" t="s">
        <v>131</v>
      </c>
    </row>
    <row r="25" spans="1:3">
      <c r="A25" t="s">
        <v>107</v>
      </c>
      <c r="B25" t="str">
        <f>LEFT(Table2[[#This Row],[Metric]],FIND(" ",Table2[[#This Row],[Metric]]))</f>
        <v xml:space="preserve">AF02-CP05 </v>
      </c>
      <c r="C25" t="s">
        <v>142</v>
      </c>
    </row>
    <row r="26" spans="1:3">
      <c r="C26" t="s">
        <v>131</v>
      </c>
    </row>
    <row r="27" spans="1:3">
      <c r="A27" t="s">
        <v>108</v>
      </c>
      <c r="B27" t="str">
        <f>LEFT(Table2[[#This Row],[Metric]],FIND(" ",Table2[[#This Row],[Metric]]))</f>
        <v xml:space="preserve">AF02-CP06 </v>
      </c>
      <c r="C27" t="s">
        <v>143</v>
      </c>
    </row>
    <row r="28" spans="1:3">
      <c r="C28" t="s">
        <v>131</v>
      </c>
    </row>
    <row r="29" spans="1:3">
      <c r="A29" t="s">
        <v>109</v>
      </c>
      <c r="B29" t="str">
        <f>LEFT(Table2[[#This Row],[Metric]],FIND(" ",Table2[[#This Row],[Metric]]))</f>
        <v xml:space="preserve">AF02-CP07 </v>
      </c>
      <c r="C29" t="s">
        <v>144</v>
      </c>
    </row>
    <row r="30" spans="1:3">
      <c r="C30" t="s">
        <v>131</v>
      </c>
    </row>
    <row r="31" spans="1:3">
      <c r="A31" t="s">
        <v>17</v>
      </c>
      <c r="B31" t="str">
        <f>LEFT(Table2[[#This Row],[Metric]],FIND(" ",Table2[[#This Row],[Metric]]))</f>
        <v xml:space="preserve">AF02 </v>
      </c>
      <c r="C31" t="s">
        <v>135</v>
      </c>
    </row>
    <row r="32" spans="1:3">
      <c r="A32" t="s">
        <v>22</v>
      </c>
      <c r="B32" t="str">
        <f>LEFT(Table2[[#This Row],[Metric]],FIND(" ",Table2[[#This Row],[Metric]]))</f>
        <v xml:space="preserve">AF03b </v>
      </c>
      <c r="C32" t="s">
        <v>145</v>
      </c>
    </row>
    <row r="33" spans="1:3">
      <c r="C33" t="s">
        <v>131</v>
      </c>
    </row>
    <row r="34" spans="1:3">
      <c r="A34" t="s">
        <v>23</v>
      </c>
      <c r="B34" t="str">
        <f>LEFT(Table2[[#This Row],[Metric]],FIND(" ",Table2[[#This Row],[Metric]]))</f>
        <v xml:space="preserve">AF0302 </v>
      </c>
      <c r="C34" t="s">
        <v>146</v>
      </c>
    </row>
    <row r="35" spans="1:3">
      <c r="C35" t="s">
        <v>131</v>
      </c>
    </row>
    <row r="36" spans="1:3">
      <c r="A36" t="s">
        <v>18</v>
      </c>
      <c r="B36" t="str">
        <f>LEFT(Table2[[#This Row],[Metric]],FIND(" ",Table2[[#This Row],[Metric]]))</f>
        <v xml:space="preserve">AF03a </v>
      </c>
      <c r="C36" t="s">
        <v>147</v>
      </c>
    </row>
    <row r="37" spans="1:3">
      <c r="C37" t="s">
        <v>131</v>
      </c>
    </row>
    <row r="38" spans="1:3">
      <c r="A38" t="s">
        <v>19</v>
      </c>
      <c r="B38" t="str">
        <f>LEFT(Table2[[#This Row],[Metric]],FIND(" ",Table2[[#This Row],[Metric]]))</f>
        <v xml:space="preserve">AF0301 </v>
      </c>
      <c r="C38" t="s">
        <v>148</v>
      </c>
    </row>
    <row r="39" spans="1:3">
      <c r="C39" t="s">
        <v>131</v>
      </c>
    </row>
    <row r="40" spans="1:3">
      <c r="A40" t="s">
        <v>20</v>
      </c>
      <c r="B40" t="str">
        <f>LEFT(Table2[[#This Row],[Metric]],FIND(" ",Table2[[#This Row],[Metric]]))</f>
        <v xml:space="preserve">AF0301a </v>
      </c>
      <c r="C40" t="s">
        <v>149</v>
      </c>
    </row>
    <row r="41" spans="1:3">
      <c r="C41" t="s">
        <v>131</v>
      </c>
    </row>
    <row r="42" spans="1:3">
      <c r="A42" s="54" t="s">
        <v>21</v>
      </c>
      <c r="B42" t="str">
        <f>LEFT(Table2[[#This Row],[Metric]],FIND(" ",Table2[[#This Row],[Metric]]))</f>
        <v xml:space="preserve">AF0301b </v>
      </c>
      <c r="C42" t="s">
        <v>150</v>
      </c>
    </row>
    <row r="43" spans="1:3">
      <c r="C43" t="s">
        <v>131</v>
      </c>
    </row>
    <row r="44" spans="1:3">
      <c r="A44" t="s">
        <v>110</v>
      </c>
      <c r="B44" t="str">
        <f>LEFT(Table2[[#This Row],[Metric]],FIND(" ",Table2[[#This Row],[Metric]]))</f>
        <v xml:space="preserve">AF02-RS </v>
      </c>
      <c r="C44" t="s">
        <v>151</v>
      </c>
    </row>
    <row r="45" spans="1:3">
      <c r="A45" t="s">
        <v>111</v>
      </c>
      <c r="B45" t="str">
        <f>LEFT(Table2[[#This Row],[Metric]],FIND(" ",Table2[[#This Row],[Metric]]))</f>
        <v xml:space="preserve">AF-RS01 </v>
      </c>
      <c r="C45" t="s">
        <v>152</v>
      </c>
    </row>
    <row r="46" spans="1:3">
      <c r="C46" t="s">
        <v>131</v>
      </c>
    </row>
    <row r="47" spans="1:3">
      <c r="A47" t="s">
        <v>112</v>
      </c>
      <c r="B47" t="str">
        <f>LEFT(Table2[[#This Row],[Metric]],FIND(" ",Table2[[#This Row],[Metric]]))</f>
        <v xml:space="preserve">AF-RS0101 </v>
      </c>
      <c r="C47" t="s">
        <v>153</v>
      </c>
    </row>
    <row r="48" spans="1:3">
      <c r="C48" t="s">
        <v>131</v>
      </c>
    </row>
    <row r="49" spans="1:3">
      <c r="A49" t="s">
        <v>113</v>
      </c>
      <c r="B49" t="str">
        <f>LEFT(Table2[[#This Row],[Metric]],FIND(" ",Table2[[#This Row],[Metric]]))</f>
        <v xml:space="preserve">AF-RS0102 </v>
      </c>
      <c r="C49" t="s">
        <v>154</v>
      </c>
    </row>
    <row r="50" spans="1:3">
      <c r="C50" t="s">
        <v>131</v>
      </c>
    </row>
    <row r="51" spans="1:3">
      <c r="A51" t="s">
        <v>114</v>
      </c>
      <c r="B51" t="str">
        <f>LEFT(Table2[[#This Row],[Metric]],FIND(" ",Table2[[#This Row],[Metric]]))</f>
        <v xml:space="preserve">AF-RS0103 </v>
      </c>
      <c r="C51" t="s">
        <v>155</v>
      </c>
    </row>
    <row r="52" spans="1:3">
      <c r="C52" t="s">
        <v>131</v>
      </c>
    </row>
    <row r="53" spans="1:3">
      <c r="A53" t="s">
        <v>115</v>
      </c>
      <c r="B53" t="str">
        <f>LEFT(Table2[[#This Row],[Metric]],FIND(" ",Table2[[#This Row],[Metric]]))</f>
        <v xml:space="preserve">AF-RS0104 </v>
      </c>
      <c r="C53" t="s">
        <v>156</v>
      </c>
    </row>
    <row r="54" spans="1:3">
      <c r="C54" t="s">
        <v>131</v>
      </c>
    </row>
    <row r="55" spans="1:3">
      <c r="A55" t="s">
        <v>116</v>
      </c>
      <c r="B55" t="str">
        <f>LEFT(Table2[[#This Row],[Metric]],FIND(" ",Table2[[#This Row],[Metric]]))</f>
        <v xml:space="preserve">AF-RS0105 </v>
      </c>
      <c r="C55" t="s">
        <v>157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3"/>
  <dimension ref="A2:Q129"/>
  <sheetViews>
    <sheetView topLeftCell="C1" workbookViewId="0">
      <selection activeCell="I10" sqref="I10"/>
    </sheetView>
  </sheetViews>
  <sheetFormatPr defaultRowHeight="15"/>
  <cols>
    <col min="1" max="1" width="12.42578125" customWidth="1"/>
    <col min="2" max="2" width="67.5703125" bestFit="1" customWidth="1"/>
    <col min="3" max="3" width="12.140625" customWidth="1"/>
    <col min="4" max="4" width="10.140625" bestFit="1" customWidth="1"/>
    <col min="5" max="5" width="15.42578125" customWidth="1"/>
    <col min="6" max="6" width="21.5703125" bestFit="1" customWidth="1"/>
    <col min="8" max="8" width="12.140625" customWidth="1"/>
    <col min="9" max="9" width="21.5703125" bestFit="1" customWidth="1"/>
    <col min="10" max="10" width="10.7109375" bestFit="1" customWidth="1"/>
    <col min="11" max="11" width="21.5703125" bestFit="1" customWidth="1"/>
    <col min="12" max="12" width="7" bestFit="1" customWidth="1"/>
    <col min="13" max="13" width="10.42578125" bestFit="1" customWidth="1"/>
    <col min="17" max="17" width="10.7109375" bestFit="1" customWidth="1"/>
  </cols>
  <sheetData>
    <row r="2" spans="1:17">
      <c r="B2" t="s">
        <v>0</v>
      </c>
    </row>
    <row r="13" spans="1:17">
      <c r="A13" s="9" t="s">
        <v>158</v>
      </c>
      <c r="B13" s="10" t="s">
        <v>159</v>
      </c>
      <c r="C13" s="10" t="s">
        <v>160</v>
      </c>
      <c r="D13" s="10" t="s">
        <v>161</v>
      </c>
      <c r="E13" s="10" t="s">
        <v>162</v>
      </c>
      <c r="F13" s="11" t="s">
        <v>163</v>
      </c>
      <c r="G13" s="28"/>
      <c r="J13" s="9" t="s">
        <v>160</v>
      </c>
      <c r="K13" s="10" t="s">
        <v>164</v>
      </c>
      <c r="L13" s="11" t="s">
        <v>165</v>
      </c>
      <c r="N13" s="8" t="s">
        <v>165</v>
      </c>
      <c r="O13" s="8" t="s">
        <v>166</v>
      </c>
      <c r="Q13" s="55">
        <v>44652</v>
      </c>
    </row>
    <row r="14" spans="1:17">
      <c r="A14" s="12" t="s">
        <v>57</v>
      </c>
      <c r="B14" s="7" t="s">
        <v>167</v>
      </c>
      <c r="C14" s="7" t="s">
        <v>168</v>
      </c>
      <c r="D14" s="13" t="s">
        <v>0</v>
      </c>
      <c r="E14" s="7" t="s">
        <v>27</v>
      </c>
      <c r="F14" s="14" t="s">
        <v>169</v>
      </c>
      <c r="G14" t="str">
        <f>IF(COUNTIFS(BHRAF201920[[#All],[OrgID]],'Practice Panel'!A14,BHRAF201920[[#All],[Rel_D]],'Diagnoses and Anticoagulation'!$C$17)&gt;0,"","Data Unavailable")</f>
        <v>Data Unavailable</v>
      </c>
      <c r="H14" t="str">
        <f>IFERROR(IF(MATCH(A14,E12:E12,0)&gt;0,"SystmOne","EMISweb"),"EMISweb")</f>
        <v>EMISweb</v>
      </c>
      <c r="J14" s="12" t="s">
        <v>27</v>
      </c>
      <c r="K14" s="7" t="s">
        <v>169</v>
      </c>
      <c r="L14" s="17" t="s">
        <v>168</v>
      </c>
      <c r="N14" t="s">
        <v>168</v>
      </c>
      <c r="O14" t="s">
        <v>0</v>
      </c>
      <c r="Q14" s="55">
        <v>44682</v>
      </c>
    </row>
    <row r="15" spans="1:17">
      <c r="A15" s="15" t="s">
        <v>26</v>
      </c>
      <c r="B15" s="5" t="s">
        <v>170</v>
      </c>
      <c r="C15" s="5" t="s">
        <v>168</v>
      </c>
      <c r="D15" s="6" t="s">
        <v>0</v>
      </c>
      <c r="E15" s="5" t="s">
        <v>27</v>
      </c>
      <c r="F15" s="16" t="s">
        <v>169</v>
      </c>
      <c r="G15" t="str">
        <f>IF(COUNTIFS(BHRAF201920[[#All],[OrgID]],'Practice Panel'!A15,BHRAF201920[[#All],[Rel_D]],'Diagnoses and Anticoagulation'!$C$17)&gt;0,"","Data Unavailable")</f>
        <v>Data Unavailable</v>
      </c>
      <c r="H15" t="s">
        <v>171</v>
      </c>
      <c r="J15" s="15" t="s">
        <v>34</v>
      </c>
      <c r="K15" s="5" t="s">
        <v>172</v>
      </c>
      <c r="L15" s="18" t="s">
        <v>168</v>
      </c>
      <c r="N15" t="s">
        <v>173</v>
      </c>
      <c r="O15" t="s">
        <v>174</v>
      </c>
      <c r="Q15" s="55">
        <v>44713</v>
      </c>
    </row>
    <row r="16" spans="1:17">
      <c r="A16" s="12" t="s">
        <v>29</v>
      </c>
      <c r="B16" s="7" t="s">
        <v>175</v>
      </c>
      <c r="C16" s="7" t="s">
        <v>168</v>
      </c>
      <c r="D16" s="13" t="s">
        <v>0</v>
      </c>
      <c r="E16" s="7" t="s">
        <v>27</v>
      </c>
      <c r="F16" s="14" t="s">
        <v>169</v>
      </c>
      <c r="G16" t="str">
        <f>IF(COUNTIFS(BHRAF201920[[#All],[OrgID]],'Practice Panel'!A16,BHRAF201920[[#All],[Rel_D]],'Diagnoses and Anticoagulation'!$C$17)&gt;0,"","Data Unavailable")</f>
        <v>Data Unavailable</v>
      </c>
      <c r="H16" t="s">
        <v>171</v>
      </c>
      <c r="J16" s="12" t="s">
        <v>49</v>
      </c>
      <c r="K16" s="7" t="s">
        <v>176</v>
      </c>
      <c r="L16" s="17" t="s">
        <v>168</v>
      </c>
      <c r="N16" t="s">
        <v>177</v>
      </c>
      <c r="O16" t="s">
        <v>178</v>
      </c>
      <c r="Q16" s="55">
        <v>44743</v>
      </c>
    </row>
    <row r="17" spans="1:17">
      <c r="A17" s="15" t="s">
        <v>31</v>
      </c>
      <c r="B17" s="5" t="s">
        <v>179</v>
      </c>
      <c r="C17" s="5" t="s">
        <v>168</v>
      </c>
      <c r="D17" s="6" t="s">
        <v>0</v>
      </c>
      <c r="E17" s="5" t="s">
        <v>27</v>
      </c>
      <c r="F17" s="16" t="s">
        <v>169</v>
      </c>
      <c r="G17" t="str">
        <f>IF(COUNTIFS(BHRAF201920[[#All],[OrgID]],'Practice Panel'!A17,BHRAF201920[[#All],[Rel_D]],'Diagnoses and Anticoagulation'!$C$17)&gt;0,"","Data Unavailable")</f>
        <v>Data Unavailable</v>
      </c>
      <c r="H17" t="s">
        <v>171</v>
      </c>
      <c r="J17" s="15" t="s">
        <v>58</v>
      </c>
      <c r="K17" s="5" t="s">
        <v>180</v>
      </c>
      <c r="L17" s="18" t="s">
        <v>168</v>
      </c>
      <c r="Q17" s="55">
        <v>44774</v>
      </c>
    </row>
    <row r="18" spans="1:17">
      <c r="A18" s="12" t="s">
        <v>33</v>
      </c>
      <c r="B18" s="7" t="s">
        <v>181</v>
      </c>
      <c r="C18" s="7" t="s">
        <v>168</v>
      </c>
      <c r="D18" s="13" t="s">
        <v>0</v>
      </c>
      <c r="E18" s="7" t="s">
        <v>34</v>
      </c>
      <c r="F18" s="14" t="s">
        <v>172</v>
      </c>
      <c r="G18" t="str">
        <f>IF(COUNTIFS(BHRAF201920[[#All],[OrgID]],'Practice Panel'!A18,BHRAF201920[[#All],[Rel_D]],'Diagnoses and Anticoagulation'!$C$17)&gt;0,"","Data Unavailable")</f>
        <v>Data Unavailable</v>
      </c>
      <c r="H18" t="s">
        <v>171</v>
      </c>
      <c r="J18" s="12" t="s">
        <v>73</v>
      </c>
      <c r="K18" s="7" t="s">
        <v>182</v>
      </c>
      <c r="L18" s="17" t="s">
        <v>168</v>
      </c>
      <c r="Q18" s="55">
        <v>44805</v>
      </c>
    </row>
    <row r="19" spans="1:17">
      <c r="A19" s="15" t="s">
        <v>36</v>
      </c>
      <c r="B19" s="5" t="s">
        <v>183</v>
      </c>
      <c r="C19" s="5" t="s">
        <v>168</v>
      </c>
      <c r="D19" s="6" t="s">
        <v>0</v>
      </c>
      <c r="E19" s="5" t="s">
        <v>34</v>
      </c>
      <c r="F19" s="16" t="s">
        <v>172</v>
      </c>
      <c r="G19" t="str">
        <f>IF(COUNTIFS(BHRAF201920[[#All],[OrgID]],'Practice Panel'!A19,BHRAF201920[[#All],[Rel_D]],'Diagnoses and Anticoagulation'!$C$17)&gt;0,"","Data Unavailable")</f>
        <v>Data Unavailable</v>
      </c>
      <c r="H19" t="s">
        <v>171</v>
      </c>
      <c r="J19" s="15" t="s">
        <v>92</v>
      </c>
      <c r="K19" s="5" t="s">
        <v>184</v>
      </c>
      <c r="L19" s="18" t="s">
        <v>168</v>
      </c>
      <c r="Q19" s="55">
        <v>44835</v>
      </c>
    </row>
    <row r="20" spans="1:17">
      <c r="A20" s="12" t="s">
        <v>38</v>
      </c>
      <c r="B20" s="7" t="s">
        <v>185</v>
      </c>
      <c r="C20" s="7" t="s">
        <v>168</v>
      </c>
      <c r="D20" s="13" t="s">
        <v>0</v>
      </c>
      <c r="E20" s="7" t="s">
        <v>34</v>
      </c>
      <c r="F20" s="14" t="s">
        <v>172</v>
      </c>
      <c r="G20" t="str">
        <f>IF(COUNTIFS(BHRAF201920[[#All],[OrgID]],'Practice Panel'!A20,BHRAF201920[[#All],[Rel_D]],'Diagnoses and Anticoagulation'!$C$17)&gt;0,"","Data Unavailable")</f>
        <v>Data Unavailable</v>
      </c>
      <c r="H20" t="s">
        <v>171</v>
      </c>
      <c r="J20" s="12" t="s">
        <v>186</v>
      </c>
      <c r="K20" s="7" t="s">
        <v>187</v>
      </c>
      <c r="L20" s="17" t="s">
        <v>173</v>
      </c>
      <c r="Q20" s="55">
        <v>44866</v>
      </c>
    </row>
    <row r="21" spans="1:17">
      <c r="A21" s="15" t="s">
        <v>40</v>
      </c>
      <c r="B21" s="5" t="s">
        <v>188</v>
      </c>
      <c r="C21" s="5" t="s">
        <v>168</v>
      </c>
      <c r="D21" s="6" t="s">
        <v>0</v>
      </c>
      <c r="E21" s="5" t="s">
        <v>34</v>
      </c>
      <c r="F21" s="16" t="s">
        <v>172</v>
      </c>
      <c r="G21" t="str">
        <f>IF(COUNTIFS(BHRAF201920[[#All],[OrgID]],'Practice Panel'!A21,BHRAF201920[[#All],[Rel_D]],'Diagnoses and Anticoagulation'!$C$17)&gt;0,"","Data Unavailable")</f>
        <v>Data Unavailable</v>
      </c>
      <c r="H21" t="s">
        <v>171</v>
      </c>
      <c r="J21" s="15" t="s">
        <v>189</v>
      </c>
      <c r="K21" s="5" t="s">
        <v>190</v>
      </c>
      <c r="L21" s="18" t="s">
        <v>173</v>
      </c>
      <c r="Q21" s="55">
        <v>44896</v>
      </c>
    </row>
    <row r="22" spans="1:17">
      <c r="A22" s="12" t="s">
        <v>42</v>
      </c>
      <c r="B22" s="7" t="s">
        <v>191</v>
      </c>
      <c r="C22" s="7" t="s">
        <v>168</v>
      </c>
      <c r="D22" s="13" t="s">
        <v>0</v>
      </c>
      <c r="E22" s="7" t="s">
        <v>34</v>
      </c>
      <c r="F22" s="14" t="s">
        <v>172</v>
      </c>
      <c r="G22" t="str">
        <f>IF(COUNTIFS(BHRAF201920[[#All],[OrgID]],'Practice Panel'!A22,BHRAF201920[[#All],[Rel_D]],'Diagnoses and Anticoagulation'!$C$17)&gt;0,"","Data Unavailable")</f>
        <v>Data Unavailable</v>
      </c>
      <c r="H22" t="s">
        <v>171</v>
      </c>
      <c r="J22" s="12" t="s">
        <v>192</v>
      </c>
      <c r="K22" s="7" t="s">
        <v>193</v>
      </c>
      <c r="L22" s="17" t="s">
        <v>173</v>
      </c>
      <c r="Q22" s="55">
        <v>44927</v>
      </c>
    </row>
    <row r="23" spans="1:17">
      <c r="A23" s="15" t="s">
        <v>44</v>
      </c>
      <c r="B23" s="5" t="s">
        <v>194</v>
      </c>
      <c r="C23" s="5" t="s">
        <v>168</v>
      </c>
      <c r="D23" s="6" t="s">
        <v>0</v>
      </c>
      <c r="E23" s="5" t="s">
        <v>34</v>
      </c>
      <c r="F23" s="16" t="s">
        <v>172</v>
      </c>
      <c r="G23" t="str">
        <f>IF(COUNTIFS(BHRAF201920[[#All],[OrgID]],'Practice Panel'!A23,BHRAF201920[[#All],[Rel_D]],'Diagnoses and Anticoagulation'!$C$17)&gt;0,"","Data Unavailable")</f>
        <v>Data Unavailable</v>
      </c>
      <c r="H23" t="s">
        <v>171</v>
      </c>
      <c r="J23" s="15" t="s">
        <v>195</v>
      </c>
      <c r="K23" s="5" t="s">
        <v>196</v>
      </c>
      <c r="L23" s="18" t="s">
        <v>173</v>
      </c>
      <c r="Q23" s="55">
        <v>44958</v>
      </c>
    </row>
    <row r="24" spans="1:17">
      <c r="A24" s="12" t="s">
        <v>46</v>
      </c>
      <c r="B24" s="7" t="s">
        <v>197</v>
      </c>
      <c r="C24" s="7" t="s">
        <v>168</v>
      </c>
      <c r="D24" s="13" t="s">
        <v>0</v>
      </c>
      <c r="E24" s="7" t="s">
        <v>34</v>
      </c>
      <c r="F24" s="14" t="s">
        <v>172</v>
      </c>
      <c r="G24" t="str">
        <f>IF(COUNTIFS(BHRAF201920[[#All],[OrgID]],'Practice Panel'!A24,BHRAF201920[[#All],[Rel_D]],'Diagnoses and Anticoagulation'!$C$17)&gt;0,"","Data Unavailable")</f>
        <v>Data Unavailable</v>
      </c>
      <c r="H24" t="s">
        <v>171</v>
      </c>
      <c r="J24" s="12" t="s">
        <v>198</v>
      </c>
      <c r="K24" s="7" t="s">
        <v>199</v>
      </c>
      <c r="L24" s="17" t="s">
        <v>177</v>
      </c>
      <c r="Q24" s="55">
        <v>44986</v>
      </c>
    </row>
    <row r="25" spans="1:17">
      <c r="A25" s="15" t="s">
        <v>48</v>
      </c>
      <c r="B25" s="5" t="s">
        <v>200</v>
      </c>
      <c r="C25" s="5" t="s">
        <v>168</v>
      </c>
      <c r="D25" s="6" t="s">
        <v>0</v>
      </c>
      <c r="E25" s="5" t="s">
        <v>49</v>
      </c>
      <c r="F25" s="16" t="s">
        <v>176</v>
      </c>
      <c r="G25" t="str">
        <f>IF(COUNTIFS(BHRAF201920[[#All],[OrgID]],'Practice Panel'!A25,BHRAF201920[[#All],[Rel_D]],'Diagnoses and Anticoagulation'!$C$17)&gt;0,"","Data Unavailable")</f>
        <v>Data Unavailable</v>
      </c>
      <c r="H25" t="s">
        <v>171</v>
      </c>
      <c r="J25" s="15" t="s">
        <v>201</v>
      </c>
      <c r="K25" s="5" t="s">
        <v>202</v>
      </c>
      <c r="L25" s="18" t="s">
        <v>177</v>
      </c>
      <c r="Q25" s="55">
        <v>45017</v>
      </c>
    </row>
    <row r="26" spans="1:17">
      <c r="A26" s="12" t="s">
        <v>51</v>
      </c>
      <c r="B26" s="7" t="s">
        <v>203</v>
      </c>
      <c r="C26" s="7" t="s">
        <v>168</v>
      </c>
      <c r="D26" s="13" t="s">
        <v>0</v>
      </c>
      <c r="E26" s="7" t="s">
        <v>49</v>
      </c>
      <c r="F26" s="14" t="s">
        <v>176</v>
      </c>
      <c r="G26" t="str">
        <f>IF(COUNTIFS(BHRAF201920[[#All],[OrgID]],'Practice Panel'!A26,BHRAF201920[[#All],[Rel_D]],'Diagnoses and Anticoagulation'!$C$17)&gt;0,"","Data Unavailable")</f>
        <v>Data Unavailable</v>
      </c>
      <c r="H26" t="s">
        <v>171</v>
      </c>
      <c r="J26" s="12" t="s">
        <v>204</v>
      </c>
      <c r="K26" s="7" t="s">
        <v>205</v>
      </c>
      <c r="L26" s="17" t="s">
        <v>177</v>
      </c>
    </row>
    <row r="27" spans="1:17">
      <c r="A27" s="15" t="s">
        <v>53</v>
      </c>
      <c r="B27" s="5" t="s">
        <v>206</v>
      </c>
      <c r="C27" s="5" t="s">
        <v>168</v>
      </c>
      <c r="D27" s="6" t="s">
        <v>0</v>
      </c>
      <c r="E27" s="5" t="s">
        <v>49</v>
      </c>
      <c r="F27" s="16" t="s">
        <v>176</v>
      </c>
      <c r="G27" t="str">
        <f>IF(COUNTIFS(BHRAF201920[[#All],[OrgID]],'Practice Panel'!A27,BHRAF201920[[#All],[Rel_D]],'Diagnoses and Anticoagulation'!$C$17)&gt;0,"","Data Unavailable")</f>
        <v>Data Unavailable</v>
      </c>
      <c r="H27" t="s">
        <v>171</v>
      </c>
      <c r="J27" s="15" t="s">
        <v>207</v>
      </c>
      <c r="K27" s="5" t="s">
        <v>208</v>
      </c>
      <c r="L27" s="18" t="s">
        <v>177</v>
      </c>
    </row>
    <row r="28" spans="1:17">
      <c r="A28" s="12" t="s">
        <v>55</v>
      </c>
      <c r="B28" s="7" t="s">
        <v>209</v>
      </c>
      <c r="C28" s="7" t="s">
        <v>168</v>
      </c>
      <c r="D28" s="13" t="s">
        <v>0</v>
      </c>
      <c r="E28" s="7" t="s">
        <v>49</v>
      </c>
      <c r="F28" s="14" t="s">
        <v>176</v>
      </c>
      <c r="G28" t="str">
        <f>IF(COUNTIFS(BHRAF201920[[#All],[OrgID]],'Practice Panel'!A28,BHRAF201920[[#All],[Rel_D]],'Diagnoses and Anticoagulation'!$C$17)&gt;0,"","Data Unavailable")</f>
        <v>Data Unavailable</v>
      </c>
      <c r="H28" t="s">
        <v>171</v>
      </c>
      <c r="J28" s="2" t="s">
        <v>210</v>
      </c>
      <c r="K28" s="3" t="s">
        <v>211</v>
      </c>
      <c r="L28" s="4" t="s">
        <v>177</v>
      </c>
    </row>
    <row r="29" spans="1:17">
      <c r="A29" s="15" t="s">
        <v>60</v>
      </c>
      <c r="B29" s="5" t="s">
        <v>212</v>
      </c>
      <c r="C29" s="5" t="s">
        <v>168</v>
      </c>
      <c r="D29" s="6" t="s">
        <v>0</v>
      </c>
      <c r="E29" s="5" t="s">
        <v>58</v>
      </c>
      <c r="F29" s="16" t="s">
        <v>180</v>
      </c>
      <c r="G29" t="str">
        <f>IF(COUNTIFS(BHRAF201920[[#All],[OrgID]],'Practice Panel'!A29,BHRAF201920[[#All],[Rel_D]],'Diagnoses and Anticoagulation'!$C$17)&gt;0,"","Data Unavailable")</f>
        <v>Data Unavailable</v>
      </c>
      <c r="H29" t="s">
        <v>171</v>
      </c>
      <c r="J29" s="2" t="s">
        <v>213</v>
      </c>
      <c r="K29" s="3" t="s">
        <v>214</v>
      </c>
      <c r="L29" s="4" t="s">
        <v>177</v>
      </c>
    </row>
    <row r="30" spans="1:17">
      <c r="A30" s="12" t="s">
        <v>72</v>
      </c>
      <c r="B30" s="7" t="s">
        <v>215</v>
      </c>
      <c r="C30" s="7" t="s">
        <v>168</v>
      </c>
      <c r="D30" s="13" t="s">
        <v>0</v>
      </c>
      <c r="E30" s="7" t="s">
        <v>58</v>
      </c>
      <c r="F30" s="14" t="s">
        <v>180</v>
      </c>
      <c r="G30" t="str">
        <f>IF(COUNTIFS(BHRAF201920[[#All],[OrgID]],'Practice Panel'!A30,BHRAF201920[[#All],[Rel_D]],'Diagnoses and Anticoagulation'!$C$17)&gt;0,"","Data Unavailable")</f>
        <v>Data Unavailable</v>
      </c>
      <c r="H30" t="s">
        <v>171</v>
      </c>
    </row>
    <row r="31" spans="1:17">
      <c r="A31" s="15" t="s">
        <v>62</v>
      </c>
      <c r="B31" s="5" t="s">
        <v>216</v>
      </c>
      <c r="C31" s="5" t="s">
        <v>168</v>
      </c>
      <c r="D31" s="6" t="s">
        <v>0</v>
      </c>
      <c r="E31" s="5" t="s">
        <v>58</v>
      </c>
      <c r="F31" s="16" t="s">
        <v>180</v>
      </c>
      <c r="G31" t="str">
        <f>IF(COUNTIFS(BHRAF201920[[#All],[OrgID]],'Practice Panel'!A31,BHRAF201920[[#All],[Rel_D]],'Diagnoses and Anticoagulation'!$C$17)&gt;0,"","Data Unavailable")</f>
        <v>Data Unavailable</v>
      </c>
      <c r="H31" t="s">
        <v>171</v>
      </c>
    </row>
    <row r="32" spans="1:17">
      <c r="A32" s="12" t="s">
        <v>64</v>
      </c>
      <c r="B32" s="7" t="s">
        <v>217</v>
      </c>
      <c r="C32" s="7" t="s">
        <v>168</v>
      </c>
      <c r="D32" s="13" t="s">
        <v>0</v>
      </c>
      <c r="E32" s="7" t="s">
        <v>58</v>
      </c>
      <c r="F32" s="14" t="s">
        <v>180</v>
      </c>
      <c r="G32" t="str">
        <f>IF(COUNTIFS(BHRAF201920[[#All],[OrgID]],'Practice Panel'!A32,BHRAF201920[[#All],[Rel_D]],'Diagnoses and Anticoagulation'!$C$17)&gt;0,"","Data Unavailable")</f>
        <v>Data Unavailable</v>
      </c>
      <c r="H32" t="s">
        <v>171</v>
      </c>
    </row>
    <row r="33" spans="1:8">
      <c r="A33" s="15" t="s">
        <v>66</v>
      </c>
      <c r="B33" s="5" t="s">
        <v>218</v>
      </c>
      <c r="C33" s="5" t="s">
        <v>168</v>
      </c>
      <c r="D33" s="6" t="s">
        <v>0</v>
      </c>
      <c r="E33" s="5" t="s">
        <v>58</v>
      </c>
      <c r="F33" s="16" t="s">
        <v>180</v>
      </c>
      <c r="G33" t="str">
        <f>IF(COUNTIFS(BHRAF201920[[#All],[OrgID]],'Practice Panel'!A33,BHRAF201920[[#All],[Rel_D]],'Diagnoses and Anticoagulation'!$C$17)&gt;0,"","Data Unavailable")</f>
        <v>Data Unavailable</v>
      </c>
      <c r="H33" t="s">
        <v>171</v>
      </c>
    </row>
    <row r="34" spans="1:8">
      <c r="A34" s="12" t="s">
        <v>68</v>
      </c>
      <c r="B34" s="7" t="s">
        <v>219</v>
      </c>
      <c r="C34" s="7" t="s">
        <v>168</v>
      </c>
      <c r="D34" s="13" t="s">
        <v>0</v>
      </c>
      <c r="E34" s="7" t="s">
        <v>58</v>
      </c>
      <c r="F34" s="14" t="s">
        <v>180</v>
      </c>
      <c r="G34" t="str">
        <f>IF(COUNTIFS(BHRAF201920[[#All],[OrgID]],'Practice Panel'!A34,BHRAF201920[[#All],[Rel_D]],'Diagnoses and Anticoagulation'!$C$17)&gt;0,"","Data Unavailable")</f>
        <v>Data Unavailable</v>
      </c>
      <c r="H34" t="s">
        <v>171</v>
      </c>
    </row>
    <row r="35" spans="1:8">
      <c r="A35" s="15" t="s">
        <v>70</v>
      </c>
      <c r="B35" s="5" t="s">
        <v>220</v>
      </c>
      <c r="C35" s="5" t="s">
        <v>168</v>
      </c>
      <c r="D35" s="6" t="s">
        <v>0</v>
      </c>
      <c r="E35" s="5" t="s">
        <v>58</v>
      </c>
      <c r="F35" s="16" t="s">
        <v>180</v>
      </c>
      <c r="G35" t="str">
        <f>IF(COUNTIFS(BHRAF201920[[#All],[OrgID]],'Practice Panel'!A35,BHRAF201920[[#All],[Rel_D]],'Diagnoses and Anticoagulation'!$C$17)&gt;0,"","Data Unavailable")</f>
        <v>Data Unavailable</v>
      </c>
      <c r="H35" t="s">
        <v>221</v>
      </c>
    </row>
    <row r="36" spans="1:8">
      <c r="A36" s="12" t="s">
        <v>75</v>
      </c>
      <c r="B36" s="7" t="s">
        <v>222</v>
      </c>
      <c r="C36" s="7" t="s">
        <v>168</v>
      </c>
      <c r="D36" s="13" t="s">
        <v>0</v>
      </c>
      <c r="E36" s="7" t="s">
        <v>73</v>
      </c>
      <c r="F36" s="14" t="s">
        <v>182</v>
      </c>
      <c r="G36" t="str">
        <f>IF(COUNTIFS(BHRAF201920[[#All],[OrgID]],'Practice Panel'!A36,BHRAF201920[[#All],[Rel_D]],'Diagnoses and Anticoagulation'!$C$17)&gt;0,"","Data Unavailable")</f>
        <v>Data Unavailable</v>
      </c>
      <c r="H36" t="s">
        <v>171</v>
      </c>
    </row>
    <row r="37" spans="1:8">
      <c r="A37" s="15" t="s">
        <v>77</v>
      </c>
      <c r="B37" s="5" t="s">
        <v>223</v>
      </c>
      <c r="C37" s="5" t="s">
        <v>168</v>
      </c>
      <c r="D37" s="6" t="s">
        <v>0</v>
      </c>
      <c r="E37" s="5" t="s">
        <v>73</v>
      </c>
      <c r="F37" s="16" t="s">
        <v>182</v>
      </c>
      <c r="G37" t="str">
        <f>IF(COUNTIFS(BHRAF201920[[#All],[OrgID]],'Practice Panel'!A37,BHRAF201920[[#All],[Rel_D]],'Diagnoses and Anticoagulation'!$C$17)&gt;0,"","Data Unavailable")</f>
        <v>Data Unavailable</v>
      </c>
      <c r="H37" t="s">
        <v>171</v>
      </c>
    </row>
    <row r="38" spans="1:8">
      <c r="A38" s="12" t="s">
        <v>79</v>
      </c>
      <c r="B38" s="7" t="s">
        <v>224</v>
      </c>
      <c r="C38" s="7" t="s">
        <v>168</v>
      </c>
      <c r="D38" s="13" t="s">
        <v>0</v>
      </c>
      <c r="E38" s="7" t="s">
        <v>73</v>
      </c>
      <c r="F38" s="14" t="s">
        <v>182</v>
      </c>
      <c r="G38" t="str">
        <f>IF(COUNTIFS(BHRAF201920[[#All],[OrgID]],'Practice Panel'!A38,BHRAF201920[[#All],[Rel_D]],'Diagnoses and Anticoagulation'!$C$17)&gt;0,"","Data Unavailable")</f>
        <v>Data Unavailable</v>
      </c>
      <c r="H38" t="s">
        <v>225</v>
      </c>
    </row>
    <row r="39" spans="1:8">
      <c r="A39" s="15" t="s">
        <v>81</v>
      </c>
      <c r="B39" s="5" t="s">
        <v>226</v>
      </c>
      <c r="C39" s="5" t="s">
        <v>168</v>
      </c>
      <c r="D39" s="6" t="s">
        <v>0</v>
      </c>
      <c r="E39" s="5" t="s">
        <v>73</v>
      </c>
      <c r="F39" s="16" t="s">
        <v>182</v>
      </c>
      <c r="G39" t="str">
        <f>IF(COUNTIFS(BHRAF201920[[#All],[OrgID]],'Practice Panel'!A39,BHRAF201920[[#All],[Rel_D]],'Diagnoses and Anticoagulation'!$C$17)&gt;0,"","Data Unavailable")</f>
        <v>Data Unavailable</v>
      </c>
      <c r="H39" t="s">
        <v>171</v>
      </c>
    </row>
    <row r="40" spans="1:8">
      <c r="A40" s="12" t="s">
        <v>83</v>
      </c>
      <c r="B40" s="7" t="s">
        <v>227</v>
      </c>
      <c r="C40" s="7" t="s">
        <v>168</v>
      </c>
      <c r="D40" s="13" t="s">
        <v>0</v>
      </c>
      <c r="E40" s="7" t="s">
        <v>73</v>
      </c>
      <c r="F40" s="14" t="s">
        <v>182</v>
      </c>
      <c r="G40" t="str">
        <f>IF(COUNTIFS(BHRAF201920[[#All],[OrgID]],'Practice Panel'!A40,BHRAF201920[[#All],[Rel_D]],'Diagnoses and Anticoagulation'!$C$17)&gt;0,"","Data Unavailable")</f>
        <v>Data Unavailable</v>
      </c>
      <c r="H40" t="s">
        <v>171</v>
      </c>
    </row>
    <row r="41" spans="1:8">
      <c r="A41" s="15" t="s">
        <v>85</v>
      </c>
      <c r="B41" s="5" t="s">
        <v>228</v>
      </c>
      <c r="C41" s="5" t="s">
        <v>168</v>
      </c>
      <c r="D41" s="6" t="s">
        <v>0</v>
      </c>
      <c r="E41" s="5" t="s">
        <v>73</v>
      </c>
      <c r="F41" s="16" t="s">
        <v>182</v>
      </c>
      <c r="G41" t="str">
        <f>IF(COUNTIFS(BHRAF201920[[#All],[OrgID]],'Practice Panel'!A41,BHRAF201920[[#All],[Rel_D]],'Diagnoses and Anticoagulation'!$C$17)&gt;0,"","Data Unavailable")</f>
        <v>Data Unavailable</v>
      </c>
      <c r="H41" t="s">
        <v>171</v>
      </c>
    </row>
    <row r="42" spans="1:8">
      <c r="A42" s="12" t="s">
        <v>87</v>
      </c>
      <c r="B42" s="7" t="s">
        <v>229</v>
      </c>
      <c r="C42" s="7" t="s">
        <v>168</v>
      </c>
      <c r="D42" s="13" t="s">
        <v>0</v>
      </c>
      <c r="E42" s="7" t="s">
        <v>73</v>
      </c>
      <c r="F42" s="14" t="s">
        <v>182</v>
      </c>
      <c r="G42" t="str">
        <f>IF(COUNTIFS(BHRAF201920[[#All],[OrgID]],'Practice Panel'!A42,BHRAF201920[[#All],[Rel_D]],'Diagnoses and Anticoagulation'!$C$17)&gt;0,"","Data Unavailable")</f>
        <v>Data Unavailable</v>
      </c>
      <c r="H42" t="s">
        <v>171</v>
      </c>
    </row>
    <row r="43" spans="1:8">
      <c r="A43" s="15" t="s">
        <v>89</v>
      </c>
      <c r="B43" s="5" t="s">
        <v>230</v>
      </c>
      <c r="C43" s="5" t="s">
        <v>168</v>
      </c>
      <c r="D43" s="6" t="s">
        <v>0</v>
      </c>
      <c r="E43" s="5" t="s">
        <v>73</v>
      </c>
      <c r="F43" s="16" t="s">
        <v>182</v>
      </c>
      <c r="G43" t="str">
        <f>IF(COUNTIFS(BHRAF201920[[#All],[OrgID]],'Practice Panel'!A43,BHRAF201920[[#All],[Rel_D]],'Diagnoses and Anticoagulation'!$C$17)&gt;0,"","Data Unavailable")</f>
        <v>Data Unavailable</v>
      </c>
      <c r="H43" t="s">
        <v>171</v>
      </c>
    </row>
    <row r="44" spans="1:8">
      <c r="A44" s="12" t="s">
        <v>91</v>
      </c>
      <c r="B44" s="7" t="s">
        <v>231</v>
      </c>
      <c r="C44" s="7" t="s">
        <v>168</v>
      </c>
      <c r="D44" s="13" t="s">
        <v>0</v>
      </c>
      <c r="E44" s="7" t="s">
        <v>92</v>
      </c>
      <c r="F44" s="14" t="s">
        <v>184</v>
      </c>
      <c r="G44" t="str">
        <f>IF(COUNTIFS(BHRAF201920[[#All],[OrgID]],'Practice Panel'!A44,BHRAF201920[[#All],[Rel_D]],'Diagnoses and Anticoagulation'!$C$17)&gt;0,"","Data Unavailable")</f>
        <v>Data Unavailable</v>
      </c>
      <c r="H44" t="s">
        <v>171</v>
      </c>
    </row>
    <row r="45" spans="1:8">
      <c r="A45" s="15" t="s">
        <v>94</v>
      </c>
      <c r="B45" s="5" t="s">
        <v>232</v>
      </c>
      <c r="C45" s="5" t="s">
        <v>168</v>
      </c>
      <c r="D45" s="6" t="s">
        <v>0</v>
      </c>
      <c r="E45" s="5" t="s">
        <v>92</v>
      </c>
      <c r="F45" s="16" t="s">
        <v>184</v>
      </c>
      <c r="G45" t="str">
        <f>IF(COUNTIFS(BHRAF201920[[#All],[OrgID]],'Practice Panel'!A45,BHRAF201920[[#All],[Rel_D]],'Diagnoses and Anticoagulation'!$C$17)&gt;0,"","Data Unavailable")</f>
        <v>Data Unavailable</v>
      </c>
      <c r="H45" t="s">
        <v>171</v>
      </c>
    </row>
    <row r="46" spans="1:8">
      <c r="A46" s="12" t="s">
        <v>96</v>
      </c>
      <c r="B46" s="7" t="s">
        <v>233</v>
      </c>
      <c r="C46" s="7" t="s">
        <v>168</v>
      </c>
      <c r="D46" s="13" t="s">
        <v>0</v>
      </c>
      <c r="E46" s="7" t="s">
        <v>92</v>
      </c>
      <c r="F46" s="14" t="s">
        <v>184</v>
      </c>
      <c r="G46" t="str">
        <f>IF(COUNTIFS(BHRAF201920[[#All],[OrgID]],'Practice Panel'!A46,BHRAF201920[[#All],[Rel_D]],'Diagnoses and Anticoagulation'!$C$17)&gt;0,"","Data Unavailable")</f>
        <v>Data Unavailable</v>
      </c>
      <c r="H46" t="s">
        <v>171</v>
      </c>
    </row>
    <row r="47" spans="1:8">
      <c r="A47" s="15" t="s">
        <v>234</v>
      </c>
      <c r="B47" s="5" t="s">
        <v>235</v>
      </c>
      <c r="C47" s="5" t="s">
        <v>173</v>
      </c>
      <c r="D47" s="6" t="s">
        <v>174</v>
      </c>
      <c r="E47" s="5" t="s">
        <v>186</v>
      </c>
      <c r="F47" s="16" t="s">
        <v>187</v>
      </c>
      <c r="G47" t="str">
        <f>IF(COUNTIFS(BHRAF201920[[#All],[OrgID]],'Practice Panel'!A47,BHRAF201920[[#All],[Rel_D]],'Diagnoses and Anticoagulation'!$C$17)&gt;0,"","Data Unavailable")</f>
        <v>Data Unavailable</v>
      </c>
      <c r="H47" t="s">
        <v>171</v>
      </c>
    </row>
    <row r="48" spans="1:8">
      <c r="A48" s="12" t="s">
        <v>236</v>
      </c>
      <c r="B48" s="3" t="s">
        <v>237</v>
      </c>
      <c r="C48" s="7" t="s">
        <v>173</v>
      </c>
      <c r="D48" s="13" t="s">
        <v>174</v>
      </c>
      <c r="E48" s="7" t="s">
        <v>186</v>
      </c>
      <c r="F48" s="14" t="s">
        <v>187</v>
      </c>
      <c r="G48" t="str">
        <f>IF(COUNTIFS(BHRAF201920[[#All],[OrgID]],'Practice Panel'!A48,BHRAF201920[[#All],[Rel_D]],'Diagnoses and Anticoagulation'!$C$17)&gt;0,"","Data Unavailable")</f>
        <v>Data Unavailable</v>
      </c>
      <c r="H48" t="s">
        <v>225</v>
      </c>
    </row>
    <row r="49" spans="1:8">
      <c r="A49" s="15" t="s">
        <v>238</v>
      </c>
      <c r="B49" s="5" t="s">
        <v>239</v>
      </c>
      <c r="C49" s="5" t="s">
        <v>173</v>
      </c>
      <c r="D49" s="6" t="s">
        <v>174</v>
      </c>
      <c r="E49" s="5" t="s">
        <v>186</v>
      </c>
      <c r="F49" s="16" t="s">
        <v>187</v>
      </c>
      <c r="G49" t="str">
        <f>IF(COUNTIFS(BHRAF201920[[#All],[OrgID]],'Practice Panel'!A49,BHRAF201920[[#All],[Rel_D]],'Diagnoses and Anticoagulation'!$C$17)&gt;0,"","Data Unavailable")</f>
        <v>Data Unavailable</v>
      </c>
      <c r="H49" t="s">
        <v>171</v>
      </c>
    </row>
    <row r="50" spans="1:8">
      <c r="A50" s="12" t="s">
        <v>240</v>
      </c>
      <c r="B50" s="7" t="s">
        <v>241</v>
      </c>
      <c r="C50" s="7" t="s">
        <v>173</v>
      </c>
      <c r="D50" s="13" t="s">
        <v>174</v>
      </c>
      <c r="E50" s="7" t="s">
        <v>186</v>
      </c>
      <c r="F50" s="14" t="s">
        <v>187</v>
      </c>
      <c r="G50" t="str">
        <f>IF(COUNTIFS(BHRAF201920[[#All],[OrgID]],'Practice Panel'!A50,BHRAF201920[[#All],[Rel_D]],'Diagnoses and Anticoagulation'!$C$17)&gt;0,"","Data Unavailable")</f>
        <v>Data Unavailable</v>
      </c>
      <c r="H50" t="s">
        <v>171</v>
      </c>
    </row>
    <row r="51" spans="1:8">
      <c r="A51" s="15" t="s">
        <v>242</v>
      </c>
      <c r="B51" s="5" t="s">
        <v>243</v>
      </c>
      <c r="C51" s="5" t="s">
        <v>173</v>
      </c>
      <c r="D51" s="6" t="s">
        <v>174</v>
      </c>
      <c r="E51" s="5" t="s">
        <v>186</v>
      </c>
      <c r="F51" s="16" t="s">
        <v>187</v>
      </c>
      <c r="G51" t="str">
        <f>IF(COUNTIFS(BHRAF201920[[#All],[OrgID]],'Practice Panel'!A51,BHRAF201920[[#All],[Rel_D]],'Diagnoses and Anticoagulation'!$C$17)&gt;0,"","Data Unavailable")</f>
        <v>Data Unavailable</v>
      </c>
      <c r="H51" t="s">
        <v>171</v>
      </c>
    </row>
    <row r="52" spans="1:8">
      <c r="A52" s="12" t="s">
        <v>244</v>
      </c>
      <c r="B52" s="7" t="s">
        <v>245</v>
      </c>
      <c r="C52" s="7" t="s">
        <v>173</v>
      </c>
      <c r="D52" s="13" t="s">
        <v>174</v>
      </c>
      <c r="E52" s="7" t="s">
        <v>186</v>
      </c>
      <c r="F52" s="14" t="s">
        <v>187</v>
      </c>
      <c r="G52" t="str">
        <f>IF(COUNTIFS(BHRAF201920[[#All],[OrgID]],'Practice Panel'!A52,BHRAF201920[[#All],[Rel_D]],'Diagnoses and Anticoagulation'!$C$17)&gt;0,"","Data Unavailable")</f>
        <v>Data Unavailable</v>
      </c>
      <c r="H52" t="s">
        <v>171</v>
      </c>
    </row>
    <row r="53" spans="1:8">
      <c r="A53" s="15" t="s">
        <v>246</v>
      </c>
      <c r="B53" s="5" t="s">
        <v>247</v>
      </c>
      <c r="C53" s="5" t="s">
        <v>173</v>
      </c>
      <c r="D53" s="6" t="s">
        <v>174</v>
      </c>
      <c r="E53" s="5" t="s">
        <v>186</v>
      </c>
      <c r="F53" s="16" t="s">
        <v>187</v>
      </c>
      <c r="G53" t="str">
        <f>IF(COUNTIFS(BHRAF201920[[#All],[OrgID]],'Practice Panel'!A53,BHRAF201920[[#All],[Rel_D]],'Diagnoses and Anticoagulation'!$C$17)&gt;0,"","Data Unavailable")</f>
        <v>Data Unavailable</v>
      </c>
      <c r="H53" t="s">
        <v>171</v>
      </c>
    </row>
    <row r="54" spans="1:8">
      <c r="A54" s="12" t="s">
        <v>248</v>
      </c>
      <c r="B54" s="7" t="s">
        <v>249</v>
      </c>
      <c r="C54" s="7" t="s">
        <v>173</v>
      </c>
      <c r="D54" s="13" t="s">
        <v>174</v>
      </c>
      <c r="E54" s="7" t="s">
        <v>186</v>
      </c>
      <c r="F54" s="14" t="s">
        <v>187</v>
      </c>
      <c r="G54" t="str">
        <f>IF(COUNTIFS(BHRAF201920[[#All],[OrgID]],'Practice Panel'!A54,BHRAF201920[[#All],[Rel_D]],'Diagnoses and Anticoagulation'!$C$17)&gt;0,"","Data Unavailable")</f>
        <v>Data Unavailable</v>
      </c>
      <c r="H54" t="s">
        <v>171</v>
      </c>
    </row>
    <row r="55" spans="1:8">
      <c r="A55" s="15" t="s">
        <v>250</v>
      </c>
      <c r="B55" s="5" t="s">
        <v>251</v>
      </c>
      <c r="C55" s="5" t="s">
        <v>173</v>
      </c>
      <c r="D55" s="6" t="s">
        <v>174</v>
      </c>
      <c r="E55" s="5" t="s">
        <v>189</v>
      </c>
      <c r="F55" s="16" t="s">
        <v>190</v>
      </c>
      <c r="G55" t="str">
        <f>IF(COUNTIFS(BHRAF201920[[#All],[OrgID]],'Practice Panel'!A55,BHRAF201920[[#All],[Rel_D]],'Diagnoses and Anticoagulation'!$C$17)&gt;0,"","Data Unavailable")</f>
        <v>Data Unavailable</v>
      </c>
      <c r="H55" t="s">
        <v>171</v>
      </c>
    </row>
    <row r="56" spans="1:8">
      <c r="A56" s="12" t="s">
        <v>252</v>
      </c>
      <c r="B56" s="7" t="s">
        <v>253</v>
      </c>
      <c r="C56" s="7" t="s">
        <v>173</v>
      </c>
      <c r="D56" s="13" t="s">
        <v>174</v>
      </c>
      <c r="E56" s="7" t="s">
        <v>189</v>
      </c>
      <c r="F56" s="14" t="s">
        <v>190</v>
      </c>
      <c r="G56" t="str">
        <f>IF(COUNTIFS(BHRAF201920[[#All],[OrgID]],'Practice Panel'!A56,BHRAF201920[[#All],[Rel_D]],'Diagnoses and Anticoagulation'!$C$17)&gt;0,"","Data Unavailable")</f>
        <v>Data Unavailable</v>
      </c>
      <c r="H56" t="s">
        <v>171</v>
      </c>
    </row>
    <row r="57" spans="1:8">
      <c r="A57" s="15" t="s">
        <v>254</v>
      </c>
      <c r="B57" s="5" t="s">
        <v>255</v>
      </c>
      <c r="C57" s="5" t="s">
        <v>173</v>
      </c>
      <c r="D57" s="6" t="s">
        <v>174</v>
      </c>
      <c r="E57" s="5" t="s">
        <v>189</v>
      </c>
      <c r="F57" s="16" t="s">
        <v>190</v>
      </c>
      <c r="G57" t="str">
        <f>IF(COUNTIFS(BHRAF201920[[#All],[OrgID]],'Practice Panel'!A57,BHRAF201920[[#All],[Rel_D]],'Diagnoses and Anticoagulation'!$C$17)&gt;0,"","Data Unavailable")</f>
        <v>Data Unavailable</v>
      </c>
      <c r="H57" t="s">
        <v>171</v>
      </c>
    </row>
    <row r="58" spans="1:8">
      <c r="A58" s="12" t="s">
        <v>256</v>
      </c>
      <c r="B58" s="7" t="s">
        <v>257</v>
      </c>
      <c r="C58" s="7" t="s">
        <v>173</v>
      </c>
      <c r="D58" s="13" t="s">
        <v>174</v>
      </c>
      <c r="E58" s="7" t="s">
        <v>192</v>
      </c>
      <c r="F58" s="14" t="s">
        <v>193</v>
      </c>
      <c r="G58" t="str">
        <f>IF(COUNTIFS(BHRAF201920[[#All],[OrgID]],'Practice Panel'!A58,BHRAF201920[[#All],[Rel_D]],'Diagnoses and Anticoagulation'!$C$17)&gt;0,"","Data Unavailable")</f>
        <v>Data Unavailable</v>
      </c>
      <c r="H58" t="s">
        <v>171</v>
      </c>
    </row>
    <row r="59" spans="1:8">
      <c r="A59" s="15" t="s">
        <v>258</v>
      </c>
      <c r="B59" s="5" t="s">
        <v>259</v>
      </c>
      <c r="C59" s="5" t="s">
        <v>173</v>
      </c>
      <c r="D59" s="6" t="s">
        <v>174</v>
      </c>
      <c r="E59" s="5" t="s">
        <v>192</v>
      </c>
      <c r="F59" s="16" t="s">
        <v>193</v>
      </c>
      <c r="G59" t="str">
        <f>IF(COUNTIFS(BHRAF201920[[#All],[OrgID]],'Practice Panel'!A59,BHRAF201920[[#All],[Rel_D]],'Diagnoses and Anticoagulation'!$C$17)&gt;0,"","Data Unavailable")</f>
        <v>Data Unavailable</v>
      </c>
      <c r="H59" t="s">
        <v>171</v>
      </c>
    </row>
    <row r="60" spans="1:8">
      <c r="A60" s="12" t="s">
        <v>260</v>
      </c>
      <c r="B60" s="7" t="s">
        <v>261</v>
      </c>
      <c r="C60" s="7" t="s">
        <v>173</v>
      </c>
      <c r="D60" s="13" t="s">
        <v>174</v>
      </c>
      <c r="E60" s="7" t="s">
        <v>192</v>
      </c>
      <c r="F60" s="14" t="s">
        <v>193</v>
      </c>
      <c r="G60" t="str">
        <f>IF(COUNTIFS(BHRAF201920[[#All],[OrgID]],'Practice Panel'!A60,BHRAF201920[[#All],[Rel_D]],'Diagnoses and Anticoagulation'!$C$17)&gt;0,"","Data Unavailable")</f>
        <v>Data Unavailable</v>
      </c>
      <c r="H60" t="s">
        <v>171</v>
      </c>
    </row>
    <row r="61" spans="1:8">
      <c r="A61" s="15" t="s">
        <v>262</v>
      </c>
      <c r="B61" s="5" t="s">
        <v>263</v>
      </c>
      <c r="C61" s="5" t="s">
        <v>173</v>
      </c>
      <c r="D61" s="6" t="s">
        <v>174</v>
      </c>
      <c r="E61" s="5" t="s">
        <v>192</v>
      </c>
      <c r="F61" s="16" t="s">
        <v>193</v>
      </c>
      <c r="G61" t="str">
        <f>IF(COUNTIFS(BHRAF201920[[#All],[OrgID]],'Practice Panel'!A61,BHRAF201920[[#All],[Rel_D]],'Diagnoses and Anticoagulation'!$C$17)&gt;0,"","Data Unavailable")</f>
        <v>Data Unavailable</v>
      </c>
      <c r="H61" t="s">
        <v>171</v>
      </c>
    </row>
    <row r="62" spans="1:8">
      <c r="A62" s="12" t="s">
        <v>264</v>
      </c>
      <c r="B62" s="7" t="s">
        <v>265</v>
      </c>
      <c r="C62" s="7" t="s">
        <v>173</v>
      </c>
      <c r="D62" s="13" t="s">
        <v>174</v>
      </c>
      <c r="E62" s="7" t="s">
        <v>192</v>
      </c>
      <c r="F62" s="14" t="s">
        <v>193</v>
      </c>
      <c r="G62" t="str">
        <f>IF(COUNTIFS(BHRAF201920[[#All],[OrgID]],'Practice Panel'!A62,BHRAF201920[[#All],[Rel_D]],'Diagnoses and Anticoagulation'!$C$17)&gt;0,"","Data Unavailable")</f>
        <v>Data Unavailable</v>
      </c>
      <c r="H62" t="s">
        <v>171</v>
      </c>
    </row>
    <row r="63" spans="1:8">
      <c r="A63" s="15" t="s">
        <v>266</v>
      </c>
      <c r="B63" s="5" t="s">
        <v>267</v>
      </c>
      <c r="C63" s="5" t="s">
        <v>173</v>
      </c>
      <c r="D63" s="6" t="s">
        <v>174</v>
      </c>
      <c r="E63" s="5" t="s">
        <v>192</v>
      </c>
      <c r="F63" s="16" t="s">
        <v>193</v>
      </c>
      <c r="G63" t="str">
        <f>IF(COUNTIFS(BHRAF201920[[#All],[OrgID]],'Practice Panel'!A63,BHRAF201920[[#All],[Rel_D]],'Diagnoses and Anticoagulation'!$C$17)&gt;0,"","Data Unavailable")</f>
        <v>Data Unavailable</v>
      </c>
      <c r="H63" t="s">
        <v>171</v>
      </c>
    </row>
    <row r="64" spans="1:8">
      <c r="A64" s="12" t="s">
        <v>268</v>
      </c>
      <c r="B64" s="7" t="s">
        <v>269</v>
      </c>
      <c r="C64" s="7" t="s">
        <v>173</v>
      </c>
      <c r="D64" s="13" t="s">
        <v>174</v>
      </c>
      <c r="E64" s="7" t="s">
        <v>192</v>
      </c>
      <c r="F64" s="14" t="s">
        <v>193</v>
      </c>
      <c r="G64" t="str">
        <f>IF(COUNTIFS(BHRAF201920[[#All],[OrgID]],'Practice Panel'!A64,BHRAF201920[[#All],[Rel_D]],'Diagnoses and Anticoagulation'!$C$17)&gt;0,"","Data Unavailable")</f>
        <v>Data Unavailable</v>
      </c>
      <c r="H64" t="s">
        <v>171</v>
      </c>
    </row>
    <row r="65" spans="1:8">
      <c r="A65" s="15" t="s">
        <v>270</v>
      </c>
      <c r="B65" s="5" t="s">
        <v>271</v>
      </c>
      <c r="C65" s="5" t="s">
        <v>173</v>
      </c>
      <c r="D65" s="6" t="s">
        <v>174</v>
      </c>
      <c r="E65" s="5" t="s">
        <v>192</v>
      </c>
      <c r="F65" s="16" t="s">
        <v>193</v>
      </c>
      <c r="G65" t="str">
        <f>IF(COUNTIFS(BHRAF201920[[#All],[OrgID]],'Practice Panel'!A65,BHRAF201920[[#All],[Rel_D]],'Diagnoses and Anticoagulation'!$C$17)&gt;0,"","Data Unavailable")</f>
        <v>Data Unavailable</v>
      </c>
      <c r="H65" t="s">
        <v>171</v>
      </c>
    </row>
    <row r="66" spans="1:8">
      <c r="A66" s="12" t="s">
        <v>272</v>
      </c>
      <c r="B66" s="7" t="s">
        <v>273</v>
      </c>
      <c r="C66" s="7" t="s">
        <v>173</v>
      </c>
      <c r="D66" s="13" t="s">
        <v>174</v>
      </c>
      <c r="E66" s="7" t="s">
        <v>192</v>
      </c>
      <c r="F66" s="14" t="s">
        <v>193</v>
      </c>
      <c r="G66" t="str">
        <f>IF(COUNTIFS(BHRAF201920[[#All],[OrgID]],'Practice Panel'!A66,BHRAF201920[[#All],[Rel_D]],'Diagnoses and Anticoagulation'!$C$17)&gt;0,"","Data Unavailable")</f>
        <v>Data Unavailable</v>
      </c>
      <c r="H66" t="s">
        <v>171</v>
      </c>
    </row>
    <row r="67" spans="1:8">
      <c r="A67" s="15" t="s">
        <v>274</v>
      </c>
      <c r="B67" s="5" t="s">
        <v>275</v>
      </c>
      <c r="C67" s="5" t="s">
        <v>173</v>
      </c>
      <c r="D67" s="6" t="s">
        <v>174</v>
      </c>
      <c r="E67" s="5" t="s">
        <v>192</v>
      </c>
      <c r="F67" s="16" t="s">
        <v>193</v>
      </c>
      <c r="G67" t="str">
        <f>IF(COUNTIFS(BHRAF201920[[#All],[OrgID]],'Practice Panel'!A67,BHRAF201920[[#All],[Rel_D]],'Diagnoses and Anticoagulation'!$C$17)&gt;0,"","Data Unavailable")</f>
        <v>Data Unavailable</v>
      </c>
      <c r="H67" t="s">
        <v>171</v>
      </c>
    </row>
    <row r="68" spans="1:8">
      <c r="A68" s="12" t="s">
        <v>276</v>
      </c>
      <c r="B68" s="7" t="s">
        <v>277</v>
      </c>
      <c r="C68" s="7" t="s">
        <v>173</v>
      </c>
      <c r="D68" s="13" t="s">
        <v>174</v>
      </c>
      <c r="E68" s="7" t="s">
        <v>192</v>
      </c>
      <c r="F68" s="14" t="s">
        <v>193</v>
      </c>
      <c r="G68" t="str">
        <f>IF(COUNTIFS(BHRAF201920[[#All],[OrgID]],'Practice Panel'!A68,BHRAF201920[[#All],[Rel_D]],'Diagnoses and Anticoagulation'!$C$17)&gt;0,"","Data Unavailable")</f>
        <v>Data Unavailable</v>
      </c>
      <c r="H68" t="s">
        <v>171</v>
      </c>
    </row>
    <row r="69" spans="1:8">
      <c r="A69" s="15" t="s">
        <v>278</v>
      </c>
      <c r="B69" s="5" t="s">
        <v>279</v>
      </c>
      <c r="C69" s="5" t="s">
        <v>173</v>
      </c>
      <c r="D69" s="6" t="s">
        <v>174</v>
      </c>
      <c r="E69" s="5" t="s">
        <v>192</v>
      </c>
      <c r="F69" s="16" t="s">
        <v>193</v>
      </c>
      <c r="G69" t="str">
        <f>IF(COUNTIFS(BHRAF201920[[#All],[OrgID]],'Practice Panel'!A69,BHRAF201920[[#All],[Rel_D]],'Diagnoses and Anticoagulation'!$C$17)&gt;0,"","Data Unavailable")</f>
        <v>Data Unavailable</v>
      </c>
      <c r="H69" t="s">
        <v>171</v>
      </c>
    </row>
    <row r="70" spans="1:8">
      <c r="A70" s="12" t="s">
        <v>280</v>
      </c>
      <c r="B70" s="7" t="s">
        <v>281</v>
      </c>
      <c r="C70" s="7" t="s">
        <v>173</v>
      </c>
      <c r="D70" s="13" t="s">
        <v>174</v>
      </c>
      <c r="E70" s="7" t="s">
        <v>192</v>
      </c>
      <c r="F70" s="14" t="s">
        <v>193</v>
      </c>
      <c r="G70" t="str">
        <f>IF(COUNTIFS(BHRAF201920[[#All],[OrgID]],'Practice Panel'!A70,BHRAF201920[[#All],[Rel_D]],'Diagnoses and Anticoagulation'!$C$17)&gt;0,"","Data Unavailable")</f>
        <v>Data Unavailable</v>
      </c>
      <c r="H70" t="s">
        <v>171</v>
      </c>
    </row>
    <row r="71" spans="1:8">
      <c r="A71" s="15" t="s">
        <v>282</v>
      </c>
      <c r="B71" s="5" t="s">
        <v>283</v>
      </c>
      <c r="C71" s="5" t="s">
        <v>173</v>
      </c>
      <c r="D71" s="6" t="s">
        <v>174</v>
      </c>
      <c r="E71" s="5" t="s">
        <v>192</v>
      </c>
      <c r="F71" s="16" t="s">
        <v>193</v>
      </c>
      <c r="G71" t="str">
        <f>IF(COUNTIFS(BHRAF201920[[#All],[OrgID]],'Practice Panel'!A71,BHRAF201920[[#All],[Rel_D]],'Diagnoses and Anticoagulation'!$C$17)&gt;0,"","Data Unavailable")</f>
        <v>Data Unavailable</v>
      </c>
      <c r="H71" t="s">
        <v>171</v>
      </c>
    </row>
    <row r="72" spans="1:8">
      <c r="A72" s="12" t="s">
        <v>284</v>
      </c>
      <c r="B72" s="7" t="s">
        <v>285</v>
      </c>
      <c r="C72" s="7" t="s">
        <v>173</v>
      </c>
      <c r="D72" s="13" t="s">
        <v>174</v>
      </c>
      <c r="E72" s="7" t="s">
        <v>195</v>
      </c>
      <c r="F72" s="14" t="s">
        <v>196</v>
      </c>
      <c r="G72" t="str">
        <f>IF(COUNTIFS(BHRAF201920[[#All],[OrgID]],'Practice Panel'!A72,BHRAF201920[[#All],[Rel_D]],'Diagnoses and Anticoagulation'!$C$17)&gt;0,"","Data Unavailable")</f>
        <v>Data Unavailable</v>
      </c>
      <c r="H72" t="s">
        <v>225</v>
      </c>
    </row>
    <row r="73" spans="1:8">
      <c r="A73" s="15" t="s">
        <v>286</v>
      </c>
      <c r="B73" s="5" t="s">
        <v>287</v>
      </c>
      <c r="C73" s="5" t="s">
        <v>173</v>
      </c>
      <c r="D73" s="6" t="s">
        <v>174</v>
      </c>
      <c r="E73" s="5" t="s">
        <v>195</v>
      </c>
      <c r="F73" s="16" t="s">
        <v>196</v>
      </c>
      <c r="G73" t="str">
        <f>IF(COUNTIFS(BHRAF201920[[#All],[OrgID]],'Practice Panel'!A73,BHRAF201920[[#All],[Rel_D]],'Diagnoses and Anticoagulation'!$C$17)&gt;0,"","Data Unavailable")</f>
        <v>Data Unavailable</v>
      </c>
      <c r="H73" t="s">
        <v>171</v>
      </c>
    </row>
    <row r="74" spans="1:8">
      <c r="A74" s="12" t="s">
        <v>288</v>
      </c>
      <c r="B74" s="7" t="s">
        <v>289</v>
      </c>
      <c r="C74" s="7" t="s">
        <v>173</v>
      </c>
      <c r="D74" s="13" t="s">
        <v>174</v>
      </c>
      <c r="E74" s="7" t="s">
        <v>195</v>
      </c>
      <c r="F74" s="14" t="s">
        <v>196</v>
      </c>
      <c r="G74" t="str">
        <f>IF(COUNTIFS(BHRAF201920[[#All],[OrgID]],'Practice Panel'!A74,BHRAF201920[[#All],[Rel_D]],'Diagnoses and Anticoagulation'!$C$17)&gt;0,"","Data Unavailable")</f>
        <v>Data Unavailable</v>
      </c>
      <c r="H74" t="s">
        <v>171</v>
      </c>
    </row>
    <row r="75" spans="1:8">
      <c r="A75" s="15" t="s">
        <v>290</v>
      </c>
      <c r="B75" s="5" t="s">
        <v>291</v>
      </c>
      <c r="C75" s="5" t="s">
        <v>173</v>
      </c>
      <c r="D75" s="6" t="s">
        <v>174</v>
      </c>
      <c r="E75" s="5" t="s">
        <v>195</v>
      </c>
      <c r="F75" s="16" t="s">
        <v>196</v>
      </c>
      <c r="G75" t="str">
        <f>IF(COUNTIFS(BHRAF201920[[#All],[OrgID]],'Practice Panel'!A75,BHRAF201920[[#All],[Rel_D]],'Diagnoses and Anticoagulation'!$C$17)&gt;0,"","Data Unavailable")</f>
        <v>Data Unavailable</v>
      </c>
      <c r="H75" t="s">
        <v>171</v>
      </c>
    </row>
    <row r="76" spans="1:8">
      <c r="A76" s="12" t="s">
        <v>292</v>
      </c>
      <c r="B76" s="7" t="s">
        <v>293</v>
      </c>
      <c r="C76" s="7" t="s">
        <v>173</v>
      </c>
      <c r="D76" s="13" t="s">
        <v>174</v>
      </c>
      <c r="E76" s="7" t="s">
        <v>195</v>
      </c>
      <c r="F76" s="14" t="s">
        <v>196</v>
      </c>
      <c r="G76" t="str">
        <f>IF(COUNTIFS(BHRAF201920[[#All],[OrgID]],'Practice Panel'!A76,BHRAF201920[[#All],[Rel_D]],'Diagnoses and Anticoagulation'!$C$17)&gt;0,"","Data Unavailable")</f>
        <v>Data Unavailable</v>
      </c>
      <c r="H76" t="s">
        <v>171</v>
      </c>
    </row>
    <row r="77" spans="1:8">
      <c r="A77" s="15" t="s">
        <v>294</v>
      </c>
      <c r="B77" s="5" t="s">
        <v>295</v>
      </c>
      <c r="C77" s="5" t="s">
        <v>173</v>
      </c>
      <c r="D77" s="6" t="s">
        <v>174</v>
      </c>
      <c r="E77" s="5" t="s">
        <v>195</v>
      </c>
      <c r="F77" s="16" t="s">
        <v>196</v>
      </c>
      <c r="G77" t="str">
        <f>IF(COUNTIFS(BHRAF201920[[#All],[OrgID]],'Practice Panel'!A77,BHRAF201920[[#All],[Rel_D]],'Diagnoses and Anticoagulation'!$C$17)&gt;0,"","Data Unavailable")</f>
        <v>Data Unavailable</v>
      </c>
      <c r="H77" t="s">
        <v>171</v>
      </c>
    </row>
    <row r="78" spans="1:8">
      <c r="A78" s="12" t="s">
        <v>296</v>
      </c>
      <c r="B78" s="7" t="s">
        <v>297</v>
      </c>
      <c r="C78" s="7" t="s">
        <v>173</v>
      </c>
      <c r="D78" s="13" t="s">
        <v>174</v>
      </c>
      <c r="E78" s="7" t="s">
        <v>195</v>
      </c>
      <c r="F78" s="14" t="s">
        <v>196</v>
      </c>
      <c r="G78" t="str">
        <f>IF(COUNTIFS(BHRAF201920[[#All],[OrgID]],'Practice Panel'!A78,BHRAF201920[[#All],[Rel_D]],'Diagnoses and Anticoagulation'!$C$17)&gt;0,"","Data Unavailable")</f>
        <v>Data Unavailable</v>
      </c>
      <c r="H78" t="s">
        <v>171</v>
      </c>
    </row>
    <row r="79" spans="1:8">
      <c r="A79" s="15" t="s">
        <v>298</v>
      </c>
      <c r="B79" s="5" t="s">
        <v>299</v>
      </c>
      <c r="C79" s="5" t="s">
        <v>173</v>
      </c>
      <c r="D79" s="6" t="s">
        <v>174</v>
      </c>
      <c r="E79" s="5" t="s">
        <v>195</v>
      </c>
      <c r="F79" s="16" t="s">
        <v>196</v>
      </c>
      <c r="G79" t="str">
        <f>IF(COUNTIFS(BHRAF201920[[#All],[OrgID]],'Practice Panel'!A79,BHRAF201920[[#All],[Rel_D]],'Diagnoses and Anticoagulation'!$C$17)&gt;0,"","Data Unavailable")</f>
        <v>Data Unavailable</v>
      </c>
      <c r="H79" t="s">
        <v>171</v>
      </c>
    </row>
    <row r="80" spans="1:8">
      <c r="A80" s="15" t="s">
        <v>300</v>
      </c>
      <c r="B80" s="5" t="s">
        <v>301</v>
      </c>
      <c r="C80" s="5" t="s">
        <v>173</v>
      </c>
      <c r="D80" s="6" t="s">
        <v>174</v>
      </c>
      <c r="E80" s="5" t="s">
        <v>195</v>
      </c>
      <c r="F80" s="16" t="s">
        <v>196</v>
      </c>
      <c r="G80" t="str">
        <f>IF(COUNTIFS(BHRAF201920[[#All],[OrgID]],'Practice Panel'!A80,BHRAF201920[[#All],[Rel_D]],'Diagnoses and Anticoagulation'!$C$17)&gt;0,"","Data Unavailable")</f>
        <v>Data Unavailable</v>
      </c>
      <c r="H80" t="s">
        <v>171</v>
      </c>
    </row>
    <row r="81" spans="1:8">
      <c r="A81" s="12" t="s">
        <v>302</v>
      </c>
      <c r="B81" s="7" t="s">
        <v>303</v>
      </c>
      <c r="C81" s="7" t="s">
        <v>173</v>
      </c>
      <c r="D81" s="13" t="s">
        <v>174</v>
      </c>
      <c r="E81" s="7" t="s">
        <v>195</v>
      </c>
      <c r="F81" s="14" t="s">
        <v>196</v>
      </c>
      <c r="G81" t="str">
        <f>IF(COUNTIFS(BHRAF201920[[#All],[OrgID]],'Practice Panel'!A81,BHRAF201920[[#All],[Rel_D]],'Diagnoses and Anticoagulation'!$C$17)&gt;0,"","Data Unavailable")</f>
        <v>Data Unavailable</v>
      </c>
      <c r="H81" t="s">
        <v>171</v>
      </c>
    </row>
    <row r="82" spans="1:8">
      <c r="A82" s="15" t="s">
        <v>304</v>
      </c>
      <c r="B82" s="5" t="s">
        <v>305</v>
      </c>
      <c r="C82" s="5" t="s">
        <v>173</v>
      </c>
      <c r="D82" s="6" t="s">
        <v>174</v>
      </c>
      <c r="E82" s="5" t="s">
        <v>195</v>
      </c>
      <c r="F82" s="16" t="s">
        <v>196</v>
      </c>
      <c r="G82" t="str">
        <f>IF(COUNTIFS(BHRAF201920[[#All],[OrgID]],'Practice Panel'!A82,BHRAF201920[[#All],[Rel_D]],'Diagnoses and Anticoagulation'!$C$17)&gt;0,"","Data Unavailable")</f>
        <v>Data Unavailable</v>
      </c>
      <c r="H82" t="s">
        <v>171</v>
      </c>
    </row>
    <row r="83" spans="1:8">
      <c r="A83" s="12" t="s">
        <v>306</v>
      </c>
      <c r="B83" s="7" t="s">
        <v>307</v>
      </c>
      <c r="C83" s="7" t="s">
        <v>173</v>
      </c>
      <c r="D83" s="13" t="s">
        <v>174</v>
      </c>
      <c r="E83" s="7" t="s">
        <v>195</v>
      </c>
      <c r="F83" s="14" t="s">
        <v>196</v>
      </c>
      <c r="G83" t="str">
        <f>IF(COUNTIFS(BHRAF201920[[#All],[OrgID]],'Practice Panel'!A83,BHRAF201920[[#All],[Rel_D]],'Diagnoses and Anticoagulation'!$C$17)&gt;0,"","Data Unavailable")</f>
        <v>Data Unavailable</v>
      </c>
      <c r="H83" t="s">
        <v>171</v>
      </c>
    </row>
    <row r="84" spans="1:8">
      <c r="A84" s="15" t="s">
        <v>308</v>
      </c>
      <c r="B84" s="5" t="s">
        <v>309</v>
      </c>
      <c r="C84" s="5" t="s">
        <v>173</v>
      </c>
      <c r="D84" s="6" t="s">
        <v>174</v>
      </c>
      <c r="E84" s="5" t="s">
        <v>195</v>
      </c>
      <c r="F84" s="16" t="s">
        <v>196</v>
      </c>
      <c r="G84" t="str">
        <f>IF(COUNTIFS(BHRAF201920[[#All],[OrgID]],'Practice Panel'!A84,BHRAF201920[[#All],[Rel_D]],'Diagnoses and Anticoagulation'!$C$17)&gt;0,"","Data Unavailable")</f>
        <v>Data Unavailable</v>
      </c>
      <c r="H84" t="s">
        <v>171</v>
      </c>
    </row>
    <row r="85" spans="1:8">
      <c r="A85" s="12" t="s">
        <v>310</v>
      </c>
      <c r="B85" s="7" t="s">
        <v>311</v>
      </c>
      <c r="C85" s="7" t="s">
        <v>173</v>
      </c>
      <c r="D85" s="13" t="s">
        <v>174</v>
      </c>
      <c r="E85" s="7" t="s">
        <v>195</v>
      </c>
      <c r="F85" s="14" t="s">
        <v>196</v>
      </c>
      <c r="G85" t="str">
        <f>IF(COUNTIFS(BHRAF201920[[#All],[OrgID]],'Practice Panel'!A85,BHRAF201920[[#All],[Rel_D]],'Diagnoses and Anticoagulation'!$C$17)&gt;0,"","Data Unavailable")</f>
        <v>Data Unavailable</v>
      </c>
      <c r="H85" t="s">
        <v>171</v>
      </c>
    </row>
    <row r="86" spans="1:8">
      <c r="A86" s="15" t="s">
        <v>312</v>
      </c>
      <c r="B86" s="5" t="s">
        <v>313</v>
      </c>
      <c r="C86" s="5" t="s">
        <v>173</v>
      </c>
      <c r="D86" s="6" t="s">
        <v>174</v>
      </c>
      <c r="E86" s="5" t="s">
        <v>195</v>
      </c>
      <c r="F86" s="16" t="s">
        <v>196</v>
      </c>
      <c r="G86" t="str">
        <f>IF(COUNTIFS(BHRAF201920[[#All],[OrgID]],'Practice Panel'!A86,BHRAF201920[[#All],[Rel_D]],'Diagnoses and Anticoagulation'!$C$17)&gt;0,"","Data Unavailable")</f>
        <v>Data Unavailable</v>
      </c>
      <c r="H86" t="s">
        <v>171</v>
      </c>
    </row>
    <row r="87" spans="1:8">
      <c r="A87" s="12" t="s">
        <v>314</v>
      </c>
      <c r="B87" s="7" t="s">
        <v>315</v>
      </c>
      <c r="C87" s="7" t="s">
        <v>173</v>
      </c>
      <c r="D87" s="13" t="s">
        <v>174</v>
      </c>
      <c r="E87" s="7" t="s">
        <v>195</v>
      </c>
      <c r="F87" s="14" t="s">
        <v>196</v>
      </c>
      <c r="G87" t="str">
        <f>IF(COUNTIFS(BHRAF201920[[#All],[OrgID]],'Practice Panel'!A87,BHRAF201920[[#All],[Rel_D]],'Diagnoses and Anticoagulation'!$C$17)&gt;0,"","Data Unavailable")</f>
        <v>Data Unavailable</v>
      </c>
      <c r="H87" t="s">
        <v>171</v>
      </c>
    </row>
    <row r="88" spans="1:8">
      <c r="A88" s="15" t="s">
        <v>316</v>
      </c>
      <c r="B88" s="5" t="s">
        <v>317</v>
      </c>
      <c r="C88" s="5" t="s">
        <v>177</v>
      </c>
      <c r="D88" s="6" t="s">
        <v>178</v>
      </c>
      <c r="E88" s="5" t="s">
        <v>198</v>
      </c>
      <c r="F88" s="16" t="s">
        <v>199</v>
      </c>
      <c r="G88" t="str">
        <f>IF(COUNTIFS(BHRAF201920[[#All],[OrgID]],'Practice Panel'!A88,BHRAF201920[[#All],[Rel_D]],'Diagnoses and Anticoagulation'!$C$17)&gt;0,"","Data Unavailable")</f>
        <v>Data Unavailable</v>
      </c>
      <c r="H88" t="s">
        <v>171</v>
      </c>
    </row>
    <row r="89" spans="1:8">
      <c r="A89" s="12" t="s">
        <v>318</v>
      </c>
      <c r="B89" s="7" t="s">
        <v>319</v>
      </c>
      <c r="C89" s="7" t="s">
        <v>177</v>
      </c>
      <c r="D89" s="13" t="s">
        <v>178</v>
      </c>
      <c r="E89" s="7" t="s">
        <v>198</v>
      </c>
      <c r="F89" s="14" t="s">
        <v>199</v>
      </c>
      <c r="G89" t="str">
        <f>IF(COUNTIFS(BHRAF201920[[#All],[OrgID]],'Practice Panel'!A89,BHRAF201920[[#All],[Rel_D]],'Diagnoses and Anticoagulation'!$C$17)&gt;0,"","Data Unavailable")</f>
        <v>Data Unavailable</v>
      </c>
      <c r="H89" t="s">
        <v>171</v>
      </c>
    </row>
    <row r="90" spans="1:8">
      <c r="A90" s="15" t="s">
        <v>320</v>
      </c>
      <c r="B90" s="5" t="s">
        <v>321</v>
      </c>
      <c r="C90" s="5" t="s">
        <v>177</v>
      </c>
      <c r="D90" s="6" t="s">
        <v>178</v>
      </c>
      <c r="E90" s="5" t="s">
        <v>198</v>
      </c>
      <c r="F90" s="16" t="s">
        <v>199</v>
      </c>
      <c r="G90" t="str">
        <f>IF(COUNTIFS(BHRAF201920[[#All],[OrgID]],'Practice Panel'!A90,BHRAF201920[[#All],[Rel_D]],'Diagnoses and Anticoagulation'!$C$17)&gt;0,"","Data Unavailable")</f>
        <v>Data Unavailable</v>
      </c>
      <c r="H90" t="s">
        <v>171</v>
      </c>
    </row>
    <row r="91" spans="1:8">
      <c r="A91" s="12" t="s">
        <v>322</v>
      </c>
      <c r="B91" s="7" t="s">
        <v>323</v>
      </c>
      <c r="C91" s="7" t="s">
        <v>177</v>
      </c>
      <c r="D91" s="13" t="s">
        <v>178</v>
      </c>
      <c r="E91" s="7" t="s">
        <v>198</v>
      </c>
      <c r="F91" s="14" t="s">
        <v>199</v>
      </c>
      <c r="G91" t="str">
        <f>IF(COUNTIFS(BHRAF201920[[#All],[OrgID]],'Practice Panel'!A91,BHRAF201920[[#All],[Rel_D]],'Diagnoses and Anticoagulation'!$C$17)&gt;0,"","Data Unavailable")</f>
        <v>Data Unavailable</v>
      </c>
      <c r="H91" t="s">
        <v>171</v>
      </c>
    </row>
    <row r="92" spans="1:8">
      <c r="A92" s="15" t="s">
        <v>324</v>
      </c>
      <c r="B92" s="5" t="s">
        <v>325</v>
      </c>
      <c r="C92" s="5" t="s">
        <v>177</v>
      </c>
      <c r="D92" s="6" t="s">
        <v>178</v>
      </c>
      <c r="E92" s="5" t="s">
        <v>198</v>
      </c>
      <c r="F92" s="16" t="s">
        <v>199</v>
      </c>
      <c r="G92" t="str">
        <f>IF(COUNTIFS(BHRAF201920[[#All],[OrgID]],'Practice Panel'!A92,BHRAF201920[[#All],[Rel_D]],'Diagnoses and Anticoagulation'!$C$17)&gt;0,"","Data Unavailable")</f>
        <v>Data Unavailable</v>
      </c>
      <c r="H92" t="s">
        <v>171</v>
      </c>
    </row>
    <row r="93" spans="1:8">
      <c r="A93" s="12" t="s">
        <v>326</v>
      </c>
      <c r="B93" s="7" t="s">
        <v>327</v>
      </c>
      <c r="C93" s="7" t="s">
        <v>177</v>
      </c>
      <c r="D93" s="13" t="s">
        <v>178</v>
      </c>
      <c r="E93" s="7" t="s">
        <v>198</v>
      </c>
      <c r="F93" s="14" t="s">
        <v>199</v>
      </c>
      <c r="G93" t="str">
        <f>IF(COUNTIFS(BHRAF201920[[#All],[OrgID]],'Practice Panel'!A93,BHRAF201920[[#All],[Rel_D]],'Diagnoses and Anticoagulation'!$C$17)&gt;0,"","Data Unavailable")</f>
        <v>Data Unavailable</v>
      </c>
      <c r="H93" t="s">
        <v>171</v>
      </c>
    </row>
    <row r="94" spans="1:8">
      <c r="A94" s="15" t="s">
        <v>328</v>
      </c>
      <c r="B94" s="5" t="s">
        <v>329</v>
      </c>
      <c r="C94" s="5" t="s">
        <v>177</v>
      </c>
      <c r="D94" s="6" t="s">
        <v>178</v>
      </c>
      <c r="E94" s="5" t="s">
        <v>198</v>
      </c>
      <c r="F94" s="16" t="s">
        <v>199</v>
      </c>
      <c r="G94" t="str">
        <f>IF(COUNTIFS(BHRAF201920[[#All],[OrgID]],'Practice Panel'!A94,BHRAF201920[[#All],[Rel_D]],'Diagnoses and Anticoagulation'!$C$17)&gt;0,"","Data Unavailable")</f>
        <v>Data Unavailable</v>
      </c>
      <c r="H94" t="s">
        <v>171</v>
      </c>
    </row>
    <row r="95" spans="1:8">
      <c r="A95" s="12" t="s">
        <v>330</v>
      </c>
      <c r="B95" s="7" t="s">
        <v>331</v>
      </c>
      <c r="C95" s="7" t="s">
        <v>177</v>
      </c>
      <c r="D95" s="13" t="s">
        <v>178</v>
      </c>
      <c r="E95" s="7" t="s">
        <v>198</v>
      </c>
      <c r="F95" s="14" t="s">
        <v>199</v>
      </c>
      <c r="G95" t="str">
        <f>IF(COUNTIFS(BHRAF201920[[#All],[OrgID]],'Practice Panel'!A95,BHRAF201920[[#All],[Rel_D]],'Diagnoses and Anticoagulation'!$C$17)&gt;0,"","Data Unavailable")</f>
        <v>Data Unavailable</v>
      </c>
      <c r="H95" t="s">
        <v>171</v>
      </c>
    </row>
    <row r="96" spans="1:8">
      <c r="A96" s="15" t="s">
        <v>332</v>
      </c>
      <c r="B96" s="5" t="s">
        <v>333</v>
      </c>
      <c r="C96" s="5" t="s">
        <v>177</v>
      </c>
      <c r="D96" s="6" t="s">
        <v>178</v>
      </c>
      <c r="E96" s="5" t="s">
        <v>201</v>
      </c>
      <c r="F96" s="16" t="s">
        <v>202</v>
      </c>
      <c r="G96" t="str">
        <f>IF(COUNTIFS(BHRAF201920[[#All],[OrgID]],'Practice Panel'!A96,BHRAF201920[[#All],[Rel_D]],'Diagnoses and Anticoagulation'!$C$17)&gt;0,"","Data Unavailable")</f>
        <v>Data Unavailable</v>
      </c>
      <c r="H96" t="s">
        <v>171</v>
      </c>
    </row>
    <row r="97" spans="1:8">
      <c r="A97" s="12" t="s">
        <v>334</v>
      </c>
      <c r="B97" s="7" t="s">
        <v>335</v>
      </c>
      <c r="C97" s="7" t="s">
        <v>177</v>
      </c>
      <c r="D97" s="13" t="s">
        <v>178</v>
      </c>
      <c r="E97" s="7" t="s">
        <v>201</v>
      </c>
      <c r="F97" s="14" t="s">
        <v>202</v>
      </c>
      <c r="G97" t="str">
        <f>IF(COUNTIFS(BHRAF201920[[#All],[OrgID]],'Practice Panel'!A97,BHRAF201920[[#All],[Rel_D]],'Diagnoses and Anticoagulation'!$C$17)&gt;0,"","Data Unavailable")</f>
        <v>Data Unavailable</v>
      </c>
      <c r="H97" t="s">
        <v>171</v>
      </c>
    </row>
    <row r="98" spans="1:8">
      <c r="A98" s="15" t="s">
        <v>336</v>
      </c>
      <c r="B98" s="5" t="s">
        <v>337</v>
      </c>
      <c r="C98" s="5" t="s">
        <v>177</v>
      </c>
      <c r="D98" s="6" t="s">
        <v>178</v>
      </c>
      <c r="E98" s="5" t="s">
        <v>201</v>
      </c>
      <c r="F98" s="16" t="s">
        <v>202</v>
      </c>
      <c r="G98" t="str">
        <f>IF(COUNTIFS(BHRAF201920[[#All],[OrgID]],'Practice Panel'!A98,BHRAF201920[[#All],[Rel_D]],'Diagnoses and Anticoagulation'!$C$17)&gt;0,"","Data Unavailable")</f>
        <v>Data Unavailable</v>
      </c>
      <c r="H98" t="s">
        <v>171</v>
      </c>
    </row>
    <row r="99" spans="1:8">
      <c r="A99" s="12" t="s">
        <v>338</v>
      </c>
      <c r="B99" s="7" t="s">
        <v>339</v>
      </c>
      <c r="C99" s="7" t="s">
        <v>177</v>
      </c>
      <c r="D99" s="13" t="s">
        <v>178</v>
      </c>
      <c r="E99" s="7" t="s">
        <v>201</v>
      </c>
      <c r="F99" s="14" t="s">
        <v>202</v>
      </c>
      <c r="G99" t="str">
        <f>IF(COUNTIFS(BHRAF201920[[#All],[OrgID]],'Practice Panel'!A99,BHRAF201920[[#All],[Rel_D]],'Diagnoses and Anticoagulation'!$C$17)&gt;0,"","Data Unavailable")</f>
        <v>Data Unavailable</v>
      </c>
      <c r="H99" t="s">
        <v>171</v>
      </c>
    </row>
    <row r="100" spans="1:8">
      <c r="A100" s="15" t="s">
        <v>340</v>
      </c>
      <c r="B100" s="5" t="s">
        <v>341</v>
      </c>
      <c r="C100" s="5" t="s">
        <v>177</v>
      </c>
      <c r="D100" s="6" t="s">
        <v>178</v>
      </c>
      <c r="E100" s="5" t="s">
        <v>201</v>
      </c>
      <c r="F100" s="16" t="s">
        <v>202</v>
      </c>
      <c r="G100" t="str">
        <f>IF(COUNTIFS(BHRAF201920[[#All],[OrgID]],'Practice Panel'!A100,BHRAF201920[[#All],[Rel_D]],'Diagnoses and Anticoagulation'!$C$17)&gt;0,"","Data Unavailable")</f>
        <v>Data Unavailable</v>
      </c>
      <c r="H100" t="s">
        <v>171</v>
      </c>
    </row>
    <row r="101" spans="1:8">
      <c r="A101" s="12" t="s">
        <v>342</v>
      </c>
      <c r="B101" s="7" t="s">
        <v>343</v>
      </c>
      <c r="C101" s="7" t="s">
        <v>177</v>
      </c>
      <c r="D101" s="13" t="s">
        <v>178</v>
      </c>
      <c r="E101" s="7" t="s">
        <v>201</v>
      </c>
      <c r="F101" s="14" t="s">
        <v>202</v>
      </c>
      <c r="G101" t="str">
        <f>IF(COUNTIFS(BHRAF201920[[#All],[OrgID]],'Practice Panel'!A101,BHRAF201920[[#All],[Rel_D]],'Diagnoses and Anticoagulation'!$C$17)&gt;0,"","Data Unavailable")</f>
        <v>Data Unavailable</v>
      </c>
      <c r="H101" t="s">
        <v>171</v>
      </c>
    </row>
    <row r="102" spans="1:8">
      <c r="A102" s="15" t="s">
        <v>344</v>
      </c>
      <c r="B102" s="5" t="s">
        <v>345</v>
      </c>
      <c r="C102" s="5" t="s">
        <v>177</v>
      </c>
      <c r="D102" s="6" t="s">
        <v>178</v>
      </c>
      <c r="E102" s="5" t="s">
        <v>201</v>
      </c>
      <c r="F102" s="16" t="s">
        <v>202</v>
      </c>
      <c r="G102" t="str">
        <f>IF(COUNTIFS(BHRAF201920[[#All],[OrgID]],'Practice Panel'!A102,BHRAF201920[[#All],[Rel_D]],'Diagnoses and Anticoagulation'!$C$17)&gt;0,"","Data Unavailable")</f>
        <v>Data Unavailable</v>
      </c>
      <c r="H102" t="s">
        <v>171</v>
      </c>
    </row>
    <row r="103" spans="1:8">
      <c r="A103" s="12" t="s">
        <v>346</v>
      </c>
      <c r="B103" s="7" t="s">
        <v>347</v>
      </c>
      <c r="C103" s="7" t="s">
        <v>177</v>
      </c>
      <c r="D103" s="13" t="s">
        <v>178</v>
      </c>
      <c r="E103" s="7" t="s">
        <v>201</v>
      </c>
      <c r="F103" s="14" t="s">
        <v>202</v>
      </c>
      <c r="G103" t="str">
        <f>IF(COUNTIFS(BHRAF201920[[#All],[OrgID]],'Practice Panel'!A103,BHRAF201920[[#All],[Rel_D]],'Diagnoses and Anticoagulation'!$C$17)&gt;0,"","Data Unavailable")</f>
        <v>Data Unavailable</v>
      </c>
      <c r="H103" t="s">
        <v>171</v>
      </c>
    </row>
    <row r="104" spans="1:8">
      <c r="A104" s="15" t="s">
        <v>348</v>
      </c>
      <c r="B104" s="5" t="s">
        <v>349</v>
      </c>
      <c r="C104" s="5" t="s">
        <v>177</v>
      </c>
      <c r="D104" s="6" t="s">
        <v>178</v>
      </c>
      <c r="E104" s="5" t="s">
        <v>204</v>
      </c>
      <c r="F104" s="16" t="s">
        <v>205</v>
      </c>
      <c r="G104" t="str">
        <f>IF(COUNTIFS(BHRAF201920[[#All],[OrgID]],'Practice Panel'!A104,BHRAF201920[[#All],[Rel_D]],'Diagnoses and Anticoagulation'!$C$17)&gt;0,"","Data Unavailable")</f>
        <v>Data Unavailable</v>
      </c>
      <c r="H104" t="s">
        <v>171</v>
      </c>
    </row>
    <row r="105" spans="1:8">
      <c r="A105" s="12" t="s">
        <v>350</v>
      </c>
      <c r="B105" s="7" t="s">
        <v>351</v>
      </c>
      <c r="C105" s="7" t="s">
        <v>177</v>
      </c>
      <c r="D105" s="13" t="s">
        <v>178</v>
      </c>
      <c r="E105" s="7" t="s">
        <v>204</v>
      </c>
      <c r="F105" s="14" t="s">
        <v>205</v>
      </c>
      <c r="G105" t="str">
        <f>IF(COUNTIFS(BHRAF201920[[#All],[OrgID]],'Practice Panel'!A105,BHRAF201920[[#All],[Rel_D]],'Diagnoses and Anticoagulation'!$C$17)&gt;0,"","Data Unavailable")</f>
        <v>Data Unavailable</v>
      </c>
      <c r="H105" t="s">
        <v>171</v>
      </c>
    </row>
    <row r="106" spans="1:8">
      <c r="A106" s="15" t="s">
        <v>352</v>
      </c>
      <c r="B106" s="5" t="s">
        <v>353</v>
      </c>
      <c r="C106" s="5" t="s">
        <v>177</v>
      </c>
      <c r="D106" s="6" t="s">
        <v>178</v>
      </c>
      <c r="E106" s="5" t="s">
        <v>204</v>
      </c>
      <c r="F106" s="16" t="s">
        <v>205</v>
      </c>
      <c r="G106" t="str">
        <f>IF(COUNTIFS(BHRAF201920[[#All],[OrgID]],'Practice Panel'!A106,BHRAF201920[[#All],[Rel_D]],'Diagnoses and Anticoagulation'!$C$17)&gt;0,"","Data Unavailable")</f>
        <v>Data Unavailable</v>
      </c>
      <c r="H106" t="s">
        <v>171</v>
      </c>
    </row>
    <row r="107" spans="1:8">
      <c r="A107" s="12" t="s">
        <v>354</v>
      </c>
      <c r="B107" s="7" t="s">
        <v>355</v>
      </c>
      <c r="C107" s="7" t="s">
        <v>177</v>
      </c>
      <c r="D107" s="13" t="s">
        <v>178</v>
      </c>
      <c r="E107" s="7" t="s">
        <v>204</v>
      </c>
      <c r="F107" s="14" t="s">
        <v>205</v>
      </c>
      <c r="G107" t="str">
        <f>IF(COUNTIFS(BHRAF201920[[#All],[OrgID]],'Practice Panel'!A107,BHRAF201920[[#All],[Rel_D]],'Diagnoses and Anticoagulation'!$C$17)&gt;0,"","Data Unavailable")</f>
        <v>Data Unavailable</v>
      </c>
      <c r="H107" t="s">
        <v>171</v>
      </c>
    </row>
    <row r="108" spans="1:8">
      <c r="A108" s="15" t="s">
        <v>356</v>
      </c>
      <c r="B108" s="5" t="s">
        <v>357</v>
      </c>
      <c r="C108" s="5" t="s">
        <v>177</v>
      </c>
      <c r="D108" s="6" t="s">
        <v>178</v>
      </c>
      <c r="E108" s="5" t="s">
        <v>204</v>
      </c>
      <c r="F108" s="16" t="s">
        <v>205</v>
      </c>
      <c r="G108" t="str">
        <f>IF(COUNTIFS(BHRAF201920[[#All],[OrgID]],'Practice Panel'!A108,BHRAF201920[[#All],[Rel_D]],'Diagnoses and Anticoagulation'!$C$17)&gt;0,"","Data Unavailable")</f>
        <v>Data Unavailable</v>
      </c>
      <c r="H108" t="s">
        <v>171</v>
      </c>
    </row>
    <row r="109" spans="1:8">
      <c r="A109" s="12" t="s">
        <v>358</v>
      </c>
      <c r="B109" s="7" t="s">
        <v>359</v>
      </c>
      <c r="C109" s="7" t="s">
        <v>177</v>
      </c>
      <c r="D109" s="13" t="s">
        <v>178</v>
      </c>
      <c r="E109" s="7" t="s">
        <v>204</v>
      </c>
      <c r="F109" s="14" t="s">
        <v>205</v>
      </c>
      <c r="G109" t="str">
        <f>IF(COUNTIFS(BHRAF201920[[#All],[OrgID]],'Practice Panel'!A109,BHRAF201920[[#All],[Rel_D]],'Diagnoses and Anticoagulation'!$C$17)&gt;0,"","Data Unavailable")</f>
        <v>Data Unavailable</v>
      </c>
      <c r="H109" t="s">
        <v>171</v>
      </c>
    </row>
    <row r="110" spans="1:8">
      <c r="A110" s="15" t="s">
        <v>360</v>
      </c>
      <c r="B110" s="5" t="s">
        <v>361</v>
      </c>
      <c r="C110" s="5" t="s">
        <v>177</v>
      </c>
      <c r="D110" s="6" t="s">
        <v>178</v>
      </c>
      <c r="E110" s="5" t="s">
        <v>204</v>
      </c>
      <c r="F110" s="16" t="s">
        <v>205</v>
      </c>
      <c r="G110" t="str">
        <f>IF(COUNTIFS(BHRAF201920[[#All],[OrgID]],'Practice Panel'!A110,BHRAF201920[[#All],[Rel_D]],'Diagnoses and Anticoagulation'!$C$17)&gt;0,"","Data Unavailable")</f>
        <v>Data Unavailable</v>
      </c>
      <c r="H110" t="s">
        <v>171</v>
      </c>
    </row>
    <row r="111" spans="1:8">
      <c r="A111" s="12" t="s">
        <v>362</v>
      </c>
      <c r="B111" s="7" t="s">
        <v>363</v>
      </c>
      <c r="C111" s="7" t="s">
        <v>177</v>
      </c>
      <c r="D111" s="13" t="s">
        <v>178</v>
      </c>
      <c r="E111" s="7" t="s">
        <v>204</v>
      </c>
      <c r="F111" s="14" t="s">
        <v>205</v>
      </c>
      <c r="G111" t="str">
        <f>IF(COUNTIFS(BHRAF201920[[#All],[OrgID]],'Practice Panel'!A111,BHRAF201920[[#All],[Rel_D]],'Diagnoses and Anticoagulation'!$C$17)&gt;0,"","Data Unavailable")</f>
        <v>Data Unavailable</v>
      </c>
      <c r="H111" t="s">
        <v>171</v>
      </c>
    </row>
    <row r="112" spans="1:8">
      <c r="A112" s="15" t="s">
        <v>364</v>
      </c>
      <c r="B112" s="5" t="s">
        <v>365</v>
      </c>
      <c r="C112" s="5" t="s">
        <v>177</v>
      </c>
      <c r="D112" s="6" t="s">
        <v>178</v>
      </c>
      <c r="E112" s="5" t="s">
        <v>207</v>
      </c>
      <c r="F112" s="16" t="s">
        <v>208</v>
      </c>
      <c r="G112" t="str">
        <f>IF(COUNTIFS(BHRAF201920[[#All],[OrgID]],'Practice Panel'!A112,BHRAF201920[[#All],[Rel_D]],'Diagnoses and Anticoagulation'!$C$17)&gt;0,"","Data Unavailable")</f>
        <v>Data Unavailable</v>
      </c>
      <c r="H112" t="s">
        <v>171</v>
      </c>
    </row>
    <row r="113" spans="1:8">
      <c r="A113" s="12" t="s">
        <v>366</v>
      </c>
      <c r="B113" s="7" t="s">
        <v>367</v>
      </c>
      <c r="C113" s="7" t="s">
        <v>177</v>
      </c>
      <c r="D113" s="13" t="s">
        <v>178</v>
      </c>
      <c r="E113" s="7" t="s">
        <v>207</v>
      </c>
      <c r="F113" s="14" t="s">
        <v>208</v>
      </c>
      <c r="G113" t="str">
        <f>IF(COUNTIFS(BHRAF201920[[#All],[OrgID]],'Practice Panel'!A113,BHRAF201920[[#All],[Rel_D]],'Diagnoses and Anticoagulation'!$C$17)&gt;0,"","Data Unavailable")</f>
        <v>Data Unavailable</v>
      </c>
      <c r="H113" t="s">
        <v>171</v>
      </c>
    </row>
    <row r="114" spans="1:8">
      <c r="A114" s="15" t="s">
        <v>368</v>
      </c>
      <c r="B114" s="5" t="s">
        <v>369</v>
      </c>
      <c r="C114" s="5" t="s">
        <v>177</v>
      </c>
      <c r="D114" s="6" t="s">
        <v>178</v>
      </c>
      <c r="E114" s="5" t="s">
        <v>207</v>
      </c>
      <c r="F114" s="16" t="s">
        <v>208</v>
      </c>
      <c r="G114" t="str">
        <f>IF(COUNTIFS(BHRAF201920[[#All],[OrgID]],'Practice Panel'!A114,BHRAF201920[[#All],[Rel_D]],'Diagnoses and Anticoagulation'!$C$17)&gt;0,"","Data Unavailable")</f>
        <v>Data Unavailable</v>
      </c>
      <c r="H114" t="s">
        <v>171</v>
      </c>
    </row>
    <row r="115" spans="1:8">
      <c r="A115" s="12" t="s">
        <v>370</v>
      </c>
      <c r="B115" s="7" t="s">
        <v>371</v>
      </c>
      <c r="C115" s="7" t="s">
        <v>177</v>
      </c>
      <c r="D115" s="13" t="s">
        <v>178</v>
      </c>
      <c r="E115" s="7" t="s">
        <v>207</v>
      </c>
      <c r="F115" s="14" t="s">
        <v>208</v>
      </c>
      <c r="G115" t="str">
        <f>IF(COUNTIFS(BHRAF201920[[#All],[OrgID]],'Practice Panel'!A115,BHRAF201920[[#All],[Rel_D]],'Diagnoses and Anticoagulation'!$C$17)&gt;0,"","Data Unavailable")</f>
        <v>Data Unavailable</v>
      </c>
      <c r="H115" t="s">
        <v>171</v>
      </c>
    </row>
    <row r="116" spans="1:8">
      <c r="A116" s="15" t="s">
        <v>372</v>
      </c>
      <c r="B116" s="5" t="s">
        <v>373</v>
      </c>
      <c r="C116" s="5" t="s">
        <v>177</v>
      </c>
      <c r="D116" s="6" t="s">
        <v>178</v>
      </c>
      <c r="E116" s="5" t="s">
        <v>207</v>
      </c>
      <c r="F116" s="16" t="s">
        <v>208</v>
      </c>
      <c r="G116" t="str">
        <f>IF(COUNTIFS(BHRAF201920[[#All],[OrgID]],'Practice Panel'!A116,BHRAF201920[[#All],[Rel_D]],'Diagnoses and Anticoagulation'!$C$17)&gt;0,"","Data Unavailable")</f>
        <v>Data Unavailable</v>
      </c>
      <c r="H116" t="s">
        <v>171</v>
      </c>
    </row>
    <row r="117" spans="1:8">
      <c r="A117" s="12" t="s">
        <v>374</v>
      </c>
      <c r="B117" s="7" t="s">
        <v>375</v>
      </c>
      <c r="C117" s="7" t="s">
        <v>177</v>
      </c>
      <c r="D117" s="13" t="s">
        <v>178</v>
      </c>
      <c r="E117" s="7" t="s">
        <v>207</v>
      </c>
      <c r="F117" s="14" t="s">
        <v>208</v>
      </c>
      <c r="G117" t="str">
        <f>IF(COUNTIFS(BHRAF201920[[#All],[OrgID]],'Practice Panel'!A117,BHRAF201920[[#All],[Rel_D]],'Diagnoses and Anticoagulation'!$C$17)&gt;0,"","Data Unavailable")</f>
        <v>Data Unavailable</v>
      </c>
      <c r="H117" t="s">
        <v>171</v>
      </c>
    </row>
    <row r="118" spans="1:8">
      <c r="A118" s="15" t="s">
        <v>376</v>
      </c>
      <c r="B118" s="5" t="s">
        <v>377</v>
      </c>
      <c r="C118" s="5" t="s">
        <v>177</v>
      </c>
      <c r="D118" s="6" t="s">
        <v>178</v>
      </c>
      <c r="E118" s="5" t="s">
        <v>207</v>
      </c>
      <c r="F118" s="16" t="s">
        <v>208</v>
      </c>
      <c r="G118" t="str">
        <f>IF(COUNTIFS(BHRAF201920[[#All],[OrgID]],'Practice Panel'!A118,BHRAF201920[[#All],[Rel_D]],'Diagnoses and Anticoagulation'!$C$17)&gt;0,"","Data Unavailable")</f>
        <v>Data Unavailable</v>
      </c>
      <c r="H118" t="s">
        <v>171</v>
      </c>
    </row>
    <row r="119" spans="1:8">
      <c r="A119" s="12" t="s">
        <v>378</v>
      </c>
      <c r="B119" s="7" t="s">
        <v>379</v>
      </c>
      <c r="C119" s="7" t="s">
        <v>177</v>
      </c>
      <c r="D119" s="13" t="s">
        <v>178</v>
      </c>
      <c r="E119" s="7" t="s">
        <v>207</v>
      </c>
      <c r="F119" s="14" t="s">
        <v>208</v>
      </c>
      <c r="G119" t="str">
        <f>IF(COUNTIFS(BHRAF201920[[#All],[OrgID]],'Practice Panel'!A119,BHRAF201920[[#All],[Rel_D]],'Diagnoses and Anticoagulation'!$C$17)&gt;0,"","Data Unavailable")</f>
        <v>Data Unavailable</v>
      </c>
      <c r="H119" t="s">
        <v>171</v>
      </c>
    </row>
    <row r="120" spans="1:8">
      <c r="A120" s="15" t="s">
        <v>380</v>
      </c>
      <c r="B120" s="5" t="s">
        <v>381</v>
      </c>
      <c r="C120" s="5" t="s">
        <v>177</v>
      </c>
      <c r="D120" s="6" t="s">
        <v>178</v>
      </c>
      <c r="E120" s="5" t="s">
        <v>207</v>
      </c>
      <c r="F120" s="16" t="s">
        <v>208</v>
      </c>
      <c r="G120" t="str">
        <f>IF(COUNTIFS(BHRAF201920[[#All],[OrgID]],'Practice Panel'!A120,BHRAF201920[[#All],[Rel_D]],'Diagnoses and Anticoagulation'!$C$17)&gt;0,"","Data Unavailable")</f>
        <v>Data Unavailable</v>
      </c>
      <c r="H120" t="s">
        <v>171</v>
      </c>
    </row>
    <row r="121" spans="1:8">
      <c r="A121" s="12" t="s">
        <v>382</v>
      </c>
      <c r="B121" s="7" t="s">
        <v>383</v>
      </c>
      <c r="C121" s="7" t="s">
        <v>177</v>
      </c>
      <c r="D121" s="13" t="s">
        <v>178</v>
      </c>
      <c r="E121" s="7" t="s">
        <v>207</v>
      </c>
      <c r="F121" s="14" t="s">
        <v>208</v>
      </c>
      <c r="G121" t="str">
        <f>IF(COUNTIFS(BHRAF201920[[#All],[OrgID]],'Practice Panel'!A121,BHRAF201920[[#All],[Rel_D]],'Diagnoses and Anticoagulation'!$C$17)&gt;0,"","Data Unavailable")</f>
        <v>Data Unavailable</v>
      </c>
      <c r="H121" t="s">
        <v>171</v>
      </c>
    </row>
    <row r="122" spans="1:8">
      <c r="A122" s="15" t="s">
        <v>384</v>
      </c>
      <c r="B122" s="5" t="s">
        <v>385</v>
      </c>
      <c r="C122" s="5" t="s">
        <v>177</v>
      </c>
      <c r="D122" s="6" t="s">
        <v>178</v>
      </c>
      <c r="E122" s="5" t="s">
        <v>207</v>
      </c>
      <c r="F122" s="16" t="s">
        <v>208</v>
      </c>
      <c r="G122" t="str">
        <f>IF(COUNTIFS(BHRAF201920[[#All],[OrgID]],'Practice Panel'!A122,BHRAF201920[[#All],[Rel_D]],'Diagnoses and Anticoagulation'!$C$17)&gt;0,"","Data Unavailable")</f>
        <v>Data Unavailable</v>
      </c>
      <c r="H122" t="s">
        <v>171</v>
      </c>
    </row>
    <row r="123" spans="1:8">
      <c r="A123" s="12" t="s">
        <v>386</v>
      </c>
      <c r="B123" s="7" t="s">
        <v>387</v>
      </c>
      <c r="C123" s="7" t="s">
        <v>177</v>
      </c>
      <c r="D123" s="13" t="s">
        <v>178</v>
      </c>
      <c r="E123" s="7" t="s">
        <v>210</v>
      </c>
      <c r="F123" s="14" t="s">
        <v>211</v>
      </c>
      <c r="G123" t="str">
        <f>IF(COUNTIFS(BHRAF201920[[#All],[OrgID]],'Practice Panel'!A123,BHRAF201920[[#All],[Rel_D]],'Diagnoses and Anticoagulation'!$C$17)&gt;0,"","Data Unavailable")</f>
        <v>Data Unavailable</v>
      </c>
      <c r="H123" t="s">
        <v>171</v>
      </c>
    </row>
    <row r="124" spans="1:8">
      <c r="A124" s="15" t="s">
        <v>388</v>
      </c>
      <c r="B124" s="5" t="s">
        <v>389</v>
      </c>
      <c r="C124" s="5" t="s">
        <v>177</v>
      </c>
      <c r="D124" s="6" t="s">
        <v>178</v>
      </c>
      <c r="E124" s="5" t="s">
        <v>210</v>
      </c>
      <c r="F124" s="16" t="s">
        <v>211</v>
      </c>
      <c r="G124" t="str">
        <f>IF(COUNTIFS(BHRAF201920[[#All],[OrgID]],'Practice Panel'!A124,BHRAF201920[[#All],[Rel_D]],'Diagnoses and Anticoagulation'!$C$17)&gt;0,"","Data Unavailable")</f>
        <v>Data Unavailable</v>
      </c>
      <c r="H124" t="s">
        <v>171</v>
      </c>
    </row>
    <row r="125" spans="1:8">
      <c r="A125" s="12" t="s">
        <v>390</v>
      </c>
      <c r="B125" s="7" t="s">
        <v>391</v>
      </c>
      <c r="C125" s="7" t="s">
        <v>177</v>
      </c>
      <c r="D125" s="13" t="s">
        <v>178</v>
      </c>
      <c r="E125" s="7" t="s">
        <v>210</v>
      </c>
      <c r="F125" s="14" t="s">
        <v>211</v>
      </c>
      <c r="G125" t="str">
        <f>IF(COUNTIFS(BHRAF201920[[#All],[OrgID]],'Practice Panel'!A125,BHRAF201920[[#All],[Rel_D]],'Diagnoses and Anticoagulation'!$C$17)&gt;0,"","Data Unavailable")</f>
        <v>Data Unavailable</v>
      </c>
      <c r="H125" t="s">
        <v>171</v>
      </c>
    </row>
    <row r="126" spans="1:8">
      <c r="A126" s="15" t="s">
        <v>392</v>
      </c>
      <c r="B126" s="5" t="s">
        <v>393</v>
      </c>
      <c r="C126" s="5" t="s">
        <v>177</v>
      </c>
      <c r="D126" s="6" t="s">
        <v>178</v>
      </c>
      <c r="E126" s="5" t="s">
        <v>210</v>
      </c>
      <c r="F126" s="16" t="s">
        <v>211</v>
      </c>
      <c r="G126" t="str">
        <f>IF(COUNTIFS(BHRAF201920[[#All],[OrgID]],'Practice Panel'!A126,BHRAF201920[[#All],[Rel_D]],'Diagnoses and Anticoagulation'!$C$17)&gt;0,"","Data Unavailable")</f>
        <v>Data Unavailable</v>
      </c>
      <c r="H126" t="s">
        <v>171</v>
      </c>
    </row>
    <row r="127" spans="1:8">
      <c r="A127" s="12" t="s">
        <v>394</v>
      </c>
      <c r="B127" s="7" t="s">
        <v>395</v>
      </c>
      <c r="C127" s="7" t="s">
        <v>177</v>
      </c>
      <c r="D127" s="13" t="s">
        <v>178</v>
      </c>
      <c r="E127" s="7" t="s">
        <v>210</v>
      </c>
      <c r="F127" s="14" t="s">
        <v>211</v>
      </c>
      <c r="G127" t="str">
        <f>IF(COUNTIFS(BHRAF201920[[#All],[OrgID]],'Practice Panel'!A127,BHRAF201920[[#All],[Rel_D]],'Diagnoses and Anticoagulation'!$C$17)&gt;0,"","Data Unavailable")</f>
        <v>Data Unavailable</v>
      </c>
      <c r="H127" t="s">
        <v>171</v>
      </c>
    </row>
    <row r="128" spans="1:8">
      <c r="A128" s="15" t="s">
        <v>396</v>
      </c>
      <c r="B128" s="5" t="s">
        <v>397</v>
      </c>
      <c r="C128" s="5" t="s">
        <v>177</v>
      </c>
      <c r="D128" s="6" t="s">
        <v>178</v>
      </c>
      <c r="E128" s="5" t="s">
        <v>213</v>
      </c>
      <c r="F128" s="16" t="s">
        <v>214</v>
      </c>
      <c r="G128" t="str">
        <f>IF(COUNTIFS(BHRAF201920[[#All],[OrgID]],'Practice Panel'!A128,BHRAF201920[[#All],[Rel_D]],'Diagnoses and Anticoagulation'!$C$17)&gt;0,"","Data Unavailable")</f>
        <v>Data Unavailable</v>
      </c>
      <c r="H128" t="s">
        <v>171</v>
      </c>
    </row>
    <row r="129" spans="1:8">
      <c r="A129" s="12" t="s">
        <v>398</v>
      </c>
      <c r="B129" s="7" t="s">
        <v>399</v>
      </c>
      <c r="C129" s="7" t="s">
        <v>177</v>
      </c>
      <c r="D129" s="13" t="s">
        <v>178</v>
      </c>
      <c r="E129" s="7" t="s">
        <v>213</v>
      </c>
      <c r="F129" s="14" t="s">
        <v>214</v>
      </c>
      <c r="G129" t="str">
        <f>IF(COUNTIFS(BHRAF201920[[#All],[OrgID]],'Practice Panel'!A129,BHRAF201920[[#All],[Rel_D]],'Diagnoses and Anticoagulation'!$C$17)&gt;0,"","Data Unavailable")</f>
        <v>Data Unavailable</v>
      </c>
      <c r="H129" t="s">
        <v>171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"/>
  <dimension ref="A1:AH1166"/>
  <sheetViews>
    <sheetView topLeftCell="A1132" workbookViewId="0">
      <selection activeCell="D1172" sqref="D1172"/>
    </sheetView>
  </sheetViews>
  <sheetFormatPr defaultRowHeight="15"/>
  <cols>
    <col min="1" max="1" width="14.7109375" bestFit="1" customWidth="1"/>
    <col min="2" max="3" width="18" bestFit="1" customWidth="1"/>
    <col min="4" max="4" width="8.28515625" bestFit="1" customWidth="1"/>
    <col min="5" max="5" width="30.140625" bestFit="1" customWidth="1"/>
    <col min="6" max="6" width="52.7109375" bestFit="1" customWidth="1"/>
    <col min="7" max="7" width="45" bestFit="1" customWidth="1"/>
    <col min="8" max="8" width="46.42578125" bestFit="1" customWidth="1"/>
    <col min="9" max="9" width="59.140625" bestFit="1" customWidth="1"/>
    <col min="10" max="10" width="34.42578125" bestFit="1" customWidth="1"/>
    <col min="11" max="11" width="52.28515625" bestFit="1" customWidth="1"/>
    <col min="12" max="12" width="53.5703125" bestFit="1" customWidth="1"/>
    <col min="13" max="13" width="48.42578125" bestFit="1" customWidth="1"/>
    <col min="14" max="14" width="42.7109375" bestFit="1" customWidth="1"/>
    <col min="15" max="15" width="46.7109375" bestFit="1" customWidth="1"/>
    <col min="16" max="16" width="40.42578125" bestFit="1" customWidth="1"/>
    <col min="17" max="17" width="59.28515625" bestFit="1" customWidth="1"/>
    <col min="18" max="18" width="43.28515625" bestFit="1" customWidth="1"/>
    <col min="19" max="20" width="31" bestFit="1" customWidth="1"/>
    <col min="21" max="21" width="30.85546875" bestFit="1" customWidth="1"/>
    <col min="22" max="22" width="61.140625" bestFit="1" customWidth="1"/>
    <col min="23" max="23" width="34.7109375" bestFit="1" customWidth="1"/>
    <col min="24" max="24" width="26.5703125" bestFit="1" customWidth="1"/>
    <col min="25" max="25" width="26.140625" bestFit="1" customWidth="1"/>
    <col min="26" max="26" width="31.7109375" bestFit="1" customWidth="1"/>
    <col min="27" max="27" width="28" bestFit="1" customWidth="1"/>
    <col min="28" max="28" width="26.42578125" bestFit="1" customWidth="1"/>
    <col min="29" max="29" width="32" bestFit="1" customWidth="1"/>
    <col min="30" max="30" width="41.85546875" bestFit="1" customWidth="1"/>
    <col min="31" max="31" width="55.28515625" bestFit="1" customWidth="1"/>
    <col min="32" max="32" width="57" bestFit="1" customWidth="1"/>
    <col min="33" max="33" width="10.140625" bestFit="1" customWidth="1"/>
    <col min="34" max="34" width="21.5703125" bestFit="1" customWidth="1"/>
  </cols>
  <sheetData>
    <row r="1" spans="1:34">
      <c r="A1" s="1" t="s">
        <v>400</v>
      </c>
      <c r="B1" s="1" t="s">
        <v>401</v>
      </c>
      <c r="C1" s="1" t="s">
        <v>402</v>
      </c>
      <c r="D1" s="1" t="s">
        <v>403</v>
      </c>
      <c r="E1" s="1" t="s">
        <v>122</v>
      </c>
      <c r="F1" s="1" t="s">
        <v>130</v>
      </c>
      <c r="G1" s="1" t="s">
        <v>14</v>
      </c>
      <c r="H1" s="1" t="s">
        <v>15</v>
      </c>
      <c r="I1" s="1" t="s">
        <v>16</v>
      </c>
      <c r="J1" s="1" t="s">
        <v>100</v>
      </c>
      <c r="K1" s="1" t="s">
        <v>103</v>
      </c>
      <c r="L1" s="1" t="s">
        <v>104</v>
      </c>
      <c r="M1" s="1" t="s">
        <v>108</v>
      </c>
      <c r="N1" s="1" t="s">
        <v>109</v>
      </c>
      <c r="O1" s="1" t="s">
        <v>110</v>
      </c>
      <c r="P1" s="1" t="s">
        <v>105</v>
      </c>
      <c r="Q1" s="1" t="s">
        <v>107</v>
      </c>
      <c r="R1" s="1" t="s">
        <v>106</v>
      </c>
      <c r="S1" s="1" t="s">
        <v>22</v>
      </c>
      <c r="T1" s="1" t="s">
        <v>23</v>
      </c>
      <c r="U1" s="1" t="s">
        <v>18</v>
      </c>
      <c r="V1" s="1" t="s">
        <v>20</v>
      </c>
      <c r="W1" s="1" t="s">
        <v>111</v>
      </c>
      <c r="X1" s="1" t="s">
        <v>112</v>
      </c>
      <c r="Y1" s="1" t="s">
        <v>113</v>
      </c>
      <c r="Z1" s="1" t="s">
        <v>114</v>
      </c>
      <c r="AA1" s="1" t="s">
        <v>115</v>
      </c>
      <c r="AB1" s="1" t="s">
        <v>116</v>
      </c>
      <c r="AC1" s="1" t="s">
        <v>404</v>
      </c>
      <c r="AD1" s="1" t="s">
        <v>102</v>
      </c>
      <c r="AE1" s="1" t="s">
        <v>19</v>
      </c>
      <c r="AF1" s="1" t="s">
        <v>21</v>
      </c>
      <c r="AG1" s="1" t="s">
        <v>161</v>
      </c>
      <c r="AH1" s="1" t="s">
        <v>405</v>
      </c>
    </row>
    <row r="2" spans="1:34">
      <c r="A2" s="1" t="s">
        <v>406</v>
      </c>
      <c r="B2" s="57">
        <v>44013</v>
      </c>
      <c r="C2" s="57">
        <v>44029</v>
      </c>
      <c r="D2" s="1" t="s">
        <v>374</v>
      </c>
      <c r="E2" s="58">
        <v>3814</v>
      </c>
      <c r="F2" s="58">
        <v>1</v>
      </c>
      <c r="G2" s="58">
        <v>1</v>
      </c>
      <c r="H2" s="1">
        <v>0</v>
      </c>
      <c r="I2" s="58">
        <v>0</v>
      </c>
      <c r="J2" s="58">
        <v>0</v>
      </c>
      <c r="K2" s="58">
        <v>0</v>
      </c>
      <c r="L2" s="58">
        <v>0</v>
      </c>
      <c r="M2" s="58">
        <v>0</v>
      </c>
      <c r="N2" s="58">
        <v>0</v>
      </c>
      <c r="O2" s="58">
        <v>0</v>
      </c>
      <c r="P2" s="58">
        <v>0</v>
      </c>
      <c r="Q2" s="58">
        <v>0</v>
      </c>
      <c r="R2" s="58">
        <v>0</v>
      </c>
      <c r="S2" s="58">
        <v>0</v>
      </c>
      <c r="T2" s="58">
        <v>0</v>
      </c>
      <c r="U2" s="58">
        <v>0</v>
      </c>
      <c r="V2" s="58">
        <v>0</v>
      </c>
      <c r="W2" s="58">
        <v>0</v>
      </c>
      <c r="X2" s="58">
        <v>0</v>
      </c>
      <c r="Y2" s="58">
        <v>0</v>
      </c>
      <c r="Z2" s="58">
        <v>0</v>
      </c>
      <c r="AA2" s="58">
        <v>0</v>
      </c>
      <c r="AB2" s="58">
        <v>0</v>
      </c>
      <c r="AC2" s="58">
        <v>1</v>
      </c>
      <c r="AD2" s="58">
        <v>0</v>
      </c>
      <c r="AE2" s="58">
        <v>0</v>
      </c>
      <c r="AF2" s="58">
        <v>0</v>
      </c>
      <c r="AG2" s="58" t="str">
        <f>VLOOKUP(BHRAF201920[[#This Row],[OrgID]],'Practice Panel'!$A$14:$F$129,4,FALSE)</f>
        <v>Redbridge</v>
      </c>
      <c r="AH2" s="58" t="str">
        <f>VLOOKUP(BHRAF201920[[#This Row],[OrgID]],'Practice Panel'!$A$14:$F$129,6,FALSE)</f>
        <v>Wanstead &amp; Woodford</v>
      </c>
    </row>
    <row r="3" spans="1:34">
      <c r="A3" s="1" t="s">
        <v>406</v>
      </c>
      <c r="B3" s="57">
        <v>44013</v>
      </c>
      <c r="C3" s="57">
        <v>44029</v>
      </c>
      <c r="D3" s="1" t="s">
        <v>376</v>
      </c>
      <c r="E3" s="58">
        <v>1232</v>
      </c>
      <c r="F3" s="58">
        <v>1</v>
      </c>
      <c r="G3" s="58">
        <v>1</v>
      </c>
      <c r="H3" s="1">
        <v>0</v>
      </c>
      <c r="I3" s="58">
        <v>0</v>
      </c>
      <c r="J3" s="58">
        <v>0</v>
      </c>
      <c r="K3" s="58">
        <v>0</v>
      </c>
      <c r="L3" s="58">
        <v>0</v>
      </c>
      <c r="M3" s="58">
        <v>0</v>
      </c>
      <c r="N3" s="58">
        <v>0</v>
      </c>
      <c r="O3" s="58">
        <v>0</v>
      </c>
      <c r="P3" s="58">
        <v>0</v>
      </c>
      <c r="Q3" s="58">
        <v>0</v>
      </c>
      <c r="R3" s="58">
        <v>0</v>
      </c>
      <c r="S3" s="58">
        <v>0</v>
      </c>
      <c r="T3" s="58">
        <v>0</v>
      </c>
      <c r="U3" s="58">
        <v>0</v>
      </c>
      <c r="V3" s="58">
        <v>0</v>
      </c>
      <c r="W3" s="58">
        <v>0</v>
      </c>
      <c r="X3" s="58">
        <v>0</v>
      </c>
      <c r="Y3" s="58">
        <v>0</v>
      </c>
      <c r="Z3" s="58">
        <v>0</v>
      </c>
      <c r="AA3" s="58">
        <v>0</v>
      </c>
      <c r="AB3" s="58">
        <v>0</v>
      </c>
      <c r="AC3" s="58">
        <v>1</v>
      </c>
      <c r="AD3" s="58">
        <v>0</v>
      </c>
      <c r="AE3" s="58">
        <v>0</v>
      </c>
      <c r="AF3" s="58">
        <v>0</v>
      </c>
      <c r="AG3" s="58" t="str">
        <f>VLOOKUP(BHRAF201920[[#This Row],[OrgID]],'Practice Panel'!$A$14:$F$129,4,FALSE)</f>
        <v>Redbridge</v>
      </c>
      <c r="AH3" s="58" t="str">
        <f>VLOOKUP(BHRAF201920[[#This Row],[OrgID]],'Practice Panel'!$A$14:$F$129,6,FALSE)</f>
        <v>Wanstead &amp; Woodford</v>
      </c>
    </row>
    <row r="4" spans="1:34">
      <c r="A4" s="1" t="s">
        <v>406</v>
      </c>
      <c r="B4" s="57">
        <v>44013</v>
      </c>
      <c r="C4" s="57">
        <v>44029</v>
      </c>
      <c r="D4" s="1" t="s">
        <v>398</v>
      </c>
      <c r="E4" s="58">
        <v>5837</v>
      </c>
      <c r="F4" s="58">
        <v>11</v>
      </c>
      <c r="G4" s="58">
        <v>11</v>
      </c>
      <c r="H4" s="1">
        <v>0</v>
      </c>
      <c r="I4" s="58">
        <v>0</v>
      </c>
      <c r="J4" s="58">
        <v>0</v>
      </c>
      <c r="K4" s="58">
        <v>0</v>
      </c>
      <c r="L4" s="58">
        <v>0</v>
      </c>
      <c r="M4" s="58">
        <v>0</v>
      </c>
      <c r="N4" s="58">
        <v>0</v>
      </c>
      <c r="O4" s="58">
        <v>0</v>
      </c>
      <c r="P4" s="58">
        <v>0</v>
      </c>
      <c r="Q4" s="58">
        <v>0</v>
      </c>
      <c r="R4" s="58">
        <v>0</v>
      </c>
      <c r="S4" s="58">
        <v>0</v>
      </c>
      <c r="T4" s="58">
        <v>0</v>
      </c>
      <c r="U4" s="58">
        <v>0</v>
      </c>
      <c r="V4" s="58">
        <v>0</v>
      </c>
      <c r="W4" s="58">
        <v>0</v>
      </c>
      <c r="X4" s="58">
        <v>0</v>
      </c>
      <c r="Y4" s="58">
        <v>0</v>
      </c>
      <c r="Z4" s="58">
        <v>0</v>
      </c>
      <c r="AA4" s="58">
        <v>0</v>
      </c>
      <c r="AB4" s="58">
        <v>0</v>
      </c>
      <c r="AC4" s="58">
        <v>3</v>
      </c>
      <c r="AD4" s="58">
        <v>0</v>
      </c>
      <c r="AE4" s="58">
        <v>0</v>
      </c>
      <c r="AF4" s="58">
        <v>0</v>
      </c>
      <c r="AG4" s="58" t="str">
        <f>VLOOKUP(BHRAF201920[[#This Row],[OrgID]],'Practice Panel'!$A$14:$F$129,4,FALSE)</f>
        <v>Redbridge</v>
      </c>
      <c r="AH4" s="58" t="str">
        <f>VLOOKUP(BHRAF201920[[#This Row],[OrgID]],'Practice Panel'!$A$14:$F$129,6,FALSE)</f>
        <v>NewCross Alliance</v>
      </c>
    </row>
    <row r="5" spans="1:34">
      <c r="A5" s="1" t="s">
        <v>406</v>
      </c>
      <c r="B5" s="57">
        <v>44013</v>
      </c>
      <c r="C5" s="57">
        <v>44029</v>
      </c>
      <c r="D5" s="1" t="s">
        <v>322</v>
      </c>
      <c r="E5" s="58">
        <v>940</v>
      </c>
      <c r="F5" s="58">
        <v>1</v>
      </c>
      <c r="G5" s="58">
        <v>1</v>
      </c>
      <c r="H5" s="1">
        <v>0</v>
      </c>
      <c r="I5" s="58">
        <v>0</v>
      </c>
      <c r="J5" s="58">
        <v>0</v>
      </c>
      <c r="K5" s="58">
        <v>0</v>
      </c>
      <c r="L5" s="58">
        <v>0</v>
      </c>
      <c r="M5" s="58">
        <v>0</v>
      </c>
      <c r="N5" s="58">
        <v>0</v>
      </c>
      <c r="O5" s="58">
        <v>0</v>
      </c>
      <c r="P5" s="58">
        <v>0</v>
      </c>
      <c r="Q5" s="58">
        <v>0</v>
      </c>
      <c r="R5" s="58">
        <v>0</v>
      </c>
      <c r="S5" s="58">
        <v>0</v>
      </c>
      <c r="T5" s="58">
        <v>0</v>
      </c>
      <c r="U5" s="58">
        <v>0</v>
      </c>
      <c r="V5" s="58">
        <v>0</v>
      </c>
      <c r="W5" s="58">
        <v>0</v>
      </c>
      <c r="X5" s="58">
        <v>0</v>
      </c>
      <c r="Y5" s="58">
        <v>0</v>
      </c>
      <c r="Z5" s="58">
        <v>0</v>
      </c>
      <c r="AA5" s="58">
        <v>0</v>
      </c>
      <c r="AB5" s="58">
        <v>0</v>
      </c>
      <c r="AC5" s="58">
        <v>1</v>
      </c>
      <c r="AD5" s="58">
        <v>0</v>
      </c>
      <c r="AE5" s="58">
        <v>0</v>
      </c>
      <c r="AF5" s="58">
        <v>0</v>
      </c>
      <c r="AG5" s="58" t="str">
        <f>VLOOKUP(BHRAF201920[[#This Row],[OrgID]],'Practice Panel'!$A$14:$F$129,4,FALSE)</f>
        <v>Redbridge</v>
      </c>
      <c r="AH5" s="58" t="str">
        <f>VLOOKUP(BHRAF201920[[#This Row],[OrgID]],'Practice Panel'!$A$14:$F$129,6,FALSE)</f>
        <v>Cranbrook</v>
      </c>
    </row>
    <row r="6" spans="1:34">
      <c r="A6" s="1" t="s">
        <v>406</v>
      </c>
      <c r="B6" s="57">
        <v>44013</v>
      </c>
      <c r="C6" s="57">
        <v>44029</v>
      </c>
      <c r="D6" s="1" t="s">
        <v>85</v>
      </c>
      <c r="E6" s="58">
        <v>751</v>
      </c>
      <c r="F6" s="58">
        <v>0</v>
      </c>
      <c r="G6" s="58">
        <v>0</v>
      </c>
      <c r="H6" s="1">
        <v>0</v>
      </c>
      <c r="I6" s="58">
        <v>0</v>
      </c>
      <c r="J6" s="58">
        <v>0</v>
      </c>
      <c r="K6" s="58">
        <v>0</v>
      </c>
      <c r="L6" s="58">
        <v>0</v>
      </c>
      <c r="M6" s="58">
        <v>0</v>
      </c>
      <c r="N6" s="58">
        <v>0</v>
      </c>
      <c r="O6" s="58">
        <v>0</v>
      </c>
      <c r="P6" s="58">
        <v>0</v>
      </c>
      <c r="Q6" s="58">
        <v>0</v>
      </c>
      <c r="R6" s="58">
        <v>0</v>
      </c>
      <c r="S6" s="58">
        <v>0</v>
      </c>
      <c r="T6" s="58">
        <v>0</v>
      </c>
      <c r="U6" s="58">
        <v>0</v>
      </c>
      <c r="V6" s="58">
        <v>0</v>
      </c>
      <c r="W6" s="58">
        <v>0</v>
      </c>
      <c r="X6" s="58">
        <v>0</v>
      </c>
      <c r="Y6" s="58">
        <v>0</v>
      </c>
      <c r="Z6" s="58">
        <v>0</v>
      </c>
      <c r="AA6" s="58">
        <v>0</v>
      </c>
      <c r="AB6" s="58">
        <v>0</v>
      </c>
      <c r="AC6" s="58">
        <v>1</v>
      </c>
      <c r="AD6" s="58">
        <v>0</v>
      </c>
      <c r="AE6" s="58">
        <v>0</v>
      </c>
      <c r="AF6" s="58">
        <v>0</v>
      </c>
      <c r="AG6" s="58" t="str">
        <f>VLOOKUP(BHRAF201920[[#This Row],[OrgID]],'Practice Panel'!$A$14:$F$129,4,FALSE)</f>
        <v>Barking</v>
      </c>
      <c r="AH6" s="58" t="str">
        <f>VLOOKUP(BHRAF201920[[#This Row],[OrgID]],'Practice Panel'!$A$14:$F$129,6,FALSE)</f>
        <v>North</v>
      </c>
    </row>
    <row r="7" spans="1:34">
      <c r="A7" s="1" t="s">
        <v>406</v>
      </c>
      <c r="B7" s="57">
        <v>44013</v>
      </c>
      <c r="C7" s="57">
        <v>44029</v>
      </c>
      <c r="D7" s="1" t="s">
        <v>356</v>
      </c>
      <c r="E7" s="58">
        <v>1636</v>
      </c>
      <c r="F7" s="58">
        <v>1</v>
      </c>
      <c r="G7" s="58">
        <v>1</v>
      </c>
      <c r="H7" s="1">
        <v>0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  <c r="U7" s="58">
        <v>0</v>
      </c>
      <c r="V7" s="58">
        <v>0</v>
      </c>
      <c r="W7" s="58">
        <v>0</v>
      </c>
      <c r="X7" s="58">
        <v>0</v>
      </c>
      <c r="Y7" s="58">
        <v>0</v>
      </c>
      <c r="Z7" s="58">
        <v>0</v>
      </c>
      <c r="AA7" s="58">
        <v>0</v>
      </c>
      <c r="AB7" s="58">
        <v>0</v>
      </c>
      <c r="AC7" s="58">
        <v>2</v>
      </c>
      <c r="AD7" s="58">
        <v>0</v>
      </c>
      <c r="AE7" s="58">
        <v>0</v>
      </c>
      <c r="AF7" s="58">
        <v>0</v>
      </c>
      <c r="AG7" s="58" t="str">
        <f>VLOOKUP(BHRAF201920[[#This Row],[OrgID]],'Practice Panel'!$A$14:$F$129,4,FALSE)</f>
        <v>Redbridge</v>
      </c>
      <c r="AH7" s="58" t="str">
        <f>VLOOKUP(BHRAF201920[[#This Row],[OrgID]],'Practice Panel'!$A$14:$F$129,6,FALSE)</f>
        <v>Seven Kings</v>
      </c>
    </row>
    <row r="8" spans="1:34">
      <c r="A8" s="1" t="s">
        <v>406</v>
      </c>
      <c r="B8" s="57">
        <v>44013</v>
      </c>
      <c r="C8" s="57">
        <v>44029</v>
      </c>
      <c r="D8" s="1" t="s">
        <v>366</v>
      </c>
      <c r="E8" s="58">
        <v>3384</v>
      </c>
      <c r="F8" s="58">
        <v>2</v>
      </c>
      <c r="G8" s="58">
        <v>2</v>
      </c>
      <c r="H8" s="1">
        <v>0</v>
      </c>
      <c r="I8" s="58">
        <v>0</v>
      </c>
      <c r="J8" s="58">
        <v>0</v>
      </c>
      <c r="K8" s="58">
        <v>0</v>
      </c>
      <c r="L8" s="58">
        <v>0</v>
      </c>
      <c r="M8" s="58">
        <v>0</v>
      </c>
      <c r="N8" s="58">
        <v>0</v>
      </c>
      <c r="O8" s="58">
        <v>0</v>
      </c>
      <c r="P8" s="58">
        <v>0</v>
      </c>
      <c r="Q8" s="58">
        <v>0</v>
      </c>
      <c r="R8" s="58">
        <v>0</v>
      </c>
      <c r="S8" s="58">
        <v>0</v>
      </c>
      <c r="T8" s="58">
        <v>0</v>
      </c>
      <c r="U8" s="58">
        <v>0</v>
      </c>
      <c r="V8" s="58">
        <v>0</v>
      </c>
      <c r="W8" s="58">
        <v>0</v>
      </c>
      <c r="X8" s="58">
        <v>0</v>
      </c>
      <c r="Y8" s="58">
        <v>0</v>
      </c>
      <c r="Z8" s="58">
        <v>0</v>
      </c>
      <c r="AA8" s="58">
        <v>0</v>
      </c>
      <c r="AB8" s="58">
        <v>0</v>
      </c>
      <c r="AC8" s="58">
        <v>1</v>
      </c>
      <c r="AD8" s="58">
        <v>0</v>
      </c>
      <c r="AE8" s="58">
        <v>0</v>
      </c>
      <c r="AF8" s="58">
        <v>0</v>
      </c>
      <c r="AG8" s="58" t="str">
        <f>VLOOKUP(BHRAF201920[[#This Row],[OrgID]],'Practice Panel'!$A$14:$F$129,4,FALSE)</f>
        <v>Redbridge</v>
      </c>
      <c r="AH8" s="58" t="str">
        <f>VLOOKUP(BHRAF201920[[#This Row],[OrgID]],'Practice Panel'!$A$14:$F$129,6,FALSE)</f>
        <v>Wanstead &amp; Woodford</v>
      </c>
    </row>
    <row r="9" spans="1:34">
      <c r="A9" s="1" t="s">
        <v>406</v>
      </c>
      <c r="B9" s="57">
        <v>44013</v>
      </c>
      <c r="C9" s="57">
        <v>44029</v>
      </c>
      <c r="D9" s="1" t="s">
        <v>360</v>
      </c>
      <c r="E9" s="58">
        <v>3036</v>
      </c>
      <c r="F9" s="58">
        <v>4</v>
      </c>
      <c r="G9" s="58">
        <v>4</v>
      </c>
      <c r="H9" s="1">
        <v>0</v>
      </c>
      <c r="I9" s="58">
        <v>0</v>
      </c>
      <c r="J9" s="58">
        <v>0</v>
      </c>
      <c r="K9" s="58">
        <v>0</v>
      </c>
      <c r="L9" s="58">
        <v>0</v>
      </c>
      <c r="M9" s="58">
        <v>0</v>
      </c>
      <c r="N9" s="58">
        <v>0</v>
      </c>
      <c r="O9" s="58">
        <v>0</v>
      </c>
      <c r="P9" s="58">
        <v>0</v>
      </c>
      <c r="Q9" s="58">
        <v>0</v>
      </c>
      <c r="R9" s="58">
        <v>0</v>
      </c>
      <c r="S9" s="58">
        <v>0</v>
      </c>
      <c r="T9" s="58">
        <v>0</v>
      </c>
      <c r="U9" s="58">
        <v>0</v>
      </c>
      <c r="V9" s="58">
        <v>0</v>
      </c>
      <c r="W9" s="58">
        <v>0</v>
      </c>
      <c r="X9" s="58">
        <v>0</v>
      </c>
      <c r="Y9" s="58">
        <v>0</v>
      </c>
      <c r="Z9" s="58">
        <v>0</v>
      </c>
      <c r="AA9" s="58">
        <v>0</v>
      </c>
      <c r="AB9" s="58">
        <v>0</v>
      </c>
      <c r="AC9" s="58">
        <v>1</v>
      </c>
      <c r="AD9" s="58">
        <v>0</v>
      </c>
      <c r="AE9" s="58">
        <v>0</v>
      </c>
      <c r="AF9" s="58">
        <v>0</v>
      </c>
      <c r="AG9" s="58" t="str">
        <f>VLOOKUP(BHRAF201920[[#This Row],[OrgID]],'Practice Panel'!$A$14:$F$129,4,FALSE)</f>
        <v>Redbridge</v>
      </c>
      <c r="AH9" s="58" t="str">
        <f>VLOOKUP(BHRAF201920[[#This Row],[OrgID]],'Practice Panel'!$A$14:$F$129,6,FALSE)</f>
        <v>Seven Kings</v>
      </c>
    </row>
    <row r="10" spans="1:34">
      <c r="A10" s="1" t="s">
        <v>406</v>
      </c>
      <c r="B10" s="57">
        <v>44013</v>
      </c>
      <c r="C10" s="57">
        <v>44029</v>
      </c>
      <c r="D10" s="1" t="s">
        <v>386</v>
      </c>
      <c r="E10" s="58">
        <v>5137</v>
      </c>
      <c r="F10" s="58">
        <v>0</v>
      </c>
      <c r="G10" s="58">
        <v>0</v>
      </c>
      <c r="H10" s="1">
        <v>0</v>
      </c>
      <c r="I10" s="58">
        <v>0</v>
      </c>
      <c r="J10" s="58">
        <v>0</v>
      </c>
      <c r="K10" s="58">
        <v>0</v>
      </c>
      <c r="L10" s="58">
        <v>0</v>
      </c>
      <c r="M10" s="58">
        <v>0</v>
      </c>
      <c r="N10" s="58">
        <v>0</v>
      </c>
      <c r="O10" s="58">
        <v>0</v>
      </c>
      <c r="P10" s="58">
        <v>0</v>
      </c>
      <c r="Q10" s="58">
        <v>0</v>
      </c>
      <c r="R10" s="58">
        <v>0</v>
      </c>
      <c r="S10" s="58">
        <v>0</v>
      </c>
      <c r="T10" s="58">
        <v>0</v>
      </c>
      <c r="U10" s="58">
        <v>0</v>
      </c>
      <c r="V10" s="58">
        <v>0</v>
      </c>
      <c r="W10" s="58">
        <v>0</v>
      </c>
      <c r="X10" s="58">
        <v>0</v>
      </c>
      <c r="Y10" s="58">
        <v>0</v>
      </c>
      <c r="Z10" s="58">
        <v>0</v>
      </c>
      <c r="AA10" s="58">
        <v>0</v>
      </c>
      <c r="AB10" s="58">
        <v>0</v>
      </c>
      <c r="AC10" s="58">
        <v>1</v>
      </c>
      <c r="AD10" s="58">
        <v>0</v>
      </c>
      <c r="AE10" s="58">
        <v>0</v>
      </c>
      <c r="AF10" s="58">
        <v>0</v>
      </c>
      <c r="AG10" s="58" t="str">
        <f>VLOOKUP(BHRAF201920[[#This Row],[OrgID]],'Practice Panel'!$A$14:$F$129,4,FALSE)</f>
        <v>Redbridge</v>
      </c>
      <c r="AH10" s="58" t="str">
        <f>VLOOKUP(BHRAF201920[[#This Row],[OrgID]],'Practice Panel'!$A$14:$F$129,6,FALSE)</f>
        <v>Loxford</v>
      </c>
    </row>
    <row r="11" spans="1:34">
      <c r="A11" s="1" t="s">
        <v>406</v>
      </c>
      <c r="B11" s="57">
        <v>44013</v>
      </c>
      <c r="C11" s="57">
        <v>44029</v>
      </c>
      <c r="D11" s="1" t="s">
        <v>294</v>
      </c>
      <c r="E11" s="58">
        <v>1105</v>
      </c>
      <c r="F11" s="58">
        <v>0</v>
      </c>
      <c r="G11" s="58">
        <v>0</v>
      </c>
      <c r="H11" s="1">
        <v>0</v>
      </c>
      <c r="I11" s="58">
        <v>0</v>
      </c>
      <c r="J11" s="58">
        <v>0</v>
      </c>
      <c r="K11" s="58">
        <v>0</v>
      </c>
      <c r="L11" s="58">
        <v>0</v>
      </c>
      <c r="M11" s="58">
        <v>0</v>
      </c>
      <c r="N11" s="58">
        <v>0</v>
      </c>
      <c r="O11" s="58">
        <v>0</v>
      </c>
      <c r="P11" s="58">
        <v>0</v>
      </c>
      <c r="Q11" s="58">
        <v>0</v>
      </c>
      <c r="R11" s="58">
        <v>0</v>
      </c>
      <c r="S11" s="58">
        <v>0</v>
      </c>
      <c r="T11" s="58">
        <v>0</v>
      </c>
      <c r="U11" s="58">
        <v>0</v>
      </c>
      <c r="V11" s="58">
        <v>0</v>
      </c>
      <c r="W11" s="58">
        <v>0</v>
      </c>
      <c r="X11" s="58">
        <v>0</v>
      </c>
      <c r="Y11" s="58">
        <v>0</v>
      </c>
      <c r="Z11" s="58">
        <v>0</v>
      </c>
      <c r="AA11" s="58">
        <v>0</v>
      </c>
      <c r="AB11" s="58">
        <v>0</v>
      </c>
      <c r="AC11" s="58">
        <v>0</v>
      </c>
      <c r="AD11" s="58">
        <v>0</v>
      </c>
      <c r="AE11" s="58">
        <v>0</v>
      </c>
      <c r="AF11" s="58">
        <v>0</v>
      </c>
      <c r="AG11" s="58" t="str">
        <f>VLOOKUP(BHRAF201920[[#This Row],[OrgID]],'Practice Panel'!$A$14:$F$129,4,FALSE)</f>
        <v>Havering</v>
      </c>
      <c r="AH11" s="58" t="str">
        <f>VLOOKUP(BHRAF201920[[#This Row],[OrgID]],'Practice Panel'!$A$14:$F$129,6,FALSE)</f>
        <v>Havering South</v>
      </c>
    </row>
    <row r="12" spans="1:34">
      <c r="A12" s="1" t="s">
        <v>406</v>
      </c>
      <c r="B12" s="57">
        <v>44013</v>
      </c>
      <c r="C12" s="57">
        <v>44029</v>
      </c>
      <c r="D12" s="1" t="s">
        <v>348</v>
      </c>
      <c r="E12" s="58">
        <v>3748</v>
      </c>
      <c r="F12" s="58">
        <v>0</v>
      </c>
      <c r="G12" s="58">
        <v>0</v>
      </c>
      <c r="H12" s="1">
        <v>0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 s="58">
        <v>0</v>
      </c>
      <c r="P12" s="58">
        <v>0</v>
      </c>
      <c r="Q12" s="58">
        <v>0</v>
      </c>
      <c r="R12" s="58">
        <v>0</v>
      </c>
      <c r="S12" s="58">
        <v>0</v>
      </c>
      <c r="T12" s="58">
        <v>0</v>
      </c>
      <c r="U12" s="58">
        <v>0</v>
      </c>
      <c r="V12" s="58">
        <v>0</v>
      </c>
      <c r="W12" s="58">
        <v>0</v>
      </c>
      <c r="X12" s="58">
        <v>0</v>
      </c>
      <c r="Y12" s="58">
        <v>0</v>
      </c>
      <c r="Z12" s="58">
        <v>0</v>
      </c>
      <c r="AA12" s="58">
        <v>0</v>
      </c>
      <c r="AB12" s="58">
        <v>0</v>
      </c>
      <c r="AC12" s="58">
        <v>0</v>
      </c>
      <c r="AD12" s="58">
        <v>0</v>
      </c>
      <c r="AE12" s="58">
        <v>0</v>
      </c>
      <c r="AF12" s="58">
        <v>0</v>
      </c>
      <c r="AG12" s="58" t="str">
        <f>VLOOKUP(BHRAF201920[[#This Row],[OrgID]],'Practice Panel'!$A$14:$F$129,4,FALSE)</f>
        <v>Redbridge</v>
      </c>
      <c r="AH12" s="58" t="str">
        <f>VLOOKUP(BHRAF201920[[#This Row],[OrgID]],'Practice Panel'!$A$14:$F$129,6,FALSE)</f>
        <v>Seven Kings</v>
      </c>
    </row>
    <row r="13" spans="1:34">
      <c r="A13" s="1" t="s">
        <v>406</v>
      </c>
      <c r="B13" s="57">
        <v>44013</v>
      </c>
      <c r="C13" s="57">
        <v>44029</v>
      </c>
      <c r="D13" s="1" t="s">
        <v>326</v>
      </c>
      <c r="E13" s="58">
        <v>2967</v>
      </c>
      <c r="F13" s="58">
        <v>1</v>
      </c>
      <c r="G13" s="58">
        <v>1</v>
      </c>
      <c r="H13" s="1">
        <v>0</v>
      </c>
      <c r="I13" s="58">
        <v>0</v>
      </c>
      <c r="J13" s="58">
        <v>0</v>
      </c>
      <c r="K13" s="58">
        <v>0</v>
      </c>
      <c r="L13" s="58">
        <v>0</v>
      </c>
      <c r="M13" s="58">
        <v>0</v>
      </c>
      <c r="N13" s="58">
        <v>0</v>
      </c>
      <c r="O13" s="58">
        <v>0</v>
      </c>
      <c r="P13" s="58">
        <v>0</v>
      </c>
      <c r="Q13" s="58">
        <v>0</v>
      </c>
      <c r="R13" s="58">
        <v>0</v>
      </c>
      <c r="S13" s="58">
        <v>0</v>
      </c>
      <c r="T13" s="58">
        <v>0</v>
      </c>
      <c r="U13" s="58">
        <v>0</v>
      </c>
      <c r="V13" s="58">
        <v>0</v>
      </c>
      <c r="W13" s="58">
        <v>0</v>
      </c>
      <c r="X13" s="58">
        <v>0</v>
      </c>
      <c r="Y13" s="58">
        <v>0</v>
      </c>
      <c r="Z13" s="58">
        <v>0</v>
      </c>
      <c r="AA13" s="58">
        <v>0</v>
      </c>
      <c r="AB13" s="58">
        <v>0</v>
      </c>
      <c r="AC13" s="58">
        <v>1</v>
      </c>
      <c r="AD13" s="58">
        <v>0</v>
      </c>
      <c r="AE13" s="58">
        <v>0</v>
      </c>
      <c r="AF13" s="58">
        <v>0</v>
      </c>
      <c r="AG13" s="58" t="str">
        <f>VLOOKUP(BHRAF201920[[#This Row],[OrgID]],'Practice Panel'!$A$14:$F$129,4,FALSE)</f>
        <v>Redbridge</v>
      </c>
      <c r="AH13" s="58" t="str">
        <f>VLOOKUP(BHRAF201920[[#This Row],[OrgID]],'Practice Panel'!$A$14:$F$129,6,FALSE)</f>
        <v>Cranbrook</v>
      </c>
    </row>
    <row r="14" spans="1:34">
      <c r="A14" s="1" t="s">
        <v>406</v>
      </c>
      <c r="B14" s="57">
        <v>44013</v>
      </c>
      <c r="C14" s="57">
        <v>44029</v>
      </c>
      <c r="D14" s="1" t="s">
        <v>256</v>
      </c>
      <c r="E14" s="58">
        <v>869</v>
      </c>
      <c r="F14" s="58">
        <v>1</v>
      </c>
      <c r="G14" s="58">
        <v>1</v>
      </c>
      <c r="H14" s="1">
        <v>0</v>
      </c>
      <c r="I14" s="58">
        <v>0</v>
      </c>
      <c r="J14" s="58">
        <v>0</v>
      </c>
      <c r="K14" s="58">
        <v>0</v>
      </c>
      <c r="L14" s="58">
        <v>0</v>
      </c>
      <c r="M14" s="58">
        <v>0</v>
      </c>
      <c r="N14" s="58">
        <v>0</v>
      </c>
      <c r="O14" s="58">
        <v>0</v>
      </c>
      <c r="P14" s="58">
        <v>0</v>
      </c>
      <c r="Q14" s="58">
        <v>0</v>
      </c>
      <c r="R14" s="58">
        <v>0</v>
      </c>
      <c r="S14" s="58">
        <v>0</v>
      </c>
      <c r="T14" s="58">
        <v>0</v>
      </c>
      <c r="U14" s="58">
        <v>0</v>
      </c>
      <c r="V14" s="58">
        <v>0</v>
      </c>
      <c r="W14" s="58">
        <v>0</v>
      </c>
      <c r="X14" s="58">
        <v>0</v>
      </c>
      <c r="Y14" s="58">
        <v>0</v>
      </c>
      <c r="Z14" s="58">
        <v>0</v>
      </c>
      <c r="AA14" s="58">
        <v>0</v>
      </c>
      <c r="AB14" s="58">
        <v>0</v>
      </c>
      <c r="AC14" s="58">
        <v>1</v>
      </c>
      <c r="AD14" s="58">
        <v>0</v>
      </c>
      <c r="AE14" s="58">
        <v>0</v>
      </c>
      <c r="AF14" s="58">
        <v>0</v>
      </c>
      <c r="AG14" s="58" t="str">
        <f>VLOOKUP(BHRAF201920[[#This Row],[OrgID]],'Practice Panel'!$A$14:$F$129,4,FALSE)</f>
        <v>Havering</v>
      </c>
      <c r="AH14" s="58" t="str">
        <f>VLOOKUP(BHRAF201920[[#This Row],[OrgID]],'Practice Panel'!$A$14:$F$129,6,FALSE)</f>
        <v>Havering North</v>
      </c>
    </row>
    <row r="15" spans="1:34">
      <c r="A15" s="1" t="s">
        <v>406</v>
      </c>
      <c r="B15" s="57">
        <v>44013</v>
      </c>
      <c r="C15" s="57">
        <v>44029</v>
      </c>
      <c r="D15" s="1" t="s">
        <v>46</v>
      </c>
      <c r="E15" s="58">
        <v>1675</v>
      </c>
      <c r="F15" s="58">
        <v>1</v>
      </c>
      <c r="G15" s="58">
        <v>1</v>
      </c>
      <c r="H15" s="1">
        <v>0</v>
      </c>
      <c r="I15" s="58">
        <v>0</v>
      </c>
      <c r="J15" s="58">
        <v>0</v>
      </c>
      <c r="K15" s="58">
        <v>0</v>
      </c>
      <c r="L15" s="58">
        <v>0</v>
      </c>
      <c r="M15" s="58">
        <v>0</v>
      </c>
      <c r="N15" s="58">
        <v>0</v>
      </c>
      <c r="O15" s="58">
        <v>0</v>
      </c>
      <c r="P15" s="58">
        <v>0</v>
      </c>
      <c r="Q15" s="58">
        <v>0</v>
      </c>
      <c r="R15" s="58">
        <v>0</v>
      </c>
      <c r="S15" s="58">
        <v>0</v>
      </c>
      <c r="T15" s="58">
        <v>0</v>
      </c>
      <c r="U15" s="58">
        <v>0</v>
      </c>
      <c r="V15" s="58">
        <v>0</v>
      </c>
      <c r="W15" s="58">
        <v>0</v>
      </c>
      <c r="X15" s="58">
        <v>0</v>
      </c>
      <c r="Y15" s="58">
        <v>0</v>
      </c>
      <c r="Z15" s="58">
        <v>0</v>
      </c>
      <c r="AA15" s="58">
        <v>0</v>
      </c>
      <c r="AB15" s="58">
        <v>0</v>
      </c>
      <c r="AC15" s="58">
        <v>2</v>
      </c>
      <c r="AD15" s="58">
        <v>0</v>
      </c>
      <c r="AE15" s="58">
        <v>0</v>
      </c>
      <c r="AF15" s="58">
        <v>0</v>
      </c>
      <c r="AG15" s="58" t="str">
        <f>VLOOKUP(BHRAF201920[[#This Row],[OrgID]],'Practice Panel'!$A$14:$F$129,4,FALSE)</f>
        <v>Barking</v>
      </c>
      <c r="AH15" s="58" t="str">
        <f>VLOOKUP(BHRAF201920[[#This Row],[OrgID]],'Practice Panel'!$A$14:$F$129,6,FALSE)</f>
        <v>East One</v>
      </c>
    </row>
    <row r="16" spans="1:34">
      <c r="A16" s="1" t="s">
        <v>406</v>
      </c>
      <c r="B16" s="57">
        <v>44013</v>
      </c>
      <c r="C16" s="57">
        <v>44029</v>
      </c>
      <c r="D16" s="1" t="s">
        <v>44</v>
      </c>
      <c r="E16" s="58">
        <v>1835</v>
      </c>
      <c r="F16" s="58">
        <v>0</v>
      </c>
      <c r="G16" s="58">
        <v>0</v>
      </c>
      <c r="H16" s="1">
        <v>0</v>
      </c>
      <c r="I16" s="58">
        <v>0</v>
      </c>
      <c r="J16" s="58">
        <v>0</v>
      </c>
      <c r="K16" s="58">
        <v>0</v>
      </c>
      <c r="L16" s="58">
        <v>0</v>
      </c>
      <c r="M16" s="58">
        <v>0</v>
      </c>
      <c r="N16" s="58">
        <v>0</v>
      </c>
      <c r="O16" s="58">
        <v>0</v>
      </c>
      <c r="P16" s="58">
        <v>0</v>
      </c>
      <c r="Q16" s="58">
        <v>0</v>
      </c>
      <c r="R16" s="58">
        <v>0</v>
      </c>
      <c r="S16" s="58">
        <v>0</v>
      </c>
      <c r="T16" s="58">
        <v>0</v>
      </c>
      <c r="U16" s="58">
        <v>0</v>
      </c>
      <c r="V16" s="58">
        <v>0</v>
      </c>
      <c r="W16" s="58">
        <v>0</v>
      </c>
      <c r="X16" s="58">
        <v>0</v>
      </c>
      <c r="Y16" s="58">
        <v>0</v>
      </c>
      <c r="Z16" s="58">
        <v>0</v>
      </c>
      <c r="AA16" s="58">
        <v>0</v>
      </c>
      <c r="AB16" s="58">
        <v>0</v>
      </c>
      <c r="AC16" s="58">
        <v>0</v>
      </c>
      <c r="AD16" s="58">
        <v>0</v>
      </c>
      <c r="AE16" s="58">
        <v>0</v>
      </c>
      <c r="AF16" s="58">
        <v>0</v>
      </c>
      <c r="AG16" s="58" t="str">
        <f>VLOOKUP(BHRAF201920[[#This Row],[OrgID]],'Practice Panel'!$A$14:$F$129,4,FALSE)</f>
        <v>Barking</v>
      </c>
      <c r="AH16" s="58" t="str">
        <f>VLOOKUP(BHRAF201920[[#This Row],[OrgID]],'Practice Panel'!$A$14:$F$129,6,FALSE)</f>
        <v>East One</v>
      </c>
    </row>
    <row r="17" spans="1:34">
      <c r="A17" s="1" t="s">
        <v>406</v>
      </c>
      <c r="B17" s="57">
        <v>44013</v>
      </c>
      <c r="C17" s="57">
        <v>44029</v>
      </c>
      <c r="D17" s="1" t="s">
        <v>96</v>
      </c>
      <c r="E17" s="58">
        <v>1416</v>
      </c>
      <c r="F17" s="58">
        <v>0</v>
      </c>
      <c r="G17" s="58">
        <v>0</v>
      </c>
      <c r="H17" s="1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 s="58">
        <v>0</v>
      </c>
      <c r="P17" s="58">
        <v>0</v>
      </c>
      <c r="Q17" s="58">
        <v>0</v>
      </c>
      <c r="R17" s="58">
        <v>0</v>
      </c>
      <c r="S17" s="58">
        <v>0</v>
      </c>
      <c r="T17" s="58">
        <v>0</v>
      </c>
      <c r="U17" s="58">
        <v>0</v>
      </c>
      <c r="V17" s="58">
        <v>0</v>
      </c>
      <c r="W17" s="58">
        <v>0</v>
      </c>
      <c r="X17" s="58">
        <v>0</v>
      </c>
      <c r="Y17" s="58">
        <v>0</v>
      </c>
      <c r="Z17" s="58">
        <v>0</v>
      </c>
      <c r="AA17" s="58">
        <v>0</v>
      </c>
      <c r="AB17" s="58">
        <v>0</v>
      </c>
      <c r="AC17" s="58">
        <v>1</v>
      </c>
      <c r="AD17" s="58">
        <v>0</v>
      </c>
      <c r="AE17" s="58">
        <v>0</v>
      </c>
      <c r="AF17" s="58">
        <v>0</v>
      </c>
      <c r="AG17" s="58" t="str">
        <f>VLOOKUP(BHRAF201920[[#This Row],[OrgID]],'Practice Panel'!$A$14:$F$129,4,FALSE)</f>
        <v>Barking</v>
      </c>
      <c r="AH17" s="58" t="str">
        <f>VLOOKUP(BHRAF201920[[#This Row],[OrgID]],'Practice Panel'!$A$14:$F$129,6,FALSE)</f>
        <v>Central</v>
      </c>
    </row>
    <row r="18" spans="1:34">
      <c r="A18" s="1" t="s">
        <v>406</v>
      </c>
      <c r="B18" s="57">
        <v>44013</v>
      </c>
      <c r="C18" s="57">
        <v>44029</v>
      </c>
      <c r="D18" s="1" t="s">
        <v>246</v>
      </c>
      <c r="E18" s="58">
        <v>2501</v>
      </c>
      <c r="F18" s="58">
        <v>1</v>
      </c>
      <c r="G18" s="58">
        <v>1</v>
      </c>
      <c r="H18" s="1">
        <v>0</v>
      </c>
      <c r="I18" s="58">
        <v>0</v>
      </c>
      <c r="J18" s="58">
        <v>0</v>
      </c>
      <c r="K18" s="58">
        <v>0</v>
      </c>
      <c r="L18" s="58">
        <v>0</v>
      </c>
      <c r="M18" s="58">
        <v>0</v>
      </c>
      <c r="N18" s="58">
        <v>0</v>
      </c>
      <c r="O18" s="58">
        <v>0</v>
      </c>
      <c r="P18" s="58">
        <v>0</v>
      </c>
      <c r="Q18" s="58">
        <v>0</v>
      </c>
      <c r="R18" s="58">
        <v>0</v>
      </c>
      <c r="S18" s="58">
        <v>0</v>
      </c>
      <c r="T18" s="58">
        <v>0</v>
      </c>
      <c r="U18" s="58">
        <v>0</v>
      </c>
      <c r="V18" s="58">
        <v>0</v>
      </c>
      <c r="W18" s="58">
        <v>0</v>
      </c>
      <c r="X18" s="58">
        <v>0</v>
      </c>
      <c r="Y18" s="58">
        <v>0</v>
      </c>
      <c r="Z18" s="58">
        <v>0</v>
      </c>
      <c r="AA18" s="58">
        <v>0</v>
      </c>
      <c r="AB18" s="58">
        <v>0</v>
      </c>
      <c r="AC18" s="58">
        <v>3</v>
      </c>
      <c r="AD18" s="58">
        <v>0</v>
      </c>
      <c r="AE18" s="58">
        <v>0</v>
      </c>
      <c r="AF18" s="58">
        <v>0</v>
      </c>
      <c r="AG18" s="58" t="str">
        <f>VLOOKUP(BHRAF201920[[#This Row],[OrgID]],'Practice Panel'!$A$14:$F$129,4,FALSE)</f>
        <v>Havering</v>
      </c>
      <c r="AH18" s="58" t="str">
        <f>VLOOKUP(BHRAF201920[[#This Row],[OrgID]],'Practice Panel'!$A$14:$F$129,6,FALSE)</f>
        <v>Havering Crest</v>
      </c>
    </row>
    <row r="19" spans="1:34">
      <c r="A19" s="1" t="s">
        <v>406</v>
      </c>
      <c r="B19" s="57">
        <v>44013</v>
      </c>
      <c r="C19" s="57">
        <v>44029</v>
      </c>
      <c r="D19" s="1" t="s">
        <v>306</v>
      </c>
      <c r="E19" s="58">
        <v>1154</v>
      </c>
      <c r="F19" s="58">
        <v>4</v>
      </c>
      <c r="G19" s="58">
        <v>4</v>
      </c>
      <c r="H19" s="1">
        <v>0</v>
      </c>
      <c r="I19" s="58">
        <v>0</v>
      </c>
      <c r="J19" s="58">
        <v>0</v>
      </c>
      <c r="K19" s="58">
        <v>0</v>
      </c>
      <c r="L19" s="58">
        <v>0</v>
      </c>
      <c r="M19" s="58">
        <v>0</v>
      </c>
      <c r="N19" s="58">
        <v>0</v>
      </c>
      <c r="O19" s="58">
        <v>0</v>
      </c>
      <c r="P19" s="58">
        <v>0</v>
      </c>
      <c r="Q19" s="58">
        <v>0</v>
      </c>
      <c r="R19" s="58">
        <v>0</v>
      </c>
      <c r="S19" s="58">
        <v>0</v>
      </c>
      <c r="T19" s="58">
        <v>0</v>
      </c>
      <c r="U19" s="58">
        <v>0</v>
      </c>
      <c r="V19" s="58">
        <v>0</v>
      </c>
      <c r="W19" s="58">
        <v>0</v>
      </c>
      <c r="X19" s="58">
        <v>0</v>
      </c>
      <c r="Y19" s="58">
        <v>0</v>
      </c>
      <c r="Z19" s="58">
        <v>0</v>
      </c>
      <c r="AA19" s="58">
        <v>0</v>
      </c>
      <c r="AB19" s="58">
        <v>0</v>
      </c>
      <c r="AC19" s="58">
        <v>1</v>
      </c>
      <c r="AD19" s="58">
        <v>0</v>
      </c>
      <c r="AE19" s="58">
        <v>0</v>
      </c>
      <c r="AF19" s="58">
        <v>0</v>
      </c>
      <c r="AG19" s="58" t="str">
        <f>VLOOKUP(BHRAF201920[[#This Row],[OrgID]],'Practice Panel'!$A$14:$F$129,4,FALSE)</f>
        <v>Havering</v>
      </c>
      <c r="AH19" s="58" t="str">
        <f>VLOOKUP(BHRAF201920[[#This Row],[OrgID]],'Practice Panel'!$A$14:$F$129,6,FALSE)</f>
        <v>Havering South</v>
      </c>
    </row>
    <row r="20" spans="1:34">
      <c r="A20" s="1" t="s">
        <v>406</v>
      </c>
      <c r="B20" s="57">
        <v>44013</v>
      </c>
      <c r="C20" s="57">
        <v>44029</v>
      </c>
      <c r="D20" s="1" t="s">
        <v>262</v>
      </c>
      <c r="E20" s="58">
        <v>1367</v>
      </c>
      <c r="F20" s="58">
        <v>1</v>
      </c>
      <c r="G20" s="58">
        <v>1</v>
      </c>
      <c r="H20" s="1">
        <v>0</v>
      </c>
      <c r="I20" s="58">
        <v>0</v>
      </c>
      <c r="J20" s="58">
        <v>0</v>
      </c>
      <c r="K20" s="58">
        <v>0</v>
      </c>
      <c r="L20" s="58">
        <v>0</v>
      </c>
      <c r="M20" s="58">
        <v>0</v>
      </c>
      <c r="N20" s="58">
        <v>0</v>
      </c>
      <c r="O20" s="58">
        <v>0</v>
      </c>
      <c r="P20" s="58">
        <v>0</v>
      </c>
      <c r="Q20" s="58">
        <v>0</v>
      </c>
      <c r="R20" s="58">
        <v>0</v>
      </c>
      <c r="S20" s="58">
        <v>0</v>
      </c>
      <c r="T20" s="58">
        <v>0</v>
      </c>
      <c r="U20" s="58">
        <v>0</v>
      </c>
      <c r="V20" s="58">
        <v>0</v>
      </c>
      <c r="W20" s="58">
        <v>0</v>
      </c>
      <c r="X20" s="58">
        <v>0</v>
      </c>
      <c r="Y20" s="58">
        <v>0</v>
      </c>
      <c r="Z20" s="58">
        <v>0</v>
      </c>
      <c r="AA20" s="58">
        <v>0</v>
      </c>
      <c r="AB20" s="58">
        <v>0</v>
      </c>
      <c r="AC20" s="58">
        <v>0</v>
      </c>
      <c r="AD20" s="58">
        <v>0</v>
      </c>
      <c r="AE20" s="58">
        <v>0</v>
      </c>
      <c r="AF20" s="58">
        <v>0</v>
      </c>
      <c r="AG20" s="58" t="str">
        <f>VLOOKUP(BHRAF201920[[#This Row],[OrgID]],'Practice Panel'!$A$14:$F$129,4,FALSE)</f>
        <v>Havering</v>
      </c>
      <c r="AH20" s="58" t="str">
        <f>VLOOKUP(BHRAF201920[[#This Row],[OrgID]],'Practice Panel'!$A$14:$F$129,6,FALSE)</f>
        <v>Havering North</v>
      </c>
    </row>
    <row r="21" spans="1:34">
      <c r="A21" s="1" t="s">
        <v>406</v>
      </c>
      <c r="B21" s="57">
        <v>44013</v>
      </c>
      <c r="C21" s="57">
        <v>44029</v>
      </c>
      <c r="D21" s="1" t="s">
        <v>264</v>
      </c>
      <c r="E21" s="58">
        <v>793</v>
      </c>
      <c r="F21" s="58">
        <v>3</v>
      </c>
      <c r="G21" s="58">
        <v>3</v>
      </c>
      <c r="H21" s="1">
        <v>0</v>
      </c>
      <c r="I21" s="58">
        <v>0</v>
      </c>
      <c r="J21" s="58">
        <v>0</v>
      </c>
      <c r="K21" s="58">
        <v>0</v>
      </c>
      <c r="L21" s="58">
        <v>0</v>
      </c>
      <c r="M21" s="58">
        <v>0</v>
      </c>
      <c r="N21" s="58">
        <v>0</v>
      </c>
      <c r="O21" s="58">
        <v>0</v>
      </c>
      <c r="P21" s="58">
        <v>0</v>
      </c>
      <c r="Q21" s="58">
        <v>0</v>
      </c>
      <c r="R21" s="58">
        <v>0</v>
      </c>
      <c r="S21" s="58">
        <v>0</v>
      </c>
      <c r="T21" s="58">
        <v>0</v>
      </c>
      <c r="U21" s="58">
        <v>0</v>
      </c>
      <c r="V21" s="58">
        <v>0</v>
      </c>
      <c r="W21" s="58">
        <v>0</v>
      </c>
      <c r="X21" s="58">
        <v>0</v>
      </c>
      <c r="Y21" s="58">
        <v>0</v>
      </c>
      <c r="Z21" s="58">
        <v>0</v>
      </c>
      <c r="AA21" s="58">
        <v>0</v>
      </c>
      <c r="AB21" s="58">
        <v>0</v>
      </c>
      <c r="AC21" s="58">
        <v>2</v>
      </c>
      <c r="AD21" s="58">
        <v>0</v>
      </c>
      <c r="AE21" s="58">
        <v>0</v>
      </c>
      <c r="AF21" s="58">
        <v>0</v>
      </c>
      <c r="AG21" s="58" t="str">
        <f>VLOOKUP(BHRAF201920[[#This Row],[OrgID]],'Practice Panel'!$A$14:$F$129,4,FALSE)</f>
        <v>Havering</v>
      </c>
      <c r="AH21" s="58" t="str">
        <f>VLOOKUP(BHRAF201920[[#This Row],[OrgID]],'Practice Panel'!$A$14:$F$129,6,FALSE)</f>
        <v>Havering North</v>
      </c>
    </row>
    <row r="22" spans="1:34">
      <c r="A22" s="1" t="s">
        <v>406</v>
      </c>
      <c r="B22" s="57">
        <v>44013</v>
      </c>
      <c r="C22" s="57">
        <v>44029</v>
      </c>
      <c r="D22" s="1" t="s">
        <v>83</v>
      </c>
      <c r="E22" s="58">
        <v>830</v>
      </c>
      <c r="F22" s="58">
        <v>0</v>
      </c>
      <c r="G22" s="58">
        <v>0</v>
      </c>
      <c r="H22" s="1">
        <v>0</v>
      </c>
      <c r="I22" s="58">
        <v>0</v>
      </c>
      <c r="J22" s="58">
        <v>0</v>
      </c>
      <c r="K22" s="58">
        <v>0</v>
      </c>
      <c r="L22" s="58">
        <v>0</v>
      </c>
      <c r="M22" s="58">
        <v>0</v>
      </c>
      <c r="N22" s="58">
        <v>0</v>
      </c>
      <c r="O22" s="58">
        <v>0</v>
      </c>
      <c r="P22" s="58">
        <v>0</v>
      </c>
      <c r="Q22" s="58">
        <v>0</v>
      </c>
      <c r="R22" s="58">
        <v>0</v>
      </c>
      <c r="S22" s="58">
        <v>0</v>
      </c>
      <c r="T22" s="58">
        <v>0</v>
      </c>
      <c r="U22" s="58">
        <v>0</v>
      </c>
      <c r="V22" s="58">
        <v>0</v>
      </c>
      <c r="W22" s="58">
        <v>0</v>
      </c>
      <c r="X22" s="58">
        <v>0</v>
      </c>
      <c r="Y22" s="58">
        <v>0</v>
      </c>
      <c r="Z22" s="58">
        <v>0</v>
      </c>
      <c r="AA22" s="58">
        <v>0</v>
      </c>
      <c r="AB22" s="58">
        <v>0</v>
      </c>
      <c r="AC22" s="58">
        <v>1</v>
      </c>
      <c r="AD22" s="58">
        <v>0</v>
      </c>
      <c r="AE22" s="58">
        <v>0</v>
      </c>
      <c r="AF22" s="58">
        <v>0</v>
      </c>
      <c r="AG22" s="58" t="str">
        <f>VLOOKUP(BHRAF201920[[#This Row],[OrgID]],'Practice Panel'!$A$14:$F$129,4,FALSE)</f>
        <v>Barking</v>
      </c>
      <c r="AH22" s="58" t="str">
        <f>VLOOKUP(BHRAF201920[[#This Row],[OrgID]],'Practice Panel'!$A$14:$F$129,6,FALSE)</f>
        <v>North</v>
      </c>
    </row>
    <row r="23" spans="1:34">
      <c r="A23" s="1" t="s">
        <v>406</v>
      </c>
      <c r="B23" s="57">
        <v>44013</v>
      </c>
      <c r="C23" s="57">
        <v>44029</v>
      </c>
      <c r="D23" s="1" t="s">
        <v>332</v>
      </c>
      <c r="E23" s="58">
        <v>1909</v>
      </c>
      <c r="F23" s="58">
        <v>2</v>
      </c>
      <c r="G23" s="58">
        <v>2</v>
      </c>
      <c r="H23" s="1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8">
        <v>0</v>
      </c>
      <c r="R23" s="58">
        <v>0</v>
      </c>
      <c r="S23" s="58">
        <v>0</v>
      </c>
      <c r="T23" s="58">
        <v>0</v>
      </c>
      <c r="U23" s="58">
        <v>0</v>
      </c>
      <c r="V23" s="58">
        <v>0</v>
      </c>
      <c r="W23" s="58">
        <v>0</v>
      </c>
      <c r="X23" s="58">
        <v>0</v>
      </c>
      <c r="Y23" s="58">
        <v>0</v>
      </c>
      <c r="Z23" s="58">
        <v>0</v>
      </c>
      <c r="AA23" s="58">
        <v>0</v>
      </c>
      <c r="AB23" s="58">
        <v>0</v>
      </c>
      <c r="AC23" s="58">
        <v>0</v>
      </c>
      <c r="AD23" s="58">
        <v>0</v>
      </c>
      <c r="AE23" s="58">
        <v>0</v>
      </c>
      <c r="AF23" s="58">
        <v>0</v>
      </c>
      <c r="AG23" s="58" t="str">
        <f>VLOOKUP(BHRAF201920[[#This Row],[OrgID]],'Practice Panel'!$A$14:$F$129,4,FALSE)</f>
        <v>Redbridge</v>
      </c>
      <c r="AH23" s="58" t="str">
        <f>VLOOKUP(BHRAF201920[[#This Row],[OrgID]],'Practice Panel'!$A$14:$F$129,6,FALSE)</f>
        <v>Fairlop</v>
      </c>
    </row>
    <row r="24" spans="1:34">
      <c r="A24" s="1" t="s">
        <v>406</v>
      </c>
      <c r="B24" s="57">
        <v>44013</v>
      </c>
      <c r="C24" s="57">
        <v>44029</v>
      </c>
      <c r="D24" s="1" t="s">
        <v>334</v>
      </c>
      <c r="E24" s="58">
        <v>1953</v>
      </c>
      <c r="F24" s="58">
        <v>2</v>
      </c>
      <c r="G24" s="58">
        <v>2</v>
      </c>
      <c r="H24" s="1">
        <v>0</v>
      </c>
      <c r="I24" s="58">
        <v>0</v>
      </c>
      <c r="J24" s="58">
        <v>0</v>
      </c>
      <c r="K24" s="58">
        <v>0</v>
      </c>
      <c r="L24" s="58">
        <v>0</v>
      </c>
      <c r="M24" s="58">
        <v>0</v>
      </c>
      <c r="N24" s="58">
        <v>0</v>
      </c>
      <c r="O24" s="58">
        <v>0</v>
      </c>
      <c r="P24" s="58">
        <v>0</v>
      </c>
      <c r="Q24" s="58">
        <v>0</v>
      </c>
      <c r="R24" s="58">
        <v>0</v>
      </c>
      <c r="S24" s="58">
        <v>0</v>
      </c>
      <c r="T24" s="58">
        <v>0</v>
      </c>
      <c r="U24" s="58">
        <v>0</v>
      </c>
      <c r="V24" s="58">
        <v>0</v>
      </c>
      <c r="W24" s="58">
        <v>0</v>
      </c>
      <c r="X24" s="58">
        <v>0</v>
      </c>
      <c r="Y24" s="58">
        <v>0</v>
      </c>
      <c r="Z24" s="58">
        <v>0</v>
      </c>
      <c r="AA24" s="58">
        <v>0</v>
      </c>
      <c r="AB24" s="58">
        <v>0</v>
      </c>
      <c r="AC24" s="58">
        <v>1</v>
      </c>
      <c r="AD24" s="58">
        <v>0</v>
      </c>
      <c r="AE24" s="58">
        <v>0</v>
      </c>
      <c r="AF24" s="58">
        <v>0</v>
      </c>
      <c r="AG24" s="58" t="str">
        <f>VLOOKUP(BHRAF201920[[#This Row],[OrgID]],'Practice Panel'!$A$14:$F$129,4,FALSE)</f>
        <v>Redbridge</v>
      </c>
      <c r="AH24" s="58" t="str">
        <f>VLOOKUP(BHRAF201920[[#This Row],[OrgID]],'Practice Panel'!$A$14:$F$129,6,FALSE)</f>
        <v>Fairlop</v>
      </c>
    </row>
    <row r="25" spans="1:34">
      <c r="A25" s="1" t="s">
        <v>406</v>
      </c>
      <c r="B25" s="57">
        <v>44013</v>
      </c>
      <c r="C25" s="57">
        <v>44029</v>
      </c>
      <c r="D25" s="1" t="s">
        <v>350</v>
      </c>
      <c r="E25" s="58">
        <v>2062</v>
      </c>
      <c r="F25" s="58">
        <v>0</v>
      </c>
      <c r="G25" s="58">
        <v>0</v>
      </c>
      <c r="H25" s="1">
        <v>0</v>
      </c>
      <c r="I25" s="58">
        <v>0</v>
      </c>
      <c r="J25" s="58">
        <v>0</v>
      </c>
      <c r="K25" s="58">
        <v>0</v>
      </c>
      <c r="L25" s="58">
        <v>0</v>
      </c>
      <c r="M25" s="58">
        <v>0</v>
      </c>
      <c r="N25" s="58">
        <v>0</v>
      </c>
      <c r="O25" s="58">
        <v>0</v>
      </c>
      <c r="P25" s="58">
        <v>0</v>
      </c>
      <c r="Q25" s="58">
        <v>0</v>
      </c>
      <c r="R25" s="58">
        <v>0</v>
      </c>
      <c r="S25" s="58">
        <v>0</v>
      </c>
      <c r="T25" s="58">
        <v>0</v>
      </c>
      <c r="U25" s="58">
        <v>0</v>
      </c>
      <c r="V25" s="58">
        <v>0</v>
      </c>
      <c r="W25" s="58">
        <v>0</v>
      </c>
      <c r="X25" s="58">
        <v>0</v>
      </c>
      <c r="Y25" s="58">
        <v>0</v>
      </c>
      <c r="Z25" s="58">
        <v>0</v>
      </c>
      <c r="AA25" s="58">
        <v>0</v>
      </c>
      <c r="AB25" s="58">
        <v>0</v>
      </c>
      <c r="AC25" s="58">
        <v>0</v>
      </c>
      <c r="AD25" s="58">
        <v>0</v>
      </c>
      <c r="AE25" s="58">
        <v>0</v>
      </c>
      <c r="AF25" s="58">
        <v>0</v>
      </c>
      <c r="AG25" s="58" t="str">
        <f>VLOOKUP(BHRAF201920[[#This Row],[OrgID]],'Practice Panel'!$A$14:$F$129,4,FALSE)</f>
        <v>Redbridge</v>
      </c>
      <c r="AH25" s="58" t="str">
        <f>VLOOKUP(BHRAF201920[[#This Row],[OrgID]],'Practice Panel'!$A$14:$F$129,6,FALSE)</f>
        <v>Seven Kings</v>
      </c>
    </row>
    <row r="26" spans="1:34">
      <c r="A26" s="1" t="s">
        <v>406</v>
      </c>
      <c r="B26" s="57">
        <v>44013</v>
      </c>
      <c r="C26" s="57">
        <v>44029</v>
      </c>
      <c r="D26" s="1" t="s">
        <v>344</v>
      </c>
      <c r="E26" s="58">
        <v>4278</v>
      </c>
      <c r="F26" s="58">
        <v>0</v>
      </c>
      <c r="G26" s="58">
        <v>0</v>
      </c>
      <c r="H26" s="1">
        <v>0</v>
      </c>
      <c r="I26" s="58">
        <v>0</v>
      </c>
      <c r="J26" s="58">
        <v>0</v>
      </c>
      <c r="K26" s="58">
        <v>0</v>
      </c>
      <c r="L26" s="58">
        <v>0</v>
      </c>
      <c r="M26" s="58">
        <v>0</v>
      </c>
      <c r="N26" s="58">
        <v>0</v>
      </c>
      <c r="O26" s="58">
        <v>0</v>
      </c>
      <c r="P26" s="58">
        <v>0</v>
      </c>
      <c r="Q26" s="58">
        <v>0</v>
      </c>
      <c r="R26" s="58">
        <v>0</v>
      </c>
      <c r="S26" s="58">
        <v>0</v>
      </c>
      <c r="T26" s="58">
        <v>0</v>
      </c>
      <c r="U26" s="58">
        <v>0</v>
      </c>
      <c r="V26" s="58">
        <v>0</v>
      </c>
      <c r="W26" s="58">
        <v>0</v>
      </c>
      <c r="X26" s="58">
        <v>0</v>
      </c>
      <c r="Y26" s="58">
        <v>0</v>
      </c>
      <c r="Z26" s="58">
        <v>0</v>
      </c>
      <c r="AA26" s="58">
        <v>0</v>
      </c>
      <c r="AB26" s="58">
        <v>0</v>
      </c>
      <c r="AC26" s="58">
        <v>0</v>
      </c>
      <c r="AD26" s="58">
        <v>0</v>
      </c>
      <c r="AE26" s="58">
        <v>0</v>
      </c>
      <c r="AF26" s="58">
        <v>0</v>
      </c>
      <c r="AG26" s="58" t="str">
        <f>VLOOKUP(BHRAF201920[[#This Row],[OrgID]],'Practice Panel'!$A$14:$F$129,4,FALSE)</f>
        <v>Redbridge</v>
      </c>
      <c r="AH26" s="58" t="str">
        <f>VLOOKUP(BHRAF201920[[#This Row],[OrgID]],'Practice Panel'!$A$14:$F$129,6,FALSE)</f>
        <v>Fairlop</v>
      </c>
    </row>
    <row r="27" spans="1:34">
      <c r="A27" s="1" t="s">
        <v>406</v>
      </c>
      <c r="B27" s="57">
        <v>44013</v>
      </c>
      <c r="C27" s="57">
        <v>44029</v>
      </c>
      <c r="D27" s="1" t="s">
        <v>388</v>
      </c>
      <c r="E27" s="58">
        <v>7101</v>
      </c>
      <c r="F27" s="58">
        <v>8</v>
      </c>
      <c r="G27" s="58">
        <v>8</v>
      </c>
      <c r="H27" s="1">
        <v>0</v>
      </c>
      <c r="I27" s="58">
        <v>0</v>
      </c>
      <c r="J27" s="58">
        <v>0</v>
      </c>
      <c r="K27" s="58">
        <v>0</v>
      </c>
      <c r="L27" s="58">
        <v>0</v>
      </c>
      <c r="M27" s="58">
        <v>0</v>
      </c>
      <c r="N27" s="58">
        <v>0</v>
      </c>
      <c r="O27" s="58">
        <v>0</v>
      </c>
      <c r="P27" s="58">
        <v>0</v>
      </c>
      <c r="Q27" s="58">
        <v>0</v>
      </c>
      <c r="R27" s="58">
        <v>0</v>
      </c>
      <c r="S27" s="58">
        <v>0</v>
      </c>
      <c r="T27" s="58">
        <v>0</v>
      </c>
      <c r="U27" s="58">
        <v>0</v>
      </c>
      <c r="V27" s="58">
        <v>0</v>
      </c>
      <c r="W27" s="58">
        <v>0</v>
      </c>
      <c r="X27" s="58">
        <v>0</v>
      </c>
      <c r="Y27" s="58">
        <v>0</v>
      </c>
      <c r="Z27" s="58">
        <v>0</v>
      </c>
      <c r="AA27" s="58">
        <v>0</v>
      </c>
      <c r="AB27" s="58">
        <v>0</v>
      </c>
      <c r="AC27" s="58">
        <v>1</v>
      </c>
      <c r="AD27" s="58">
        <v>0</v>
      </c>
      <c r="AE27" s="58">
        <v>0</v>
      </c>
      <c r="AF27" s="58">
        <v>0</v>
      </c>
      <c r="AG27" s="58" t="str">
        <f>VLOOKUP(BHRAF201920[[#This Row],[OrgID]],'Practice Panel'!$A$14:$F$129,4,FALSE)</f>
        <v>Redbridge</v>
      </c>
      <c r="AH27" s="58" t="str">
        <f>VLOOKUP(BHRAF201920[[#This Row],[OrgID]],'Practice Panel'!$A$14:$F$129,6,FALSE)</f>
        <v>Loxford</v>
      </c>
    </row>
    <row r="28" spans="1:34">
      <c r="A28" s="1" t="s">
        <v>406</v>
      </c>
      <c r="B28" s="57">
        <v>44013</v>
      </c>
      <c r="C28" s="57">
        <v>44029</v>
      </c>
      <c r="D28" s="1" t="s">
        <v>276</v>
      </c>
      <c r="E28" s="58">
        <v>11229</v>
      </c>
      <c r="F28" s="58">
        <v>0</v>
      </c>
      <c r="G28" s="58">
        <v>0</v>
      </c>
      <c r="H28" s="1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8">
        <v>0</v>
      </c>
      <c r="Q28" s="58">
        <v>0</v>
      </c>
      <c r="R28" s="58">
        <v>0</v>
      </c>
      <c r="S28" s="58">
        <v>0</v>
      </c>
      <c r="T28" s="58">
        <v>0</v>
      </c>
      <c r="U28" s="58">
        <v>0</v>
      </c>
      <c r="V28" s="58">
        <v>0</v>
      </c>
      <c r="W28" s="58">
        <v>0</v>
      </c>
      <c r="X28" s="58">
        <v>0</v>
      </c>
      <c r="Y28" s="58">
        <v>0</v>
      </c>
      <c r="Z28" s="58">
        <v>0</v>
      </c>
      <c r="AA28" s="58">
        <v>0</v>
      </c>
      <c r="AB28" s="58">
        <v>0</v>
      </c>
      <c r="AC28" s="58">
        <v>3</v>
      </c>
      <c r="AD28" s="58">
        <v>0</v>
      </c>
      <c r="AE28" s="58">
        <v>0</v>
      </c>
      <c r="AF28" s="58">
        <v>0</v>
      </c>
      <c r="AG28" s="58" t="str">
        <f>VLOOKUP(BHRAF201920[[#This Row],[OrgID]],'Practice Panel'!$A$14:$F$129,4,FALSE)</f>
        <v>Havering</v>
      </c>
      <c r="AH28" s="58" t="str">
        <f>VLOOKUP(BHRAF201920[[#This Row],[OrgID]],'Practice Panel'!$A$14:$F$129,6,FALSE)</f>
        <v>Havering North</v>
      </c>
    </row>
    <row r="29" spans="1:34">
      <c r="A29" s="1" t="s">
        <v>406</v>
      </c>
      <c r="B29" s="57">
        <v>44013</v>
      </c>
      <c r="C29" s="57">
        <v>44029</v>
      </c>
      <c r="D29" s="1" t="s">
        <v>94</v>
      </c>
      <c r="E29" s="58">
        <v>4724</v>
      </c>
      <c r="F29" s="58">
        <v>14</v>
      </c>
      <c r="G29" s="58">
        <v>14</v>
      </c>
      <c r="H29" s="1">
        <v>0</v>
      </c>
      <c r="I29" s="58">
        <v>0</v>
      </c>
      <c r="J29" s="58">
        <v>0</v>
      </c>
      <c r="K29" s="58">
        <v>0</v>
      </c>
      <c r="L29" s="58">
        <v>0</v>
      </c>
      <c r="M29" s="58">
        <v>0</v>
      </c>
      <c r="N29" s="58">
        <v>0</v>
      </c>
      <c r="O29" s="58">
        <v>0</v>
      </c>
      <c r="P29" s="58">
        <v>0</v>
      </c>
      <c r="Q29" s="58">
        <v>0</v>
      </c>
      <c r="R29" s="58">
        <v>0</v>
      </c>
      <c r="S29" s="58">
        <v>0</v>
      </c>
      <c r="T29" s="58">
        <v>0</v>
      </c>
      <c r="U29" s="58">
        <v>0</v>
      </c>
      <c r="V29" s="58">
        <v>0</v>
      </c>
      <c r="W29" s="58">
        <v>0</v>
      </c>
      <c r="X29" s="58">
        <v>0</v>
      </c>
      <c r="Y29" s="58">
        <v>0</v>
      </c>
      <c r="Z29" s="58">
        <v>0</v>
      </c>
      <c r="AA29" s="58">
        <v>0</v>
      </c>
      <c r="AB29" s="58">
        <v>0</v>
      </c>
      <c r="AC29" s="58">
        <v>1</v>
      </c>
      <c r="AD29" s="58">
        <v>0</v>
      </c>
      <c r="AE29" s="58">
        <v>0</v>
      </c>
      <c r="AF29" s="58">
        <v>0</v>
      </c>
      <c r="AG29" s="58" t="str">
        <f>VLOOKUP(BHRAF201920[[#This Row],[OrgID]],'Practice Panel'!$A$14:$F$129,4,FALSE)</f>
        <v>Barking</v>
      </c>
      <c r="AH29" s="58" t="str">
        <f>VLOOKUP(BHRAF201920[[#This Row],[OrgID]],'Practice Panel'!$A$14:$F$129,6,FALSE)</f>
        <v>Central</v>
      </c>
    </row>
    <row r="30" spans="1:34">
      <c r="A30" s="1" t="s">
        <v>406</v>
      </c>
      <c r="B30" s="57">
        <v>44013</v>
      </c>
      <c r="C30" s="57">
        <v>44029</v>
      </c>
      <c r="D30" s="1" t="s">
        <v>31</v>
      </c>
      <c r="E30" s="58">
        <v>879</v>
      </c>
      <c r="F30" s="58">
        <v>1</v>
      </c>
      <c r="G30" s="58">
        <v>1</v>
      </c>
      <c r="H30" s="1">
        <v>0</v>
      </c>
      <c r="I30" s="58">
        <v>0</v>
      </c>
      <c r="J30" s="58">
        <v>0</v>
      </c>
      <c r="K30" s="58">
        <v>0</v>
      </c>
      <c r="L30" s="58">
        <v>0</v>
      </c>
      <c r="M30" s="58">
        <v>0</v>
      </c>
      <c r="N30" s="58">
        <v>0</v>
      </c>
      <c r="O30" s="58">
        <v>0</v>
      </c>
      <c r="P30" s="58">
        <v>0</v>
      </c>
      <c r="Q30" s="58">
        <v>0</v>
      </c>
      <c r="R30" s="58">
        <v>0</v>
      </c>
      <c r="S30" s="58">
        <v>0</v>
      </c>
      <c r="T30" s="58">
        <v>0</v>
      </c>
      <c r="U30" s="58">
        <v>0</v>
      </c>
      <c r="V30" s="58">
        <v>0</v>
      </c>
      <c r="W30" s="58">
        <v>0</v>
      </c>
      <c r="X30" s="58">
        <v>0</v>
      </c>
      <c r="Y30" s="58">
        <v>0</v>
      </c>
      <c r="Z30" s="58">
        <v>0</v>
      </c>
      <c r="AA30" s="58">
        <v>0</v>
      </c>
      <c r="AB30" s="58">
        <v>0</v>
      </c>
      <c r="AC30" s="58">
        <v>2</v>
      </c>
      <c r="AD30" s="58">
        <v>0</v>
      </c>
      <c r="AE30" s="58">
        <v>0</v>
      </c>
      <c r="AF30" s="58">
        <v>0</v>
      </c>
      <c r="AG30" s="58" t="str">
        <f>VLOOKUP(BHRAF201920[[#This Row],[OrgID]],'Practice Panel'!$A$14:$F$129,4,FALSE)</f>
        <v>Barking</v>
      </c>
      <c r="AH30" s="58" t="str">
        <f>VLOOKUP(BHRAF201920[[#This Row],[OrgID]],'Practice Panel'!$A$14:$F$129,6,FALSE)</f>
        <v>East</v>
      </c>
    </row>
    <row r="31" spans="1:34">
      <c r="A31" s="1" t="s">
        <v>406</v>
      </c>
      <c r="B31" s="57">
        <v>44013</v>
      </c>
      <c r="C31" s="57">
        <v>44029</v>
      </c>
      <c r="D31" s="1" t="s">
        <v>87</v>
      </c>
      <c r="E31" s="58">
        <v>704</v>
      </c>
      <c r="F31" s="58">
        <v>0</v>
      </c>
      <c r="G31" s="58">
        <v>0</v>
      </c>
      <c r="H31" s="1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58">
        <v>0</v>
      </c>
      <c r="U31" s="58">
        <v>0</v>
      </c>
      <c r="V31" s="58">
        <v>0</v>
      </c>
      <c r="W31" s="58">
        <v>0</v>
      </c>
      <c r="X31" s="58">
        <v>0</v>
      </c>
      <c r="Y31" s="58">
        <v>0</v>
      </c>
      <c r="Z31" s="58">
        <v>0</v>
      </c>
      <c r="AA31" s="58">
        <v>0</v>
      </c>
      <c r="AB31" s="58">
        <v>0</v>
      </c>
      <c r="AC31" s="58">
        <v>0</v>
      </c>
      <c r="AD31" s="58">
        <v>0</v>
      </c>
      <c r="AE31" s="58">
        <v>0</v>
      </c>
      <c r="AF31" s="58">
        <v>0</v>
      </c>
      <c r="AG31" s="58" t="str">
        <f>VLOOKUP(BHRAF201920[[#This Row],[OrgID]],'Practice Panel'!$A$14:$F$129,4,FALSE)</f>
        <v>Barking</v>
      </c>
      <c r="AH31" s="58" t="str">
        <f>VLOOKUP(BHRAF201920[[#This Row],[OrgID]],'Practice Panel'!$A$14:$F$129,6,FALSE)</f>
        <v>North</v>
      </c>
    </row>
    <row r="32" spans="1:34">
      <c r="A32" s="1" t="s">
        <v>406</v>
      </c>
      <c r="B32" s="57">
        <v>44013</v>
      </c>
      <c r="C32" s="57">
        <v>44029</v>
      </c>
      <c r="D32" s="1" t="s">
        <v>29</v>
      </c>
      <c r="E32" s="58">
        <v>11878</v>
      </c>
      <c r="F32" s="58">
        <v>0</v>
      </c>
      <c r="G32" s="58">
        <v>0</v>
      </c>
      <c r="H32" s="1">
        <v>0</v>
      </c>
      <c r="I32" s="58">
        <v>0</v>
      </c>
      <c r="J32" s="58">
        <v>0</v>
      </c>
      <c r="K32" s="58">
        <v>0</v>
      </c>
      <c r="L32" s="58">
        <v>0</v>
      </c>
      <c r="M32" s="58">
        <v>0</v>
      </c>
      <c r="N32" s="58">
        <v>0</v>
      </c>
      <c r="O32" s="58">
        <v>0</v>
      </c>
      <c r="P32" s="58">
        <v>0</v>
      </c>
      <c r="Q32" s="58">
        <v>0</v>
      </c>
      <c r="R32" s="58">
        <v>0</v>
      </c>
      <c r="S32" s="58">
        <v>0</v>
      </c>
      <c r="T32" s="58">
        <v>0</v>
      </c>
      <c r="U32" s="58">
        <v>0</v>
      </c>
      <c r="V32" s="58">
        <v>0</v>
      </c>
      <c r="W32" s="58">
        <v>0</v>
      </c>
      <c r="X32" s="58">
        <v>0</v>
      </c>
      <c r="Y32" s="58">
        <v>0</v>
      </c>
      <c r="Z32" s="58">
        <v>0</v>
      </c>
      <c r="AA32" s="58">
        <v>0</v>
      </c>
      <c r="AB32" s="58">
        <v>0</v>
      </c>
      <c r="AC32" s="58">
        <v>2</v>
      </c>
      <c r="AD32" s="58">
        <v>0</v>
      </c>
      <c r="AE32" s="58">
        <v>0</v>
      </c>
      <c r="AF32" s="58">
        <v>0</v>
      </c>
      <c r="AG32" s="58" t="str">
        <f>VLOOKUP(BHRAF201920[[#This Row],[OrgID]],'Practice Panel'!$A$14:$F$129,4,FALSE)</f>
        <v>Barking</v>
      </c>
      <c r="AH32" s="58" t="str">
        <f>VLOOKUP(BHRAF201920[[#This Row],[OrgID]],'Practice Panel'!$A$14:$F$129,6,FALSE)</f>
        <v>East</v>
      </c>
    </row>
    <row r="33" spans="1:34">
      <c r="A33" s="1" t="s">
        <v>406</v>
      </c>
      <c r="B33" s="57">
        <v>44013</v>
      </c>
      <c r="C33" s="57">
        <v>44029</v>
      </c>
      <c r="D33" s="1" t="s">
        <v>55</v>
      </c>
      <c r="E33" s="58">
        <v>5168</v>
      </c>
      <c r="F33" s="58">
        <v>0</v>
      </c>
      <c r="G33" s="58">
        <v>0</v>
      </c>
      <c r="H33" s="1">
        <v>0</v>
      </c>
      <c r="I33" s="58">
        <v>0</v>
      </c>
      <c r="J33" s="58">
        <v>0</v>
      </c>
      <c r="K33" s="58">
        <v>0</v>
      </c>
      <c r="L33" s="58">
        <v>0</v>
      </c>
      <c r="M33" s="58">
        <v>0</v>
      </c>
      <c r="N33" s="58">
        <v>0</v>
      </c>
      <c r="O33" s="58">
        <v>0</v>
      </c>
      <c r="P33" s="58">
        <v>0</v>
      </c>
      <c r="Q33" s="58">
        <v>0</v>
      </c>
      <c r="R33" s="58">
        <v>0</v>
      </c>
      <c r="S33" s="58">
        <v>0</v>
      </c>
      <c r="T33" s="58">
        <v>0</v>
      </c>
      <c r="U33" s="58">
        <v>0</v>
      </c>
      <c r="V33" s="58">
        <v>0</v>
      </c>
      <c r="W33" s="58">
        <v>0</v>
      </c>
      <c r="X33" s="58">
        <v>0</v>
      </c>
      <c r="Y33" s="58">
        <v>0</v>
      </c>
      <c r="Z33" s="58">
        <v>0</v>
      </c>
      <c r="AA33" s="58">
        <v>0</v>
      </c>
      <c r="AB33" s="58">
        <v>0</v>
      </c>
      <c r="AC33" s="58">
        <v>0</v>
      </c>
      <c r="AD33" s="58">
        <v>0</v>
      </c>
      <c r="AE33" s="58">
        <v>0</v>
      </c>
      <c r="AF33" s="58">
        <v>0</v>
      </c>
      <c r="AG33" s="58" t="str">
        <f>VLOOKUP(BHRAF201920[[#This Row],[OrgID]],'Practice Panel'!$A$14:$F$129,4,FALSE)</f>
        <v>Barking</v>
      </c>
      <c r="AH33" s="58" t="str">
        <f>VLOOKUP(BHRAF201920[[#This Row],[OrgID]],'Practice Panel'!$A$14:$F$129,6,FALSE)</f>
        <v>New West</v>
      </c>
    </row>
    <row r="34" spans="1:34">
      <c r="A34" s="1" t="s">
        <v>406</v>
      </c>
      <c r="B34" s="57">
        <v>44013</v>
      </c>
      <c r="C34" s="57">
        <v>44029</v>
      </c>
      <c r="D34" s="1" t="s">
        <v>320</v>
      </c>
      <c r="E34" s="58">
        <v>1195</v>
      </c>
      <c r="F34" s="58">
        <v>2</v>
      </c>
      <c r="G34" s="58">
        <v>2</v>
      </c>
      <c r="H34" s="1">
        <v>0</v>
      </c>
      <c r="I34" s="58">
        <v>0</v>
      </c>
      <c r="J34" s="58">
        <v>0</v>
      </c>
      <c r="K34" s="58">
        <v>0</v>
      </c>
      <c r="L34" s="58">
        <v>0</v>
      </c>
      <c r="M34" s="58">
        <v>0</v>
      </c>
      <c r="N34" s="58">
        <v>0</v>
      </c>
      <c r="O34" s="58">
        <v>0</v>
      </c>
      <c r="P34" s="58">
        <v>0</v>
      </c>
      <c r="Q34" s="58">
        <v>0</v>
      </c>
      <c r="R34" s="58">
        <v>0</v>
      </c>
      <c r="S34" s="58">
        <v>0</v>
      </c>
      <c r="T34" s="58">
        <v>0</v>
      </c>
      <c r="U34" s="58">
        <v>0</v>
      </c>
      <c r="V34" s="58">
        <v>0</v>
      </c>
      <c r="W34" s="58">
        <v>0</v>
      </c>
      <c r="X34" s="58">
        <v>0</v>
      </c>
      <c r="Y34" s="58">
        <v>0</v>
      </c>
      <c r="Z34" s="58">
        <v>0</v>
      </c>
      <c r="AA34" s="58">
        <v>0</v>
      </c>
      <c r="AB34" s="58">
        <v>0</v>
      </c>
      <c r="AC34" s="58">
        <v>2</v>
      </c>
      <c r="AD34" s="58">
        <v>0</v>
      </c>
      <c r="AE34" s="58">
        <v>0</v>
      </c>
      <c r="AF34" s="58">
        <v>0</v>
      </c>
      <c r="AG34" s="58" t="str">
        <f>VLOOKUP(BHRAF201920[[#This Row],[OrgID]],'Practice Panel'!$A$14:$F$129,4,FALSE)</f>
        <v>Redbridge</v>
      </c>
      <c r="AH34" s="58" t="str">
        <f>VLOOKUP(BHRAF201920[[#This Row],[OrgID]],'Practice Panel'!$A$14:$F$129,6,FALSE)</f>
        <v>Cranbrook</v>
      </c>
    </row>
    <row r="35" spans="1:34">
      <c r="A35" s="1" t="s">
        <v>406</v>
      </c>
      <c r="B35" s="57">
        <v>44013</v>
      </c>
      <c r="C35" s="57">
        <v>44029</v>
      </c>
      <c r="D35" s="1" t="s">
        <v>270</v>
      </c>
      <c r="E35" s="58">
        <v>3813</v>
      </c>
      <c r="F35" s="58">
        <v>0</v>
      </c>
      <c r="G35" s="58">
        <v>0</v>
      </c>
      <c r="H35" s="1">
        <v>0</v>
      </c>
      <c r="I35" s="58">
        <v>0</v>
      </c>
      <c r="J35" s="58">
        <v>0</v>
      </c>
      <c r="K35" s="58">
        <v>0</v>
      </c>
      <c r="L35" s="58">
        <v>0</v>
      </c>
      <c r="M35" s="58">
        <v>0</v>
      </c>
      <c r="N35" s="58">
        <v>0</v>
      </c>
      <c r="O35" s="58">
        <v>0</v>
      </c>
      <c r="P35" s="58">
        <v>0</v>
      </c>
      <c r="Q35" s="58">
        <v>0</v>
      </c>
      <c r="R35" s="58">
        <v>0</v>
      </c>
      <c r="S35" s="58">
        <v>0</v>
      </c>
      <c r="T35" s="58">
        <v>0</v>
      </c>
      <c r="U35" s="58">
        <v>0</v>
      </c>
      <c r="V35" s="58">
        <v>0</v>
      </c>
      <c r="W35" s="58">
        <v>0</v>
      </c>
      <c r="X35" s="58">
        <v>0</v>
      </c>
      <c r="Y35" s="58">
        <v>0</v>
      </c>
      <c r="Z35" s="58">
        <v>0</v>
      </c>
      <c r="AA35" s="58">
        <v>0</v>
      </c>
      <c r="AB35" s="58">
        <v>0</v>
      </c>
      <c r="AC35" s="58">
        <v>0</v>
      </c>
      <c r="AD35" s="58">
        <v>0</v>
      </c>
      <c r="AE35" s="58">
        <v>0</v>
      </c>
      <c r="AF35" s="58">
        <v>0</v>
      </c>
      <c r="AG35" s="58" t="str">
        <f>VLOOKUP(BHRAF201920[[#This Row],[OrgID]],'Practice Panel'!$A$14:$F$129,4,FALSE)</f>
        <v>Havering</v>
      </c>
      <c r="AH35" s="58" t="str">
        <f>VLOOKUP(BHRAF201920[[#This Row],[OrgID]],'Practice Panel'!$A$14:$F$129,6,FALSE)</f>
        <v>Havering North</v>
      </c>
    </row>
    <row r="36" spans="1:34">
      <c r="A36" s="1" t="s">
        <v>406</v>
      </c>
      <c r="B36" s="57">
        <v>44013</v>
      </c>
      <c r="C36" s="57">
        <v>44029</v>
      </c>
      <c r="D36" s="1" t="s">
        <v>368</v>
      </c>
      <c r="E36" s="58">
        <v>880</v>
      </c>
      <c r="F36" s="58">
        <v>0</v>
      </c>
      <c r="G36" s="58">
        <v>0</v>
      </c>
      <c r="H36" s="1">
        <v>0</v>
      </c>
      <c r="I36" s="58">
        <v>0</v>
      </c>
      <c r="J36" s="58">
        <v>0</v>
      </c>
      <c r="K36" s="58">
        <v>0</v>
      </c>
      <c r="L36" s="58">
        <v>0</v>
      </c>
      <c r="M36" s="58">
        <v>0</v>
      </c>
      <c r="N36" s="58">
        <v>0</v>
      </c>
      <c r="O36" s="58">
        <v>0</v>
      </c>
      <c r="P36" s="58">
        <v>0</v>
      </c>
      <c r="Q36" s="58">
        <v>0</v>
      </c>
      <c r="R36" s="58">
        <v>0</v>
      </c>
      <c r="S36" s="58">
        <v>0</v>
      </c>
      <c r="T36" s="58">
        <v>0</v>
      </c>
      <c r="U36" s="58">
        <v>0</v>
      </c>
      <c r="V36" s="58">
        <v>0</v>
      </c>
      <c r="W36" s="58">
        <v>0</v>
      </c>
      <c r="X36" s="58">
        <v>0</v>
      </c>
      <c r="Y36" s="58">
        <v>0</v>
      </c>
      <c r="Z36" s="58">
        <v>0</v>
      </c>
      <c r="AA36" s="58">
        <v>0</v>
      </c>
      <c r="AB36" s="58">
        <v>0</v>
      </c>
      <c r="AC36" s="58">
        <v>1</v>
      </c>
      <c r="AD36" s="58">
        <v>0</v>
      </c>
      <c r="AE36" s="58">
        <v>0</v>
      </c>
      <c r="AF36" s="58">
        <v>0</v>
      </c>
      <c r="AG36" s="58" t="str">
        <f>VLOOKUP(BHRAF201920[[#This Row],[OrgID]],'Practice Panel'!$A$14:$F$129,4,FALSE)</f>
        <v>Redbridge</v>
      </c>
      <c r="AH36" s="58" t="str">
        <f>VLOOKUP(BHRAF201920[[#This Row],[OrgID]],'Practice Panel'!$A$14:$F$129,6,FALSE)</f>
        <v>Wanstead &amp; Woodford</v>
      </c>
    </row>
    <row r="37" spans="1:34">
      <c r="A37" s="1" t="s">
        <v>406</v>
      </c>
      <c r="B37" s="57">
        <v>44013</v>
      </c>
      <c r="C37" s="57">
        <v>44029</v>
      </c>
      <c r="D37" s="1" t="s">
        <v>340</v>
      </c>
      <c r="E37" s="58">
        <v>1099</v>
      </c>
      <c r="F37" s="58">
        <v>0</v>
      </c>
      <c r="G37" s="58">
        <v>0</v>
      </c>
      <c r="H37" s="1">
        <v>0</v>
      </c>
      <c r="I37" s="58">
        <v>0</v>
      </c>
      <c r="J37" s="58">
        <v>0</v>
      </c>
      <c r="K37" s="58">
        <v>0</v>
      </c>
      <c r="L37" s="58">
        <v>0</v>
      </c>
      <c r="M37" s="58">
        <v>0</v>
      </c>
      <c r="N37" s="58">
        <v>0</v>
      </c>
      <c r="O37" s="58">
        <v>0</v>
      </c>
      <c r="P37" s="58">
        <v>0</v>
      </c>
      <c r="Q37" s="58">
        <v>0</v>
      </c>
      <c r="R37" s="58">
        <v>0</v>
      </c>
      <c r="S37" s="58">
        <v>0</v>
      </c>
      <c r="T37" s="58">
        <v>0</v>
      </c>
      <c r="U37" s="58">
        <v>0</v>
      </c>
      <c r="V37" s="58">
        <v>0</v>
      </c>
      <c r="W37" s="58">
        <v>0</v>
      </c>
      <c r="X37" s="58">
        <v>0</v>
      </c>
      <c r="Y37" s="58">
        <v>0</v>
      </c>
      <c r="Z37" s="58">
        <v>0</v>
      </c>
      <c r="AA37" s="58">
        <v>0</v>
      </c>
      <c r="AB37" s="58">
        <v>0</v>
      </c>
      <c r="AC37" s="58">
        <v>0</v>
      </c>
      <c r="AD37" s="58">
        <v>0</v>
      </c>
      <c r="AE37" s="58">
        <v>0</v>
      </c>
      <c r="AF37" s="58">
        <v>0</v>
      </c>
      <c r="AG37" s="58" t="str">
        <f>VLOOKUP(BHRAF201920[[#This Row],[OrgID]],'Practice Panel'!$A$14:$F$129,4,FALSE)</f>
        <v>Redbridge</v>
      </c>
      <c r="AH37" s="58" t="str">
        <f>VLOOKUP(BHRAF201920[[#This Row],[OrgID]],'Practice Panel'!$A$14:$F$129,6,FALSE)</f>
        <v>Fairlop</v>
      </c>
    </row>
    <row r="38" spans="1:34">
      <c r="A38" s="1" t="s">
        <v>406</v>
      </c>
      <c r="B38" s="57">
        <v>44013</v>
      </c>
      <c r="C38" s="57">
        <v>44029</v>
      </c>
      <c r="D38" s="1" t="s">
        <v>328</v>
      </c>
      <c r="E38" s="58">
        <v>524</v>
      </c>
      <c r="F38" s="58">
        <v>0</v>
      </c>
      <c r="G38" s="58">
        <v>0</v>
      </c>
      <c r="H38" s="1">
        <v>0</v>
      </c>
      <c r="I38" s="58">
        <v>0</v>
      </c>
      <c r="J38" s="58">
        <v>0</v>
      </c>
      <c r="K38" s="58">
        <v>0</v>
      </c>
      <c r="L38" s="58">
        <v>0</v>
      </c>
      <c r="M38" s="58">
        <v>0</v>
      </c>
      <c r="N38" s="58">
        <v>0</v>
      </c>
      <c r="O38" s="58">
        <v>0</v>
      </c>
      <c r="P38" s="58">
        <v>0</v>
      </c>
      <c r="Q38" s="58">
        <v>0</v>
      </c>
      <c r="R38" s="58">
        <v>0</v>
      </c>
      <c r="S38" s="58">
        <v>0</v>
      </c>
      <c r="T38" s="58">
        <v>0</v>
      </c>
      <c r="U38" s="58">
        <v>0</v>
      </c>
      <c r="V38" s="58">
        <v>0</v>
      </c>
      <c r="W38" s="58">
        <v>0</v>
      </c>
      <c r="X38" s="58">
        <v>0</v>
      </c>
      <c r="Y38" s="58">
        <v>0</v>
      </c>
      <c r="Z38" s="58">
        <v>0</v>
      </c>
      <c r="AA38" s="58">
        <v>0</v>
      </c>
      <c r="AB38" s="58">
        <v>0</v>
      </c>
      <c r="AC38" s="58">
        <v>1</v>
      </c>
      <c r="AD38" s="58">
        <v>0</v>
      </c>
      <c r="AE38" s="58">
        <v>0</v>
      </c>
      <c r="AF38" s="58">
        <v>0</v>
      </c>
      <c r="AG38" s="58" t="str">
        <f>VLOOKUP(BHRAF201920[[#This Row],[OrgID]],'Practice Panel'!$A$14:$F$129,4,FALSE)</f>
        <v>Redbridge</v>
      </c>
      <c r="AH38" s="58" t="str">
        <f>VLOOKUP(BHRAF201920[[#This Row],[OrgID]],'Practice Panel'!$A$14:$F$129,6,FALSE)</f>
        <v>Cranbrook</v>
      </c>
    </row>
    <row r="39" spans="1:34">
      <c r="A39" s="1" t="s">
        <v>406</v>
      </c>
      <c r="B39" s="57">
        <v>44013</v>
      </c>
      <c r="C39" s="57">
        <v>44029</v>
      </c>
      <c r="D39" s="1" t="s">
        <v>318</v>
      </c>
      <c r="E39" s="58">
        <v>3027</v>
      </c>
      <c r="F39" s="58">
        <v>3</v>
      </c>
      <c r="G39" s="58">
        <v>3</v>
      </c>
      <c r="H39" s="1">
        <v>0</v>
      </c>
      <c r="I39" s="58">
        <v>0</v>
      </c>
      <c r="J39" s="58">
        <v>0</v>
      </c>
      <c r="K39" s="58">
        <v>0</v>
      </c>
      <c r="L39" s="58">
        <v>0</v>
      </c>
      <c r="M39" s="58">
        <v>0</v>
      </c>
      <c r="N39" s="58">
        <v>0</v>
      </c>
      <c r="O39" s="58">
        <v>0</v>
      </c>
      <c r="P39" s="58">
        <v>0</v>
      </c>
      <c r="Q39" s="58">
        <v>0</v>
      </c>
      <c r="R39" s="58">
        <v>0</v>
      </c>
      <c r="S39" s="58">
        <v>0</v>
      </c>
      <c r="T39" s="58">
        <v>0</v>
      </c>
      <c r="U39" s="58">
        <v>0</v>
      </c>
      <c r="V39" s="58">
        <v>0</v>
      </c>
      <c r="W39" s="58">
        <v>0</v>
      </c>
      <c r="X39" s="58">
        <v>0</v>
      </c>
      <c r="Y39" s="58">
        <v>0</v>
      </c>
      <c r="Z39" s="58">
        <v>0</v>
      </c>
      <c r="AA39" s="58">
        <v>0</v>
      </c>
      <c r="AB39" s="58">
        <v>0</v>
      </c>
      <c r="AC39" s="58">
        <v>1</v>
      </c>
      <c r="AD39" s="58">
        <v>0</v>
      </c>
      <c r="AE39" s="58">
        <v>0</v>
      </c>
      <c r="AF39" s="58">
        <v>0</v>
      </c>
      <c r="AG39" s="58" t="str">
        <f>VLOOKUP(BHRAF201920[[#This Row],[OrgID]],'Practice Panel'!$A$14:$F$129,4,FALSE)</f>
        <v>Redbridge</v>
      </c>
      <c r="AH39" s="58" t="str">
        <f>VLOOKUP(BHRAF201920[[#This Row],[OrgID]],'Practice Panel'!$A$14:$F$129,6,FALSE)</f>
        <v>Cranbrook</v>
      </c>
    </row>
    <row r="40" spans="1:34">
      <c r="A40" s="1" t="s">
        <v>406</v>
      </c>
      <c r="B40" s="57">
        <v>44013</v>
      </c>
      <c r="C40" s="57">
        <v>44029</v>
      </c>
      <c r="D40" s="1" t="s">
        <v>324</v>
      </c>
      <c r="E40" s="58">
        <v>969</v>
      </c>
      <c r="F40" s="58">
        <v>0</v>
      </c>
      <c r="G40" s="58">
        <v>0</v>
      </c>
      <c r="H40" s="1">
        <v>0</v>
      </c>
      <c r="I40" s="58">
        <v>0</v>
      </c>
      <c r="J40" s="58">
        <v>0</v>
      </c>
      <c r="K40" s="58">
        <v>0</v>
      </c>
      <c r="L40" s="58">
        <v>0</v>
      </c>
      <c r="M40" s="58">
        <v>0</v>
      </c>
      <c r="N40" s="58">
        <v>0</v>
      </c>
      <c r="O40" s="58">
        <v>0</v>
      </c>
      <c r="P40" s="58">
        <v>0</v>
      </c>
      <c r="Q40" s="58">
        <v>0</v>
      </c>
      <c r="R40" s="58">
        <v>0</v>
      </c>
      <c r="S40" s="58">
        <v>0</v>
      </c>
      <c r="T40" s="58">
        <v>0</v>
      </c>
      <c r="U40" s="58">
        <v>0</v>
      </c>
      <c r="V40" s="58">
        <v>0</v>
      </c>
      <c r="W40" s="58">
        <v>0</v>
      </c>
      <c r="X40" s="58">
        <v>0</v>
      </c>
      <c r="Y40" s="58">
        <v>0</v>
      </c>
      <c r="Z40" s="58">
        <v>0</v>
      </c>
      <c r="AA40" s="58">
        <v>0</v>
      </c>
      <c r="AB40" s="58">
        <v>0</v>
      </c>
      <c r="AC40" s="58">
        <v>1</v>
      </c>
      <c r="AD40" s="58">
        <v>0</v>
      </c>
      <c r="AE40" s="58">
        <v>0</v>
      </c>
      <c r="AF40" s="58">
        <v>0</v>
      </c>
      <c r="AG40" s="58" t="str">
        <f>VLOOKUP(BHRAF201920[[#This Row],[OrgID]],'Practice Panel'!$A$14:$F$129,4,FALSE)</f>
        <v>Redbridge</v>
      </c>
      <c r="AH40" s="58" t="str">
        <f>VLOOKUP(BHRAF201920[[#This Row],[OrgID]],'Practice Panel'!$A$14:$F$129,6,FALSE)</f>
        <v>Cranbrook</v>
      </c>
    </row>
    <row r="41" spans="1:34">
      <c r="A41" s="1" t="s">
        <v>406</v>
      </c>
      <c r="B41" s="57">
        <v>44013</v>
      </c>
      <c r="C41" s="57">
        <v>44029</v>
      </c>
      <c r="D41" s="1" t="s">
        <v>390</v>
      </c>
      <c r="E41" s="58">
        <v>2067</v>
      </c>
      <c r="F41" s="58">
        <v>0</v>
      </c>
      <c r="G41" s="58">
        <v>0</v>
      </c>
      <c r="H41" s="1">
        <v>0</v>
      </c>
      <c r="I41" s="58">
        <v>0</v>
      </c>
      <c r="J41" s="58">
        <v>0</v>
      </c>
      <c r="K41" s="58">
        <v>0</v>
      </c>
      <c r="L41" s="58">
        <v>0</v>
      </c>
      <c r="M41" s="58">
        <v>0</v>
      </c>
      <c r="N41" s="58">
        <v>0</v>
      </c>
      <c r="O41" s="58">
        <v>0</v>
      </c>
      <c r="P41" s="58">
        <v>0</v>
      </c>
      <c r="Q41" s="58">
        <v>0</v>
      </c>
      <c r="R41" s="58">
        <v>0</v>
      </c>
      <c r="S41" s="58">
        <v>0</v>
      </c>
      <c r="T41" s="58">
        <v>0</v>
      </c>
      <c r="U41" s="58">
        <v>0</v>
      </c>
      <c r="V41" s="58">
        <v>0</v>
      </c>
      <c r="W41" s="58">
        <v>0</v>
      </c>
      <c r="X41" s="58">
        <v>0</v>
      </c>
      <c r="Y41" s="58">
        <v>0</v>
      </c>
      <c r="Z41" s="58">
        <v>0</v>
      </c>
      <c r="AA41" s="58">
        <v>0</v>
      </c>
      <c r="AB41" s="58">
        <v>0</v>
      </c>
      <c r="AC41" s="58">
        <v>1</v>
      </c>
      <c r="AD41" s="58">
        <v>0</v>
      </c>
      <c r="AE41" s="58">
        <v>0</v>
      </c>
      <c r="AF41" s="58">
        <v>0</v>
      </c>
      <c r="AG41" s="58" t="str">
        <f>VLOOKUP(BHRAF201920[[#This Row],[OrgID]],'Practice Panel'!$A$14:$F$129,4,FALSE)</f>
        <v>Redbridge</v>
      </c>
      <c r="AH41" s="58" t="str">
        <f>VLOOKUP(BHRAF201920[[#This Row],[OrgID]],'Practice Panel'!$A$14:$F$129,6,FALSE)</f>
        <v>Loxford</v>
      </c>
    </row>
    <row r="42" spans="1:34">
      <c r="A42" s="1" t="s">
        <v>406</v>
      </c>
      <c r="B42" s="57">
        <v>44013</v>
      </c>
      <c r="C42" s="57">
        <v>44029</v>
      </c>
      <c r="D42" s="1" t="s">
        <v>316</v>
      </c>
      <c r="E42" s="58">
        <v>1773</v>
      </c>
      <c r="F42" s="58">
        <v>2</v>
      </c>
      <c r="G42" s="58">
        <v>2</v>
      </c>
      <c r="H42" s="1">
        <v>0</v>
      </c>
      <c r="I42" s="58">
        <v>0</v>
      </c>
      <c r="J42" s="58">
        <v>0</v>
      </c>
      <c r="K42" s="58">
        <v>0</v>
      </c>
      <c r="L42" s="58">
        <v>0</v>
      </c>
      <c r="M42" s="58">
        <v>0</v>
      </c>
      <c r="N42" s="58">
        <v>0</v>
      </c>
      <c r="O42" s="58">
        <v>0</v>
      </c>
      <c r="P42" s="58">
        <v>0</v>
      </c>
      <c r="Q42" s="58">
        <v>0</v>
      </c>
      <c r="R42" s="58">
        <v>0</v>
      </c>
      <c r="S42" s="58">
        <v>0</v>
      </c>
      <c r="T42" s="58">
        <v>0</v>
      </c>
      <c r="U42" s="58">
        <v>0</v>
      </c>
      <c r="V42" s="58">
        <v>0</v>
      </c>
      <c r="W42" s="58">
        <v>0</v>
      </c>
      <c r="X42" s="58">
        <v>0</v>
      </c>
      <c r="Y42" s="58">
        <v>0</v>
      </c>
      <c r="Z42" s="58">
        <v>0</v>
      </c>
      <c r="AA42" s="58">
        <v>0</v>
      </c>
      <c r="AB42" s="58">
        <v>0</v>
      </c>
      <c r="AC42" s="58">
        <v>0</v>
      </c>
      <c r="AD42" s="58">
        <v>0</v>
      </c>
      <c r="AE42" s="58">
        <v>0</v>
      </c>
      <c r="AF42" s="58">
        <v>0</v>
      </c>
      <c r="AG42" s="58" t="str">
        <f>VLOOKUP(BHRAF201920[[#This Row],[OrgID]],'Practice Panel'!$A$14:$F$129,4,FALSE)</f>
        <v>Redbridge</v>
      </c>
      <c r="AH42" s="58" t="str">
        <f>VLOOKUP(BHRAF201920[[#This Row],[OrgID]],'Practice Panel'!$A$14:$F$129,6,FALSE)</f>
        <v>Cranbrook</v>
      </c>
    </row>
    <row r="43" spans="1:34">
      <c r="A43" s="1" t="s">
        <v>406</v>
      </c>
      <c r="B43" s="57">
        <v>44013</v>
      </c>
      <c r="C43" s="57">
        <v>44029</v>
      </c>
      <c r="D43" s="1" t="s">
        <v>358</v>
      </c>
      <c r="E43" s="58">
        <v>858</v>
      </c>
      <c r="F43" s="58">
        <v>1</v>
      </c>
      <c r="G43" s="58">
        <v>1</v>
      </c>
      <c r="H43" s="1">
        <v>0</v>
      </c>
      <c r="I43" s="58">
        <v>0</v>
      </c>
      <c r="J43" s="58">
        <v>0</v>
      </c>
      <c r="K43" s="58">
        <v>0</v>
      </c>
      <c r="L43" s="58">
        <v>0</v>
      </c>
      <c r="M43" s="58">
        <v>0</v>
      </c>
      <c r="N43" s="58">
        <v>0</v>
      </c>
      <c r="O43" s="58">
        <v>0</v>
      </c>
      <c r="P43" s="58">
        <v>0</v>
      </c>
      <c r="Q43" s="58">
        <v>0</v>
      </c>
      <c r="R43" s="58">
        <v>0</v>
      </c>
      <c r="S43" s="58">
        <v>0</v>
      </c>
      <c r="T43" s="58">
        <v>0</v>
      </c>
      <c r="U43" s="58">
        <v>0</v>
      </c>
      <c r="V43" s="58">
        <v>0</v>
      </c>
      <c r="W43" s="58">
        <v>0</v>
      </c>
      <c r="X43" s="58">
        <v>0</v>
      </c>
      <c r="Y43" s="58">
        <v>0</v>
      </c>
      <c r="Z43" s="58">
        <v>0</v>
      </c>
      <c r="AA43" s="58">
        <v>0</v>
      </c>
      <c r="AB43" s="58">
        <v>0</v>
      </c>
      <c r="AC43" s="58">
        <v>1</v>
      </c>
      <c r="AD43" s="58">
        <v>0</v>
      </c>
      <c r="AE43" s="58">
        <v>0</v>
      </c>
      <c r="AF43" s="58">
        <v>0</v>
      </c>
      <c r="AG43" s="58" t="str">
        <f>VLOOKUP(BHRAF201920[[#This Row],[OrgID]],'Practice Panel'!$A$14:$F$129,4,FALSE)</f>
        <v>Redbridge</v>
      </c>
      <c r="AH43" s="58" t="str">
        <f>VLOOKUP(BHRAF201920[[#This Row],[OrgID]],'Practice Panel'!$A$14:$F$129,6,FALSE)</f>
        <v>Seven Kings</v>
      </c>
    </row>
    <row r="44" spans="1:34">
      <c r="A44" s="1" t="s">
        <v>406</v>
      </c>
      <c r="B44" s="57">
        <v>44013</v>
      </c>
      <c r="C44" s="57">
        <v>44029</v>
      </c>
      <c r="D44" s="1" t="s">
        <v>352</v>
      </c>
      <c r="E44" s="58">
        <v>1681</v>
      </c>
      <c r="F44" s="58">
        <v>11</v>
      </c>
      <c r="G44" s="58">
        <v>11</v>
      </c>
      <c r="H44" s="1">
        <v>0</v>
      </c>
      <c r="I44" s="58">
        <v>0</v>
      </c>
      <c r="J44" s="58">
        <v>0</v>
      </c>
      <c r="K44" s="58">
        <v>0</v>
      </c>
      <c r="L44" s="58">
        <v>0</v>
      </c>
      <c r="M44" s="58">
        <v>0</v>
      </c>
      <c r="N44" s="58">
        <v>0</v>
      </c>
      <c r="O44" s="58">
        <v>0</v>
      </c>
      <c r="P44" s="58">
        <v>0</v>
      </c>
      <c r="Q44" s="58">
        <v>0</v>
      </c>
      <c r="R44" s="58">
        <v>0</v>
      </c>
      <c r="S44" s="58">
        <v>0</v>
      </c>
      <c r="T44" s="58">
        <v>0</v>
      </c>
      <c r="U44" s="58">
        <v>0</v>
      </c>
      <c r="V44" s="58">
        <v>0</v>
      </c>
      <c r="W44" s="58">
        <v>0</v>
      </c>
      <c r="X44" s="58">
        <v>0</v>
      </c>
      <c r="Y44" s="58">
        <v>0</v>
      </c>
      <c r="Z44" s="58">
        <v>0</v>
      </c>
      <c r="AA44" s="58">
        <v>0</v>
      </c>
      <c r="AB44" s="58">
        <v>0</v>
      </c>
      <c r="AC44" s="58">
        <v>4</v>
      </c>
      <c r="AD44" s="58">
        <v>0</v>
      </c>
      <c r="AE44" s="58">
        <v>0</v>
      </c>
      <c r="AF44" s="58">
        <v>0</v>
      </c>
      <c r="AG44" s="58" t="str">
        <f>VLOOKUP(BHRAF201920[[#This Row],[OrgID]],'Practice Panel'!$A$14:$F$129,4,FALSE)</f>
        <v>Redbridge</v>
      </c>
      <c r="AH44" s="58" t="str">
        <f>VLOOKUP(BHRAF201920[[#This Row],[OrgID]],'Practice Panel'!$A$14:$F$129,6,FALSE)</f>
        <v>Seven Kings</v>
      </c>
    </row>
    <row r="45" spans="1:34">
      <c r="A45" s="1" t="s">
        <v>406</v>
      </c>
      <c r="B45" s="57">
        <v>44013</v>
      </c>
      <c r="C45" s="57">
        <v>44029</v>
      </c>
      <c r="D45" s="1" t="s">
        <v>338</v>
      </c>
      <c r="E45" s="58">
        <v>1000</v>
      </c>
      <c r="F45" s="58">
        <v>0</v>
      </c>
      <c r="G45" s="58">
        <v>0</v>
      </c>
      <c r="H45" s="1">
        <v>0</v>
      </c>
      <c r="I45" s="58">
        <v>0</v>
      </c>
      <c r="J45" s="58">
        <v>0</v>
      </c>
      <c r="K45" s="58">
        <v>0</v>
      </c>
      <c r="L45" s="58">
        <v>0</v>
      </c>
      <c r="M45" s="58">
        <v>0</v>
      </c>
      <c r="N45" s="58">
        <v>0</v>
      </c>
      <c r="O45" s="58">
        <v>0</v>
      </c>
      <c r="P45" s="58">
        <v>0</v>
      </c>
      <c r="Q45" s="58">
        <v>0</v>
      </c>
      <c r="R45" s="58">
        <v>0</v>
      </c>
      <c r="S45" s="58">
        <v>0</v>
      </c>
      <c r="T45" s="58">
        <v>0</v>
      </c>
      <c r="U45" s="58">
        <v>0</v>
      </c>
      <c r="V45" s="58">
        <v>0</v>
      </c>
      <c r="W45" s="58">
        <v>0</v>
      </c>
      <c r="X45" s="58">
        <v>0</v>
      </c>
      <c r="Y45" s="58">
        <v>0</v>
      </c>
      <c r="Z45" s="58">
        <v>0</v>
      </c>
      <c r="AA45" s="58">
        <v>0</v>
      </c>
      <c r="AB45" s="58">
        <v>0</v>
      </c>
      <c r="AC45" s="58">
        <v>1</v>
      </c>
      <c r="AD45" s="58">
        <v>0</v>
      </c>
      <c r="AE45" s="58">
        <v>0</v>
      </c>
      <c r="AF45" s="58">
        <v>0</v>
      </c>
      <c r="AG45" s="58" t="str">
        <f>VLOOKUP(BHRAF201920[[#This Row],[OrgID]],'Practice Panel'!$A$14:$F$129,4,FALSE)</f>
        <v>Redbridge</v>
      </c>
      <c r="AH45" s="58" t="str">
        <f>VLOOKUP(BHRAF201920[[#This Row],[OrgID]],'Practice Panel'!$A$14:$F$129,6,FALSE)</f>
        <v>Fairlop</v>
      </c>
    </row>
    <row r="46" spans="1:34">
      <c r="A46" s="1" t="s">
        <v>406</v>
      </c>
      <c r="B46" s="57">
        <v>44013</v>
      </c>
      <c r="C46" s="57">
        <v>44029</v>
      </c>
      <c r="D46" s="1" t="s">
        <v>336</v>
      </c>
      <c r="E46" s="58">
        <v>1078</v>
      </c>
      <c r="F46" s="58">
        <v>0</v>
      </c>
      <c r="G46" s="58">
        <v>0</v>
      </c>
      <c r="H46" s="1">
        <v>0</v>
      </c>
      <c r="I46" s="58">
        <v>0</v>
      </c>
      <c r="J46" s="58">
        <v>0</v>
      </c>
      <c r="K46" s="58">
        <v>0</v>
      </c>
      <c r="L46" s="58">
        <v>0</v>
      </c>
      <c r="M46" s="58">
        <v>0</v>
      </c>
      <c r="N46" s="58">
        <v>0</v>
      </c>
      <c r="O46" s="58">
        <v>0</v>
      </c>
      <c r="P46" s="58">
        <v>0</v>
      </c>
      <c r="Q46" s="58">
        <v>0</v>
      </c>
      <c r="R46" s="58">
        <v>0</v>
      </c>
      <c r="S46" s="58">
        <v>0</v>
      </c>
      <c r="T46" s="58">
        <v>0</v>
      </c>
      <c r="U46" s="58">
        <v>0</v>
      </c>
      <c r="V46" s="58">
        <v>0</v>
      </c>
      <c r="W46" s="58">
        <v>0</v>
      </c>
      <c r="X46" s="58">
        <v>0</v>
      </c>
      <c r="Y46" s="58">
        <v>0</v>
      </c>
      <c r="Z46" s="58">
        <v>0</v>
      </c>
      <c r="AA46" s="58">
        <v>0</v>
      </c>
      <c r="AB46" s="58">
        <v>0</v>
      </c>
      <c r="AC46" s="58">
        <v>0</v>
      </c>
      <c r="AD46" s="58">
        <v>0</v>
      </c>
      <c r="AE46" s="58">
        <v>0</v>
      </c>
      <c r="AF46" s="58">
        <v>0</v>
      </c>
      <c r="AG46" s="58" t="str">
        <f>VLOOKUP(BHRAF201920[[#This Row],[OrgID]],'Practice Panel'!$A$14:$F$129,4,FALSE)</f>
        <v>Redbridge</v>
      </c>
      <c r="AH46" s="58" t="str">
        <f>VLOOKUP(BHRAF201920[[#This Row],[OrgID]],'Practice Panel'!$A$14:$F$129,6,FALSE)</f>
        <v>Fairlop</v>
      </c>
    </row>
    <row r="47" spans="1:34">
      <c r="A47" s="1" t="s">
        <v>406</v>
      </c>
      <c r="B47" s="57">
        <v>44013</v>
      </c>
      <c r="C47" s="57">
        <v>44029</v>
      </c>
      <c r="D47" s="1" t="s">
        <v>342</v>
      </c>
      <c r="E47" s="58">
        <v>1046</v>
      </c>
      <c r="F47" s="58">
        <v>0</v>
      </c>
      <c r="G47" s="58">
        <v>0</v>
      </c>
      <c r="H47" s="1">
        <v>0</v>
      </c>
      <c r="I47" s="58">
        <v>0</v>
      </c>
      <c r="J47" s="58">
        <v>0</v>
      </c>
      <c r="K47" s="58">
        <v>0</v>
      </c>
      <c r="L47" s="58">
        <v>0</v>
      </c>
      <c r="M47" s="58">
        <v>0</v>
      </c>
      <c r="N47" s="58">
        <v>0</v>
      </c>
      <c r="O47" s="58">
        <v>0</v>
      </c>
      <c r="P47" s="58">
        <v>0</v>
      </c>
      <c r="Q47" s="58">
        <v>0</v>
      </c>
      <c r="R47" s="58">
        <v>0</v>
      </c>
      <c r="S47" s="58">
        <v>0</v>
      </c>
      <c r="T47" s="58">
        <v>0</v>
      </c>
      <c r="U47" s="58">
        <v>0</v>
      </c>
      <c r="V47" s="58">
        <v>0</v>
      </c>
      <c r="W47" s="58">
        <v>0</v>
      </c>
      <c r="X47" s="58">
        <v>0</v>
      </c>
      <c r="Y47" s="58">
        <v>0</v>
      </c>
      <c r="Z47" s="58">
        <v>0</v>
      </c>
      <c r="AA47" s="58">
        <v>0</v>
      </c>
      <c r="AB47" s="58">
        <v>0</v>
      </c>
      <c r="AC47" s="58">
        <v>2</v>
      </c>
      <c r="AD47" s="58">
        <v>0</v>
      </c>
      <c r="AE47" s="58">
        <v>0</v>
      </c>
      <c r="AF47" s="58">
        <v>0</v>
      </c>
      <c r="AG47" s="58" t="str">
        <f>VLOOKUP(BHRAF201920[[#This Row],[OrgID]],'Practice Panel'!$A$14:$F$129,4,FALSE)</f>
        <v>Redbridge</v>
      </c>
      <c r="AH47" s="58" t="str">
        <f>VLOOKUP(BHRAF201920[[#This Row],[OrgID]],'Practice Panel'!$A$14:$F$129,6,FALSE)</f>
        <v>Fairlop</v>
      </c>
    </row>
    <row r="48" spans="1:34">
      <c r="A48" s="1" t="s">
        <v>406</v>
      </c>
      <c r="B48" s="57">
        <v>44013</v>
      </c>
      <c r="C48" s="57">
        <v>44029</v>
      </c>
      <c r="D48" s="1" t="s">
        <v>68</v>
      </c>
      <c r="E48" s="58">
        <v>2223</v>
      </c>
      <c r="F48" s="58">
        <v>1</v>
      </c>
      <c r="G48" s="58">
        <v>1</v>
      </c>
      <c r="H48" s="1">
        <v>0</v>
      </c>
      <c r="I48" s="58">
        <v>0</v>
      </c>
      <c r="J48" s="58">
        <v>0</v>
      </c>
      <c r="K48" s="58">
        <v>0</v>
      </c>
      <c r="L48" s="58">
        <v>0</v>
      </c>
      <c r="M48" s="58">
        <v>0</v>
      </c>
      <c r="N48" s="58">
        <v>0</v>
      </c>
      <c r="O48" s="58">
        <v>0</v>
      </c>
      <c r="P48" s="58">
        <v>0</v>
      </c>
      <c r="Q48" s="58">
        <v>0</v>
      </c>
      <c r="R48" s="58">
        <v>0</v>
      </c>
      <c r="S48" s="58">
        <v>0</v>
      </c>
      <c r="T48" s="58">
        <v>0</v>
      </c>
      <c r="U48" s="58">
        <v>0</v>
      </c>
      <c r="V48" s="58">
        <v>0</v>
      </c>
      <c r="W48" s="58">
        <v>0</v>
      </c>
      <c r="X48" s="58">
        <v>0</v>
      </c>
      <c r="Y48" s="58">
        <v>0</v>
      </c>
      <c r="Z48" s="58">
        <v>0</v>
      </c>
      <c r="AA48" s="58">
        <v>0</v>
      </c>
      <c r="AB48" s="58">
        <v>0</v>
      </c>
      <c r="AC48" s="58">
        <v>3</v>
      </c>
      <c r="AD48" s="58">
        <v>0</v>
      </c>
      <c r="AE48" s="58">
        <v>0</v>
      </c>
      <c r="AF48" s="58">
        <v>0</v>
      </c>
      <c r="AG48" s="58" t="str">
        <f>VLOOKUP(BHRAF201920[[#This Row],[OrgID]],'Practice Panel'!$A$14:$F$129,4,FALSE)</f>
        <v>Barking</v>
      </c>
      <c r="AH48" s="58" t="str">
        <f>VLOOKUP(BHRAF201920[[#This Row],[OrgID]],'Practice Panel'!$A$14:$F$129,6,FALSE)</f>
        <v>West One</v>
      </c>
    </row>
    <row r="49" spans="1:34">
      <c r="A49" s="1" t="s">
        <v>406</v>
      </c>
      <c r="B49" s="57">
        <v>44013</v>
      </c>
      <c r="C49" s="57">
        <v>44029</v>
      </c>
      <c r="D49" s="1" t="s">
        <v>260</v>
      </c>
      <c r="E49" s="58">
        <v>996</v>
      </c>
      <c r="F49" s="58">
        <v>0</v>
      </c>
      <c r="G49" s="58">
        <v>0</v>
      </c>
      <c r="H49" s="1">
        <v>0</v>
      </c>
      <c r="I49" s="58">
        <v>0</v>
      </c>
      <c r="J49" s="58">
        <v>0</v>
      </c>
      <c r="K49" s="58">
        <v>0</v>
      </c>
      <c r="L49" s="58">
        <v>0</v>
      </c>
      <c r="M49" s="58">
        <v>0</v>
      </c>
      <c r="N49" s="58">
        <v>0</v>
      </c>
      <c r="O49" s="58">
        <v>0</v>
      </c>
      <c r="P49" s="58">
        <v>0</v>
      </c>
      <c r="Q49" s="58">
        <v>0</v>
      </c>
      <c r="R49" s="58">
        <v>0</v>
      </c>
      <c r="S49" s="58">
        <v>0</v>
      </c>
      <c r="T49" s="58">
        <v>0</v>
      </c>
      <c r="U49" s="58">
        <v>0</v>
      </c>
      <c r="V49" s="58">
        <v>0</v>
      </c>
      <c r="W49" s="58">
        <v>0</v>
      </c>
      <c r="X49" s="58">
        <v>0</v>
      </c>
      <c r="Y49" s="58">
        <v>0</v>
      </c>
      <c r="Z49" s="58">
        <v>0</v>
      </c>
      <c r="AA49" s="58">
        <v>0</v>
      </c>
      <c r="AB49" s="58">
        <v>0</v>
      </c>
      <c r="AC49" s="58">
        <v>0</v>
      </c>
      <c r="AD49" s="58">
        <v>0</v>
      </c>
      <c r="AE49" s="58">
        <v>0</v>
      </c>
      <c r="AF49" s="58">
        <v>0</v>
      </c>
      <c r="AG49" s="58" t="str">
        <f>VLOOKUP(BHRAF201920[[#This Row],[OrgID]],'Practice Panel'!$A$14:$F$129,4,FALSE)</f>
        <v>Havering</v>
      </c>
      <c r="AH49" s="58" t="str">
        <f>VLOOKUP(BHRAF201920[[#This Row],[OrgID]],'Practice Panel'!$A$14:$F$129,6,FALSE)</f>
        <v>Havering North</v>
      </c>
    </row>
    <row r="50" spans="1:34">
      <c r="A50" s="1" t="s">
        <v>406</v>
      </c>
      <c r="B50" s="57">
        <v>44013</v>
      </c>
      <c r="C50" s="57">
        <v>44029</v>
      </c>
      <c r="D50" s="1" t="s">
        <v>77</v>
      </c>
      <c r="E50" s="58">
        <v>1896</v>
      </c>
      <c r="F50" s="58">
        <v>0</v>
      </c>
      <c r="G50" s="58">
        <v>0</v>
      </c>
      <c r="H50" s="1">
        <v>0</v>
      </c>
      <c r="I50" s="58">
        <v>0</v>
      </c>
      <c r="J50" s="58">
        <v>0</v>
      </c>
      <c r="K50" s="58">
        <v>0</v>
      </c>
      <c r="L50" s="58">
        <v>0</v>
      </c>
      <c r="M50" s="58">
        <v>0</v>
      </c>
      <c r="N50" s="58">
        <v>0</v>
      </c>
      <c r="O50" s="58">
        <v>0</v>
      </c>
      <c r="P50" s="58">
        <v>0</v>
      </c>
      <c r="Q50" s="58">
        <v>0</v>
      </c>
      <c r="R50" s="58">
        <v>0</v>
      </c>
      <c r="S50" s="58">
        <v>0</v>
      </c>
      <c r="T50" s="58">
        <v>0</v>
      </c>
      <c r="U50" s="58">
        <v>0</v>
      </c>
      <c r="V50" s="58">
        <v>0</v>
      </c>
      <c r="W50" s="58">
        <v>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1</v>
      </c>
      <c r="AD50" s="58">
        <v>0</v>
      </c>
      <c r="AE50" s="58">
        <v>0</v>
      </c>
      <c r="AF50" s="58">
        <v>0</v>
      </c>
      <c r="AG50" s="58" t="str">
        <f>VLOOKUP(BHRAF201920[[#This Row],[OrgID]],'Practice Panel'!$A$14:$F$129,4,FALSE)</f>
        <v>Barking</v>
      </c>
      <c r="AH50" s="58" t="str">
        <f>VLOOKUP(BHRAF201920[[#This Row],[OrgID]],'Practice Panel'!$A$14:$F$129,6,FALSE)</f>
        <v>North</v>
      </c>
    </row>
    <row r="51" spans="1:34">
      <c r="A51" s="1" t="s">
        <v>406</v>
      </c>
      <c r="B51" s="57">
        <v>44013</v>
      </c>
      <c r="C51" s="57">
        <v>44029</v>
      </c>
      <c r="D51" s="1" t="s">
        <v>244</v>
      </c>
      <c r="E51" s="58">
        <v>1619</v>
      </c>
      <c r="F51" s="58">
        <v>0</v>
      </c>
      <c r="G51" s="58">
        <v>0</v>
      </c>
      <c r="H51" s="1">
        <v>0</v>
      </c>
      <c r="I51" s="58">
        <v>0</v>
      </c>
      <c r="J51" s="58">
        <v>0</v>
      </c>
      <c r="K51" s="58">
        <v>0</v>
      </c>
      <c r="L51" s="58">
        <v>0</v>
      </c>
      <c r="M51" s="58">
        <v>0</v>
      </c>
      <c r="N51" s="58">
        <v>0</v>
      </c>
      <c r="O51" s="58">
        <v>0</v>
      </c>
      <c r="P51" s="58">
        <v>0</v>
      </c>
      <c r="Q51" s="58">
        <v>0</v>
      </c>
      <c r="R51" s="58">
        <v>0</v>
      </c>
      <c r="S51" s="58">
        <v>0</v>
      </c>
      <c r="T51" s="58">
        <v>0</v>
      </c>
      <c r="U51" s="58">
        <v>0</v>
      </c>
      <c r="V51" s="58">
        <v>0</v>
      </c>
      <c r="W51" s="58">
        <v>0</v>
      </c>
      <c r="X51" s="58">
        <v>0</v>
      </c>
      <c r="Y51" s="58">
        <v>0</v>
      </c>
      <c r="Z51" s="58">
        <v>0</v>
      </c>
      <c r="AA51" s="58">
        <v>0</v>
      </c>
      <c r="AB51" s="58">
        <v>0</v>
      </c>
      <c r="AC51" s="58">
        <v>0</v>
      </c>
      <c r="AD51" s="58">
        <v>0</v>
      </c>
      <c r="AE51" s="58">
        <v>0</v>
      </c>
      <c r="AF51" s="58">
        <v>0</v>
      </c>
      <c r="AG51" s="58" t="str">
        <f>VLOOKUP(BHRAF201920[[#This Row],[OrgID]],'Practice Panel'!$A$14:$F$129,4,FALSE)</f>
        <v>Havering</v>
      </c>
      <c r="AH51" s="58" t="str">
        <f>VLOOKUP(BHRAF201920[[#This Row],[OrgID]],'Practice Panel'!$A$14:$F$129,6,FALSE)</f>
        <v>Havering Crest</v>
      </c>
    </row>
    <row r="52" spans="1:34">
      <c r="A52" s="1" t="s">
        <v>406</v>
      </c>
      <c r="B52" s="57">
        <v>44013</v>
      </c>
      <c r="C52" s="57">
        <v>44029</v>
      </c>
      <c r="D52" s="1" t="s">
        <v>252</v>
      </c>
      <c r="E52" s="58">
        <v>4821</v>
      </c>
      <c r="F52" s="58">
        <v>5</v>
      </c>
      <c r="G52" s="58">
        <v>5</v>
      </c>
      <c r="H52" s="1">
        <v>0</v>
      </c>
      <c r="I52" s="58">
        <v>0</v>
      </c>
      <c r="J52" s="58">
        <v>0</v>
      </c>
      <c r="K52" s="58">
        <v>0</v>
      </c>
      <c r="L52" s="58">
        <v>0</v>
      </c>
      <c r="M52" s="58">
        <v>0</v>
      </c>
      <c r="N52" s="58">
        <v>0</v>
      </c>
      <c r="O52" s="58">
        <v>0</v>
      </c>
      <c r="P52" s="58">
        <v>0</v>
      </c>
      <c r="Q52" s="58">
        <v>0</v>
      </c>
      <c r="R52" s="58">
        <v>0</v>
      </c>
      <c r="S52" s="58">
        <v>0</v>
      </c>
      <c r="T52" s="58">
        <v>0</v>
      </c>
      <c r="U52" s="58">
        <v>0</v>
      </c>
      <c r="V52" s="58">
        <v>0</v>
      </c>
      <c r="W52" s="58">
        <v>0</v>
      </c>
      <c r="X52" s="58">
        <v>0</v>
      </c>
      <c r="Y52" s="58">
        <v>0</v>
      </c>
      <c r="Z52" s="58">
        <v>0</v>
      </c>
      <c r="AA52" s="58">
        <v>0</v>
      </c>
      <c r="AB52" s="58">
        <v>0</v>
      </c>
      <c r="AC52" s="58">
        <v>2</v>
      </c>
      <c r="AD52" s="58">
        <v>0</v>
      </c>
      <c r="AE52" s="58">
        <v>0</v>
      </c>
      <c r="AF52" s="58">
        <v>0</v>
      </c>
      <c r="AG52" s="58" t="str">
        <f>VLOOKUP(BHRAF201920[[#This Row],[OrgID]],'Practice Panel'!$A$14:$F$129,4,FALSE)</f>
        <v>Havering</v>
      </c>
      <c r="AH52" s="58" t="str">
        <f>VLOOKUP(BHRAF201920[[#This Row],[OrgID]],'Practice Panel'!$A$14:$F$129,6,FALSE)</f>
        <v>Havering Marshall</v>
      </c>
    </row>
    <row r="53" spans="1:34">
      <c r="A53" s="1" t="s">
        <v>406</v>
      </c>
      <c r="B53" s="57">
        <v>44013</v>
      </c>
      <c r="C53" s="57">
        <v>44029</v>
      </c>
      <c r="D53" s="1" t="s">
        <v>236</v>
      </c>
      <c r="E53" s="58">
        <v>2697</v>
      </c>
      <c r="F53" s="58">
        <v>8</v>
      </c>
      <c r="G53" s="58">
        <v>8</v>
      </c>
      <c r="H53" s="1">
        <v>0</v>
      </c>
      <c r="I53" s="58">
        <v>0</v>
      </c>
      <c r="J53" s="58">
        <v>0</v>
      </c>
      <c r="K53" s="58">
        <v>0</v>
      </c>
      <c r="L53" s="58">
        <v>0</v>
      </c>
      <c r="M53" s="58">
        <v>0</v>
      </c>
      <c r="N53" s="58">
        <v>0</v>
      </c>
      <c r="O53" s="58">
        <v>0</v>
      </c>
      <c r="P53" s="58">
        <v>0</v>
      </c>
      <c r="Q53" s="58">
        <v>0</v>
      </c>
      <c r="R53" s="58">
        <v>0</v>
      </c>
      <c r="S53" s="58">
        <v>0</v>
      </c>
      <c r="T53" s="58">
        <v>0</v>
      </c>
      <c r="U53" s="58">
        <v>0</v>
      </c>
      <c r="V53" s="58">
        <v>0</v>
      </c>
      <c r="W53" s="58">
        <v>0</v>
      </c>
      <c r="X53" s="58">
        <v>0</v>
      </c>
      <c r="Y53" s="58">
        <v>0</v>
      </c>
      <c r="Z53" s="58">
        <v>0</v>
      </c>
      <c r="AA53" s="58">
        <v>0</v>
      </c>
      <c r="AB53" s="58">
        <v>0</v>
      </c>
      <c r="AC53" s="58">
        <v>2</v>
      </c>
      <c r="AD53" s="58">
        <v>0</v>
      </c>
      <c r="AE53" s="58">
        <v>0</v>
      </c>
      <c r="AF53" s="58">
        <v>0</v>
      </c>
      <c r="AG53" s="58" t="str">
        <f>VLOOKUP(BHRAF201920[[#This Row],[OrgID]],'Practice Panel'!$A$14:$F$129,4,FALSE)</f>
        <v>Havering</v>
      </c>
      <c r="AH53" s="58" t="str">
        <f>VLOOKUP(BHRAF201920[[#This Row],[OrgID]],'Practice Panel'!$A$14:$F$129,6,FALSE)</f>
        <v>Havering Crest</v>
      </c>
    </row>
    <row r="54" spans="1:34">
      <c r="A54" s="1" t="s">
        <v>406</v>
      </c>
      <c r="B54" s="57">
        <v>44013</v>
      </c>
      <c r="C54" s="57">
        <v>44029</v>
      </c>
      <c r="D54" s="1" t="s">
        <v>38</v>
      </c>
      <c r="E54" s="58">
        <v>2840</v>
      </c>
      <c r="F54" s="58">
        <v>1</v>
      </c>
      <c r="G54" s="58">
        <v>1</v>
      </c>
      <c r="H54" s="1">
        <v>0</v>
      </c>
      <c r="I54" s="58">
        <v>0</v>
      </c>
      <c r="J54" s="58">
        <v>0</v>
      </c>
      <c r="K54" s="58">
        <v>0</v>
      </c>
      <c r="L54" s="58">
        <v>0</v>
      </c>
      <c r="M54" s="58">
        <v>0</v>
      </c>
      <c r="N54" s="58">
        <v>0</v>
      </c>
      <c r="O54" s="58">
        <v>0</v>
      </c>
      <c r="P54" s="58">
        <v>0</v>
      </c>
      <c r="Q54" s="58">
        <v>0</v>
      </c>
      <c r="R54" s="58">
        <v>0</v>
      </c>
      <c r="S54" s="58">
        <v>0</v>
      </c>
      <c r="T54" s="58">
        <v>0</v>
      </c>
      <c r="U54" s="58">
        <v>0</v>
      </c>
      <c r="V54" s="58">
        <v>0</v>
      </c>
      <c r="W54" s="58">
        <v>0</v>
      </c>
      <c r="X54" s="58">
        <v>0</v>
      </c>
      <c r="Y54" s="58">
        <v>0</v>
      </c>
      <c r="Z54" s="58">
        <v>0</v>
      </c>
      <c r="AA54" s="58">
        <v>0</v>
      </c>
      <c r="AB54" s="58">
        <v>0</v>
      </c>
      <c r="AC54" s="58">
        <v>2</v>
      </c>
      <c r="AD54" s="58">
        <v>0</v>
      </c>
      <c r="AE54" s="58">
        <v>0</v>
      </c>
      <c r="AF54" s="58">
        <v>0</v>
      </c>
      <c r="AG54" s="58" t="str">
        <f>VLOOKUP(BHRAF201920[[#This Row],[OrgID]],'Practice Panel'!$A$14:$F$129,4,FALSE)</f>
        <v>Barking</v>
      </c>
      <c r="AH54" s="58" t="str">
        <f>VLOOKUP(BHRAF201920[[#This Row],[OrgID]],'Practice Panel'!$A$14:$F$129,6,FALSE)</f>
        <v>East One</v>
      </c>
    </row>
    <row r="55" spans="1:34">
      <c r="A55" s="1" t="s">
        <v>406</v>
      </c>
      <c r="B55" s="57">
        <v>44013</v>
      </c>
      <c r="C55" s="57">
        <v>44029</v>
      </c>
      <c r="D55" s="1" t="s">
        <v>36</v>
      </c>
      <c r="E55" s="58">
        <v>2809</v>
      </c>
      <c r="F55" s="58">
        <v>1</v>
      </c>
      <c r="G55" s="58">
        <v>1</v>
      </c>
      <c r="H55" s="1">
        <v>0</v>
      </c>
      <c r="I55" s="58">
        <v>0</v>
      </c>
      <c r="J55" s="58">
        <v>0</v>
      </c>
      <c r="K55" s="58">
        <v>0</v>
      </c>
      <c r="L55" s="58">
        <v>0</v>
      </c>
      <c r="M55" s="58">
        <v>0</v>
      </c>
      <c r="N55" s="58">
        <v>0</v>
      </c>
      <c r="O55" s="58">
        <v>0</v>
      </c>
      <c r="P55" s="58">
        <v>0</v>
      </c>
      <c r="Q55" s="58">
        <v>0</v>
      </c>
      <c r="R55" s="58">
        <v>0</v>
      </c>
      <c r="S55" s="58">
        <v>0</v>
      </c>
      <c r="T55" s="58">
        <v>0</v>
      </c>
      <c r="U55" s="58">
        <v>0</v>
      </c>
      <c r="V55" s="58">
        <v>0</v>
      </c>
      <c r="W55" s="58">
        <v>0</v>
      </c>
      <c r="X55" s="58">
        <v>0</v>
      </c>
      <c r="Y55" s="58">
        <v>0</v>
      </c>
      <c r="Z55" s="58">
        <v>0</v>
      </c>
      <c r="AA55" s="58">
        <v>0</v>
      </c>
      <c r="AB55" s="58">
        <v>0</v>
      </c>
      <c r="AC55" s="58">
        <v>4</v>
      </c>
      <c r="AD55" s="58">
        <v>0</v>
      </c>
      <c r="AE55" s="58">
        <v>0</v>
      </c>
      <c r="AF55" s="58">
        <v>0</v>
      </c>
      <c r="AG55" s="58" t="str">
        <f>VLOOKUP(BHRAF201920[[#This Row],[OrgID]],'Practice Panel'!$A$14:$F$129,4,FALSE)</f>
        <v>Barking</v>
      </c>
      <c r="AH55" s="58" t="str">
        <f>VLOOKUP(BHRAF201920[[#This Row],[OrgID]],'Practice Panel'!$A$14:$F$129,6,FALSE)</f>
        <v>East One</v>
      </c>
    </row>
    <row r="56" spans="1:34">
      <c r="A56" s="1" t="s">
        <v>406</v>
      </c>
      <c r="B56" s="57">
        <v>44013</v>
      </c>
      <c r="C56" s="57">
        <v>44029</v>
      </c>
      <c r="D56" s="1" t="s">
        <v>266</v>
      </c>
      <c r="E56" s="58">
        <v>3363</v>
      </c>
      <c r="F56" s="58">
        <v>8</v>
      </c>
      <c r="G56" s="58">
        <v>8</v>
      </c>
      <c r="H56" s="1">
        <v>0</v>
      </c>
      <c r="I56" s="58">
        <v>0</v>
      </c>
      <c r="J56" s="58">
        <v>0</v>
      </c>
      <c r="K56" s="58">
        <v>0</v>
      </c>
      <c r="L56" s="58">
        <v>0</v>
      </c>
      <c r="M56" s="58">
        <v>0</v>
      </c>
      <c r="N56" s="58">
        <v>0</v>
      </c>
      <c r="O56" s="58">
        <v>0</v>
      </c>
      <c r="P56" s="58">
        <v>0</v>
      </c>
      <c r="Q56" s="58">
        <v>0</v>
      </c>
      <c r="R56" s="58">
        <v>0</v>
      </c>
      <c r="S56" s="58">
        <v>0</v>
      </c>
      <c r="T56" s="58">
        <v>0</v>
      </c>
      <c r="U56" s="58">
        <v>0</v>
      </c>
      <c r="V56" s="58">
        <v>0</v>
      </c>
      <c r="W56" s="58">
        <v>0</v>
      </c>
      <c r="X56" s="58">
        <v>0</v>
      </c>
      <c r="Y56" s="58">
        <v>0</v>
      </c>
      <c r="Z56" s="58">
        <v>0</v>
      </c>
      <c r="AA56" s="58">
        <v>0</v>
      </c>
      <c r="AB56" s="58">
        <v>0</v>
      </c>
      <c r="AC56" s="58">
        <v>1</v>
      </c>
      <c r="AD56" s="58">
        <v>0</v>
      </c>
      <c r="AE56" s="58">
        <v>0</v>
      </c>
      <c r="AF56" s="58">
        <v>0</v>
      </c>
      <c r="AG56" s="58" t="str">
        <f>VLOOKUP(BHRAF201920[[#This Row],[OrgID]],'Practice Panel'!$A$14:$F$129,4,FALSE)</f>
        <v>Havering</v>
      </c>
      <c r="AH56" s="58" t="str">
        <f>VLOOKUP(BHRAF201920[[#This Row],[OrgID]],'Practice Panel'!$A$14:$F$129,6,FALSE)</f>
        <v>Havering North</v>
      </c>
    </row>
    <row r="57" spans="1:34">
      <c r="A57" s="1" t="s">
        <v>406</v>
      </c>
      <c r="B57" s="57">
        <v>44013</v>
      </c>
      <c r="C57" s="57">
        <v>44029</v>
      </c>
      <c r="D57" s="1" t="s">
        <v>72</v>
      </c>
      <c r="E57" s="58">
        <v>2333</v>
      </c>
      <c r="F57" s="58">
        <v>0</v>
      </c>
      <c r="G57" s="58">
        <v>0</v>
      </c>
      <c r="H57" s="1">
        <v>0</v>
      </c>
      <c r="I57" s="58">
        <v>0</v>
      </c>
      <c r="J57" s="58">
        <v>0</v>
      </c>
      <c r="K57" s="58">
        <v>0</v>
      </c>
      <c r="L57" s="58">
        <v>0</v>
      </c>
      <c r="M57" s="58">
        <v>0</v>
      </c>
      <c r="N57" s="58">
        <v>0</v>
      </c>
      <c r="O57" s="58">
        <v>0</v>
      </c>
      <c r="P57" s="58">
        <v>0</v>
      </c>
      <c r="Q57" s="58">
        <v>0</v>
      </c>
      <c r="R57" s="58">
        <v>0</v>
      </c>
      <c r="S57" s="58">
        <v>0</v>
      </c>
      <c r="T57" s="58">
        <v>0</v>
      </c>
      <c r="U57" s="58">
        <v>0</v>
      </c>
      <c r="V57" s="58">
        <v>0</v>
      </c>
      <c r="W57" s="58">
        <v>0</v>
      </c>
      <c r="X57" s="58">
        <v>0</v>
      </c>
      <c r="Y57" s="58">
        <v>0</v>
      </c>
      <c r="Z57" s="58">
        <v>0</v>
      </c>
      <c r="AA57" s="58">
        <v>0</v>
      </c>
      <c r="AB57" s="58">
        <v>0</v>
      </c>
      <c r="AC57" s="58">
        <v>2</v>
      </c>
      <c r="AD57" s="58">
        <v>0</v>
      </c>
      <c r="AE57" s="58">
        <v>0</v>
      </c>
      <c r="AF57" s="58">
        <v>0</v>
      </c>
      <c r="AG57" s="58" t="str">
        <f>VLOOKUP(BHRAF201920[[#This Row],[OrgID]],'Practice Panel'!$A$14:$F$129,4,FALSE)</f>
        <v>Barking</v>
      </c>
      <c r="AH57" s="58" t="str">
        <f>VLOOKUP(BHRAF201920[[#This Row],[OrgID]],'Practice Panel'!$A$14:$F$129,6,FALSE)</f>
        <v>West One</v>
      </c>
    </row>
    <row r="58" spans="1:34">
      <c r="A58" s="1" t="s">
        <v>406</v>
      </c>
      <c r="B58" s="57">
        <v>44013</v>
      </c>
      <c r="C58" s="57">
        <v>44029</v>
      </c>
      <c r="D58" s="1" t="s">
        <v>258</v>
      </c>
      <c r="E58" s="58">
        <v>3494</v>
      </c>
      <c r="F58" s="58">
        <v>3</v>
      </c>
      <c r="G58" s="58">
        <v>3</v>
      </c>
      <c r="H58" s="1">
        <v>0</v>
      </c>
      <c r="I58" s="58">
        <v>0</v>
      </c>
      <c r="J58" s="58">
        <v>0</v>
      </c>
      <c r="K58" s="58">
        <v>0</v>
      </c>
      <c r="L58" s="58">
        <v>0</v>
      </c>
      <c r="M58" s="58">
        <v>0</v>
      </c>
      <c r="N58" s="58">
        <v>0</v>
      </c>
      <c r="O58" s="58">
        <v>0</v>
      </c>
      <c r="P58" s="58">
        <v>0</v>
      </c>
      <c r="Q58" s="58">
        <v>0</v>
      </c>
      <c r="R58" s="58">
        <v>0</v>
      </c>
      <c r="S58" s="58">
        <v>0</v>
      </c>
      <c r="T58" s="58">
        <v>0</v>
      </c>
      <c r="U58" s="58">
        <v>0</v>
      </c>
      <c r="V58" s="58">
        <v>0</v>
      </c>
      <c r="W58" s="58">
        <v>0</v>
      </c>
      <c r="X58" s="58">
        <v>0</v>
      </c>
      <c r="Y58" s="58">
        <v>0</v>
      </c>
      <c r="Z58" s="58">
        <v>0</v>
      </c>
      <c r="AA58" s="58">
        <v>0</v>
      </c>
      <c r="AB58" s="58">
        <v>0</v>
      </c>
      <c r="AC58" s="58">
        <v>3</v>
      </c>
      <c r="AD58" s="58">
        <v>0</v>
      </c>
      <c r="AE58" s="58">
        <v>0</v>
      </c>
      <c r="AF58" s="58">
        <v>0</v>
      </c>
      <c r="AG58" s="58" t="str">
        <f>VLOOKUP(BHRAF201920[[#This Row],[OrgID]],'Practice Panel'!$A$14:$F$129,4,FALSE)</f>
        <v>Havering</v>
      </c>
      <c r="AH58" s="58" t="str">
        <f>VLOOKUP(BHRAF201920[[#This Row],[OrgID]],'Practice Panel'!$A$14:$F$129,6,FALSE)</f>
        <v>Havering North</v>
      </c>
    </row>
    <row r="59" spans="1:34">
      <c r="A59" s="1" t="s">
        <v>406</v>
      </c>
      <c r="B59" s="57">
        <v>44013</v>
      </c>
      <c r="C59" s="57">
        <v>44029</v>
      </c>
      <c r="D59" s="1" t="s">
        <v>290</v>
      </c>
      <c r="E59" s="58">
        <v>5935</v>
      </c>
      <c r="F59" s="58">
        <v>13</v>
      </c>
      <c r="G59" s="58">
        <v>13</v>
      </c>
      <c r="H59" s="1">
        <v>0</v>
      </c>
      <c r="I59" s="58">
        <v>0</v>
      </c>
      <c r="J59" s="58">
        <v>0</v>
      </c>
      <c r="K59" s="58">
        <v>0</v>
      </c>
      <c r="L59" s="58">
        <v>0</v>
      </c>
      <c r="M59" s="58">
        <v>0</v>
      </c>
      <c r="N59" s="58">
        <v>0</v>
      </c>
      <c r="O59" s="58">
        <v>0</v>
      </c>
      <c r="P59" s="58">
        <v>0</v>
      </c>
      <c r="Q59" s="58">
        <v>0</v>
      </c>
      <c r="R59" s="58">
        <v>0</v>
      </c>
      <c r="S59" s="58">
        <v>0</v>
      </c>
      <c r="T59" s="58">
        <v>0</v>
      </c>
      <c r="U59" s="58">
        <v>0</v>
      </c>
      <c r="V59" s="58">
        <v>0</v>
      </c>
      <c r="W59" s="58">
        <v>0</v>
      </c>
      <c r="X59" s="58">
        <v>0</v>
      </c>
      <c r="Y59" s="58">
        <v>0</v>
      </c>
      <c r="Z59" s="58">
        <v>0</v>
      </c>
      <c r="AA59" s="58">
        <v>0</v>
      </c>
      <c r="AB59" s="58">
        <v>0</v>
      </c>
      <c r="AC59" s="58">
        <v>9</v>
      </c>
      <c r="AD59" s="58">
        <v>0</v>
      </c>
      <c r="AE59" s="58">
        <v>0</v>
      </c>
      <c r="AF59" s="58">
        <v>0</v>
      </c>
      <c r="AG59" s="58" t="str">
        <f>VLOOKUP(BHRAF201920[[#This Row],[OrgID]],'Practice Panel'!$A$14:$F$129,4,FALSE)</f>
        <v>Havering</v>
      </c>
      <c r="AH59" s="58" t="str">
        <f>VLOOKUP(BHRAF201920[[#This Row],[OrgID]],'Practice Panel'!$A$14:$F$129,6,FALSE)</f>
        <v>Havering South</v>
      </c>
    </row>
    <row r="60" spans="1:34">
      <c r="A60" s="1" t="s">
        <v>406</v>
      </c>
      <c r="B60" s="57">
        <v>44013</v>
      </c>
      <c r="C60" s="57">
        <v>44029</v>
      </c>
      <c r="D60" s="1" t="s">
        <v>308</v>
      </c>
      <c r="E60" s="58">
        <v>4687</v>
      </c>
      <c r="F60" s="58">
        <v>2</v>
      </c>
      <c r="G60" s="58">
        <v>2</v>
      </c>
      <c r="H60" s="1">
        <v>0</v>
      </c>
      <c r="I60" s="58">
        <v>0</v>
      </c>
      <c r="J60" s="58">
        <v>0</v>
      </c>
      <c r="K60" s="58">
        <v>0</v>
      </c>
      <c r="L60" s="58">
        <v>0</v>
      </c>
      <c r="M60" s="58">
        <v>0</v>
      </c>
      <c r="N60" s="58">
        <v>0</v>
      </c>
      <c r="O60" s="58">
        <v>0</v>
      </c>
      <c r="P60" s="58">
        <v>0</v>
      </c>
      <c r="Q60" s="58">
        <v>0</v>
      </c>
      <c r="R60" s="58">
        <v>0</v>
      </c>
      <c r="S60" s="58">
        <v>0</v>
      </c>
      <c r="T60" s="58">
        <v>0</v>
      </c>
      <c r="U60" s="58">
        <v>0</v>
      </c>
      <c r="V60" s="58">
        <v>0</v>
      </c>
      <c r="W60" s="58">
        <v>0</v>
      </c>
      <c r="X60" s="58">
        <v>0</v>
      </c>
      <c r="Y60" s="58">
        <v>0</v>
      </c>
      <c r="Z60" s="58">
        <v>0</v>
      </c>
      <c r="AA60" s="58">
        <v>0</v>
      </c>
      <c r="AB60" s="58">
        <v>0</v>
      </c>
      <c r="AC60" s="58">
        <v>4</v>
      </c>
      <c r="AD60" s="58">
        <v>0</v>
      </c>
      <c r="AE60" s="58">
        <v>0</v>
      </c>
      <c r="AF60" s="58">
        <v>0</v>
      </c>
      <c r="AG60" s="58" t="str">
        <f>VLOOKUP(BHRAF201920[[#This Row],[OrgID]],'Practice Panel'!$A$14:$F$129,4,FALSE)</f>
        <v>Havering</v>
      </c>
      <c r="AH60" s="58" t="str">
        <f>VLOOKUP(BHRAF201920[[#This Row],[OrgID]],'Practice Panel'!$A$14:$F$129,6,FALSE)</f>
        <v>Havering South</v>
      </c>
    </row>
    <row r="61" spans="1:34">
      <c r="A61" s="1" t="s">
        <v>406</v>
      </c>
      <c r="B61" s="57">
        <v>44013</v>
      </c>
      <c r="C61" s="57">
        <v>44029</v>
      </c>
      <c r="D61" s="1" t="s">
        <v>33</v>
      </c>
      <c r="E61" s="58">
        <v>1496</v>
      </c>
      <c r="F61" s="58">
        <v>1</v>
      </c>
      <c r="G61" s="58">
        <v>1</v>
      </c>
      <c r="H61" s="1">
        <v>0</v>
      </c>
      <c r="I61" s="58">
        <v>0</v>
      </c>
      <c r="J61" s="58">
        <v>0</v>
      </c>
      <c r="K61" s="58">
        <v>0</v>
      </c>
      <c r="L61" s="58">
        <v>0</v>
      </c>
      <c r="M61" s="58">
        <v>0</v>
      </c>
      <c r="N61" s="58">
        <v>0</v>
      </c>
      <c r="O61" s="58">
        <v>0</v>
      </c>
      <c r="P61" s="58">
        <v>0</v>
      </c>
      <c r="Q61" s="58">
        <v>0</v>
      </c>
      <c r="R61" s="58">
        <v>0</v>
      </c>
      <c r="S61" s="58">
        <v>0</v>
      </c>
      <c r="T61" s="58">
        <v>0</v>
      </c>
      <c r="U61" s="58">
        <v>0</v>
      </c>
      <c r="V61" s="58">
        <v>0</v>
      </c>
      <c r="W61" s="58">
        <v>0</v>
      </c>
      <c r="X61" s="58">
        <v>0</v>
      </c>
      <c r="Y61" s="58">
        <v>0</v>
      </c>
      <c r="Z61" s="58">
        <v>0</v>
      </c>
      <c r="AA61" s="58">
        <v>0</v>
      </c>
      <c r="AB61" s="58">
        <v>0</v>
      </c>
      <c r="AC61" s="58">
        <v>0</v>
      </c>
      <c r="AD61" s="58">
        <v>0</v>
      </c>
      <c r="AE61" s="58">
        <v>0</v>
      </c>
      <c r="AF61" s="58">
        <v>0</v>
      </c>
      <c r="AG61" s="58" t="str">
        <f>VLOOKUP(BHRAF201920[[#This Row],[OrgID]],'Practice Panel'!$A$14:$F$129,4,FALSE)</f>
        <v>Barking</v>
      </c>
      <c r="AH61" s="58" t="str">
        <f>VLOOKUP(BHRAF201920[[#This Row],[OrgID]],'Practice Panel'!$A$14:$F$129,6,FALSE)</f>
        <v>East One</v>
      </c>
    </row>
    <row r="62" spans="1:34">
      <c r="A62" s="1" t="s">
        <v>406</v>
      </c>
      <c r="B62" s="57">
        <v>44013</v>
      </c>
      <c r="C62" s="57">
        <v>44029</v>
      </c>
      <c r="D62" s="1" t="s">
        <v>57</v>
      </c>
      <c r="E62" s="58">
        <v>2075</v>
      </c>
      <c r="F62" s="58">
        <v>0</v>
      </c>
      <c r="G62" s="58">
        <v>0</v>
      </c>
      <c r="H62" s="1">
        <v>0</v>
      </c>
      <c r="I62" s="58">
        <v>0</v>
      </c>
      <c r="J62" s="58">
        <v>0</v>
      </c>
      <c r="K62" s="58">
        <v>0</v>
      </c>
      <c r="L62" s="58">
        <v>0</v>
      </c>
      <c r="M62" s="58">
        <v>0</v>
      </c>
      <c r="N62" s="58">
        <v>0</v>
      </c>
      <c r="O62" s="58">
        <v>0</v>
      </c>
      <c r="P62" s="58">
        <v>0</v>
      </c>
      <c r="Q62" s="58">
        <v>0</v>
      </c>
      <c r="R62" s="58">
        <v>0</v>
      </c>
      <c r="S62" s="58">
        <v>0</v>
      </c>
      <c r="T62" s="58">
        <v>0</v>
      </c>
      <c r="U62" s="58">
        <v>0</v>
      </c>
      <c r="V62" s="58">
        <v>0</v>
      </c>
      <c r="W62" s="58">
        <v>0</v>
      </c>
      <c r="X62" s="58">
        <v>0</v>
      </c>
      <c r="Y62" s="58">
        <v>0</v>
      </c>
      <c r="Z62" s="58">
        <v>0</v>
      </c>
      <c r="AA62" s="58">
        <v>0</v>
      </c>
      <c r="AB62" s="58">
        <v>0</v>
      </c>
      <c r="AC62" s="58">
        <v>0</v>
      </c>
      <c r="AD62" s="58">
        <v>0</v>
      </c>
      <c r="AE62" s="58">
        <v>0</v>
      </c>
      <c r="AF62" s="58">
        <v>0</v>
      </c>
      <c r="AG62" s="58" t="str">
        <f>VLOOKUP(BHRAF201920[[#This Row],[OrgID]],'Practice Panel'!$A$14:$F$129,4,FALSE)</f>
        <v>Barking</v>
      </c>
      <c r="AH62" s="58" t="str">
        <f>VLOOKUP(BHRAF201920[[#This Row],[OrgID]],'Practice Panel'!$A$14:$F$129,6,FALSE)</f>
        <v>East</v>
      </c>
    </row>
    <row r="63" spans="1:34">
      <c r="A63" s="1" t="s">
        <v>406</v>
      </c>
      <c r="B63" s="57">
        <v>44013</v>
      </c>
      <c r="C63" s="57">
        <v>44029</v>
      </c>
      <c r="D63" s="1" t="s">
        <v>75</v>
      </c>
      <c r="E63" s="58">
        <v>5601</v>
      </c>
      <c r="F63" s="58">
        <v>4</v>
      </c>
      <c r="G63" s="58">
        <v>4</v>
      </c>
      <c r="H63" s="1">
        <v>0</v>
      </c>
      <c r="I63" s="58">
        <v>0</v>
      </c>
      <c r="J63" s="58">
        <v>0</v>
      </c>
      <c r="K63" s="58">
        <v>0</v>
      </c>
      <c r="L63" s="58">
        <v>0</v>
      </c>
      <c r="M63" s="58">
        <v>0</v>
      </c>
      <c r="N63" s="58">
        <v>0</v>
      </c>
      <c r="O63" s="58">
        <v>0</v>
      </c>
      <c r="P63" s="58">
        <v>0</v>
      </c>
      <c r="Q63" s="58">
        <v>0</v>
      </c>
      <c r="R63" s="58">
        <v>0</v>
      </c>
      <c r="S63" s="58">
        <v>0</v>
      </c>
      <c r="T63" s="58">
        <v>0</v>
      </c>
      <c r="U63" s="58">
        <v>0</v>
      </c>
      <c r="V63" s="58">
        <v>0</v>
      </c>
      <c r="W63" s="58">
        <v>0</v>
      </c>
      <c r="X63" s="58">
        <v>0</v>
      </c>
      <c r="Y63" s="58">
        <v>0</v>
      </c>
      <c r="Z63" s="58">
        <v>0</v>
      </c>
      <c r="AA63" s="58">
        <v>0</v>
      </c>
      <c r="AB63" s="58">
        <v>0</v>
      </c>
      <c r="AC63" s="58">
        <v>0</v>
      </c>
      <c r="AD63" s="58">
        <v>0</v>
      </c>
      <c r="AE63" s="58">
        <v>0</v>
      </c>
      <c r="AF63" s="58">
        <v>0</v>
      </c>
      <c r="AG63" s="58" t="str">
        <f>VLOOKUP(BHRAF201920[[#This Row],[OrgID]],'Practice Panel'!$A$14:$F$129,4,FALSE)</f>
        <v>Barking</v>
      </c>
      <c r="AH63" s="58" t="str">
        <f>VLOOKUP(BHRAF201920[[#This Row],[OrgID]],'Practice Panel'!$A$14:$F$129,6,FALSE)</f>
        <v>North</v>
      </c>
    </row>
    <row r="64" spans="1:34">
      <c r="A64" s="1" t="s">
        <v>406</v>
      </c>
      <c r="B64" s="57">
        <v>44013</v>
      </c>
      <c r="C64" s="57">
        <v>44029</v>
      </c>
      <c r="D64" s="1" t="s">
        <v>292</v>
      </c>
      <c r="E64" s="58">
        <v>2415</v>
      </c>
      <c r="F64" s="58">
        <v>4</v>
      </c>
      <c r="G64" s="58">
        <v>4</v>
      </c>
      <c r="H64" s="1">
        <v>0</v>
      </c>
      <c r="I64" s="58">
        <v>0</v>
      </c>
      <c r="J64" s="58">
        <v>0</v>
      </c>
      <c r="K64" s="58">
        <v>0</v>
      </c>
      <c r="L64" s="58">
        <v>0</v>
      </c>
      <c r="M64" s="58">
        <v>0</v>
      </c>
      <c r="N64" s="58">
        <v>0</v>
      </c>
      <c r="O64" s="58">
        <v>0</v>
      </c>
      <c r="P64" s="58">
        <v>0</v>
      </c>
      <c r="Q64" s="58">
        <v>0</v>
      </c>
      <c r="R64" s="58">
        <v>0</v>
      </c>
      <c r="S64" s="58">
        <v>0</v>
      </c>
      <c r="T64" s="58">
        <v>0</v>
      </c>
      <c r="U64" s="58">
        <v>0</v>
      </c>
      <c r="V64" s="58">
        <v>0</v>
      </c>
      <c r="W64" s="58">
        <v>0</v>
      </c>
      <c r="X64" s="58">
        <v>0</v>
      </c>
      <c r="Y64" s="58">
        <v>0</v>
      </c>
      <c r="Z64" s="58">
        <v>0</v>
      </c>
      <c r="AA64" s="58">
        <v>0</v>
      </c>
      <c r="AB64" s="58">
        <v>0</v>
      </c>
      <c r="AC64" s="58">
        <v>4</v>
      </c>
      <c r="AD64" s="58">
        <v>0</v>
      </c>
      <c r="AE64" s="58">
        <v>0</v>
      </c>
      <c r="AF64" s="58">
        <v>0</v>
      </c>
      <c r="AG64" s="58" t="str">
        <f>VLOOKUP(BHRAF201920[[#This Row],[OrgID]],'Practice Panel'!$A$14:$F$129,4,FALSE)</f>
        <v>Havering</v>
      </c>
      <c r="AH64" s="58" t="str">
        <f>VLOOKUP(BHRAF201920[[#This Row],[OrgID]],'Practice Panel'!$A$14:$F$129,6,FALSE)</f>
        <v>Havering South</v>
      </c>
    </row>
    <row r="65" spans="1:34">
      <c r="A65" s="1" t="s">
        <v>406</v>
      </c>
      <c r="B65" s="57">
        <v>44013</v>
      </c>
      <c r="C65" s="57">
        <v>44029</v>
      </c>
      <c r="D65" s="1" t="s">
        <v>302</v>
      </c>
      <c r="E65" s="58">
        <v>2215</v>
      </c>
      <c r="F65" s="58">
        <v>1</v>
      </c>
      <c r="G65" s="58">
        <v>1</v>
      </c>
      <c r="H65" s="1">
        <v>0</v>
      </c>
      <c r="I65" s="58">
        <v>0</v>
      </c>
      <c r="J65" s="58">
        <v>0</v>
      </c>
      <c r="K65" s="58">
        <v>0</v>
      </c>
      <c r="L65" s="58">
        <v>0</v>
      </c>
      <c r="M65" s="58">
        <v>0</v>
      </c>
      <c r="N65" s="58">
        <v>0</v>
      </c>
      <c r="O65" s="58">
        <v>0</v>
      </c>
      <c r="P65" s="58">
        <v>0</v>
      </c>
      <c r="Q65" s="58">
        <v>0</v>
      </c>
      <c r="R65" s="58">
        <v>0</v>
      </c>
      <c r="S65" s="58">
        <v>0</v>
      </c>
      <c r="T65" s="58">
        <v>0</v>
      </c>
      <c r="U65" s="58">
        <v>0</v>
      </c>
      <c r="V65" s="58">
        <v>0</v>
      </c>
      <c r="W65" s="58">
        <v>0</v>
      </c>
      <c r="X65" s="58">
        <v>0</v>
      </c>
      <c r="Y65" s="58">
        <v>0</v>
      </c>
      <c r="Z65" s="58">
        <v>0</v>
      </c>
      <c r="AA65" s="58">
        <v>0</v>
      </c>
      <c r="AB65" s="58">
        <v>0</v>
      </c>
      <c r="AC65" s="58">
        <v>5</v>
      </c>
      <c r="AD65" s="58">
        <v>0</v>
      </c>
      <c r="AE65" s="58">
        <v>0</v>
      </c>
      <c r="AF65" s="58">
        <v>0</v>
      </c>
      <c r="AG65" s="58" t="str">
        <f>VLOOKUP(BHRAF201920[[#This Row],[OrgID]],'Practice Panel'!$A$14:$F$129,4,FALSE)</f>
        <v>Havering</v>
      </c>
      <c r="AH65" s="58" t="str">
        <f>VLOOKUP(BHRAF201920[[#This Row],[OrgID]],'Practice Panel'!$A$14:$F$129,6,FALSE)</f>
        <v>Havering South</v>
      </c>
    </row>
    <row r="66" spans="1:34">
      <c r="A66" s="1" t="s">
        <v>406</v>
      </c>
      <c r="B66" s="57">
        <v>44013</v>
      </c>
      <c r="C66" s="57">
        <v>44029</v>
      </c>
      <c r="D66" s="1" t="s">
        <v>242</v>
      </c>
      <c r="E66" s="58">
        <v>2747</v>
      </c>
      <c r="F66" s="58">
        <v>5</v>
      </c>
      <c r="G66" s="58">
        <v>5</v>
      </c>
      <c r="H66" s="1">
        <v>0</v>
      </c>
      <c r="I66" s="58">
        <v>0</v>
      </c>
      <c r="J66" s="58">
        <v>0</v>
      </c>
      <c r="K66" s="58">
        <v>0</v>
      </c>
      <c r="L66" s="58">
        <v>0</v>
      </c>
      <c r="M66" s="58">
        <v>0</v>
      </c>
      <c r="N66" s="58">
        <v>0</v>
      </c>
      <c r="O66" s="58">
        <v>0</v>
      </c>
      <c r="P66" s="58">
        <v>0</v>
      </c>
      <c r="Q66" s="58">
        <v>0</v>
      </c>
      <c r="R66" s="58">
        <v>0</v>
      </c>
      <c r="S66" s="58">
        <v>0</v>
      </c>
      <c r="T66" s="58">
        <v>0</v>
      </c>
      <c r="U66" s="58">
        <v>0</v>
      </c>
      <c r="V66" s="58">
        <v>0</v>
      </c>
      <c r="W66" s="58">
        <v>0</v>
      </c>
      <c r="X66" s="58">
        <v>0</v>
      </c>
      <c r="Y66" s="58">
        <v>0</v>
      </c>
      <c r="Z66" s="58">
        <v>0</v>
      </c>
      <c r="AA66" s="58">
        <v>0</v>
      </c>
      <c r="AB66" s="58">
        <v>0</v>
      </c>
      <c r="AC66" s="58">
        <v>0</v>
      </c>
      <c r="AD66" s="58">
        <v>0</v>
      </c>
      <c r="AE66" s="58">
        <v>0</v>
      </c>
      <c r="AF66" s="58">
        <v>0</v>
      </c>
      <c r="AG66" s="58" t="str">
        <f>VLOOKUP(BHRAF201920[[#This Row],[OrgID]],'Practice Panel'!$A$14:$F$129,4,FALSE)</f>
        <v>Havering</v>
      </c>
      <c r="AH66" s="58" t="str">
        <f>VLOOKUP(BHRAF201920[[#This Row],[OrgID]],'Practice Panel'!$A$14:$F$129,6,FALSE)</f>
        <v>Havering Crest</v>
      </c>
    </row>
    <row r="67" spans="1:34">
      <c r="A67" s="1" t="s">
        <v>406</v>
      </c>
      <c r="B67" s="57">
        <v>44013</v>
      </c>
      <c r="C67" s="57">
        <v>44029</v>
      </c>
      <c r="D67" s="1" t="s">
        <v>66</v>
      </c>
      <c r="E67" s="58">
        <v>1559</v>
      </c>
      <c r="F67" s="58">
        <v>7</v>
      </c>
      <c r="G67" s="58">
        <v>7</v>
      </c>
      <c r="H67" s="1">
        <v>0</v>
      </c>
      <c r="I67" s="58">
        <v>0</v>
      </c>
      <c r="J67" s="58">
        <v>0</v>
      </c>
      <c r="K67" s="58">
        <v>0</v>
      </c>
      <c r="L67" s="58">
        <v>0</v>
      </c>
      <c r="M67" s="58">
        <v>0</v>
      </c>
      <c r="N67" s="58">
        <v>0</v>
      </c>
      <c r="O67" s="58">
        <v>0</v>
      </c>
      <c r="P67" s="58">
        <v>0</v>
      </c>
      <c r="Q67" s="58">
        <v>0</v>
      </c>
      <c r="R67" s="58">
        <v>0</v>
      </c>
      <c r="S67" s="58">
        <v>0</v>
      </c>
      <c r="T67" s="58">
        <v>0</v>
      </c>
      <c r="U67" s="58">
        <v>0</v>
      </c>
      <c r="V67" s="58">
        <v>0</v>
      </c>
      <c r="W67" s="58">
        <v>0</v>
      </c>
      <c r="X67" s="58">
        <v>0</v>
      </c>
      <c r="Y67" s="58">
        <v>0</v>
      </c>
      <c r="Z67" s="58">
        <v>0</v>
      </c>
      <c r="AA67" s="58">
        <v>0</v>
      </c>
      <c r="AB67" s="58">
        <v>0</v>
      </c>
      <c r="AC67" s="58">
        <v>2</v>
      </c>
      <c r="AD67" s="58">
        <v>0</v>
      </c>
      <c r="AE67" s="58">
        <v>0</v>
      </c>
      <c r="AF67" s="58">
        <v>0</v>
      </c>
      <c r="AG67" s="58" t="str">
        <f>VLOOKUP(BHRAF201920[[#This Row],[OrgID]],'Practice Panel'!$A$14:$F$129,4,FALSE)</f>
        <v>Barking</v>
      </c>
      <c r="AH67" s="58" t="str">
        <f>VLOOKUP(BHRAF201920[[#This Row],[OrgID]],'Practice Panel'!$A$14:$F$129,6,FALSE)</f>
        <v>West One</v>
      </c>
    </row>
    <row r="68" spans="1:34">
      <c r="A68" s="1" t="s">
        <v>406</v>
      </c>
      <c r="B68" s="57">
        <v>44013</v>
      </c>
      <c r="C68" s="57">
        <v>44029</v>
      </c>
      <c r="D68" s="1" t="s">
        <v>81</v>
      </c>
      <c r="E68" s="58">
        <v>5261</v>
      </c>
      <c r="F68" s="58">
        <v>0</v>
      </c>
      <c r="G68" s="58">
        <v>0</v>
      </c>
      <c r="H68" s="1">
        <v>0</v>
      </c>
      <c r="I68" s="58">
        <v>0</v>
      </c>
      <c r="J68" s="58">
        <v>0</v>
      </c>
      <c r="K68" s="58">
        <v>0</v>
      </c>
      <c r="L68" s="58">
        <v>0</v>
      </c>
      <c r="M68" s="58">
        <v>0</v>
      </c>
      <c r="N68" s="58">
        <v>0</v>
      </c>
      <c r="O68" s="58">
        <v>0</v>
      </c>
      <c r="P68" s="58">
        <v>0</v>
      </c>
      <c r="Q68" s="58">
        <v>0</v>
      </c>
      <c r="R68" s="58">
        <v>0</v>
      </c>
      <c r="S68" s="58">
        <v>0</v>
      </c>
      <c r="T68" s="58">
        <v>0</v>
      </c>
      <c r="U68" s="58">
        <v>0</v>
      </c>
      <c r="V68" s="58">
        <v>0</v>
      </c>
      <c r="W68" s="58">
        <v>0</v>
      </c>
      <c r="X68" s="58">
        <v>0</v>
      </c>
      <c r="Y68" s="58">
        <v>0</v>
      </c>
      <c r="Z68" s="58">
        <v>0</v>
      </c>
      <c r="AA68" s="58">
        <v>0</v>
      </c>
      <c r="AB68" s="58">
        <v>0</v>
      </c>
      <c r="AC68" s="58">
        <v>1</v>
      </c>
      <c r="AD68" s="58">
        <v>0</v>
      </c>
      <c r="AE68" s="58">
        <v>0</v>
      </c>
      <c r="AF68" s="58">
        <v>0</v>
      </c>
      <c r="AG68" s="58" t="str">
        <f>VLOOKUP(BHRAF201920[[#This Row],[OrgID]],'Practice Panel'!$A$14:$F$129,4,FALSE)</f>
        <v>Barking</v>
      </c>
      <c r="AH68" s="58" t="str">
        <f>VLOOKUP(BHRAF201920[[#This Row],[OrgID]],'Practice Panel'!$A$14:$F$129,6,FALSE)</f>
        <v>North</v>
      </c>
    </row>
    <row r="69" spans="1:34">
      <c r="A69" s="1" t="s">
        <v>406</v>
      </c>
      <c r="B69" s="57">
        <v>44013</v>
      </c>
      <c r="C69" s="57">
        <v>44029</v>
      </c>
      <c r="D69" s="1" t="s">
        <v>238</v>
      </c>
      <c r="E69" s="58">
        <v>1557</v>
      </c>
      <c r="F69" s="58">
        <v>1</v>
      </c>
      <c r="G69" s="58">
        <v>1</v>
      </c>
      <c r="H69" s="1">
        <v>0</v>
      </c>
      <c r="I69" s="58">
        <v>0</v>
      </c>
      <c r="J69" s="58">
        <v>0</v>
      </c>
      <c r="K69" s="58">
        <v>0</v>
      </c>
      <c r="L69" s="58">
        <v>0</v>
      </c>
      <c r="M69" s="58">
        <v>0</v>
      </c>
      <c r="N69" s="58">
        <v>0</v>
      </c>
      <c r="O69" s="58">
        <v>0</v>
      </c>
      <c r="P69" s="58">
        <v>0</v>
      </c>
      <c r="Q69" s="58">
        <v>0</v>
      </c>
      <c r="R69" s="58">
        <v>0</v>
      </c>
      <c r="S69" s="58">
        <v>0</v>
      </c>
      <c r="T69" s="58">
        <v>0</v>
      </c>
      <c r="U69" s="58">
        <v>0</v>
      </c>
      <c r="V69" s="58">
        <v>0</v>
      </c>
      <c r="W69" s="58">
        <v>0</v>
      </c>
      <c r="X69" s="58">
        <v>0</v>
      </c>
      <c r="Y69" s="58">
        <v>0</v>
      </c>
      <c r="Z69" s="58">
        <v>0</v>
      </c>
      <c r="AA69" s="58">
        <v>0</v>
      </c>
      <c r="AB69" s="58">
        <v>0</v>
      </c>
      <c r="AC69" s="58">
        <v>2</v>
      </c>
      <c r="AD69" s="58">
        <v>0</v>
      </c>
      <c r="AE69" s="58">
        <v>0</v>
      </c>
      <c r="AF69" s="58">
        <v>0</v>
      </c>
      <c r="AG69" s="58" t="str">
        <f>VLOOKUP(BHRAF201920[[#This Row],[OrgID]],'Practice Panel'!$A$14:$F$129,4,FALSE)</f>
        <v>Havering</v>
      </c>
      <c r="AH69" s="58" t="str">
        <f>VLOOKUP(BHRAF201920[[#This Row],[OrgID]],'Practice Panel'!$A$14:$F$129,6,FALSE)</f>
        <v>Havering Crest</v>
      </c>
    </row>
    <row r="70" spans="1:34">
      <c r="A70" s="1" t="s">
        <v>406</v>
      </c>
      <c r="B70" s="57">
        <v>44013</v>
      </c>
      <c r="C70" s="57">
        <v>44029</v>
      </c>
      <c r="D70" s="1" t="s">
        <v>42</v>
      </c>
      <c r="E70" s="58">
        <v>1157</v>
      </c>
      <c r="F70" s="58">
        <v>3</v>
      </c>
      <c r="G70" s="58">
        <v>3</v>
      </c>
      <c r="H70" s="1">
        <v>0</v>
      </c>
      <c r="I70" s="58">
        <v>0</v>
      </c>
      <c r="J70" s="58">
        <v>0</v>
      </c>
      <c r="K70" s="58">
        <v>0</v>
      </c>
      <c r="L70" s="58">
        <v>0</v>
      </c>
      <c r="M70" s="58">
        <v>0</v>
      </c>
      <c r="N70" s="58">
        <v>0</v>
      </c>
      <c r="O70" s="58">
        <v>0</v>
      </c>
      <c r="P70" s="58">
        <v>0</v>
      </c>
      <c r="Q70" s="58">
        <v>0</v>
      </c>
      <c r="R70" s="58">
        <v>0</v>
      </c>
      <c r="S70" s="58">
        <v>0</v>
      </c>
      <c r="T70" s="58">
        <v>0</v>
      </c>
      <c r="U70" s="58">
        <v>0</v>
      </c>
      <c r="V70" s="58">
        <v>0</v>
      </c>
      <c r="W70" s="58">
        <v>0</v>
      </c>
      <c r="X70" s="58">
        <v>0</v>
      </c>
      <c r="Y70" s="58">
        <v>0</v>
      </c>
      <c r="Z70" s="58">
        <v>0</v>
      </c>
      <c r="AA70" s="58">
        <v>0</v>
      </c>
      <c r="AB70" s="58">
        <v>0</v>
      </c>
      <c r="AC70" s="58">
        <v>1</v>
      </c>
      <c r="AD70" s="58">
        <v>0</v>
      </c>
      <c r="AE70" s="58">
        <v>0</v>
      </c>
      <c r="AF70" s="58">
        <v>0</v>
      </c>
      <c r="AG70" s="58" t="str">
        <f>VLOOKUP(BHRAF201920[[#This Row],[OrgID]],'Practice Panel'!$A$14:$F$129,4,FALSE)</f>
        <v>Barking</v>
      </c>
      <c r="AH70" s="58" t="str">
        <f>VLOOKUP(BHRAF201920[[#This Row],[OrgID]],'Practice Panel'!$A$14:$F$129,6,FALSE)</f>
        <v>East One</v>
      </c>
    </row>
    <row r="71" spans="1:34">
      <c r="A71" s="1" t="s">
        <v>406</v>
      </c>
      <c r="B71" s="57">
        <v>44013</v>
      </c>
      <c r="C71" s="57">
        <v>44029</v>
      </c>
      <c r="D71" s="1" t="s">
        <v>280</v>
      </c>
      <c r="E71" s="58">
        <v>2154</v>
      </c>
      <c r="F71" s="58">
        <v>1</v>
      </c>
      <c r="G71" s="58">
        <v>1</v>
      </c>
      <c r="H71" s="1">
        <v>0</v>
      </c>
      <c r="I71" s="58">
        <v>0</v>
      </c>
      <c r="J71" s="58">
        <v>0</v>
      </c>
      <c r="K71" s="58">
        <v>0</v>
      </c>
      <c r="L71" s="58">
        <v>0</v>
      </c>
      <c r="M71" s="58">
        <v>0</v>
      </c>
      <c r="N71" s="58">
        <v>0</v>
      </c>
      <c r="O71" s="58">
        <v>0</v>
      </c>
      <c r="P71" s="58">
        <v>0</v>
      </c>
      <c r="Q71" s="58">
        <v>0</v>
      </c>
      <c r="R71" s="58">
        <v>0</v>
      </c>
      <c r="S71" s="58">
        <v>0</v>
      </c>
      <c r="T71" s="58">
        <v>0</v>
      </c>
      <c r="U71" s="58">
        <v>0</v>
      </c>
      <c r="V71" s="58">
        <v>0</v>
      </c>
      <c r="W71" s="58">
        <v>0</v>
      </c>
      <c r="X71" s="58">
        <v>0</v>
      </c>
      <c r="Y71" s="58">
        <v>0</v>
      </c>
      <c r="Z71" s="58">
        <v>0</v>
      </c>
      <c r="AA71" s="58">
        <v>0</v>
      </c>
      <c r="AB71" s="58">
        <v>0</v>
      </c>
      <c r="AC71" s="58">
        <v>2</v>
      </c>
      <c r="AD71" s="58">
        <v>0</v>
      </c>
      <c r="AE71" s="58">
        <v>0</v>
      </c>
      <c r="AF71" s="58">
        <v>0</v>
      </c>
      <c r="AG71" s="58" t="str">
        <f>VLOOKUP(BHRAF201920[[#This Row],[OrgID]],'Practice Panel'!$A$14:$F$129,4,FALSE)</f>
        <v>Havering</v>
      </c>
      <c r="AH71" s="58" t="str">
        <f>VLOOKUP(BHRAF201920[[#This Row],[OrgID]],'Practice Panel'!$A$14:$F$129,6,FALSE)</f>
        <v>Havering North</v>
      </c>
    </row>
    <row r="72" spans="1:34">
      <c r="A72" s="1" t="s">
        <v>406</v>
      </c>
      <c r="B72" s="57">
        <v>44013</v>
      </c>
      <c r="C72" s="57">
        <v>44029</v>
      </c>
      <c r="D72" s="1" t="s">
        <v>300</v>
      </c>
      <c r="E72" s="58">
        <v>1944</v>
      </c>
      <c r="F72" s="58">
        <v>6</v>
      </c>
      <c r="G72" s="58">
        <v>6</v>
      </c>
      <c r="H72" s="1">
        <v>0</v>
      </c>
      <c r="I72" s="58">
        <v>0</v>
      </c>
      <c r="J72" s="58">
        <v>0</v>
      </c>
      <c r="K72" s="58">
        <v>0</v>
      </c>
      <c r="L72" s="58">
        <v>0</v>
      </c>
      <c r="M72" s="58">
        <v>0</v>
      </c>
      <c r="N72" s="58">
        <v>0</v>
      </c>
      <c r="O72" s="58">
        <v>0</v>
      </c>
      <c r="P72" s="58">
        <v>0</v>
      </c>
      <c r="Q72" s="58">
        <v>0</v>
      </c>
      <c r="R72" s="58">
        <v>0</v>
      </c>
      <c r="S72" s="58">
        <v>0</v>
      </c>
      <c r="T72" s="58">
        <v>0</v>
      </c>
      <c r="U72" s="58">
        <v>0</v>
      </c>
      <c r="V72" s="58">
        <v>0</v>
      </c>
      <c r="W72" s="58">
        <v>0</v>
      </c>
      <c r="X72" s="58">
        <v>0</v>
      </c>
      <c r="Y72" s="58">
        <v>0</v>
      </c>
      <c r="Z72" s="58">
        <v>0</v>
      </c>
      <c r="AA72" s="58">
        <v>0</v>
      </c>
      <c r="AB72" s="58">
        <v>0</v>
      </c>
      <c r="AC72" s="58">
        <v>3</v>
      </c>
      <c r="AD72" s="58">
        <v>0</v>
      </c>
      <c r="AE72" s="58">
        <v>0</v>
      </c>
      <c r="AF72" s="58">
        <v>0</v>
      </c>
      <c r="AG72" s="58" t="str">
        <f>VLOOKUP(BHRAF201920[[#This Row],[OrgID]],'Practice Panel'!$A$14:$F$129,4,FALSE)</f>
        <v>Havering</v>
      </c>
      <c r="AH72" s="58" t="str">
        <f>VLOOKUP(BHRAF201920[[#This Row],[OrgID]],'Practice Panel'!$A$14:$F$129,6,FALSE)</f>
        <v>Havering South</v>
      </c>
    </row>
    <row r="73" spans="1:34">
      <c r="A73" s="1" t="s">
        <v>406</v>
      </c>
      <c r="B73" s="57">
        <v>44013</v>
      </c>
      <c r="C73" s="57">
        <v>44029</v>
      </c>
      <c r="D73" s="1" t="s">
        <v>312</v>
      </c>
      <c r="E73" s="58">
        <v>1451</v>
      </c>
      <c r="F73" s="58">
        <v>7</v>
      </c>
      <c r="G73" s="58">
        <v>7</v>
      </c>
      <c r="H73" s="1">
        <v>0</v>
      </c>
      <c r="I73" s="58">
        <v>0</v>
      </c>
      <c r="J73" s="58">
        <v>0</v>
      </c>
      <c r="K73" s="58">
        <v>0</v>
      </c>
      <c r="L73" s="58">
        <v>0</v>
      </c>
      <c r="M73" s="58">
        <v>0</v>
      </c>
      <c r="N73" s="58">
        <v>0</v>
      </c>
      <c r="O73" s="58">
        <v>0</v>
      </c>
      <c r="P73" s="58">
        <v>0</v>
      </c>
      <c r="Q73" s="58">
        <v>0</v>
      </c>
      <c r="R73" s="58">
        <v>0</v>
      </c>
      <c r="S73" s="58">
        <v>0</v>
      </c>
      <c r="T73" s="58">
        <v>0</v>
      </c>
      <c r="U73" s="58">
        <v>0</v>
      </c>
      <c r="V73" s="58">
        <v>0</v>
      </c>
      <c r="W73" s="58">
        <v>0</v>
      </c>
      <c r="X73" s="58">
        <v>0</v>
      </c>
      <c r="Y73" s="58">
        <v>0</v>
      </c>
      <c r="Z73" s="58">
        <v>0</v>
      </c>
      <c r="AA73" s="58">
        <v>0</v>
      </c>
      <c r="AB73" s="58">
        <v>0</v>
      </c>
      <c r="AC73" s="58">
        <v>2</v>
      </c>
      <c r="AD73" s="58">
        <v>0</v>
      </c>
      <c r="AE73" s="58">
        <v>0</v>
      </c>
      <c r="AF73" s="58">
        <v>0</v>
      </c>
      <c r="AG73" s="58" t="str">
        <f>VLOOKUP(BHRAF201920[[#This Row],[OrgID]],'Practice Panel'!$A$14:$F$129,4,FALSE)</f>
        <v>Havering</v>
      </c>
      <c r="AH73" s="58" t="str">
        <f>VLOOKUP(BHRAF201920[[#This Row],[OrgID]],'Practice Panel'!$A$14:$F$129,6,FALSE)</f>
        <v>Havering South</v>
      </c>
    </row>
    <row r="74" spans="1:34">
      <c r="A74" s="1" t="s">
        <v>406</v>
      </c>
      <c r="B74" s="57">
        <v>44013</v>
      </c>
      <c r="C74" s="57">
        <v>44029</v>
      </c>
      <c r="D74" s="1" t="s">
        <v>40</v>
      </c>
      <c r="E74" s="58">
        <v>1381</v>
      </c>
      <c r="F74" s="58">
        <v>0</v>
      </c>
      <c r="G74" s="58">
        <v>0</v>
      </c>
      <c r="H74" s="1">
        <v>0</v>
      </c>
      <c r="I74" s="58">
        <v>0</v>
      </c>
      <c r="J74" s="58">
        <v>0</v>
      </c>
      <c r="K74" s="58">
        <v>0</v>
      </c>
      <c r="L74" s="58">
        <v>0</v>
      </c>
      <c r="M74" s="58">
        <v>0</v>
      </c>
      <c r="N74" s="58">
        <v>0</v>
      </c>
      <c r="O74" s="58">
        <v>0</v>
      </c>
      <c r="P74" s="58">
        <v>0</v>
      </c>
      <c r="Q74" s="58">
        <v>0</v>
      </c>
      <c r="R74" s="58">
        <v>0</v>
      </c>
      <c r="S74" s="58">
        <v>0</v>
      </c>
      <c r="T74" s="58">
        <v>0</v>
      </c>
      <c r="U74" s="58">
        <v>0</v>
      </c>
      <c r="V74" s="58">
        <v>0</v>
      </c>
      <c r="W74" s="58">
        <v>0</v>
      </c>
      <c r="X74" s="58">
        <v>0</v>
      </c>
      <c r="Y74" s="58">
        <v>0</v>
      </c>
      <c r="Z74" s="58">
        <v>0</v>
      </c>
      <c r="AA74" s="58">
        <v>0</v>
      </c>
      <c r="AB74" s="58">
        <v>0</v>
      </c>
      <c r="AC74" s="58">
        <v>1</v>
      </c>
      <c r="AD74" s="58">
        <v>0</v>
      </c>
      <c r="AE74" s="58">
        <v>0</v>
      </c>
      <c r="AF74" s="58">
        <v>0</v>
      </c>
      <c r="AG74" s="58" t="str">
        <f>VLOOKUP(BHRAF201920[[#This Row],[OrgID]],'Practice Panel'!$A$14:$F$129,4,FALSE)</f>
        <v>Barking</v>
      </c>
      <c r="AH74" s="58" t="str">
        <f>VLOOKUP(BHRAF201920[[#This Row],[OrgID]],'Practice Panel'!$A$14:$F$129,6,FALSE)</f>
        <v>East One</v>
      </c>
    </row>
    <row r="75" spans="1:34">
      <c r="A75" s="1" t="s">
        <v>406</v>
      </c>
      <c r="B75" s="57">
        <v>44013</v>
      </c>
      <c r="C75" s="57">
        <v>44029</v>
      </c>
      <c r="D75" s="1" t="s">
        <v>298</v>
      </c>
      <c r="E75" s="58">
        <v>1018</v>
      </c>
      <c r="F75" s="58">
        <v>2</v>
      </c>
      <c r="G75" s="58">
        <v>2</v>
      </c>
      <c r="H75" s="1">
        <v>0</v>
      </c>
      <c r="I75" s="58">
        <v>0</v>
      </c>
      <c r="J75" s="58">
        <v>0</v>
      </c>
      <c r="K75" s="58">
        <v>0</v>
      </c>
      <c r="L75" s="58">
        <v>0</v>
      </c>
      <c r="M75" s="58">
        <v>0</v>
      </c>
      <c r="N75" s="58">
        <v>0</v>
      </c>
      <c r="O75" s="58">
        <v>0</v>
      </c>
      <c r="P75" s="58">
        <v>0</v>
      </c>
      <c r="Q75" s="58">
        <v>0</v>
      </c>
      <c r="R75" s="58">
        <v>0</v>
      </c>
      <c r="S75" s="58">
        <v>0</v>
      </c>
      <c r="T75" s="58">
        <v>0</v>
      </c>
      <c r="U75" s="58">
        <v>0</v>
      </c>
      <c r="V75" s="58">
        <v>0</v>
      </c>
      <c r="W75" s="58">
        <v>0</v>
      </c>
      <c r="X75" s="58">
        <v>0</v>
      </c>
      <c r="Y75" s="58">
        <v>0</v>
      </c>
      <c r="Z75" s="58">
        <v>0</v>
      </c>
      <c r="AA75" s="58">
        <v>0</v>
      </c>
      <c r="AB75" s="58">
        <v>0</v>
      </c>
      <c r="AC75" s="58">
        <v>1</v>
      </c>
      <c r="AD75" s="58">
        <v>0</v>
      </c>
      <c r="AE75" s="58">
        <v>0</v>
      </c>
      <c r="AF75" s="58">
        <v>0</v>
      </c>
      <c r="AG75" s="58" t="str">
        <f>VLOOKUP(BHRAF201920[[#This Row],[OrgID]],'Practice Panel'!$A$14:$F$129,4,FALSE)</f>
        <v>Havering</v>
      </c>
      <c r="AH75" s="58" t="str">
        <f>VLOOKUP(BHRAF201920[[#This Row],[OrgID]],'Practice Panel'!$A$14:$F$129,6,FALSE)</f>
        <v>Havering South</v>
      </c>
    </row>
    <row r="76" spans="1:34">
      <c r="A76" s="1" t="s">
        <v>406</v>
      </c>
      <c r="B76" s="57">
        <v>44013</v>
      </c>
      <c r="C76" s="57">
        <v>44029</v>
      </c>
      <c r="D76" s="1" t="s">
        <v>64</v>
      </c>
      <c r="E76" s="58">
        <v>1876</v>
      </c>
      <c r="F76" s="58">
        <v>2</v>
      </c>
      <c r="G76" s="58">
        <v>2</v>
      </c>
      <c r="H76" s="1">
        <v>0</v>
      </c>
      <c r="I76" s="58">
        <v>0</v>
      </c>
      <c r="J76" s="58">
        <v>0</v>
      </c>
      <c r="K76" s="58">
        <v>0</v>
      </c>
      <c r="L76" s="58">
        <v>0</v>
      </c>
      <c r="M76" s="58">
        <v>0</v>
      </c>
      <c r="N76" s="58">
        <v>0</v>
      </c>
      <c r="O76" s="58">
        <v>0</v>
      </c>
      <c r="P76" s="58">
        <v>0</v>
      </c>
      <c r="Q76" s="58">
        <v>0</v>
      </c>
      <c r="R76" s="58">
        <v>0</v>
      </c>
      <c r="S76" s="58">
        <v>0</v>
      </c>
      <c r="T76" s="58">
        <v>0</v>
      </c>
      <c r="U76" s="58">
        <v>0</v>
      </c>
      <c r="V76" s="58">
        <v>0</v>
      </c>
      <c r="W76" s="58">
        <v>0</v>
      </c>
      <c r="X76" s="58">
        <v>0</v>
      </c>
      <c r="Y76" s="58">
        <v>0</v>
      </c>
      <c r="Z76" s="58">
        <v>0</v>
      </c>
      <c r="AA76" s="58">
        <v>0</v>
      </c>
      <c r="AB76" s="58">
        <v>0</v>
      </c>
      <c r="AC76" s="58">
        <v>0</v>
      </c>
      <c r="AD76" s="58">
        <v>0</v>
      </c>
      <c r="AE76" s="58">
        <v>0</v>
      </c>
      <c r="AF76" s="58">
        <v>0</v>
      </c>
      <c r="AG76" s="58" t="str">
        <f>VLOOKUP(BHRAF201920[[#This Row],[OrgID]],'Practice Panel'!$A$14:$F$129,4,FALSE)</f>
        <v>Barking</v>
      </c>
      <c r="AH76" s="58" t="str">
        <f>VLOOKUP(BHRAF201920[[#This Row],[OrgID]],'Practice Panel'!$A$14:$F$129,6,FALSE)</f>
        <v>West One</v>
      </c>
    </row>
    <row r="77" spans="1:34">
      <c r="A77" s="1" t="s">
        <v>406</v>
      </c>
      <c r="B77" s="57">
        <v>44013</v>
      </c>
      <c r="C77" s="57">
        <v>44029</v>
      </c>
      <c r="D77" s="1" t="s">
        <v>53</v>
      </c>
      <c r="E77" s="58">
        <v>1746</v>
      </c>
      <c r="F77" s="58">
        <v>1</v>
      </c>
      <c r="G77" s="58">
        <v>1</v>
      </c>
      <c r="H77" s="1">
        <v>0</v>
      </c>
      <c r="I77" s="58">
        <v>0</v>
      </c>
      <c r="J77" s="58">
        <v>0</v>
      </c>
      <c r="K77" s="58">
        <v>0</v>
      </c>
      <c r="L77" s="58">
        <v>0</v>
      </c>
      <c r="M77" s="58">
        <v>0</v>
      </c>
      <c r="N77" s="58">
        <v>0</v>
      </c>
      <c r="O77" s="58">
        <v>0</v>
      </c>
      <c r="P77" s="58">
        <v>0</v>
      </c>
      <c r="Q77" s="58">
        <v>0</v>
      </c>
      <c r="R77" s="58">
        <v>0</v>
      </c>
      <c r="S77" s="58">
        <v>0</v>
      </c>
      <c r="T77" s="58">
        <v>0</v>
      </c>
      <c r="U77" s="58">
        <v>0</v>
      </c>
      <c r="V77" s="58">
        <v>0</v>
      </c>
      <c r="W77" s="58">
        <v>0</v>
      </c>
      <c r="X77" s="58">
        <v>0</v>
      </c>
      <c r="Y77" s="58">
        <v>0</v>
      </c>
      <c r="Z77" s="58">
        <v>0</v>
      </c>
      <c r="AA77" s="58">
        <v>0</v>
      </c>
      <c r="AB77" s="58">
        <v>0</v>
      </c>
      <c r="AC77" s="58">
        <v>2</v>
      </c>
      <c r="AD77" s="58">
        <v>0</v>
      </c>
      <c r="AE77" s="58">
        <v>0</v>
      </c>
      <c r="AF77" s="58">
        <v>0</v>
      </c>
      <c r="AG77" s="58" t="str">
        <f>VLOOKUP(BHRAF201920[[#This Row],[OrgID]],'Practice Panel'!$A$14:$F$129,4,FALSE)</f>
        <v>Barking</v>
      </c>
      <c r="AH77" s="58" t="str">
        <f>VLOOKUP(BHRAF201920[[#This Row],[OrgID]],'Practice Panel'!$A$14:$F$129,6,FALSE)</f>
        <v>New West</v>
      </c>
    </row>
    <row r="78" spans="1:34">
      <c r="A78" s="1" t="s">
        <v>406</v>
      </c>
      <c r="B78" s="57">
        <v>44013</v>
      </c>
      <c r="C78" s="57">
        <v>44029</v>
      </c>
      <c r="D78" s="1" t="s">
        <v>304</v>
      </c>
      <c r="E78" s="58">
        <v>1512</v>
      </c>
      <c r="F78" s="58">
        <v>3</v>
      </c>
      <c r="G78" s="58">
        <v>3</v>
      </c>
      <c r="H78" s="1">
        <v>0</v>
      </c>
      <c r="I78" s="58">
        <v>0</v>
      </c>
      <c r="J78" s="58">
        <v>0</v>
      </c>
      <c r="K78" s="58">
        <v>0</v>
      </c>
      <c r="L78" s="58">
        <v>0</v>
      </c>
      <c r="M78" s="58">
        <v>0</v>
      </c>
      <c r="N78" s="58">
        <v>0</v>
      </c>
      <c r="O78" s="58">
        <v>0</v>
      </c>
      <c r="P78" s="58">
        <v>0</v>
      </c>
      <c r="Q78" s="58">
        <v>0</v>
      </c>
      <c r="R78" s="58">
        <v>0</v>
      </c>
      <c r="S78" s="58">
        <v>0</v>
      </c>
      <c r="T78" s="58">
        <v>0</v>
      </c>
      <c r="U78" s="58">
        <v>0</v>
      </c>
      <c r="V78" s="58">
        <v>0</v>
      </c>
      <c r="W78" s="58">
        <v>0</v>
      </c>
      <c r="X78" s="58">
        <v>0</v>
      </c>
      <c r="Y78" s="58">
        <v>0</v>
      </c>
      <c r="Z78" s="58">
        <v>0</v>
      </c>
      <c r="AA78" s="58">
        <v>0</v>
      </c>
      <c r="AB78" s="58">
        <v>0</v>
      </c>
      <c r="AC78" s="58">
        <v>0</v>
      </c>
      <c r="AD78" s="58">
        <v>0</v>
      </c>
      <c r="AE78" s="58">
        <v>0</v>
      </c>
      <c r="AF78" s="58">
        <v>0</v>
      </c>
      <c r="AG78" s="58" t="str">
        <f>VLOOKUP(BHRAF201920[[#This Row],[OrgID]],'Practice Panel'!$A$14:$F$129,4,FALSE)</f>
        <v>Havering</v>
      </c>
      <c r="AH78" s="58" t="str">
        <f>VLOOKUP(BHRAF201920[[#This Row],[OrgID]],'Practice Panel'!$A$14:$F$129,6,FALSE)</f>
        <v>Havering South</v>
      </c>
    </row>
    <row r="79" spans="1:34">
      <c r="A79" s="1" t="s">
        <v>406</v>
      </c>
      <c r="B79" s="57">
        <v>44013</v>
      </c>
      <c r="C79" s="57">
        <v>44029</v>
      </c>
      <c r="D79" s="1" t="s">
        <v>91</v>
      </c>
      <c r="E79" s="58">
        <v>1327</v>
      </c>
      <c r="F79" s="58">
        <v>3</v>
      </c>
      <c r="G79" s="58">
        <v>3</v>
      </c>
      <c r="H79" s="1">
        <v>0</v>
      </c>
      <c r="I79" s="58">
        <v>0</v>
      </c>
      <c r="J79" s="58">
        <v>0</v>
      </c>
      <c r="K79" s="58">
        <v>0</v>
      </c>
      <c r="L79" s="58">
        <v>0</v>
      </c>
      <c r="M79" s="58">
        <v>0</v>
      </c>
      <c r="N79" s="58">
        <v>0</v>
      </c>
      <c r="O79" s="58">
        <v>0</v>
      </c>
      <c r="P79" s="58">
        <v>0</v>
      </c>
      <c r="Q79" s="58">
        <v>0</v>
      </c>
      <c r="R79" s="58">
        <v>0</v>
      </c>
      <c r="S79" s="58">
        <v>0</v>
      </c>
      <c r="T79" s="58">
        <v>0</v>
      </c>
      <c r="U79" s="58">
        <v>0</v>
      </c>
      <c r="V79" s="58">
        <v>0</v>
      </c>
      <c r="W79" s="58">
        <v>0</v>
      </c>
      <c r="X79" s="58">
        <v>0</v>
      </c>
      <c r="Y79" s="58">
        <v>0</v>
      </c>
      <c r="Z79" s="58">
        <v>0</v>
      </c>
      <c r="AA79" s="58">
        <v>0</v>
      </c>
      <c r="AB79" s="58">
        <v>0</v>
      </c>
      <c r="AC79" s="58">
        <v>1</v>
      </c>
      <c r="AD79" s="58">
        <v>0</v>
      </c>
      <c r="AE79" s="58">
        <v>0</v>
      </c>
      <c r="AF79" s="58">
        <v>0</v>
      </c>
      <c r="AG79" s="58" t="str">
        <f>VLOOKUP(BHRAF201920[[#This Row],[OrgID]],'Practice Panel'!$A$14:$F$129,4,FALSE)</f>
        <v>Barking</v>
      </c>
      <c r="AH79" s="58" t="str">
        <f>VLOOKUP(BHRAF201920[[#This Row],[OrgID]],'Practice Panel'!$A$14:$F$129,6,FALSE)</f>
        <v>Central</v>
      </c>
    </row>
    <row r="80" spans="1:34">
      <c r="A80" s="1" t="s">
        <v>406</v>
      </c>
      <c r="B80" s="57">
        <v>44013</v>
      </c>
      <c r="C80" s="57">
        <v>44029</v>
      </c>
      <c r="D80" s="1" t="s">
        <v>310</v>
      </c>
      <c r="E80" s="58">
        <v>1146</v>
      </c>
      <c r="F80" s="58">
        <v>0</v>
      </c>
      <c r="G80" s="58">
        <v>0</v>
      </c>
      <c r="H80" s="1">
        <v>0</v>
      </c>
      <c r="I80" s="58">
        <v>0</v>
      </c>
      <c r="J80" s="58">
        <v>0</v>
      </c>
      <c r="K80" s="58">
        <v>0</v>
      </c>
      <c r="L80" s="58">
        <v>0</v>
      </c>
      <c r="M80" s="58">
        <v>0</v>
      </c>
      <c r="N80" s="58">
        <v>0</v>
      </c>
      <c r="O80" s="58">
        <v>0</v>
      </c>
      <c r="P80" s="58">
        <v>0</v>
      </c>
      <c r="Q80" s="58">
        <v>0</v>
      </c>
      <c r="R80" s="58">
        <v>0</v>
      </c>
      <c r="S80" s="58">
        <v>0</v>
      </c>
      <c r="T80" s="58">
        <v>0</v>
      </c>
      <c r="U80" s="58">
        <v>0</v>
      </c>
      <c r="V80" s="58">
        <v>0</v>
      </c>
      <c r="W80" s="58">
        <v>0</v>
      </c>
      <c r="X80" s="58">
        <v>0</v>
      </c>
      <c r="Y80" s="58">
        <v>0</v>
      </c>
      <c r="Z80" s="58">
        <v>0</v>
      </c>
      <c r="AA80" s="58">
        <v>0</v>
      </c>
      <c r="AB80" s="58">
        <v>0</v>
      </c>
      <c r="AC80" s="58">
        <v>1</v>
      </c>
      <c r="AD80" s="58">
        <v>0</v>
      </c>
      <c r="AE80" s="58">
        <v>0</v>
      </c>
      <c r="AF80" s="58">
        <v>0</v>
      </c>
      <c r="AG80" s="58" t="str">
        <f>VLOOKUP(BHRAF201920[[#This Row],[OrgID]],'Practice Panel'!$A$14:$F$129,4,FALSE)</f>
        <v>Havering</v>
      </c>
      <c r="AH80" s="58" t="str">
        <f>VLOOKUP(BHRAF201920[[#This Row],[OrgID]],'Practice Panel'!$A$14:$F$129,6,FALSE)</f>
        <v>Havering South</v>
      </c>
    </row>
    <row r="81" spans="1:34">
      <c r="A81" s="1" t="s">
        <v>406</v>
      </c>
      <c r="B81" s="57">
        <v>44013</v>
      </c>
      <c r="C81" s="57">
        <v>44029</v>
      </c>
      <c r="D81" s="1" t="s">
        <v>79</v>
      </c>
      <c r="E81" s="58">
        <v>2603</v>
      </c>
      <c r="F81" s="58">
        <v>1</v>
      </c>
      <c r="G81" s="58">
        <v>1</v>
      </c>
      <c r="H81" s="1">
        <v>0</v>
      </c>
      <c r="I81" s="58">
        <v>0</v>
      </c>
      <c r="J81" s="58">
        <v>0</v>
      </c>
      <c r="K81" s="58">
        <v>0</v>
      </c>
      <c r="L81" s="58">
        <v>0</v>
      </c>
      <c r="M81" s="58">
        <v>0</v>
      </c>
      <c r="N81" s="58">
        <v>0</v>
      </c>
      <c r="O81" s="58">
        <v>0</v>
      </c>
      <c r="P81" s="58">
        <v>0</v>
      </c>
      <c r="Q81" s="58">
        <v>0</v>
      </c>
      <c r="R81" s="58">
        <v>0</v>
      </c>
      <c r="S81" s="58">
        <v>0</v>
      </c>
      <c r="T81" s="58">
        <v>0</v>
      </c>
      <c r="U81" s="58">
        <v>0</v>
      </c>
      <c r="V81" s="58">
        <v>0</v>
      </c>
      <c r="W81" s="58">
        <v>0</v>
      </c>
      <c r="X81" s="58">
        <v>0</v>
      </c>
      <c r="Y81" s="58">
        <v>0</v>
      </c>
      <c r="Z81" s="58">
        <v>0</v>
      </c>
      <c r="AA81" s="58">
        <v>0</v>
      </c>
      <c r="AB81" s="58">
        <v>0</v>
      </c>
      <c r="AC81" s="58">
        <v>1</v>
      </c>
      <c r="AD81" s="58">
        <v>0</v>
      </c>
      <c r="AE81" s="58">
        <v>0</v>
      </c>
      <c r="AF81" s="58">
        <v>0</v>
      </c>
      <c r="AG81" s="58" t="str">
        <f>VLOOKUP(BHRAF201920[[#This Row],[OrgID]],'Practice Panel'!$A$14:$F$129,4,FALSE)</f>
        <v>Barking</v>
      </c>
      <c r="AH81" s="58" t="str">
        <f>VLOOKUP(BHRAF201920[[#This Row],[OrgID]],'Practice Panel'!$A$14:$F$129,6,FALSE)</f>
        <v>North</v>
      </c>
    </row>
    <row r="82" spans="1:34">
      <c r="A82" s="1" t="s">
        <v>406</v>
      </c>
      <c r="B82" s="57">
        <v>44013</v>
      </c>
      <c r="C82" s="57">
        <v>44029</v>
      </c>
      <c r="D82" s="1" t="s">
        <v>274</v>
      </c>
      <c r="E82" s="58">
        <v>1745</v>
      </c>
      <c r="F82" s="58">
        <v>0</v>
      </c>
      <c r="G82" s="58">
        <v>0</v>
      </c>
      <c r="H82" s="1">
        <v>0</v>
      </c>
      <c r="I82" s="58">
        <v>0</v>
      </c>
      <c r="J82" s="58">
        <v>0</v>
      </c>
      <c r="K82" s="58">
        <v>0</v>
      </c>
      <c r="L82" s="58">
        <v>0</v>
      </c>
      <c r="M82" s="58">
        <v>0</v>
      </c>
      <c r="N82" s="58">
        <v>0</v>
      </c>
      <c r="O82" s="58">
        <v>0</v>
      </c>
      <c r="P82" s="58">
        <v>0</v>
      </c>
      <c r="Q82" s="58">
        <v>0</v>
      </c>
      <c r="R82" s="58">
        <v>0</v>
      </c>
      <c r="S82" s="58">
        <v>0</v>
      </c>
      <c r="T82" s="58">
        <v>0</v>
      </c>
      <c r="U82" s="58">
        <v>0</v>
      </c>
      <c r="V82" s="58">
        <v>0</v>
      </c>
      <c r="W82" s="58">
        <v>0</v>
      </c>
      <c r="X82" s="58">
        <v>0</v>
      </c>
      <c r="Y82" s="58">
        <v>0</v>
      </c>
      <c r="Z82" s="58">
        <v>0</v>
      </c>
      <c r="AA82" s="58">
        <v>0</v>
      </c>
      <c r="AB82" s="58">
        <v>0</v>
      </c>
      <c r="AC82" s="58">
        <v>1</v>
      </c>
      <c r="AD82" s="58">
        <v>0</v>
      </c>
      <c r="AE82" s="58">
        <v>0</v>
      </c>
      <c r="AF82" s="58">
        <v>0</v>
      </c>
      <c r="AG82" s="58" t="str">
        <f>VLOOKUP(BHRAF201920[[#This Row],[OrgID]],'Practice Panel'!$A$14:$F$129,4,FALSE)</f>
        <v>Havering</v>
      </c>
      <c r="AH82" s="58" t="str">
        <f>VLOOKUP(BHRAF201920[[#This Row],[OrgID]],'Practice Panel'!$A$14:$F$129,6,FALSE)</f>
        <v>Havering North</v>
      </c>
    </row>
    <row r="83" spans="1:34">
      <c r="A83" s="1" t="s">
        <v>406</v>
      </c>
      <c r="B83" s="57">
        <v>44013</v>
      </c>
      <c r="C83" s="57">
        <v>44029</v>
      </c>
      <c r="D83" s="1" t="s">
        <v>62</v>
      </c>
      <c r="E83" s="58">
        <v>1153</v>
      </c>
      <c r="F83" s="58">
        <v>1</v>
      </c>
      <c r="G83" s="58">
        <v>1</v>
      </c>
      <c r="H83" s="1">
        <v>0</v>
      </c>
      <c r="I83" s="58">
        <v>0</v>
      </c>
      <c r="J83" s="58">
        <v>0</v>
      </c>
      <c r="K83" s="58">
        <v>0</v>
      </c>
      <c r="L83" s="58">
        <v>0</v>
      </c>
      <c r="M83" s="58">
        <v>0</v>
      </c>
      <c r="N83" s="58">
        <v>0</v>
      </c>
      <c r="O83" s="58">
        <v>0</v>
      </c>
      <c r="P83" s="58">
        <v>0</v>
      </c>
      <c r="Q83" s="58">
        <v>0</v>
      </c>
      <c r="R83" s="58">
        <v>0</v>
      </c>
      <c r="S83" s="58">
        <v>0</v>
      </c>
      <c r="T83" s="58">
        <v>0</v>
      </c>
      <c r="U83" s="58">
        <v>0</v>
      </c>
      <c r="V83" s="58">
        <v>0</v>
      </c>
      <c r="W83" s="58">
        <v>0</v>
      </c>
      <c r="X83" s="58">
        <v>0</v>
      </c>
      <c r="Y83" s="58">
        <v>0</v>
      </c>
      <c r="Z83" s="58">
        <v>0</v>
      </c>
      <c r="AA83" s="58">
        <v>0</v>
      </c>
      <c r="AB83" s="58">
        <v>0</v>
      </c>
      <c r="AC83" s="58">
        <v>0</v>
      </c>
      <c r="AD83" s="58">
        <v>0</v>
      </c>
      <c r="AE83" s="58">
        <v>0</v>
      </c>
      <c r="AF83" s="58">
        <v>0</v>
      </c>
      <c r="AG83" s="58" t="str">
        <f>VLOOKUP(BHRAF201920[[#This Row],[OrgID]],'Practice Panel'!$A$14:$F$129,4,FALSE)</f>
        <v>Barking</v>
      </c>
      <c r="AH83" s="58" t="str">
        <f>VLOOKUP(BHRAF201920[[#This Row],[OrgID]],'Practice Panel'!$A$14:$F$129,6,FALSE)</f>
        <v>West One</v>
      </c>
    </row>
    <row r="84" spans="1:34">
      <c r="A84" s="1" t="s">
        <v>406</v>
      </c>
      <c r="B84" s="57">
        <v>44013</v>
      </c>
      <c r="C84" s="57">
        <v>44029</v>
      </c>
      <c r="D84" s="1" t="s">
        <v>240</v>
      </c>
      <c r="E84" s="58">
        <v>2300</v>
      </c>
      <c r="F84" s="58">
        <v>9</v>
      </c>
      <c r="G84" s="58">
        <v>9</v>
      </c>
      <c r="H84" s="1">
        <v>0</v>
      </c>
      <c r="I84" s="58">
        <v>0</v>
      </c>
      <c r="J84" s="58">
        <v>0</v>
      </c>
      <c r="K84" s="58">
        <v>0</v>
      </c>
      <c r="L84" s="58">
        <v>0</v>
      </c>
      <c r="M84" s="58">
        <v>0</v>
      </c>
      <c r="N84" s="58">
        <v>0</v>
      </c>
      <c r="O84" s="58">
        <v>0</v>
      </c>
      <c r="P84" s="58">
        <v>0</v>
      </c>
      <c r="Q84" s="58">
        <v>0</v>
      </c>
      <c r="R84" s="58">
        <v>0</v>
      </c>
      <c r="S84" s="58">
        <v>0</v>
      </c>
      <c r="T84" s="58">
        <v>0</v>
      </c>
      <c r="U84" s="58">
        <v>0</v>
      </c>
      <c r="V84" s="58">
        <v>0</v>
      </c>
      <c r="W84" s="58">
        <v>0</v>
      </c>
      <c r="X84" s="58">
        <v>0</v>
      </c>
      <c r="Y84" s="58">
        <v>0</v>
      </c>
      <c r="Z84" s="58">
        <v>0</v>
      </c>
      <c r="AA84" s="58">
        <v>0</v>
      </c>
      <c r="AB84" s="58">
        <v>0</v>
      </c>
      <c r="AC84" s="58">
        <v>3</v>
      </c>
      <c r="AD84" s="58">
        <v>0</v>
      </c>
      <c r="AE84" s="58">
        <v>0</v>
      </c>
      <c r="AF84" s="58">
        <v>0</v>
      </c>
      <c r="AG84" s="58" t="str">
        <f>VLOOKUP(BHRAF201920[[#This Row],[OrgID]],'Practice Panel'!$A$14:$F$129,4,FALSE)</f>
        <v>Havering</v>
      </c>
      <c r="AH84" s="58" t="str">
        <f>VLOOKUP(BHRAF201920[[#This Row],[OrgID]],'Practice Panel'!$A$14:$F$129,6,FALSE)</f>
        <v>Havering Crest</v>
      </c>
    </row>
    <row r="85" spans="1:34">
      <c r="A85" s="1" t="s">
        <v>406</v>
      </c>
      <c r="B85" s="57">
        <v>44013</v>
      </c>
      <c r="C85" s="57">
        <v>44029</v>
      </c>
      <c r="D85" s="1" t="s">
        <v>282</v>
      </c>
      <c r="E85" s="58">
        <v>893</v>
      </c>
      <c r="F85" s="58">
        <v>2</v>
      </c>
      <c r="G85" s="58">
        <v>2</v>
      </c>
      <c r="H85" s="1">
        <v>0</v>
      </c>
      <c r="I85" s="58">
        <v>0</v>
      </c>
      <c r="J85" s="58">
        <v>0</v>
      </c>
      <c r="K85" s="58">
        <v>0</v>
      </c>
      <c r="L85" s="58">
        <v>0</v>
      </c>
      <c r="M85" s="58">
        <v>0</v>
      </c>
      <c r="N85" s="58">
        <v>0</v>
      </c>
      <c r="O85" s="58">
        <v>0</v>
      </c>
      <c r="P85" s="58">
        <v>0</v>
      </c>
      <c r="Q85" s="58">
        <v>0</v>
      </c>
      <c r="R85" s="58">
        <v>0</v>
      </c>
      <c r="S85" s="58">
        <v>0</v>
      </c>
      <c r="T85" s="58">
        <v>0</v>
      </c>
      <c r="U85" s="58">
        <v>0</v>
      </c>
      <c r="V85" s="58">
        <v>0</v>
      </c>
      <c r="W85" s="58">
        <v>0</v>
      </c>
      <c r="X85" s="58">
        <v>0</v>
      </c>
      <c r="Y85" s="58">
        <v>0</v>
      </c>
      <c r="Z85" s="58">
        <v>0</v>
      </c>
      <c r="AA85" s="58">
        <v>0</v>
      </c>
      <c r="AB85" s="58">
        <v>0</v>
      </c>
      <c r="AC85" s="58">
        <v>0</v>
      </c>
      <c r="AD85" s="58">
        <v>0</v>
      </c>
      <c r="AE85" s="58">
        <v>0</v>
      </c>
      <c r="AF85" s="58">
        <v>0</v>
      </c>
      <c r="AG85" s="58" t="str">
        <f>VLOOKUP(BHRAF201920[[#This Row],[OrgID]],'Practice Panel'!$A$14:$F$129,4,FALSE)</f>
        <v>Havering</v>
      </c>
      <c r="AH85" s="58" t="str">
        <f>VLOOKUP(BHRAF201920[[#This Row],[OrgID]],'Practice Panel'!$A$14:$F$129,6,FALSE)</f>
        <v>Havering North</v>
      </c>
    </row>
    <row r="86" spans="1:34">
      <c r="A86" s="1" t="s">
        <v>406</v>
      </c>
      <c r="B86" s="57">
        <v>44013</v>
      </c>
      <c r="C86" s="57">
        <v>44029</v>
      </c>
      <c r="D86" s="1" t="s">
        <v>48</v>
      </c>
      <c r="E86" s="58">
        <v>2067</v>
      </c>
      <c r="F86" s="58">
        <v>0</v>
      </c>
      <c r="G86" s="58">
        <v>0</v>
      </c>
      <c r="H86" s="1">
        <v>0</v>
      </c>
      <c r="I86" s="58">
        <v>0</v>
      </c>
      <c r="J86" s="58">
        <v>0</v>
      </c>
      <c r="K86" s="58">
        <v>0</v>
      </c>
      <c r="L86" s="58">
        <v>0</v>
      </c>
      <c r="M86" s="58">
        <v>0</v>
      </c>
      <c r="N86" s="58">
        <v>0</v>
      </c>
      <c r="O86" s="58">
        <v>0</v>
      </c>
      <c r="P86" s="58">
        <v>0</v>
      </c>
      <c r="Q86" s="58">
        <v>0</v>
      </c>
      <c r="R86" s="58">
        <v>0</v>
      </c>
      <c r="S86" s="58">
        <v>0</v>
      </c>
      <c r="T86" s="58">
        <v>0</v>
      </c>
      <c r="U86" s="58">
        <v>0</v>
      </c>
      <c r="V86" s="58">
        <v>0</v>
      </c>
      <c r="W86" s="58">
        <v>0</v>
      </c>
      <c r="X86" s="58">
        <v>0</v>
      </c>
      <c r="Y86" s="58">
        <v>0</v>
      </c>
      <c r="Z86" s="58">
        <v>0</v>
      </c>
      <c r="AA86" s="58">
        <v>0</v>
      </c>
      <c r="AB86" s="58">
        <v>0</v>
      </c>
      <c r="AC86" s="58">
        <v>1</v>
      </c>
      <c r="AD86" s="58">
        <v>0</v>
      </c>
      <c r="AE86" s="58">
        <v>0</v>
      </c>
      <c r="AF86" s="58">
        <v>0</v>
      </c>
      <c r="AG86" s="58" t="str">
        <f>VLOOKUP(BHRAF201920[[#This Row],[OrgID]],'Practice Panel'!$A$14:$F$129,4,FALSE)</f>
        <v>Barking</v>
      </c>
      <c r="AH86" s="58" t="str">
        <f>VLOOKUP(BHRAF201920[[#This Row],[OrgID]],'Practice Panel'!$A$14:$F$129,6,FALSE)</f>
        <v>New West</v>
      </c>
    </row>
    <row r="87" spans="1:34">
      <c r="A87" s="1" t="s">
        <v>406</v>
      </c>
      <c r="B87" s="57">
        <v>44013</v>
      </c>
      <c r="C87" s="57">
        <v>44029</v>
      </c>
      <c r="D87" s="1" t="s">
        <v>372</v>
      </c>
      <c r="E87" s="58">
        <v>1997</v>
      </c>
      <c r="F87" s="58">
        <v>3</v>
      </c>
      <c r="G87" s="58">
        <v>2</v>
      </c>
      <c r="H87" s="1">
        <v>1</v>
      </c>
      <c r="I87" s="58">
        <v>0</v>
      </c>
      <c r="J87" s="58">
        <v>0</v>
      </c>
      <c r="K87" s="58">
        <v>0</v>
      </c>
      <c r="L87" s="58">
        <v>0</v>
      </c>
      <c r="M87" s="58">
        <v>0</v>
      </c>
      <c r="N87" s="58">
        <v>0</v>
      </c>
      <c r="O87" s="58">
        <v>0</v>
      </c>
      <c r="P87" s="58">
        <v>0</v>
      </c>
      <c r="Q87" s="58">
        <v>0</v>
      </c>
      <c r="R87" s="58">
        <v>0</v>
      </c>
      <c r="S87" s="58">
        <v>0</v>
      </c>
      <c r="T87" s="58">
        <v>0</v>
      </c>
      <c r="U87" s="58">
        <v>0</v>
      </c>
      <c r="V87" s="58">
        <v>0</v>
      </c>
      <c r="W87" s="58">
        <v>0</v>
      </c>
      <c r="X87" s="58">
        <v>0</v>
      </c>
      <c r="Y87" s="58">
        <v>0</v>
      </c>
      <c r="Z87" s="58">
        <v>0</v>
      </c>
      <c r="AA87" s="58">
        <v>0</v>
      </c>
      <c r="AB87" s="58">
        <v>0</v>
      </c>
      <c r="AC87" s="58">
        <v>4</v>
      </c>
      <c r="AD87" s="58">
        <v>0</v>
      </c>
      <c r="AE87" s="58">
        <v>0</v>
      </c>
      <c r="AF87" s="58">
        <v>0</v>
      </c>
      <c r="AG87" s="58" t="str">
        <f>VLOOKUP(BHRAF201920[[#This Row],[OrgID]],'Practice Panel'!$A$14:$F$129,4,FALSE)</f>
        <v>Redbridge</v>
      </c>
      <c r="AH87" s="58" t="str">
        <f>VLOOKUP(BHRAF201920[[#This Row],[OrgID]],'Practice Panel'!$A$14:$F$129,6,FALSE)</f>
        <v>Wanstead &amp; Woodford</v>
      </c>
    </row>
    <row r="88" spans="1:34">
      <c r="A88" s="1" t="s">
        <v>406</v>
      </c>
      <c r="B88" s="57">
        <v>44013</v>
      </c>
      <c r="C88" s="57">
        <v>44029</v>
      </c>
      <c r="D88" s="1" t="s">
        <v>60</v>
      </c>
      <c r="E88" s="58">
        <v>4967</v>
      </c>
      <c r="F88" s="58">
        <v>7</v>
      </c>
      <c r="G88" s="58">
        <v>6</v>
      </c>
      <c r="H88" s="1">
        <v>1</v>
      </c>
      <c r="I88" s="58">
        <v>0</v>
      </c>
      <c r="J88" s="58">
        <v>0</v>
      </c>
      <c r="K88" s="58">
        <v>0</v>
      </c>
      <c r="L88" s="58">
        <v>0</v>
      </c>
      <c r="M88" s="58">
        <v>0</v>
      </c>
      <c r="N88" s="58">
        <v>0</v>
      </c>
      <c r="O88" s="58">
        <v>0</v>
      </c>
      <c r="P88" s="58">
        <v>0</v>
      </c>
      <c r="Q88" s="58">
        <v>0</v>
      </c>
      <c r="R88" s="58">
        <v>0</v>
      </c>
      <c r="S88" s="58">
        <v>0</v>
      </c>
      <c r="T88" s="58">
        <v>0</v>
      </c>
      <c r="U88" s="58">
        <v>0</v>
      </c>
      <c r="V88" s="58">
        <v>0</v>
      </c>
      <c r="W88" s="58">
        <v>0</v>
      </c>
      <c r="X88" s="58">
        <v>0</v>
      </c>
      <c r="Y88" s="58">
        <v>0</v>
      </c>
      <c r="Z88" s="58">
        <v>0</v>
      </c>
      <c r="AA88" s="58">
        <v>0</v>
      </c>
      <c r="AB88" s="58">
        <v>0</v>
      </c>
      <c r="AC88" s="58">
        <v>4</v>
      </c>
      <c r="AD88" s="58">
        <v>0</v>
      </c>
      <c r="AE88" s="58">
        <v>0</v>
      </c>
      <c r="AF88" s="58">
        <v>0</v>
      </c>
      <c r="AG88" s="58" t="str">
        <f>VLOOKUP(BHRAF201920[[#This Row],[OrgID]],'Practice Panel'!$A$14:$F$129,4,FALSE)</f>
        <v>Barking</v>
      </c>
      <c r="AH88" s="58" t="str">
        <f>VLOOKUP(BHRAF201920[[#This Row],[OrgID]],'Practice Panel'!$A$14:$F$129,6,FALSE)</f>
        <v>West One</v>
      </c>
    </row>
    <row r="89" spans="1:34">
      <c r="A89" s="1" t="s">
        <v>406</v>
      </c>
      <c r="B89" s="57">
        <v>44013</v>
      </c>
      <c r="C89" s="57">
        <v>44029</v>
      </c>
      <c r="D89" s="1" t="s">
        <v>288</v>
      </c>
      <c r="E89" s="58">
        <v>4132</v>
      </c>
      <c r="F89" s="58">
        <v>3</v>
      </c>
      <c r="G89" s="58">
        <v>2</v>
      </c>
      <c r="H89" s="1">
        <v>1</v>
      </c>
      <c r="I89" s="58">
        <v>1</v>
      </c>
      <c r="J89" s="58">
        <v>0</v>
      </c>
      <c r="K89" s="58">
        <v>0</v>
      </c>
      <c r="L89" s="58">
        <v>0</v>
      </c>
      <c r="M89" s="58">
        <v>0</v>
      </c>
      <c r="N89" s="58">
        <v>0</v>
      </c>
      <c r="O89" s="58">
        <v>0</v>
      </c>
      <c r="P89" s="58">
        <v>0</v>
      </c>
      <c r="Q89" s="58">
        <v>0</v>
      </c>
      <c r="R89" s="58">
        <v>0</v>
      </c>
      <c r="S89" s="58">
        <v>0</v>
      </c>
      <c r="T89" s="58">
        <v>0</v>
      </c>
      <c r="U89" s="58">
        <v>0</v>
      </c>
      <c r="V89" s="58">
        <v>0</v>
      </c>
      <c r="W89" s="58">
        <v>0</v>
      </c>
      <c r="X89" s="58">
        <v>0</v>
      </c>
      <c r="Y89" s="58">
        <v>0</v>
      </c>
      <c r="Z89" s="58">
        <v>0</v>
      </c>
      <c r="AA89" s="58">
        <v>0</v>
      </c>
      <c r="AB89" s="58">
        <v>0</v>
      </c>
      <c r="AC89" s="58">
        <v>2</v>
      </c>
      <c r="AD89" s="58">
        <v>0</v>
      </c>
      <c r="AE89" s="58">
        <v>0</v>
      </c>
      <c r="AF89" s="58">
        <v>0</v>
      </c>
      <c r="AG89" s="58" t="str">
        <f>VLOOKUP(BHRAF201920[[#This Row],[OrgID]],'Practice Panel'!$A$14:$F$129,4,FALSE)</f>
        <v>Havering</v>
      </c>
      <c r="AH89" s="58" t="str">
        <f>VLOOKUP(BHRAF201920[[#This Row],[OrgID]],'Practice Panel'!$A$14:$F$129,6,FALSE)</f>
        <v>Havering South</v>
      </c>
    </row>
    <row r="90" spans="1:34">
      <c r="A90" s="1" t="s">
        <v>406</v>
      </c>
      <c r="B90" s="57">
        <v>44013</v>
      </c>
      <c r="C90" s="57">
        <v>44029</v>
      </c>
      <c r="D90" s="1" t="s">
        <v>250</v>
      </c>
      <c r="E90" s="58">
        <v>5250</v>
      </c>
      <c r="F90" s="58">
        <v>4</v>
      </c>
      <c r="G90" s="58">
        <v>4</v>
      </c>
      <c r="H90" s="1">
        <v>0</v>
      </c>
      <c r="I90" s="58">
        <v>0</v>
      </c>
      <c r="J90" s="58">
        <v>0</v>
      </c>
      <c r="K90" s="58">
        <v>0</v>
      </c>
      <c r="L90" s="58">
        <v>0</v>
      </c>
      <c r="M90" s="58">
        <v>0</v>
      </c>
      <c r="N90" s="58">
        <v>0</v>
      </c>
      <c r="O90" s="58">
        <v>0</v>
      </c>
      <c r="P90" s="58">
        <v>0</v>
      </c>
      <c r="Q90" s="58">
        <v>0</v>
      </c>
      <c r="R90" s="58">
        <v>0</v>
      </c>
      <c r="S90" s="58">
        <v>1</v>
      </c>
      <c r="T90" s="58">
        <v>0</v>
      </c>
      <c r="U90" s="58">
        <v>0</v>
      </c>
      <c r="V90" s="58">
        <v>0</v>
      </c>
      <c r="W90" s="58">
        <v>0</v>
      </c>
      <c r="X90" s="58">
        <v>0</v>
      </c>
      <c r="Y90" s="58">
        <v>0</v>
      </c>
      <c r="Z90" s="58">
        <v>0</v>
      </c>
      <c r="AA90" s="58">
        <v>0</v>
      </c>
      <c r="AB90" s="58">
        <v>0</v>
      </c>
      <c r="AC90" s="58">
        <v>7</v>
      </c>
      <c r="AD90" s="58">
        <v>0</v>
      </c>
      <c r="AE90" s="58">
        <v>0</v>
      </c>
      <c r="AF90" s="58">
        <v>0</v>
      </c>
      <c r="AG90" s="58" t="str">
        <f>VLOOKUP(BHRAF201920[[#This Row],[OrgID]],'Practice Panel'!$A$14:$F$129,4,FALSE)</f>
        <v>Havering</v>
      </c>
      <c r="AH90" s="58" t="str">
        <f>VLOOKUP(BHRAF201920[[#This Row],[OrgID]],'Practice Panel'!$A$14:$F$129,6,FALSE)</f>
        <v>Havering Marshall</v>
      </c>
    </row>
    <row r="91" spans="1:34">
      <c r="A91" s="1" t="s">
        <v>406</v>
      </c>
      <c r="B91" s="57">
        <v>44013</v>
      </c>
      <c r="C91" s="57">
        <v>44029</v>
      </c>
      <c r="D91" s="1" t="s">
        <v>296</v>
      </c>
      <c r="E91" s="58">
        <v>8749</v>
      </c>
      <c r="F91" s="58">
        <v>5</v>
      </c>
      <c r="G91" s="58">
        <v>5</v>
      </c>
      <c r="H91" s="1">
        <v>0</v>
      </c>
      <c r="I91" s="58">
        <v>0</v>
      </c>
      <c r="J91" s="58">
        <v>0</v>
      </c>
      <c r="K91" s="58">
        <v>0</v>
      </c>
      <c r="L91" s="58">
        <v>0</v>
      </c>
      <c r="M91" s="58">
        <v>0</v>
      </c>
      <c r="N91" s="58">
        <v>0</v>
      </c>
      <c r="O91" s="58">
        <v>0</v>
      </c>
      <c r="P91" s="58">
        <v>0</v>
      </c>
      <c r="Q91" s="58">
        <v>0</v>
      </c>
      <c r="R91" s="58">
        <v>0</v>
      </c>
      <c r="S91" s="58">
        <v>0</v>
      </c>
      <c r="T91" s="58">
        <v>0</v>
      </c>
      <c r="U91" s="58">
        <v>1</v>
      </c>
      <c r="V91" s="58">
        <v>0</v>
      </c>
      <c r="W91" s="58">
        <v>0</v>
      </c>
      <c r="X91" s="58">
        <v>0</v>
      </c>
      <c r="Y91" s="58">
        <v>0</v>
      </c>
      <c r="Z91" s="58">
        <v>0</v>
      </c>
      <c r="AA91" s="58">
        <v>0</v>
      </c>
      <c r="AB91" s="58">
        <v>0</v>
      </c>
      <c r="AC91" s="58">
        <v>9</v>
      </c>
      <c r="AD91" s="58">
        <v>0</v>
      </c>
      <c r="AE91" s="58">
        <v>0</v>
      </c>
      <c r="AF91" s="58">
        <v>0</v>
      </c>
      <c r="AG91" s="58" t="str">
        <f>VLOOKUP(BHRAF201920[[#This Row],[OrgID]],'Practice Panel'!$A$14:$F$129,4,FALSE)</f>
        <v>Havering</v>
      </c>
      <c r="AH91" s="58" t="str">
        <f>VLOOKUP(BHRAF201920[[#This Row],[OrgID]],'Practice Panel'!$A$14:$F$129,6,FALSE)</f>
        <v>Havering South</v>
      </c>
    </row>
    <row r="92" spans="1:34">
      <c r="A92" s="1" t="s">
        <v>406</v>
      </c>
      <c r="B92" s="57">
        <v>44013</v>
      </c>
      <c r="C92" s="57">
        <v>44029</v>
      </c>
      <c r="D92" s="1" t="s">
        <v>272</v>
      </c>
      <c r="E92" s="58">
        <v>4656</v>
      </c>
      <c r="F92" s="58">
        <v>1</v>
      </c>
      <c r="G92" s="58">
        <v>1</v>
      </c>
      <c r="H92" s="1">
        <v>0</v>
      </c>
      <c r="I92" s="58">
        <v>0</v>
      </c>
      <c r="J92" s="58">
        <v>0</v>
      </c>
      <c r="K92" s="58">
        <v>0</v>
      </c>
      <c r="L92" s="58">
        <v>0</v>
      </c>
      <c r="M92" s="58">
        <v>0</v>
      </c>
      <c r="N92" s="58">
        <v>0</v>
      </c>
      <c r="O92" s="58">
        <v>0</v>
      </c>
      <c r="P92" s="58">
        <v>0</v>
      </c>
      <c r="Q92" s="58">
        <v>0</v>
      </c>
      <c r="R92" s="58">
        <v>0</v>
      </c>
      <c r="S92" s="58">
        <v>0</v>
      </c>
      <c r="T92" s="58">
        <v>0</v>
      </c>
      <c r="U92" s="58">
        <v>1</v>
      </c>
      <c r="V92" s="58">
        <v>0</v>
      </c>
      <c r="W92" s="58">
        <v>0</v>
      </c>
      <c r="X92" s="58">
        <v>0</v>
      </c>
      <c r="Y92" s="58">
        <v>0</v>
      </c>
      <c r="Z92" s="58">
        <v>0</v>
      </c>
      <c r="AA92" s="58">
        <v>0</v>
      </c>
      <c r="AB92" s="58">
        <v>0</v>
      </c>
      <c r="AC92" s="58">
        <v>4</v>
      </c>
      <c r="AD92" s="58">
        <v>0</v>
      </c>
      <c r="AE92" s="58">
        <v>0</v>
      </c>
      <c r="AF92" s="58">
        <v>0</v>
      </c>
      <c r="AG92" s="58" t="str">
        <f>VLOOKUP(BHRAF201920[[#This Row],[OrgID]],'Practice Panel'!$A$14:$F$129,4,FALSE)</f>
        <v>Havering</v>
      </c>
      <c r="AH92" s="58" t="str">
        <f>VLOOKUP(BHRAF201920[[#This Row],[OrgID]],'Practice Panel'!$A$14:$F$129,6,FALSE)</f>
        <v>Havering North</v>
      </c>
    </row>
    <row r="93" spans="1:34">
      <c r="A93" s="1" t="s">
        <v>406</v>
      </c>
      <c r="B93" s="57">
        <v>44013</v>
      </c>
      <c r="C93" s="57">
        <v>44029</v>
      </c>
      <c r="D93" s="1" t="s">
        <v>278</v>
      </c>
      <c r="E93" s="58">
        <v>5456</v>
      </c>
      <c r="F93" s="58">
        <v>1</v>
      </c>
      <c r="G93" s="58">
        <v>1</v>
      </c>
      <c r="H93" s="1">
        <v>0</v>
      </c>
      <c r="I93" s="58">
        <v>0</v>
      </c>
      <c r="J93" s="58">
        <v>0</v>
      </c>
      <c r="K93" s="58">
        <v>0</v>
      </c>
      <c r="L93" s="58">
        <v>0</v>
      </c>
      <c r="M93" s="58">
        <v>0</v>
      </c>
      <c r="N93" s="58">
        <v>0</v>
      </c>
      <c r="O93" s="58">
        <v>0</v>
      </c>
      <c r="P93" s="58">
        <v>0</v>
      </c>
      <c r="Q93" s="58">
        <v>0</v>
      </c>
      <c r="R93" s="58">
        <v>0</v>
      </c>
      <c r="S93" s="58">
        <v>0</v>
      </c>
      <c r="T93" s="58">
        <v>0</v>
      </c>
      <c r="U93" s="58">
        <v>1</v>
      </c>
      <c r="V93" s="58">
        <v>0</v>
      </c>
      <c r="W93" s="58">
        <v>0</v>
      </c>
      <c r="X93" s="58">
        <v>0</v>
      </c>
      <c r="Y93" s="58">
        <v>0</v>
      </c>
      <c r="Z93" s="58">
        <v>0</v>
      </c>
      <c r="AA93" s="58">
        <v>0</v>
      </c>
      <c r="AB93" s="58">
        <v>0</v>
      </c>
      <c r="AC93" s="58">
        <v>10</v>
      </c>
      <c r="AD93" s="58">
        <v>0</v>
      </c>
      <c r="AE93" s="58">
        <v>0</v>
      </c>
      <c r="AF93" s="58">
        <v>0</v>
      </c>
      <c r="AG93" s="58" t="str">
        <f>VLOOKUP(BHRAF201920[[#This Row],[OrgID]],'Practice Panel'!$A$14:$F$129,4,FALSE)</f>
        <v>Havering</v>
      </c>
      <c r="AH93" s="58" t="str">
        <f>VLOOKUP(BHRAF201920[[#This Row],[OrgID]],'Practice Panel'!$A$14:$F$129,6,FALSE)</f>
        <v>Havering North</v>
      </c>
    </row>
    <row r="94" spans="1:34">
      <c r="A94" s="1" t="s">
        <v>406</v>
      </c>
      <c r="B94" s="57">
        <v>44013</v>
      </c>
      <c r="C94" s="57">
        <v>44029</v>
      </c>
      <c r="D94" s="1" t="s">
        <v>286</v>
      </c>
      <c r="E94" s="58">
        <v>1465</v>
      </c>
      <c r="F94" s="58">
        <v>8</v>
      </c>
      <c r="G94" s="58">
        <v>8</v>
      </c>
      <c r="H94" s="1">
        <v>0</v>
      </c>
      <c r="I94" s="58">
        <v>0</v>
      </c>
      <c r="J94" s="58">
        <v>0</v>
      </c>
      <c r="K94" s="58">
        <v>0</v>
      </c>
      <c r="L94" s="58">
        <v>0</v>
      </c>
      <c r="M94" s="58">
        <v>0</v>
      </c>
      <c r="N94" s="58">
        <v>0</v>
      </c>
      <c r="O94" s="58">
        <v>0</v>
      </c>
      <c r="P94" s="58">
        <v>0</v>
      </c>
      <c r="Q94" s="58">
        <v>0</v>
      </c>
      <c r="R94" s="58">
        <v>0</v>
      </c>
      <c r="S94" s="58">
        <v>0</v>
      </c>
      <c r="T94" s="58">
        <v>0</v>
      </c>
      <c r="U94" s="58">
        <v>2</v>
      </c>
      <c r="V94" s="58">
        <v>0</v>
      </c>
      <c r="W94" s="58">
        <v>0</v>
      </c>
      <c r="X94" s="58">
        <v>0</v>
      </c>
      <c r="Y94" s="58">
        <v>0</v>
      </c>
      <c r="Z94" s="58">
        <v>0</v>
      </c>
      <c r="AA94" s="58">
        <v>0</v>
      </c>
      <c r="AB94" s="58">
        <v>0</v>
      </c>
      <c r="AC94" s="58">
        <v>3</v>
      </c>
      <c r="AD94" s="58">
        <v>0</v>
      </c>
      <c r="AE94" s="58">
        <v>0</v>
      </c>
      <c r="AF94" s="58">
        <v>0</v>
      </c>
      <c r="AG94" s="58" t="str">
        <f>VLOOKUP(BHRAF201920[[#This Row],[OrgID]],'Practice Panel'!$A$14:$F$129,4,FALSE)</f>
        <v>Havering</v>
      </c>
      <c r="AH94" s="58" t="str">
        <f>VLOOKUP(BHRAF201920[[#This Row],[OrgID]],'Practice Panel'!$A$14:$F$129,6,FALSE)</f>
        <v>Havering South</v>
      </c>
    </row>
    <row r="95" spans="1:34">
      <c r="A95" s="1" t="s">
        <v>406</v>
      </c>
      <c r="B95" s="57">
        <v>44013</v>
      </c>
      <c r="C95" s="57">
        <v>44029</v>
      </c>
      <c r="D95" s="1" t="s">
        <v>51</v>
      </c>
      <c r="E95" s="58">
        <v>3107</v>
      </c>
      <c r="F95" s="58">
        <v>5</v>
      </c>
      <c r="G95" s="58">
        <v>5</v>
      </c>
      <c r="H95" s="1">
        <v>0</v>
      </c>
      <c r="I95" s="58">
        <v>0</v>
      </c>
      <c r="J95" s="58">
        <v>0</v>
      </c>
      <c r="K95" s="58">
        <v>0</v>
      </c>
      <c r="L95" s="58">
        <v>0</v>
      </c>
      <c r="M95" s="58">
        <v>0</v>
      </c>
      <c r="N95" s="58">
        <v>0</v>
      </c>
      <c r="O95" s="58">
        <v>0</v>
      </c>
      <c r="P95" s="58">
        <v>0</v>
      </c>
      <c r="Q95" s="58">
        <v>0</v>
      </c>
      <c r="R95" s="58">
        <v>0</v>
      </c>
      <c r="S95" s="58">
        <v>0</v>
      </c>
      <c r="T95" s="58">
        <v>0</v>
      </c>
      <c r="U95" s="58">
        <v>1</v>
      </c>
      <c r="V95" s="58">
        <v>0</v>
      </c>
      <c r="W95" s="58">
        <v>0</v>
      </c>
      <c r="X95" s="58">
        <v>0</v>
      </c>
      <c r="Y95" s="58">
        <v>0</v>
      </c>
      <c r="Z95" s="58">
        <v>0</v>
      </c>
      <c r="AA95" s="58">
        <v>0</v>
      </c>
      <c r="AB95" s="58">
        <v>0</v>
      </c>
      <c r="AC95" s="58">
        <v>2</v>
      </c>
      <c r="AD95" s="58">
        <v>0</v>
      </c>
      <c r="AE95" s="58">
        <v>0</v>
      </c>
      <c r="AF95" s="58">
        <v>0</v>
      </c>
      <c r="AG95" s="58" t="str">
        <f>VLOOKUP(BHRAF201920[[#This Row],[OrgID]],'Practice Panel'!$A$14:$F$129,4,FALSE)</f>
        <v>Barking</v>
      </c>
      <c r="AH95" s="58" t="str">
        <f>VLOOKUP(BHRAF201920[[#This Row],[OrgID]],'Practice Panel'!$A$14:$F$129,6,FALSE)</f>
        <v>New West</v>
      </c>
    </row>
    <row r="96" spans="1:34">
      <c r="A96" s="1" t="s">
        <v>406</v>
      </c>
      <c r="B96" s="57">
        <v>44013</v>
      </c>
      <c r="C96" s="57">
        <v>44029</v>
      </c>
      <c r="D96" s="1" t="s">
        <v>248</v>
      </c>
      <c r="E96" s="58">
        <v>586</v>
      </c>
      <c r="F96" s="58">
        <v>6</v>
      </c>
      <c r="G96" s="58">
        <v>6</v>
      </c>
      <c r="H96" s="1">
        <v>0</v>
      </c>
      <c r="I96" s="58">
        <v>0</v>
      </c>
      <c r="J96" s="58">
        <v>0</v>
      </c>
      <c r="K96" s="58">
        <v>0</v>
      </c>
      <c r="L96" s="58">
        <v>0</v>
      </c>
      <c r="M96" s="58">
        <v>0</v>
      </c>
      <c r="N96" s="58">
        <v>0</v>
      </c>
      <c r="O96" s="58">
        <v>0</v>
      </c>
      <c r="P96" s="58">
        <v>0</v>
      </c>
      <c r="Q96" s="58">
        <v>0</v>
      </c>
      <c r="R96" s="58">
        <v>0</v>
      </c>
      <c r="S96" s="58">
        <v>0</v>
      </c>
      <c r="T96" s="58">
        <v>0</v>
      </c>
      <c r="U96" s="58">
        <v>0</v>
      </c>
      <c r="V96" s="58">
        <v>0</v>
      </c>
      <c r="W96" s="58">
        <v>1</v>
      </c>
      <c r="X96" s="58">
        <v>0</v>
      </c>
      <c r="Y96" s="58">
        <v>0</v>
      </c>
      <c r="Z96" s="58">
        <v>0</v>
      </c>
      <c r="AA96" s="58">
        <v>0</v>
      </c>
      <c r="AB96" s="58">
        <v>0</v>
      </c>
      <c r="AC96" s="58">
        <v>1</v>
      </c>
      <c r="AD96" s="58">
        <v>0</v>
      </c>
      <c r="AE96" s="58">
        <v>0</v>
      </c>
      <c r="AF96" s="58">
        <v>0</v>
      </c>
      <c r="AG96" s="58" t="str">
        <f>VLOOKUP(BHRAF201920[[#This Row],[OrgID]],'Practice Panel'!$A$14:$F$129,4,FALSE)</f>
        <v>Havering</v>
      </c>
      <c r="AH96" s="58" t="str">
        <f>VLOOKUP(BHRAF201920[[#This Row],[OrgID]],'Practice Panel'!$A$14:$F$129,6,FALSE)</f>
        <v>Havering Crest</v>
      </c>
    </row>
    <row r="97" spans="1:34">
      <c r="A97" s="1" t="s">
        <v>406</v>
      </c>
      <c r="B97" s="57">
        <v>44013</v>
      </c>
      <c r="C97" s="57">
        <v>44029</v>
      </c>
      <c r="D97" s="1" t="s">
        <v>314</v>
      </c>
      <c r="E97" s="58">
        <v>1251</v>
      </c>
      <c r="F97" s="58">
        <v>85</v>
      </c>
      <c r="G97" s="58">
        <v>85</v>
      </c>
      <c r="H97" s="1">
        <v>0</v>
      </c>
      <c r="I97" s="58">
        <v>0</v>
      </c>
      <c r="J97" s="58">
        <v>0</v>
      </c>
      <c r="K97" s="58">
        <v>0</v>
      </c>
      <c r="L97" s="58">
        <v>0</v>
      </c>
      <c r="M97" s="58">
        <v>0</v>
      </c>
      <c r="N97" s="58">
        <v>0</v>
      </c>
      <c r="O97" s="58">
        <v>3</v>
      </c>
      <c r="P97" s="58">
        <v>0</v>
      </c>
      <c r="Q97" s="58">
        <v>0</v>
      </c>
      <c r="R97" s="58">
        <v>0</v>
      </c>
      <c r="S97" s="58">
        <v>0</v>
      </c>
      <c r="T97" s="58">
        <v>0</v>
      </c>
      <c r="U97" s="58">
        <v>0</v>
      </c>
      <c r="V97" s="58">
        <v>0</v>
      </c>
      <c r="W97" s="58">
        <v>3</v>
      </c>
      <c r="X97" s="58">
        <v>2</v>
      </c>
      <c r="Y97" s="58">
        <v>1</v>
      </c>
      <c r="Z97" s="58">
        <v>3</v>
      </c>
      <c r="AA97" s="58">
        <v>0</v>
      </c>
      <c r="AB97" s="58">
        <v>0</v>
      </c>
      <c r="AC97" s="58">
        <v>3</v>
      </c>
      <c r="AD97" s="58">
        <v>0</v>
      </c>
      <c r="AE97" s="58">
        <v>0</v>
      </c>
      <c r="AF97" s="58">
        <v>0</v>
      </c>
      <c r="AG97" s="58" t="str">
        <f>VLOOKUP(BHRAF201920[[#This Row],[OrgID]],'Practice Panel'!$A$14:$F$129,4,FALSE)</f>
        <v>Havering</v>
      </c>
      <c r="AH97" s="58" t="str">
        <f>VLOOKUP(BHRAF201920[[#This Row],[OrgID]],'Practice Panel'!$A$14:$F$129,6,FALSE)</f>
        <v>Havering South</v>
      </c>
    </row>
    <row r="98" spans="1:34">
      <c r="A98" s="1" t="s">
        <v>406</v>
      </c>
      <c r="B98" s="57">
        <v>44013</v>
      </c>
      <c r="C98" s="57">
        <v>44029</v>
      </c>
      <c r="D98" s="1" t="s">
        <v>346</v>
      </c>
      <c r="E98" s="58">
        <v>2213</v>
      </c>
      <c r="F98" s="58">
        <v>91</v>
      </c>
      <c r="G98" s="58">
        <v>87</v>
      </c>
      <c r="H98" s="1">
        <v>4</v>
      </c>
      <c r="I98" s="58">
        <v>0</v>
      </c>
      <c r="J98" s="58">
        <v>0</v>
      </c>
      <c r="K98" s="58">
        <v>0</v>
      </c>
      <c r="L98" s="58">
        <v>0</v>
      </c>
      <c r="M98" s="58">
        <v>0</v>
      </c>
      <c r="N98" s="58">
        <v>0</v>
      </c>
      <c r="O98" s="58">
        <v>1</v>
      </c>
      <c r="P98" s="58">
        <v>0</v>
      </c>
      <c r="Q98" s="58">
        <v>0</v>
      </c>
      <c r="R98" s="58">
        <v>0</v>
      </c>
      <c r="S98" s="58">
        <v>0</v>
      </c>
      <c r="T98" s="58">
        <v>0</v>
      </c>
      <c r="U98" s="58">
        <v>0</v>
      </c>
      <c r="V98" s="58">
        <v>0</v>
      </c>
      <c r="W98" s="58">
        <v>6</v>
      </c>
      <c r="X98" s="58">
        <v>3</v>
      </c>
      <c r="Y98" s="58">
        <v>2</v>
      </c>
      <c r="Z98" s="58">
        <v>3</v>
      </c>
      <c r="AA98" s="58">
        <v>0</v>
      </c>
      <c r="AB98" s="58">
        <v>0</v>
      </c>
      <c r="AC98" s="58">
        <v>6</v>
      </c>
      <c r="AD98" s="58">
        <v>0</v>
      </c>
      <c r="AE98" s="58">
        <v>0</v>
      </c>
      <c r="AF98" s="58">
        <v>0</v>
      </c>
      <c r="AG98" s="58" t="str">
        <f>VLOOKUP(BHRAF201920[[#This Row],[OrgID]],'Practice Panel'!$A$14:$F$129,4,FALSE)</f>
        <v>Redbridge</v>
      </c>
      <c r="AH98" s="58" t="str">
        <f>VLOOKUP(BHRAF201920[[#This Row],[OrgID]],'Practice Panel'!$A$14:$F$129,6,FALSE)</f>
        <v>Fairlop</v>
      </c>
    </row>
    <row r="99" spans="1:34">
      <c r="A99" s="1" t="s">
        <v>406</v>
      </c>
      <c r="B99" s="57">
        <v>44013</v>
      </c>
      <c r="C99" s="57">
        <v>44029</v>
      </c>
      <c r="D99" s="1" t="s">
        <v>396</v>
      </c>
      <c r="E99" s="58">
        <v>6577</v>
      </c>
      <c r="F99" s="58">
        <v>6</v>
      </c>
      <c r="G99" s="58">
        <v>6</v>
      </c>
      <c r="H99" s="1">
        <v>0</v>
      </c>
      <c r="I99" s="58">
        <v>0</v>
      </c>
      <c r="J99" s="58">
        <v>1</v>
      </c>
      <c r="K99" s="58">
        <v>0</v>
      </c>
      <c r="L99" s="58">
        <v>0</v>
      </c>
      <c r="M99" s="58">
        <v>1</v>
      </c>
      <c r="N99" s="58">
        <v>0</v>
      </c>
      <c r="O99" s="58">
        <v>1</v>
      </c>
      <c r="P99" s="58">
        <v>0</v>
      </c>
      <c r="Q99" s="58">
        <v>0</v>
      </c>
      <c r="R99" s="58">
        <v>1</v>
      </c>
      <c r="S99" s="58">
        <v>0</v>
      </c>
      <c r="T99" s="58">
        <v>0</v>
      </c>
      <c r="U99" s="58">
        <v>1</v>
      </c>
      <c r="V99" s="58">
        <v>1</v>
      </c>
      <c r="W99" s="58">
        <v>0</v>
      </c>
      <c r="X99" s="58">
        <v>0</v>
      </c>
      <c r="Y99" s="58">
        <v>0</v>
      </c>
      <c r="Z99" s="58">
        <v>0</v>
      </c>
      <c r="AA99" s="58">
        <v>0</v>
      </c>
      <c r="AB99" s="58">
        <v>0</v>
      </c>
      <c r="AC99" s="58">
        <v>3</v>
      </c>
      <c r="AD99" s="58">
        <v>0</v>
      </c>
      <c r="AE99" s="58">
        <v>1</v>
      </c>
      <c r="AF99" s="58">
        <v>0</v>
      </c>
      <c r="AG99" s="58" t="str">
        <f>VLOOKUP(BHRAF201920[[#This Row],[OrgID]],'Practice Panel'!$A$14:$F$129,4,FALSE)</f>
        <v>Redbridge</v>
      </c>
      <c r="AH99" s="58" t="str">
        <f>VLOOKUP(BHRAF201920[[#This Row],[OrgID]],'Practice Panel'!$A$14:$F$129,6,FALSE)</f>
        <v>NewCross Alliance</v>
      </c>
    </row>
    <row r="100" spans="1:34">
      <c r="A100" s="1" t="s">
        <v>406</v>
      </c>
      <c r="B100" s="57">
        <v>44013</v>
      </c>
      <c r="C100" s="57">
        <v>44029</v>
      </c>
      <c r="D100" s="1" t="s">
        <v>370</v>
      </c>
      <c r="E100" s="58">
        <v>3745</v>
      </c>
      <c r="F100" s="58">
        <v>2</v>
      </c>
      <c r="G100" s="58">
        <v>2</v>
      </c>
      <c r="H100" s="1">
        <v>0</v>
      </c>
      <c r="I100" s="58">
        <v>0</v>
      </c>
      <c r="J100" s="58">
        <v>1</v>
      </c>
      <c r="K100" s="58">
        <v>1</v>
      </c>
      <c r="L100" s="58">
        <v>1</v>
      </c>
      <c r="M100" s="58">
        <v>1</v>
      </c>
      <c r="N100" s="58">
        <v>0</v>
      </c>
      <c r="O100" s="58">
        <v>1</v>
      </c>
      <c r="P100" s="58">
        <v>0</v>
      </c>
      <c r="Q100" s="58">
        <v>1</v>
      </c>
      <c r="R100" s="58">
        <v>1</v>
      </c>
      <c r="S100" s="58">
        <v>0</v>
      </c>
      <c r="T100" s="58">
        <v>0</v>
      </c>
      <c r="U100" s="58">
        <v>0</v>
      </c>
      <c r="V100" s="58">
        <v>0</v>
      </c>
      <c r="W100" s="58">
        <v>1</v>
      </c>
      <c r="X100" s="58">
        <v>1</v>
      </c>
      <c r="Y100" s="58">
        <v>1</v>
      </c>
      <c r="Z100" s="58">
        <v>1</v>
      </c>
      <c r="AA100" s="58">
        <v>1</v>
      </c>
      <c r="AB100" s="58">
        <v>0</v>
      </c>
      <c r="AC100" s="58">
        <v>1</v>
      </c>
      <c r="AD100" s="58">
        <v>1</v>
      </c>
      <c r="AE100" s="58">
        <v>0</v>
      </c>
      <c r="AF100" s="58">
        <v>0</v>
      </c>
      <c r="AG100" s="58" t="str">
        <f>VLOOKUP(BHRAF201920[[#This Row],[OrgID]],'Practice Panel'!$A$14:$F$129,4,FALSE)</f>
        <v>Redbridge</v>
      </c>
      <c r="AH100" s="58" t="str">
        <f>VLOOKUP(BHRAF201920[[#This Row],[OrgID]],'Practice Panel'!$A$14:$F$129,6,FALSE)</f>
        <v>Wanstead &amp; Woodford</v>
      </c>
    </row>
    <row r="101" spans="1:34">
      <c r="A101" s="1" t="s">
        <v>406</v>
      </c>
      <c r="B101" s="57">
        <v>44013</v>
      </c>
      <c r="C101" s="57">
        <v>44029</v>
      </c>
      <c r="D101" s="1" t="s">
        <v>378</v>
      </c>
      <c r="E101" s="58">
        <v>1510</v>
      </c>
      <c r="F101" s="58">
        <v>1</v>
      </c>
      <c r="G101" s="58">
        <v>0</v>
      </c>
      <c r="H101" s="1">
        <v>1</v>
      </c>
      <c r="I101" s="58">
        <v>1</v>
      </c>
      <c r="J101" s="58">
        <v>1</v>
      </c>
      <c r="K101" s="58">
        <v>1</v>
      </c>
      <c r="L101" s="58">
        <v>1</v>
      </c>
      <c r="M101" s="58">
        <v>1</v>
      </c>
      <c r="N101" s="58">
        <v>0</v>
      </c>
      <c r="O101" s="58">
        <v>1</v>
      </c>
      <c r="P101" s="58">
        <v>0</v>
      </c>
      <c r="Q101" s="58">
        <v>0</v>
      </c>
      <c r="R101" s="58">
        <v>1</v>
      </c>
      <c r="S101" s="58">
        <v>0</v>
      </c>
      <c r="T101" s="58">
        <v>0</v>
      </c>
      <c r="U101" s="58">
        <v>0</v>
      </c>
      <c r="V101" s="58">
        <v>0</v>
      </c>
      <c r="W101" s="58">
        <v>0</v>
      </c>
      <c r="X101" s="58">
        <v>0</v>
      </c>
      <c r="Y101" s="58">
        <v>0</v>
      </c>
      <c r="Z101" s="58">
        <v>0</v>
      </c>
      <c r="AA101" s="58">
        <v>0</v>
      </c>
      <c r="AB101" s="58">
        <v>0</v>
      </c>
      <c r="AC101" s="58">
        <v>5</v>
      </c>
      <c r="AD101" s="58">
        <v>1</v>
      </c>
      <c r="AE101" s="58">
        <v>0</v>
      </c>
      <c r="AF101" s="58">
        <v>0</v>
      </c>
      <c r="AG101" s="58" t="str">
        <f>VLOOKUP(BHRAF201920[[#This Row],[OrgID]],'Practice Panel'!$A$14:$F$129,4,FALSE)</f>
        <v>Redbridge</v>
      </c>
      <c r="AH101" s="58" t="str">
        <f>VLOOKUP(BHRAF201920[[#This Row],[OrgID]],'Practice Panel'!$A$14:$F$129,6,FALSE)</f>
        <v>Wanstead &amp; Woodford</v>
      </c>
    </row>
    <row r="102" spans="1:34">
      <c r="A102" s="1" t="s">
        <v>406</v>
      </c>
      <c r="B102" s="57">
        <v>44013</v>
      </c>
      <c r="C102" s="57">
        <v>44029</v>
      </c>
      <c r="D102" s="1" t="s">
        <v>268</v>
      </c>
      <c r="E102" s="58">
        <v>2865</v>
      </c>
      <c r="F102" s="58">
        <v>1</v>
      </c>
      <c r="G102" s="58">
        <v>1</v>
      </c>
      <c r="H102" s="1">
        <v>0</v>
      </c>
      <c r="I102" s="58">
        <v>0</v>
      </c>
      <c r="J102" s="58">
        <v>1</v>
      </c>
      <c r="K102" s="58">
        <v>1</v>
      </c>
      <c r="L102" s="58">
        <v>1</v>
      </c>
      <c r="M102" s="58">
        <v>1</v>
      </c>
      <c r="N102" s="58">
        <v>0</v>
      </c>
      <c r="O102" s="58">
        <v>1</v>
      </c>
      <c r="P102" s="58">
        <v>0</v>
      </c>
      <c r="Q102" s="58">
        <v>1</v>
      </c>
      <c r="R102" s="58">
        <v>1</v>
      </c>
      <c r="S102" s="58">
        <v>0</v>
      </c>
      <c r="T102" s="58">
        <v>0</v>
      </c>
      <c r="U102" s="58">
        <v>1</v>
      </c>
      <c r="V102" s="58">
        <v>1</v>
      </c>
      <c r="W102" s="58">
        <v>0</v>
      </c>
      <c r="X102" s="58">
        <v>0</v>
      </c>
      <c r="Y102" s="58">
        <v>0</v>
      </c>
      <c r="Z102" s="58">
        <v>0</v>
      </c>
      <c r="AA102" s="58">
        <v>0</v>
      </c>
      <c r="AB102" s="58">
        <v>0</v>
      </c>
      <c r="AC102" s="58">
        <v>1</v>
      </c>
      <c r="AD102" s="58">
        <v>1</v>
      </c>
      <c r="AE102" s="58">
        <v>1</v>
      </c>
      <c r="AF102" s="58">
        <v>0</v>
      </c>
      <c r="AG102" s="58" t="str">
        <f>VLOOKUP(BHRAF201920[[#This Row],[OrgID]],'Practice Panel'!$A$14:$F$129,4,FALSE)</f>
        <v>Havering</v>
      </c>
      <c r="AH102" s="58" t="str">
        <f>VLOOKUP(BHRAF201920[[#This Row],[OrgID]],'Practice Panel'!$A$14:$F$129,6,FALSE)</f>
        <v>Havering North</v>
      </c>
    </row>
    <row r="103" spans="1:34">
      <c r="A103" s="1" t="s">
        <v>406</v>
      </c>
      <c r="B103" s="57">
        <v>44013</v>
      </c>
      <c r="C103" s="57">
        <v>44029</v>
      </c>
      <c r="D103" s="1" t="s">
        <v>364</v>
      </c>
      <c r="E103" s="58">
        <v>3714</v>
      </c>
      <c r="F103" s="58">
        <v>1</v>
      </c>
      <c r="G103" s="58">
        <v>1</v>
      </c>
      <c r="H103" s="1">
        <v>0</v>
      </c>
      <c r="I103" s="58">
        <v>0</v>
      </c>
      <c r="J103" s="58">
        <v>1</v>
      </c>
      <c r="K103" s="58">
        <v>1</v>
      </c>
      <c r="L103" s="58">
        <v>1</v>
      </c>
      <c r="M103" s="58">
        <v>1</v>
      </c>
      <c r="N103" s="58">
        <v>0</v>
      </c>
      <c r="O103" s="58">
        <v>1</v>
      </c>
      <c r="P103" s="58">
        <v>1</v>
      </c>
      <c r="Q103" s="58">
        <v>1</v>
      </c>
      <c r="R103" s="58">
        <v>1</v>
      </c>
      <c r="S103" s="58">
        <v>0</v>
      </c>
      <c r="T103" s="58">
        <v>0</v>
      </c>
      <c r="U103" s="58">
        <v>1</v>
      </c>
      <c r="V103" s="58">
        <v>1</v>
      </c>
      <c r="W103" s="58">
        <v>1</v>
      </c>
      <c r="X103" s="58">
        <v>0</v>
      </c>
      <c r="Y103" s="58">
        <v>0</v>
      </c>
      <c r="Z103" s="58">
        <v>0</v>
      </c>
      <c r="AA103" s="58">
        <v>0</v>
      </c>
      <c r="AB103" s="58">
        <v>0</v>
      </c>
      <c r="AC103" s="58">
        <v>5</v>
      </c>
      <c r="AD103" s="58">
        <v>1</v>
      </c>
      <c r="AE103" s="58">
        <v>1</v>
      </c>
      <c r="AF103" s="58">
        <v>0</v>
      </c>
      <c r="AG103" s="58" t="str">
        <f>VLOOKUP(BHRAF201920[[#This Row],[OrgID]],'Practice Panel'!$A$14:$F$129,4,FALSE)</f>
        <v>Redbridge</v>
      </c>
      <c r="AH103" s="58" t="str">
        <f>VLOOKUP(BHRAF201920[[#This Row],[OrgID]],'Practice Panel'!$A$14:$F$129,6,FALSE)</f>
        <v>Wanstead &amp; Woodford</v>
      </c>
    </row>
    <row r="104" spans="1:34">
      <c r="A104" s="1" t="s">
        <v>406</v>
      </c>
      <c r="B104" s="57">
        <v>44013</v>
      </c>
      <c r="C104" s="57">
        <v>44029</v>
      </c>
      <c r="D104" s="1" t="s">
        <v>380</v>
      </c>
      <c r="E104" s="58">
        <v>2608</v>
      </c>
      <c r="F104" s="58">
        <v>9</v>
      </c>
      <c r="G104" s="58">
        <v>9</v>
      </c>
      <c r="H104" s="1">
        <v>0</v>
      </c>
      <c r="I104" s="58">
        <v>0</v>
      </c>
      <c r="J104" s="58">
        <v>1</v>
      </c>
      <c r="K104" s="58">
        <v>0</v>
      </c>
      <c r="L104" s="58">
        <v>1</v>
      </c>
      <c r="M104" s="58">
        <v>1</v>
      </c>
      <c r="N104" s="58">
        <v>0</v>
      </c>
      <c r="O104" s="58">
        <v>1</v>
      </c>
      <c r="P104" s="58">
        <v>1</v>
      </c>
      <c r="Q104" s="58">
        <v>0</v>
      </c>
      <c r="R104" s="58">
        <v>1</v>
      </c>
      <c r="S104" s="58">
        <v>2</v>
      </c>
      <c r="T104" s="58">
        <v>2</v>
      </c>
      <c r="U104" s="58">
        <v>1</v>
      </c>
      <c r="V104" s="58">
        <v>0</v>
      </c>
      <c r="W104" s="58">
        <v>1</v>
      </c>
      <c r="X104" s="58">
        <v>1</v>
      </c>
      <c r="Y104" s="58">
        <v>1</v>
      </c>
      <c r="Z104" s="58">
        <v>1</v>
      </c>
      <c r="AA104" s="58">
        <v>1</v>
      </c>
      <c r="AB104" s="58">
        <v>1</v>
      </c>
      <c r="AC104" s="58">
        <v>4</v>
      </c>
      <c r="AD104" s="58">
        <v>0</v>
      </c>
      <c r="AE104" s="58">
        <v>0</v>
      </c>
      <c r="AF104" s="58">
        <v>0</v>
      </c>
      <c r="AG104" s="58" t="str">
        <f>VLOOKUP(BHRAF201920[[#This Row],[OrgID]],'Practice Panel'!$A$14:$F$129,4,FALSE)</f>
        <v>Redbridge</v>
      </c>
      <c r="AH104" s="58" t="str">
        <f>VLOOKUP(BHRAF201920[[#This Row],[OrgID]],'Practice Panel'!$A$14:$F$129,6,FALSE)</f>
        <v>Wanstead &amp; Woodford</v>
      </c>
    </row>
    <row r="105" spans="1:34">
      <c r="A105" s="1" t="s">
        <v>406</v>
      </c>
      <c r="B105" s="57">
        <v>44013</v>
      </c>
      <c r="C105" s="57">
        <v>44029</v>
      </c>
      <c r="D105" s="1" t="s">
        <v>354</v>
      </c>
      <c r="E105" s="58">
        <v>2695</v>
      </c>
      <c r="F105" s="58">
        <v>2</v>
      </c>
      <c r="G105" s="58">
        <v>2</v>
      </c>
      <c r="H105" s="1">
        <v>0</v>
      </c>
      <c r="I105" s="58">
        <v>0</v>
      </c>
      <c r="J105" s="58">
        <v>1</v>
      </c>
      <c r="K105" s="58">
        <v>0</v>
      </c>
      <c r="L105" s="58">
        <v>1</v>
      </c>
      <c r="M105" s="58">
        <v>0</v>
      </c>
      <c r="N105" s="58">
        <v>0</v>
      </c>
      <c r="O105" s="58">
        <v>1</v>
      </c>
      <c r="P105" s="58">
        <v>1</v>
      </c>
      <c r="Q105" s="58">
        <v>0</v>
      </c>
      <c r="R105" s="58">
        <v>1</v>
      </c>
      <c r="S105" s="58">
        <v>0</v>
      </c>
      <c r="T105" s="58">
        <v>0</v>
      </c>
      <c r="U105" s="58">
        <v>0</v>
      </c>
      <c r="V105" s="58">
        <v>0</v>
      </c>
      <c r="W105" s="58">
        <v>1</v>
      </c>
      <c r="X105" s="58">
        <v>1</v>
      </c>
      <c r="Y105" s="58">
        <v>1</v>
      </c>
      <c r="Z105" s="58">
        <v>1</v>
      </c>
      <c r="AA105" s="58">
        <v>0</v>
      </c>
      <c r="AB105" s="58">
        <v>0</v>
      </c>
      <c r="AC105" s="58">
        <v>1</v>
      </c>
      <c r="AD105" s="58">
        <v>0</v>
      </c>
      <c r="AE105" s="58">
        <v>0</v>
      </c>
      <c r="AF105" s="58">
        <v>0</v>
      </c>
      <c r="AG105" s="58" t="str">
        <f>VLOOKUP(BHRAF201920[[#This Row],[OrgID]],'Practice Panel'!$A$14:$F$129,4,FALSE)</f>
        <v>Redbridge</v>
      </c>
      <c r="AH105" s="58" t="str">
        <f>VLOOKUP(BHRAF201920[[#This Row],[OrgID]],'Practice Panel'!$A$14:$F$129,6,FALSE)</f>
        <v>Seven Kings</v>
      </c>
    </row>
    <row r="106" spans="1:34">
      <c r="A106" s="1" t="s">
        <v>406</v>
      </c>
      <c r="B106" s="57">
        <v>44013</v>
      </c>
      <c r="C106" s="57">
        <v>44029</v>
      </c>
      <c r="D106" s="1" t="s">
        <v>234</v>
      </c>
      <c r="E106" s="58">
        <v>4880</v>
      </c>
      <c r="F106" s="58">
        <v>1</v>
      </c>
      <c r="G106" s="58">
        <v>1</v>
      </c>
      <c r="H106" s="1">
        <v>0</v>
      </c>
      <c r="I106" s="58">
        <v>0</v>
      </c>
      <c r="J106" s="58">
        <v>1</v>
      </c>
      <c r="K106" s="58">
        <v>0</v>
      </c>
      <c r="L106" s="58">
        <v>1</v>
      </c>
      <c r="M106" s="58">
        <v>1</v>
      </c>
      <c r="N106" s="58">
        <v>0</v>
      </c>
      <c r="O106" s="58">
        <v>1</v>
      </c>
      <c r="P106" s="58">
        <v>1</v>
      </c>
      <c r="Q106" s="58">
        <v>1</v>
      </c>
      <c r="R106" s="58">
        <v>1</v>
      </c>
      <c r="S106" s="58">
        <v>0</v>
      </c>
      <c r="T106" s="58">
        <v>0</v>
      </c>
      <c r="U106" s="58">
        <v>0</v>
      </c>
      <c r="V106" s="58">
        <v>0</v>
      </c>
      <c r="W106" s="58">
        <v>1</v>
      </c>
      <c r="X106" s="58">
        <v>1</v>
      </c>
      <c r="Y106" s="58">
        <v>0</v>
      </c>
      <c r="Z106" s="58">
        <v>1</v>
      </c>
      <c r="AA106" s="58">
        <v>0</v>
      </c>
      <c r="AB106" s="58">
        <v>0</v>
      </c>
      <c r="AC106" s="58">
        <v>4</v>
      </c>
      <c r="AD106" s="58">
        <v>0</v>
      </c>
      <c r="AE106" s="58">
        <v>0</v>
      </c>
      <c r="AF106" s="58">
        <v>0</v>
      </c>
      <c r="AG106" s="58" t="str">
        <f>VLOOKUP(BHRAF201920[[#This Row],[OrgID]],'Practice Panel'!$A$14:$F$129,4,FALSE)</f>
        <v>Havering</v>
      </c>
      <c r="AH106" s="58" t="str">
        <f>VLOOKUP(BHRAF201920[[#This Row],[OrgID]],'Practice Panel'!$A$14:$F$129,6,FALSE)</f>
        <v>Havering Crest</v>
      </c>
    </row>
    <row r="107" spans="1:34">
      <c r="A107" s="1" t="s">
        <v>406</v>
      </c>
      <c r="B107" s="57">
        <v>44013</v>
      </c>
      <c r="C107" s="57">
        <v>44029</v>
      </c>
      <c r="D107" s="1" t="s">
        <v>254</v>
      </c>
      <c r="E107" s="58">
        <v>7824</v>
      </c>
      <c r="F107" s="58">
        <v>14</v>
      </c>
      <c r="G107" s="58">
        <v>14</v>
      </c>
      <c r="H107" s="1">
        <v>0</v>
      </c>
      <c r="I107" s="58">
        <v>0</v>
      </c>
      <c r="J107" s="58">
        <v>1</v>
      </c>
      <c r="K107" s="58">
        <v>1</v>
      </c>
      <c r="L107" s="58">
        <v>1</v>
      </c>
      <c r="M107" s="58">
        <v>1</v>
      </c>
      <c r="N107" s="58">
        <v>0</v>
      </c>
      <c r="O107" s="58">
        <v>1</v>
      </c>
      <c r="P107" s="58">
        <v>1</v>
      </c>
      <c r="Q107" s="58">
        <v>1</v>
      </c>
      <c r="R107" s="58">
        <v>1</v>
      </c>
      <c r="S107" s="58">
        <v>1</v>
      </c>
      <c r="T107" s="58">
        <v>0</v>
      </c>
      <c r="U107" s="58">
        <v>2</v>
      </c>
      <c r="V107" s="58">
        <v>1</v>
      </c>
      <c r="W107" s="58">
        <v>1</v>
      </c>
      <c r="X107" s="58">
        <v>1</v>
      </c>
      <c r="Y107" s="58">
        <v>1</v>
      </c>
      <c r="Z107" s="58">
        <v>1</v>
      </c>
      <c r="AA107" s="58">
        <v>1</v>
      </c>
      <c r="AB107" s="58">
        <v>1</v>
      </c>
      <c r="AC107" s="58">
        <v>17</v>
      </c>
      <c r="AD107" s="58">
        <v>1</v>
      </c>
      <c r="AE107" s="58">
        <v>1</v>
      </c>
      <c r="AF107" s="58">
        <v>0</v>
      </c>
      <c r="AG107" s="58" t="str">
        <f>VLOOKUP(BHRAF201920[[#This Row],[OrgID]],'Practice Panel'!$A$14:$F$129,4,FALSE)</f>
        <v>Havering</v>
      </c>
      <c r="AH107" s="58" t="str">
        <f>VLOOKUP(BHRAF201920[[#This Row],[OrgID]],'Practice Panel'!$A$14:$F$129,6,FALSE)</f>
        <v>Havering Marshall</v>
      </c>
    </row>
    <row r="108" spans="1:34">
      <c r="A108" s="1" t="s">
        <v>406</v>
      </c>
      <c r="B108" s="57">
        <v>44013</v>
      </c>
      <c r="C108" s="57">
        <v>44029</v>
      </c>
      <c r="D108" s="1" t="s">
        <v>26</v>
      </c>
      <c r="E108" s="58">
        <v>2000</v>
      </c>
      <c r="F108" s="58">
        <v>5</v>
      </c>
      <c r="G108" s="58">
        <v>5</v>
      </c>
      <c r="H108" s="1">
        <v>0</v>
      </c>
      <c r="I108" s="58">
        <v>0</v>
      </c>
      <c r="J108" s="58">
        <v>1</v>
      </c>
      <c r="K108" s="58">
        <v>1</v>
      </c>
      <c r="L108" s="58">
        <v>1</v>
      </c>
      <c r="M108" s="58">
        <v>1</v>
      </c>
      <c r="N108" s="58">
        <v>0</v>
      </c>
      <c r="O108" s="58">
        <v>1</v>
      </c>
      <c r="P108" s="58">
        <v>1</v>
      </c>
      <c r="Q108" s="58">
        <v>1</v>
      </c>
      <c r="R108" s="58">
        <v>0</v>
      </c>
      <c r="S108" s="58">
        <v>0</v>
      </c>
      <c r="T108" s="58">
        <v>0</v>
      </c>
      <c r="U108" s="58">
        <v>0</v>
      </c>
      <c r="V108" s="58">
        <v>0</v>
      </c>
      <c r="W108" s="58">
        <v>0</v>
      </c>
      <c r="X108" s="58">
        <v>0</v>
      </c>
      <c r="Y108" s="58">
        <v>0</v>
      </c>
      <c r="Z108" s="58">
        <v>0</v>
      </c>
      <c r="AA108" s="58">
        <v>0</v>
      </c>
      <c r="AB108" s="58">
        <v>0</v>
      </c>
      <c r="AC108" s="58">
        <v>3</v>
      </c>
      <c r="AD108" s="58">
        <v>0</v>
      </c>
      <c r="AE108" s="58">
        <v>0</v>
      </c>
      <c r="AF108" s="58">
        <v>0</v>
      </c>
      <c r="AG108" s="58" t="str">
        <f>VLOOKUP(BHRAF201920[[#This Row],[OrgID]],'Practice Panel'!$A$14:$F$129,4,FALSE)</f>
        <v>Barking</v>
      </c>
      <c r="AH108" s="58" t="str">
        <f>VLOOKUP(BHRAF201920[[#This Row],[OrgID]],'Practice Panel'!$A$14:$F$129,6,FALSE)</f>
        <v>East</v>
      </c>
    </row>
    <row r="109" spans="1:34">
      <c r="A109" s="1" t="s">
        <v>406</v>
      </c>
      <c r="B109" s="57">
        <v>44013</v>
      </c>
      <c r="C109" s="57">
        <v>44029</v>
      </c>
      <c r="D109" s="1" t="s">
        <v>284</v>
      </c>
      <c r="E109" s="58">
        <v>2023</v>
      </c>
      <c r="F109" s="58">
        <v>1</v>
      </c>
      <c r="G109" s="58">
        <v>1</v>
      </c>
      <c r="H109" s="1">
        <v>0</v>
      </c>
      <c r="I109" s="58">
        <v>0</v>
      </c>
      <c r="J109" s="58">
        <v>2</v>
      </c>
      <c r="K109" s="58">
        <v>1</v>
      </c>
      <c r="L109" s="58">
        <v>2</v>
      </c>
      <c r="M109" s="58">
        <v>1</v>
      </c>
      <c r="N109" s="58">
        <v>0</v>
      </c>
      <c r="O109" s="58">
        <v>2</v>
      </c>
      <c r="P109" s="58">
        <v>2</v>
      </c>
      <c r="Q109" s="58">
        <v>2</v>
      </c>
      <c r="R109" s="58">
        <v>2</v>
      </c>
      <c r="S109" s="58">
        <v>0</v>
      </c>
      <c r="T109" s="58">
        <v>0</v>
      </c>
      <c r="U109" s="58">
        <v>2</v>
      </c>
      <c r="V109" s="58">
        <v>2</v>
      </c>
      <c r="W109" s="58">
        <v>2</v>
      </c>
      <c r="X109" s="58">
        <v>2</v>
      </c>
      <c r="Y109" s="58">
        <v>2</v>
      </c>
      <c r="Z109" s="58">
        <v>2</v>
      </c>
      <c r="AA109" s="58">
        <v>2</v>
      </c>
      <c r="AB109" s="58">
        <v>0</v>
      </c>
      <c r="AC109" s="58">
        <v>6</v>
      </c>
      <c r="AD109" s="58">
        <v>1</v>
      </c>
      <c r="AE109" s="58">
        <v>2</v>
      </c>
      <c r="AF109" s="58">
        <v>1</v>
      </c>
      <c r="AG109" s="58" t="str">
        <f>VLOOKUP(BHRAF201920[[#This Row],[OrgID]],'Practice Panel'!$A$14:$F$129,4,FALSE)</f>
        <v>Havering</v>
      </c>
      <c r="AH109" s="58" t="str">
        <f>VLOOKUP(BHRAF201920[[#This Row],[OrgID]],'Practice Panel'!$A$14:$F$129,6,FALSE)</f>
        <v>Havering South</v>
      </c>
    </row>
    <row r="110" spans="1:34">
      <c r="A110" s="1" t="s">
        <v>406</v>
      </c>
      <c r="B110" s="57">
        <v>44013</v>
      </c>
      <c r="C110" s="57"/>
      <c r="D110" s="1" t="s">
        <v>384</v>
      </c>
      <c r="E110" s="58">
        <v>502</v>
      </c>
      <c r="F110" s="58">
        <v>1</v>
      </c>
      <c r="G110" s="58">
        <v>1</v>
      </c>
      <c r="H110" s="1">
        <v>0</v>
      </c>
      <c r="I110" s="58">
        <v>0</v>
      </c>
      <c r="J110" s="58">
        <v>0</v>
      </c>
      <c r="K110" s="58">
        <v>0</v>
      </c>
      <c r="L110" s="58">
        <v>0</v>
      </c>
      <c r="M110" s="58">
        <v>0</v>
      </c>
      <c r="N110" s="58">
        <v>0</v>
      </c>
      <c r="O110" s="58">
        <v>0</v>
      </c>
      <c r="P110" s="58">
        <v>0</v>
      </c>
      <c r="Q110" s="58">
        <v>0</v>
      </c>
      <c r="R110" s="58">
        <v>0</v>
      </c>
      <c r="S110" s="58">
        <v>0</v>
      </c>
      <c r="T110" s="58">
        <v>0</v>
      </c>
      <c r="U110" s="58">
        <v>0</v>
      </c>
      <c r="V110" s="58">
        <v>0</v>
      </c>
      <c r="W110" s="58">
        <v>0</v>
      </c>
      <c r="X110" s="58">
        <v>0</v>
      </c>
      <c r="Y110" s="58">
        <v>0</v>
      </c>
      <c r="Z110" s="58">
        <v>0</v>
      </c>
      <c r="AA110" s="58">
        <v>0</v>
      </c>
      <c r="AB110" s="58">
        <v>0</v>
      </c>
      <c r="AC110" s="58">
        <v>3</v>
      </c>
      <c r="AD110" s="58">
        <v>0</v>
      </c>
      <c r="AE110" s="58">
        <v>0</v>
      </c>
      <c r="AF110" s="58">
        <v>0</v>
      </c>
      <c r="AG110" s="58" t="str">
        <f>VLOOKUP(BHRAF201920[[#This Row],[OrgID]],'Practice Panel'!$A$14:$F$129,4,FALSE)</f>
        <v>Redbridge</v>
      </c>
      <c r="AH110" s="58" t="str">
        <f>VLOOKUP(BHRAF201920[[#This Row],[OrgID]],'Practice Panel'!$A$14:$F$129,6,FALSE)</f>
        <v>Wanstead &amp; Woodford</v>
      </c>
    </row>
    <row r="111" spans="1:34">
      <c r="A111" s="1" t="s">
        <v>406</v>
      </c>
      <c r="B111" s="57">
        <v>44013</v>
      </c>
      <c r="C111" s="57"/>
      <c r="D111" s="1" t="s">
        <v>394</v>
      </c>
      <c r="E111" s="58">
        <v>802</v>
      </c>
      <c r="F111" s="58">
        <v>2</v>
      </c>
      <c r="G111" s="58">
        <v>2</v>
      </c>
      <c r="H111" s="1">
        <v>0</v>
      </c>
      <c r="I111" s="58">
        <v>0</v>
      </c>
      <c r="J111" s="58">
        <v>0</v>
      </c>
      <c r="K111" s="58">
        <v>0</v>
      </c>
      <c r="L111" s="58">
        <v>0</v>
      </c>
      <c r="M111" s="58">
        <v>0</v>
      </c>
      <c r="N111" s="58">
        <v>0</v>
      </c>
      <c r="O111" s="58">
        <v>0</v>
      </c>
      <c r="P111" s="58">
        <v>0</v>
      </c>
      <c r="Q111" s="58">
        <v>0</v>
      </c>
      <c r="R111" s="58">
        <v>0</v>
      </c>
      <c r="S111" s="58">
        <v>0</v>
      </c>
      <c r="T111" s="58">
        <v>0</v>
      </c>
      <c r="U111" s="58">
        <v>0</v>
      </c>
      <c r="V111" s="58">
        <v>0</v>
      </c>
      <c r="W111" s="58">
        <v>0</v>
      </c>
      <c r="X111" s="58">
        <v>0</v>
      </c>
      <c r="Y111" s="58">
        <v>0</v>
      </c>
      <c r="Z111" s="58">
        <v>0</v>
      </c>
      <c r="AA111" s="58">
        <v>0</v>
      </c>
      <c r="AB111" s="58">
        <v>0</v>
      </c>
      <c r="AC111" s="58">
        <v>1</v>
      </c>
      <c r="AD111" s="58">
        <v>0</v>
      </c>
      <c r="AE111" s="58">
        <v>0</v>
      </c>
      <c r="AF111" s="58">
        <v>0</v>
      </c>
      <c r="AG111" s="58" t="str">
        <f>VLOOKUP(BHRAF201920[[#This Row],[OrgID]],'Practice Panel'!$A$14:$F$129,4,FALSE)</f>
        <v>Redbridge</v>
      </c>
      <c r="AH111" s="58" t="str">
        <f>VLOOKUP(BHRAF201920[[#This Row],[OrgID]],'Practice Panel'!$A$14:$F$129,6,FALSE)</f>
        <v>Loxford</v>
      </c>
    </row>
    <row r="112" spans="1:34">
      <c r="A112" s="1" t="s">
        <v>406</v>
      </c>
      <c r="B112" s="57">
        <v>44013</v>
      </c>
      <c r="C112" s="57"/>
      <c r="D112" s="1" t="s">
        <v>392</v>
      </c>
      <c r="E112" s="58">
        <v>413</v>
      </c>
      <c r="F112" s="58">
        <v>8</v>
      </c>
      <c r="G112" s="58">
        <v>7</v>
      </c>
      <c r="H112" s="1">
        <v>1</v>
      </c>
      <c r="I112" s="58">
        <v>0</v>
      </c>
      <c r="J112" s="58">
        <v>0</v>
      </c>
      <c r="K112" s="58">
        <v>0</v>
      </c>
      <c r="L112" s="58">
        <v>0</v>
      </c>
      <c r="M112" s="58">
        <v>0</v>
      </c>
      <c r="N112" s="58">
        <v>0</v>
      </c>
      <c r="O112" s="58">
        <v>0</v>
      </c>
      <c r="P112" s="58">
        <v>0</v>
      </c>
      <c r="Q112" s="58">
        <v>0</v>
      </c>
      <c r="R112" s="58">
        <v>0</v>
      </c>
      <c r="S112" s="58">
        <v>0</v>
      </c>
      <c r="T112" s="58">
        <v>0</v>
      </c>
      <c r="U112" s="58">
        <v>0</v>
      </c>
      <c r="V112" s="58">
        <v>0</v>
      </c>
      <c r="W112" s="58">
        <v>0</v>
      </c>
      <c r="X112" s="58">
        <v>0</v>
      </c>
      <c r="Y112" s="58">
        <v>0</v>
      </c>
      <c r="Z112" s="58">
        <v>0</v>
      </c>
      <c r="AA112" s="58">
        <v>0</v>
      </c>
      <c r="AB112" s="58">
        <v>0</v>
      </c>
      <c r="AC112" s="58">
        <v>3</v>
      </c>
      <c r="AD112" s="58">
        <v>0</v>
      </c>
      <c r="AE112" s="58">
        <v>0</v>
      </c>
      <c r="AF112" s="58">
        <v>0</v>
      </c>
      <c r="AG112" s="58" t="str">
        <f>VLOOKUP(BHRAF201920[[#This Row],[OrgID]],'Practice Panel'!$A$14:$F$129,4,FALSE)</f>
        <v>Redbridge</v>
      </c>
      <c r="AH112" s="58" t="str">
        <f>VLOOKUP(BHRAF201920[[#This Row],[OrgID]],'Practice Panel'!$A$14:$F$129,6,FALSE)</f>
        <v>Loxford</v>
      </c>
    </row>
    <row r="113" spans="1:34">
      <c r="A113" s="1" t="s">
        <v>406</v>
      </c>
      <c r="B113" s="57">
        <v>44013</v>
      </c>
      <c r="C113" s="57"/>
      <c r="D113" s="1" t="s">
        <v>330</v>
      </c>
      <c r="E113" s="58">
        <v>309</v>
      </c>
      <c r="F113" s="58">
        <v>8</v>
      </c>
      <c r="G113" s="58">
        <v>8</v>
      </c>
      <c r="H113" s="1">
        <v>0</v>
      </c>
      <c r="I113" s="58">
        <v>0</v>
      </c>
      <c r="J113" s="58">
        <v>0</v>
      </c>
      <c r="K113" s="58">
        <v>0</v>
      </c>
      <c r="L113" s="58">
        <v>0</v>
      </c>
      <c r="M113" s="58">
        <v>0</v>
      </c>
      <c r="N113" s="58">
        <v>0</v>
      </c>
      <c r="O113" s="58">
        <v>0</v>
      </c>
      <c r="P113" s="58">
        <v>0</v>
      </c>
      <c r="Q113" s="58">
        <v>0</v>
      </c>
      <c r="R113" s="58">
        <v>0</v>
      </c>
      <c r="S113" s="58">
        <v>0</v>
      </c>
      <c r="T113" s="58">
        <v>0</v>
      </c>
      <c r="U113" s="58">
        <v>0</v>
      </c>
      <c r="V113" s="58">
        <v>0</v>
      </c>
      <c r="W113" s="58">
        <v>0</v>
      </c>
      <c r="X113" s="58">
        <v>0</v>
      </c>
      <c r="Y113" s="58">
        <v>0</v>
      </c>
      <c r="Z113" s="58">
        <v>0</v>
      </c>
      <c r="AA113" s="58">
        <v>0</v>
      </c>
      <c r="AB113" s="58">
        <v>0</v>
      </c>
      <c r="AC113" s="58">
        <v>0</v>
      </c>
      <c r="AD113" s="58">
        <v>0</v>
      </c>
      <c r="AE113" s="58">
        <v>0</v>
      </c>
      <c r="AF113" s="58">
        <v>0</v>
      </c>
      <c r="AG113" s="58" t="str">
        <f>VLOOKUP(BHRAF201920[[#This Row],[OrgID]],'Practice Panel'!$A$14:$F$129,4,FALSE)</f>
        <v>Redbridge</v>
      </c>
      <c r="AH113" s="58" t="str">
        <f>VLOOKUP(BHRAF201920[[#This Row],[OrgID]],'Practice Panel'!$A$14:$F$129,6,FALSE)</f>
        <v>Cranbrook</v>
      </c>
    </row>
    <row r="114" spans="1:34">
      <c r="A114" s="1" t="s">
        <v>406</v>
      </c>
      <c r="B114" s="57">
        <v>44013</v>
      </c>
      <c r="C114" s="57"/>
      <c r="D114" s="1" t="s">
        <v>382</v>
      </c>
      <c r="E114" s="58">
        <v>355</v>
      </c>
      <c r="F114" s="58">
        <v>0</v>
      </c>
      <c r="G114" s="58">
        <v>0</v>
      </c>
      <c r="H114" s="1">
        <v>0</v>
      </c>
      <c r="I114" s="58">
        <v>0</v>
      </c>
      <c r="J114" s="58">
        <v>0</v>
      </c>
      <c r="K114" s="58">
        <v>0</v>
      </c>
      <c r="L114" s="58">
        <v>0</v>
      </c>
      <c r="M114" s="58">
        <v>0</v>
      </c>
      <c r="N114" s="58">
        <v>0</v>
      </c>
      <c r="O114" s="58">
        <v>0</v>
      </c>
      <c r="P114" s="58">
        <v>0</v>
      </c>
      <c r="Q114" s="58">
        <v>0</v>
      </c>
      <c r="R114" s="58">
        <v>0</v>
      </c>
      <c r="S114" s="58">
        <v>0</v>
      </c>
      <c r="T114" s="58">
        <v>0</v>
      </c>
      <c r="U114" s="58">
        <v>0</v>
      </c>
      <c r="V114" s="58">
        <v>0</v>
      </c>
      <c r="W114" s="58">
        <v>0</v>
      </c>
      <c r="X114" s="58">
        <v>0</v>
      </c>
      <c r="Y114" s="58">
        <v>0</v>
      </c>
      <c r="Z114" s="58">
        <v>0</v>
      </c>
      <c r="AA114" s="58">
        <v>0</v>
      </c>
      <c r="AB114" s="58">
        <v>0</v>
      </c>
      <c r="AC114" s="58">
        <v>1</v>
      </c>
      <c r="AD114" s="58">
        <v>0</v>
      </c>
      <c r="AE114" s="58">
        <v>0</v>
      </c>
      <c r="AF114" s="58">
        <v>0</v>
      </c>
      <c r="AG114" s="58" t="str">
        <f>VLOOKUP(BHRAF201920[[#This Row],[OrgID]],'Practice Panel'!$A$14:$F$129,4,FALSE)</f>
        <v>Redbridge</v>
      </c>
      <c r="AH114" s="58" t="str">
        <f>VLOOKUP(BHRAF201920[[#This Row],[OrgID]],'Practice Panel'!$A$14:$F$129,6,FALSE)</f>
        <v>Wanstead &amp; Woodford</v>
      </c>
    </row>
    <row r="115" spans="1:34">
      <c r="A115" s="1" t="s">
        <v>406</v>
      </c>
      <c r="B115" s="57">
        <v>44013</v>
      </c>
      <c r="C115" s="57"/>
      <c r="D115" s="1" t="s">
        <v>362</v>
      </c>
      <c r="E115" s="58">
        <v>366</v>
      </c>
      <c r="F115" s="58">
        <v>5</v>
      </c>
      <c r="G115" s="58">
        <v>5</v>
      </c>
      <c r="H115" s="1">
        <v>0</v>
      </c>
      <c r="I115" s="58">
        <v>0</v>
      </c>
      <c r="J115" s="58">
        <v>0</v>
      </c>
      <c r="K115" s="58">
        <v>0</v>
      </c>
      <c r="L115" s="58">
        <v>0</v>
      </c>
      <c r="M115" s="58">
        <v>0</v>
      </c>
      <c r="N115" s="58">
        <v>0</v>
      </c>
      <c r="O115" s="58">
        <v>0</v>
      </c>
      <c r="P115" s="58">
        <v>0</v>
      </c>
      <c r="Q115" s="58">
        <v>0</v>
      </c>
      <c r="R115" s="58">
        <v>0</v>
      </c>
      <c r="S115" s="58">
        <v>0</v>
      </c>
      <c r="T115" s="58">
        <v>0</v>
      </c>
      <c r="U115" s="58">
        <v>0</v>
      </c>
      <c r="V115" s="58">
        <v>0</v>
      </c>
      <c r="W115" s="58">
        <v>0</v>
      </c>
      <c r="X115" s="58">
        <v>0</v>
      </c>
      <c r="Y115" s="58">
        <v>0</v>
      </c>
      <c r="Z115" s="58">
        <v>0</v>
      </c>
      <c r="AA115" s="58">
        <v>0</v>
      </c>
      <c r="AB115" s="58">
        <v>0</v>
      </c>
      <c r="AC115" s="58">
        <v>2</v>
      </c>
      <c r="AD115" s="58">
        <v>0</v>
      </c>
      <c r="AE115" s="58">
        <v>0</v>
      </c>
      <c r="AF115" s="58">
        <v>0</v>
      </c>
      <c r="AG115" s="58" t="str">
        <f>VLOOKUP(BHRAF201920[[#This Row],[OrgID]],'Practice Panel'!$A$14:$F$129,4,FALSE)</f>
        <v>Redbridge</v>
      </c>
      <c r="AH115" s="58" t="str">
        <f>VLOOKUP(BHRAF201920[[#This Row],[OrgID]],'Practice Panel'!$A$14:$F$129,6,FALSE)</f>
        <v>Seven Kings</v>
      </c>
    </row>
    <row r="116" spans="1:34">
      <c r="A116" s="1" t="s">
        <v>406</v>
      </c>
      <c r="B116" s="57">
        <v>44044</v>
      </c>
      <c r="C116" s="57">
        <v>44046</v>
      </c>
      <c r="D116" s="1" t="s">
        <v>386</v>
      </c>
      <c r="E116" s="58">
        <v>5167</v>
      </c>
      <c r="F116" s="58">
        <v>0</v>
      </c>
      <c r="G116" s="58">
        <v>0</v>
      </c>
      <c r="H116" s="1">
        <v>0</v>
      </c>
      <c r="I116" s="58">
        <v>0</v>
      </c>
      <c r="J116" s="58">
        <v>0</v>
      </c>
      <c r="K116" s="58">
        <v>0</v>
      </c>
      <c r="L116" s="58">
        <v>0</v>
      </c>
      <c r="M116" s="58">
        <v>0</v>
      </c>
      <c r="N116" s="58">
        <v>0</v>
      </c>
      <c r="O116" s="58">
        <v>0</v>
      </c>
      <c r="P116" s="58">
        <v>0</v>
      </c>
      <c r="Q116" s="58">
        <v>0</v>
      </c>
      <c r="R116" s="58">
        <v>0</v>
      </c>
      <c r="S116" s="58">
        <v>0</v>
      </c>
      <c r="T116" s="58">
        <v>0</v>
      </c>
      <c r="U116" s="58">
        <v>0</v>
      </c>
      <c r="V116" s="58">
        <v>0</v>
      </c>
      <c r="W116" s="58">
        <v>0</v>
      </c>
      <c r="X116" s="58">
        <v>0</v>
      </c>
      <c r="Y116" s="58">
        <v>0</v>
      </c>
      <c r="Z116" s="58">
        <v>0</v>
      </c>
      <c r="AA116" s="58">
        <v>0</v>
      </c>
      <c r="AB116" s="58">
        <v>0</v>
      </c>
      <c r="AC116" s="58">
        <v>3</v>
      </c>
      <c r="AD116" s="58">
        <v>0</v>
      </c>
      <c r="AE116" s="58">
        <v>0</v>
      </c>
      <c r="AF116" s="58">
        <v>0</v>
      </c>
      <c r="AG116" s="58" t="str">
        <f>VLOOKUP(BHRAF201920[[#This Row],[OrgID]],'Practice Panel'!$A$14:$F$129,4,FALSE)</f>
        <v>Redbridge</v>
      </c>
      <c r="AH116" s="58" t="str">
        <f>VLOOKUP(BHRAF201920[[#This Row],[OrgID]],'Practice Panel'!$A$14:$F$129,6,FALSE)</f>
        <v>Loxford</v>
      </c>
    </row>
    <row r="117" spans="1:34">
      <c r="A117" s="1" t="s">
        <v>406</v>
      </c>
      <c r="B117" s="57">
        <v>44044</v>
      </c>
      <c r="C117" s="57">
        <v>44046</v>
      </c>
      <c r="D117" s="1" t="s">
        <v>360</v>
      </c>
      <c r="E117" s="58">
        <v>3044</v>
      </c>
      <c r="F117" s="58">
        <v>6</v>
      </c>
      <c r="G117" s="58">
        <v>6</v>
      </c>
      <c r="H117" s="1">
        <v>0</v>
      </c>
      <c r="I117" s="58">
        <v>0</v>
      </c>
      <c r="J117" s="58">
        <v>0</v>
      </c>
      <c r="K117" s="58">
        <v>0</v>
      </c>
      <c r="L117" s="58">
        <v>0</v>
      </c>
      <c r="M117" s="58">
        <v>0</v>
      </c>
      <c r="N117" s="58">
        <v>0</v>
      </c>
      <c r="O117" s="58">
        <v>0</v>
      </c>
      <c r="P117" s="58">
        <v>0</v>
      </c>
      <c r="Q117" s="58">
        <v>0</v>
      </c>
      <c r="R117" s="58">
        <v>0</v>
      </c>
      <c r="S117" s="58">
        <v>0</v>
      </c>
      <c r="T117" s="58">
        <v>0</v>
      </c>
      <c r="U117" s="58">
        <v>0</v>
      </c>
      <c r="V117" s="58">
        <v>0</v>
      </c>
      <c r="W117" s="58">
        <v>0</v>
      </c>
      <c r="X117" s="58">
        <v>0</v>
      </c>
      <c r="Y117" s="58">
        <v>0</v>
      </c>
      <c r="Z117" s="58">
        <v>0</v>
      </c>
      <c r="AA117" s="58">
        <v>0</v>
      </c>
      <c r="AB117" s="58">
        <v>0</v>
      </c>
      <c r="AC117" s="58">
        <v>1</v>
      </c>
      <c r="AD117" s="58">
        <v>0</v>
      </c>
      <c r="AE117" s="58">
        <v>0</v>
      </c>
      <c r="AF117" s="58">
        <v>0</v>
      </c>
      <c r="AG117" s="58" t="str">
        <f>VLOOKUP(BHRAF201920[[#This Row],[OrgID]],'Practice Panel'!$A$14:$F$129,4,FALSE)</f>
        <v>Redbridge</v>
      </c>
      <c r="AH117" s="58" t="str">
        <f>VLOOKUP(BHRAF201920[[#This Row],[OrgID]],'Practice Panel'!$A$14:$F$129,6,FALSE)</f>
        <v>Seven Kings</v>
      </c>
    </row>
    <row r="118" spans="1:34">
      <c r="A118" s="1" t="s">
        <v>406</v>
      </c>
      <c r="B118" s="57">
        <v>44044</v>
      </c>
      <c r="C118" s="57">
        <v>44046</v>
      </c>
      <c r="D118" s="1" t="s">
        <v>366</v>
      </c>
      <c r="E118" s="58">
        <v>3397</v>
      </c>
      <c r="F118" s="58">
        <v>8</v>
      </c>
      <c r="G118" s="58">
        <v>8</v>
      </c>
      <c r="H118" s="1">
        <v>0</v>
      </c>
      <c r="I118" s="58">
        <v>0</v>
      </c>
      <c r="J118" s="58">
        <v>0</v>
      </c>
      <c r="K118" s="58">
        <v>0</v>
      </c>
      <c r="L118" s="58">
        <v>0</v>
      </c>
      <c r="M118" s="58">
        <v>0</v>
      </c>
      <c r="N118" s="58">
        <v>0</v>
      </c>
      <c r="O118" s="58">
        <v>0</v>
      </c>
      <c r="P118" s="58">
        <v>0</v>
      </c>
      <c r="Q118" s="58">
        <v>0</v>
      </c>
      <c r="R118" s="58">
        <v>0</v>
      </c>
      <c r="S118" s="58">
        <v>0</v>
      </c>
      <c r="T118" s="58">
        <v>0</v>
      </c>
      <c r="U118" s="58">
        <v>0</v>
      </c>
      <c r="V118" s="58">
        <v>0</v>
      </c>
      <c r="W118" s="58">
        <v>0</v>
      </c>
      <c r="X118" s="58">
        <v>0</v>
      </c>
      <c r="Y118" s="58">
        <v>0</v>
      </c>
      <c r="Z118" s="58">
        <v>0</v>
      </c>
      <c r="AA118" s="58">
        <v>0</v>
      </c>
      <c r="AB118" s="58">
        <v>0</v>
      </c>
      <c r="AC118" s="58">
        <v>1</v>
      </c>
      <c r="AD118" s="58">
        <v>0</v>
      </c>
      <c r="AE118" s="58">
        <v>0</v>
      </c>
      <c r="AF118" s="58">
        <v>0</v>
      </c>
      <c r="AG118" s="58" t="str">
        <f>VLOOKUP(BHRAF201920[[#This Row],[OrgID]],'Practice Panel'!$A$14:$F$129,4,FALSE)</f>
        <v>Redbridge</v>
      </c>
      <c r="AH118" s="58" t="str">
        <f>VLOOKUP(BHRAF201920[[#This Row],[OrgID]],'Practice Panel'!$A$14:$F$129,6,FALSE)</f>
        <v>Wanstead &amp; Woodford</v>
      </c>
    </row>
    <row r="119" spans="1:34">
      <c r="A119" s="1" t="s">
        <v>406</v>
      </c>
      <c r="B119" s="57">
        <v>44044</v>
      </c>
      <c r="C119" s="57">
        <v>44046</v>
      </c>
      <c r="D119" s="1" t="s">
        <v>398</v>
      </c>
      <c r="E119" s="58">
        <v>5867</v>
      </c>
      <c r="F119" s="58">
        <v>17</v>
      </c>
      <c r="G119" s="58">
        <v>17</v>
      </c>
      <c r="H119" s="1">
        <v>0</v>
      </c>
      <c r="I119" s="58">
        <v>0</v>
      </c>
      <c r="J119" s="58">
        <v>0</v>
      </c>
      <c r="K119" s="58">
        <v>0</v>
      </c>
      <c r="L119" s="58">
        <v>0</v>
      </c>
      <c r="M119" s="58">
        <v>0</v>
      </c>
      <c r="N119" s="58">
        <v>0</v>
      </c>
      <c r="O119" s="58">
        <v>0</v>
      </c>
      <c r="P119" s="58">
        <v>0</v>
      </c>
      <c r="Q119" s="58">
        <v>0</v>
      </c>
      <c r="R119" s="58">
        <v>0</v>
      </c>
      <c r="S119" s="58">
        <v>0</v>
      </c>
      <c r="T119" s="58">
        <v>0</v>
      </c>
      <c r="U119" s="58">
        <v>0</v>
      </c>
      <c r="V119" s="58">
        <v>0</v>
      </c>
      <c r="W119" s="58">
        <v>0</v>
      </c>
      <c r="X119" s="58">
        <v>0</v>
      </c>
      <c r="Y119" s="58">
        <v>0</v>
      </c>
      <c r="Z119" s="58">
        <v>0</v>
      </c>
      <c r="AA119" s="58">
        <v>0</v>
      </c>
      <c r="AB119" s="58">
        <v>0</v>
      </c>
      <c r="AC119" s="58">
        <v>6</v>
      </c>
      <c r="AD119" s="58">
        <v>0</v>
      </c>
      <c r="AE119" s="58">
        <v>0</v>
      </c>
      <c r="AF119" s="58">
        <v>0</v>
      </c>
      <c r="AG119" s="58" t="str">
        <f>VLOOKUP(BHRAF201920[[#This Row],[OrgID]],'Practice Panel'!$A$14:$F$129,4,FALSE)</f>
        <v>Redbridge</v>
      </c>
      <c r="AH119" s="58" t="str">
        <f>VLOOKUP(BHRAF201920[[#This Row],[OrgID]],'Practice Panel'!$A$14:$F$129,6,FALSE)</f>
        <v>NewCross Alliance</v>
      </c>
    </row>
    <row r="120" spans="1:34">
      <c r="A120" s="1" t="s">
        <v>406</v>
      </c>
      <c r="B120" s="57">
        <v>44044</v>
      </c>
      <c r="C120" s="57">
        <v>44046</v>
      </c>
      <c r="D120" s="1" t="s">
        <v>376</v>
      </c>
      <c r="E120" s="58">
        <v>1241</v>
      </c>
      <c r="F120" s="58">
        <v>1</v>
      </c>
      <c r="G120" s="58">
        <v>1</v>
      </c>
      <c r="H120" s="1">
        <v>0</v>
      </c>
      <c r="I120" s="58">
        <v>0</v>
      </c>
      <c r="J120" s="58">
        <v>0</v>
      </c>
      <c r="K120" s="58">
        <v>0</v>
      </c>
      <c r="L120" s="58">
        <v>0</v>
      </c>
      <c r="M120" s="58">
        <v>0</v>
      </c>
      <c r="N120" s="58">
        <v>0</v>
      </c>
      <c r="O120" s="58">
        <v>0</v>
      </c>
      <c r="P120" s="58">
        <v>0</v>
      </c>
      <c r="Q120" s="58">
        <v>0</v>
      </c>
      <c r="R120" s="58">
        <v>0</v>
      </c>
      <c r="S120" s="58">
        <v>0</v>
      </c>
      <c r="T120" s="58">
        <v>0</v>
      </c>
      <c r="U120" s="58">
        <v>0</v>
      </c>
      <c r="V120" s="58">
        <v>0</v>
      </c>
      <c r="W120" s="58">
        <v>0</v>
      </c>
      <c r="X120" s="58">
        <v>0</v>
      </c>
      <c r="Y120" s="58">
        <v>0</v>
      </c>
      <c r="Z120" s="58">
        <v>0</v>
      </c>
      <c r="AA120" s="58">
        <v>0</v>
      </c>
      <c r="AB120" s="58">
        <v>0</v>
      </c>
      <c r="AC120" s="58">
        <v>1</v>
      </c>
      <c r="AD120" s="58">
        <v>0</v>
      </c>
      <c r="AE120" s="58">
        <v>0</v>
      </c>
      <c r="AF120" s="58">
        <v>0</v>
      </c>
      <c r="AG120" s="58" t="str">
        <f>VLOOKUP(BHRAF201920[[#This Row],[OrgID]],'Practice Panel'!$A$14:$F$129,4,FALSE)</f>
        <v>Redbridge</v>
      </c>
      <c r="AH120" s="58" t="str">
        <f>VLOOKUP(BHRAF201920[[#This Row],[OrgID]],'Practice Panel'!$A$14:$F$129,6,FALSE)</f>
        <v>Wanstead &amp; Woodford</v>
      </c>
    </row>
    <row r="121" spans="1:34">
      <c r="A121" s="1" t="s">
        <v>406</v>
      </c>
      <c r="B121" s="57">
        <v>44044</v>
      </c>
      <c r="C121" s="57">
        <v>44046</v>
      </c>
      <c r="D121" s="1" t="s">
        <v>374</v>
      </c>
      <c r="E121" s="58">
        <v>3829</v>
      </c>
      <c r="F121" s="58">
        <v>8</v>
      </c>
      <c r="G121" s="58">
        <v>8</v>
      </c>
      <c r="H121" s="1">
        <v>0</v>
      </c>
      <c r="I121" s="58">
        <v>0</v>
      </c>
      <c r="J121" s="58">
        <v>0</v>
      </c>
      <c r="K121" s="58">
        <v>0</v>
      </c>
      <c r="L121" s="58">
        <v>0</v>
      </c>
      <c r="M121" s="58">
        <v>0</v>
      </c>
      <c r="N121" s="58">
        <v>0</v>
      </c>
      <c r="O121" s="58">
        <v>0</v>
      </c>
      <c r="P121" s="58">
        <v>0</v>
      </c>
      <c r="Q121" s="58">
        <v>0</v>
      </c>
      <c r="R121" s="58">
        <v>0</v>
      </c>
      <c r="S121" s="58">
        <v>0</v>
      </c>
      <c r="T121" s="58">
        <v>0</v>
      </c>
      <c r="U121" s="58">
        <v>0</v>
      </c>
      <c r="V121" s="58">
        <v>0</v>
      </c>
      <c r="W121" s="58">
        <v>0</v>
      </c>
      <c r="X121" s="58">
        <v>0</v>
      </c>
      <c r="Y121" s="58">
        <v>0</v>
      </c>
      <c r="Z121" s="58">
        <v>0</v>
      </c>
      <c r="AA121" s="58">
        <v>0</v>
      </c>
      <c r="AB121" s="58">
        <v>0</v>
      </c>
      <c r="AC121" s="58">
        <v>1</v>
      </c>
      <c r="AD121" s="58">
        <v>0</v>
      </c>
      <c r="AE121" s="58">
        <v>0</v>
      </c>
      <c r="AF121" s="58">
        <v>0</v>
      </c>
      <c r="AG121" s="58" t="str">
        <f>VLOOKUP(BHRAF201920[[#This Row],[OrgID]],'Practice Panel'!$A$14:$F$129,4,FALSE)</f>
        <v>Redbridge</v>
      </c>
      <c r="AH121" s="58" t="str">
        <f>VLOOKUP(BHRAF201920[[#This Row],[OrgID]],'Practice Panel'!$A$14:$F$129,6,FALSE)</f>
        <v>Wanstead &amp; Woodford</v>
      </c>
    </row>
    <row r="122" spans="1:34">
      <c r="A122" s="1" t="s">
        <v>406</v>
      </c>
      <c r="B122" s="57">
        <v>44044</v>
      </c>
      <c r="C122" s="57">
        <v>44046</v>
      </c>
      <c r="D122" s="1" t="s">
        <v>356</v>
      </c>
      <c r="E122" s="58">
        <v>1642</v>
      </c>
      <c r="F122" s="58">
        <v>3</v>
      </c>
      <c r="G122" s="58">
        <v>3</v>
      </c>
      <c r="H122" s="1">
        <v>0</v>
      </c>
      <c r="I122" s="58">
        <v>0</v>
      </c>
      <c r="J122" s="58">
        <v>0</v>
      </c>
      <c r="K122" s="58">
        <v>0</v>
      </c>
      <c r="L122" s="58">
        <v>0</v>
      </c>
      <c r="M122" s="58">
        <v>0</v>
      </c>
      <c r="N122" s="58">
        <v>0</v>
      </c>
      <c r="O122" s="58">
        <v>0</v>
      </c>
      <c r="P122" s="58">
        <v>0</v>
      </c>
      <c r="Q122" s="58">
        <v>0</v>
      </c>
      <c r="R122" s="58">
        <v>0</v>
      </c>
      <c r="S122" s="58">
        <v>0</v>
      </c>
      <c r="T122" s="58">
        <v>0</v>
      </c>
      <c r="U122" s="58">
        <v>0</v>
      </c>
      <c r="V122" s="58">
        <v>0</v>
      </c>
      <c r="W122" s="58">
        <v>0</v>
      </c>
      <c r="X122" s="58">
        <v>0</v>
      </c>
      <c r="Y122" s="58">
        <v>0</v>
      </c>
      <c r="Z122" s="58">
        <v>0</v>
      </c>
      <c r="AA122" s="58">
        <v>0</v>
      </c>
      <c r="AB122" s="58">
        <v>0</v>
      </c>
      <c r="AC122" s="58">
        <v>2</v>
      </c>
      <c r="AD122" s="58">
        <v>0</v>
      </c>
      <c r="AE122" s="58">
        <v>0</v>
      </c>
      <c r="AF122" s="58">
        <v>0</v>
      </c>
      <c r="AG122" s="58" t="str">
        <f>VLOOKUP(BHRAF201920[[#This Row],[OrgID]],'Practice Panel'!$A$14:$F$129,4,FALSE)</f>
        <v>Redbridge</v>
      </c>
      <c r="AH122" s="58" t="str">
        <f>VLOOKUP(BHRAF201920[[#This Row],[OrgID]],'Practice Panel'!$A$14:$F$129,6,FALSE)</f>
        <v>Seven Kings</v>
      </c>
    </row>
    <row r="123" spans="1:34">
      <c r="A123" s="1" t="s">
        <v>406</v>
      </c>
      <c r="B123" s="57">
        <v>44044</v>
      </c>
      <c r="C123" s="57">
        <v>44046</v>
      </c>
      <c r="D123" s="1" t="s">
        <v>294</v>
      </c>
      <c r="E123" s="58">
        <v>1105</v>
      </c>
      <c r="F123" s="58">
        <v>0</v>
      </c>
      <c r="G123" s="58">
        <v>0</v>
      </c>
      <c r="H123" s="1">
        <v>0</v>
      </c>
      <c r="I123" s="58">
        <v>0</v>
      </c>
      <c r="J123" s="58">
        <v>0</v>
      </c>
      <c r="K123" s="58">
        <v>0</v>
      </c>
      <c r="L123" s="58">
        <v>0</v>
      </c>
      <c r="M123" s="58">
        <v>0</v>
      </c>
      <c r="N123" s="58">
        <v>0</v>
      </c>
      <c r="O123" s="58">
        <v>0</v>
      </c>
      <c r="P123" s="58">
        <v>0</v>
      </c>
      <c r="Q123" s="58">
        <v>0</v>
      </c>
      <c r="R123" s="58">
        <v>0</v>
      </c>
      <c r="S123" s="58">
        <v>0</v>
      </c>
      <c r="T123" s="58">
        <v>0</v>
      </c>
      <c r="U123" s="58">
        <v>0</v>
      </c>
      <c r="V123" s="58">
        <v>0</v>
      </c>
      <c r="W123" s="58">
        <v>0</v>
      </c>
      <c r="X123" s="58">
        <v>0</v>
      </c>
      <c r="Y123" s="58">
        <v>0</v>
      </c>
      <c r="Z123" s="58">
        <v>0</v>
      </c>
      <c r="AA123" s="58">
        <v>0</v>
      </c>
      <c r="AB123" s="58">
        <v>0</v>
      </c>
      <c r="AC123" s="58">
        <v>1</v>
      </c>
      <c r="AD123" s="58">
        <v>0</v>
      </c>
      <c r="AE123" s="58">
        <v>0</v>
      </c>
      <c r="AF123" s="58">
        <v>0</v>
      </c>
      <c r="AG123" s="58" t="str">
        <f>VLOOKUP(BHRAF201920[[#This Row],[OrgID]],'Practice Panel'!$A$14:$F$129,4,FALSE)</f>
        <v>Havering</v>
      </c>
      <c r="AH123" s="58" t="str">
        <f>VLOOKUP(BHRAF201920[[#This Row],[OrgID]],'Practice Panel'!$A$14:$F$129,6,FALSE)</f>
        <v>Havering South</v>
      </c>
    </row>
    <row r="124" spans="1:34">
      <c r="A124" s="1" t="s">
        <v>406</v>
      </c>
      <c r="B124" s="57">
        <v>44044</v>
      </c>
      <c r="C124" s="57">
        <v>44046</v>
      </c>
      <c r="D124" s="1" t="s">
        <v>348</v>
      </c>
      <c r="E124" s="58">
        <v>3761</v>
      </c>
      <c r="F124" s="58">
        <v>0</v>
      </c>
      <c r="G124" s="58">
        <v>0</v>
      </c>
      <c r="H124" s="1">
        <v>0</v>
      </c>
      <c r="I124" s="58">
        <v>0</v>
      </c>
      <c r="J124" s="58">
        <v>0</v>
      </c>
      <c r="K124" s="58">
        <v>0</v>
      </c>
      <c r="L124" s="58">
        <v>0</v>
      </c>
      <c r="M124" s="58">
        <v>0</v>
      </c>
      <c r="N124" s="58">
        <v>0</v>
      </c>
      <c r="O124" s="58">
        <v>0</v>
      </c>
      <c r="P124" s="58">
        <v>0</v>
      </c>
      <c r="Q124" s="58">
        <v>0</v>
      </c>
      <c r="R124" s="58">
        <v>0</v>
      </c>
      <c r="S124" s="58">
        <v>0</v>
      </c>
      <c r="T124" s="58">
        <v>0</v>
      </c>
      <c r="U124" s="58">
        <v>0</v>
      </c>
      <c r="V124" s="58">
        <v>0</v>
      </c>
      <c r="W124" s="58">
        <v>0</v>
      </c>
      <c r="X124" s="58">
        <v>0</v>
      </c>
      <c r="Y124" s="58">
        <v>0</v>
      </c>
      <c r="Z124" s="58">
        <v>0</v>
      </c>
      <c r="AA124" s="58">
        <v>0</v>
      </c>
      <c r="AB124" s="58">
        <v>0</v>
      </c>
      <c r="AC124" s="58">
        <v>0</v>
      </c>
      <c r="AD124" s="58">
        <v>0</v>
      </c>
      <c r="AE124" s="58">
        <v>0</v>
      </c>
      <c r="AF124" s="58">
        <v>0</v>
      </c>
      <c r="AG124" s="58" t="str">
        <f>VLOOKUP(BHRAF201920[[#This Row],[OrgID]],'Practice Panel'!$A$14:$F$129,4,FALSE)</f>
        <v>Redbridge</v>
      </c>
      <c r="AH124" s="58" t="str">
        <f>VLOOKUP(BHRAF201920[[#This Row],[OrgID]],'Practice Panel'!$A$14:$F$129,6,FALSE)</f>
        <v>Seven Kings</v>
      </c>
    </row>
    <row r="125" spans="1:34">
      <c r="A125" s="1" t="s">
        <v>406</v>
      </c>
      <c r="B125" s="57">
        <v>44044</v>
      </c>
      <c r="C125" s="57">
        <v>44046</v>
      </c>
      <c r="D125" s="1" t="s">
        <v>326</v>
      </c>
      <c r="E125" s="58">
        <v>2981</v>
      </c>
      <c r="F125" s="58">
        <v>1</v>
      </c>
      <c r="G125" s="58">
        <v>1</v>
      </c>
      <c r="H125" s="1">
        <v>0</v>
      </c>
      <c r="I125" s="58">
        <v>0</v>
      </c>
      <c r="J125" s="58">
        <v>0</v>
      </c>
      <c r="K125" s="58">
        <v>0</v>
      </c>
      <c r="L125" s="58">
        <v>0</v>
      </c>
      <c r="M125" s="58">
        <v>0</v>
      </c>
      <c r="N125" s="58">
        <v>0</v>
      </c>
      <c r="O125" s="58">
        <v>0</v>
      </c>
      <c r="P125" s="58">
        <v>0</v>
      </c>
      <c r="Q125" s="58">
        <v>0</v>
      </c>
      <c r="R125" s="58">
        <v>0</v>
      </c>
      <c r="S125" s="58">
        <v>0</v>
      </c>
      <c r="T125" s="58">
        <v>0</v>
      </c>
      <c r="U125" s="58">
        <v>0</v>
      </c>
      <c r="V125" s="58">
        <v>0</v>
      </c>
      <c r="W125" s="58">
        <v>0</v>
      </c>
      <c r="X125" s="58">
        <v>0</v>
      </c>
      <c r="Y125" s="58">
        <v>0</v>
      </c>
      <c r="Z125" s="58">
        <v>0</v>
      </c>
      <c r="AA125" s="58">
        <v>0</v>
      </c>
      <c r="AB125" s="58">
        <v>0</v>
      </c>
      <c r="AC125" s="58">
        <v>3</v>
      </c>
      <c r="AD125" s="58">
        <v>0</v>
      </c>
      <c r="AE125" s="58">
        <v>0</v>
      </c>
      <c r="AF125" s="58">
        <v>0</v>
      </c>
      <c r="AG125" s="58" t="str">
        <f>VLOOKUP(BHRAF201920[[#This Row],[OrgID]],'Practice Panel'!$A$14:$F$129,4,FALSE)</f>
        <v>Redbridge</v>
      </c>
      <c r="AH125" s="58" t="str">
        <f>VLOOKUP(BHRAF201920[[#This Row],[OrgID]],'Practice Panel'!$A$14:$F$129,6,FALSE)</f>
        <v>Cranbrook</v>
      </c>
    </row>
    <row r="126" spans="1:34">
      <c r="A126" s="1" t="s">
        <v>406</v>
      </c>
      <c r="B126" s="57">
        <v>44044</v>
      </c>
      <c r="C126" s="57">
        <v>44046</v>
      </c>
      <c r="D126" s="1" t="s">
        <v>256</v>
      </c>
      <c r="E126" s="58">
        <v>873</v>
      </c>
      <c r="F126" s="58">
        <v>1</v>
      </c>
      <c r="G126" s="58">
        <v>1</v>
      </c>
      <c r="H126" s="1">
        <v>0</v>
      </c>
      <c r="I126" s="58">
        <v>0</v>
      </c>
      <c r="J126" s="58">
        <v>0</v>
      </c>
      <c r="K126" s="58">
        <v>0</v>
      </c>
      <c r="L126" s="58">
        <v>0</v>
      </c>
      <c r="M126" s="58">
        <v>0</v>
      </c>
      <c r="N126" s="58">
        <v>0</v>
      </c>
      <c r="O126" s="58">
        <v>0</v>
      </c>
      <c r="P126" s="58">
        <v>0</v>
      </c>
      <c r="Q126" s="58">
        <v>0</v>
      </c>
      <c r="R126" s="58">
        <v>0</v>
      </c>
      <c r="S126" s="58">
        <v>0</v>
      </c>
      <c r="T126" s="58">
        <v>0</v>
      </c>
      <c r="U126" s="58">
        <v>0</v>
      </c>
      <c r="V126" s="58">
        <v>0</v>
      </c>
      <c r="W126" s="58">
        <v>0</v>
      </c>
      <c r="X126" s="58">
        <v>0</v>
      </c>
      <c r="Y126" s="58">
        <v>0</v>
      </c>
      <c r="Z126" s="58">
        <v>0</v>
      </c>
      <c r="AA126" s="58">
        <v>0</v>
      </c>
      <c r="AB126" s="58">
        <v>0</v>
      </c>
      <c r="AC126" s="58">
        <v>2</v>
      </c>
      <c r="AD126" s="58">
        <v>0</v>
      </c>
      <c r="AE126" s="58">
        <v>0</v>
      </c>
      <c r="AF126" s="58">
        <v>0</v>
      </c>
      <c r="AG126" s="58" t="str">
        <f>VLOOKUP(BHRAF201920[[#This Row],[OrgID]],'Practice Panel'!$A$14:$F$129,4,FALSE)</f>
        <v>Havering</v>
      </c>
      <c r="AH126" s="58" t="str">
        <f>VLOOKUP(BHRAF201920[[#This Row],[OrgID]],'Practice Panel'!$A$14:$F$129,6,FALSE)</f>
        <v>Havering North</v>
      </c>
    </row>
    <row r="127" spans="1:34">
      <c r="A127" s="1" t="s">
        <v>406</v>
      </c>
      <c r="B127" s="57">
        <v>44044</v>
      </c>
      <c r="C127" s="57">
        <v>44046</v>
      </c>
      <c r="D127" s="1" t="s">
        <v>46</v>
      </c>
      <c r="E127" s="58">
        <v>1683</v>
      </c>
      <c r="F127" s="58">
        <v>5</v>
      </c>
      <c r="G127" s="58">
        <v>5</v>
      </c>
      <c r="H127" s="1">
        <v>0</v>
      </c>
      <c r="I127" s="58">
        <v>0</v>
      </c>
      <c r="J127" s="58">
        <v>0</v>
      </c>
      <c r="K127" s="58">
        <v>0</v>
      </c>
      <c r="L127" s="58">
        <v>0</v>
      </c>
      <c r="M127" s="58">
        <v>0</v>
      </c>
      <c r="N127" s="58">
        <v>0</v>
      </c>
      <c r="O127" s="58">
        <v>0</v>
      </c>
      <c r="P127" s="58">
        <v>0</v>
      </c>
      <c r="Q127" s="58">
        <v>0</v>
      </c>
      <c r="R127" s="58">
        <v>0</v>
      </c>
      <c r="S127" s="58">
        <v>0</v>
      </c>
      <c r="T127" s="58">
        <v>0</v>
      </c>
      <c r="U127" s="58">
        <v>0</v>
      </c>
      <c r="V127" s="58">
        <v>0</v>
      </c>
      <c r="W127" s="58">
        <v>0</v>
      </c>
      <c r="X127" s="58">
        <v>0</v>
      </c>
      <c r="Y127" s="58">
        <v>0</v>
      </c>
      <c r="Z127" s="58">
        <v>0</v>
      </c>
      <c r="AA127" s="58">
        <v>0</v>
      </c>
      <c r="AB127" s="58">
        <v>0</v>
      </c>
      <c r="AC127" s="58">
        <v>2</v>
      </c>
      <c r="AD127" s="58">
        <v>0</v>
      </c>
      <c r="AE127" s="58">
        <v>0</v>
      </c>
      <c r="AF127" s="58">
        <v>0</v>
      </c>
      <c r="AG127" s="58" t="str">
        <f>VLOOKUP(BHRAF201920[[#This Row],[OrgID]],'Practice Panel'!$A$14:$F$129,4,FALSE)</f>
        <v>Barking</v>
      </c>
      <c r="AH127" s="58" t="str">
        <f>VLOOKUP(BHRAF201920[[#This Row],[OrgID]],'Practice Panel'!$A$14:$F$129,6,FALSE)</f>
        <v>East One</v>
      </c>
    </row>
    <row r="128" spans="1:34">
      <c r="A128" s="1" t="s">
        <v>406</v>
      </c>
      <c r="B128" s="57">
        <v>44044</v>
      </c>
      <c r="C128" s="57">
        <v>44046</v>
      </c>
      <c r="D128" s="1" t="s">
        <v>44</v>
      </c>
      <c r="E128" s="58">
        <v>1839</v>
      </c>
      <c r="F128" s="58">
        <v>0</v>
      </c>
      <c r="G128" s="58">
        <v>0</v>
      </c>
      <c r="H128" s="1">
        <v>0</v>
      </c>
      <c r="I128" s="58">
        <v>0</v>
      </c>
      <c r="J128" s="58">
        <v>0</v>
      </c>
      <c r="K128" s="58">
        <v>0</v>
      </c>
      <c r="L128" s="58">
        <v>0</v>
      </c>
      <c r="M128" s="58">
        <v>0</v>
      </c>
      <c r="N128" s="58">
        <v>0</v>
      </c>
      <c r="O128" s="58">
        <v>0</v>
      </c>
      <c r="P128" s="58">
        <v>0</v>
      </c>
      <c r="Q128" s="58">
        <v>0</v>
      </c>
      <c r="R128" s="58">
        <v>0</v>
      </c>
      <c r="S128" s="58">
        <v>0</v>
      </c>
      <c r="T128" s="58">
        <v>0</v>
      </c>
      <c r="U128" s="58">
        <v>0</v>
      </c>
      <c r="V128" s="58">
        <v>0</v>
      </c>
      <c r="W128" s="58">
        <v>0</v>
      </c>
      <c r="X128" s="58">
        <v>0</v>
      </c>
      <c r="Y128" s="58">
        <v>0</v>
      </c>
      <c r="Z128" s="58">
        <v>0</v>
      </c>
      <c r="AA128" s="58">
        <v>0</v>
      </c>
      <c r="AB128" s="58">
        <v>0</v>
      </c>
      <c r="AC128" s="58">
        <v>0</v>
      </c>
      <c r="AD128" s="58">
        <v>0</v>
      </c>
      <c r="AE128" s="58">
        <v>0</v>
      </c>
      <c r="AF128" s="58">
        <v>0</v>
      </c>
      <c r="AG128" s="58" t="str">
        <f>VLOOKUP(BHRAF201920[[#This Row],[OrgID]],'Practice Panel'!$A$14:$F$129,4,FALSE)</f>
        <v>Barking</v>
      </c>
      <c r="AH128" s="58" t="str">
        <f>VLOOKUP(BHRAF201920[[#This Row],[OrgID]],'Practice Panel'!$A$14:$F$129,6,FALSE)</f>
        <v>East One</v>
      </c>
    </row>
    <row r="129" spans="1:34">
      <c r="A129" s="1" t="s">
        <v>406</v>
      </c>
      <c r="B129" s="57">
        <v>44044</v>
      </c>
      <c r="C129" s="57">
        <v>44046</v>
      </c>
      <c r="D129" s="1" t="s">
        <v>96</v>
      </c>
      <c r="E129" s="58">
        <v>1425</v>
      </c>
      <c r="F129" s="58">
        <v>4</v>
      </c>
      <c r="G129" s="58">
        <v>4</v>
      </c>
      <c r="H129" s="1">
        <v>0</v>
      </c>
      <c r="I129" s="58">
        <v>0</v>
      </c>
      <c r="J129" s="58">
        <v>0</v>
      </c>
      <c r="K129" s="58">
        <v>0</v>
      </c>
      <c r="L129" s="58">
        <v>0</v>
      </c>
      <c r="M129" s="58">
        <v>0</v>
      </c>
      <c r="N129" s="58">
        <v>0</v>
      </c>
      <c r="O129" s="58">
        <v>0</v>
      </c>
      <c r="P129" s="58">
        <v>0</v>
      </c>
      <c r="Q129" s="58">
        <v>0</v>
      </c>
      <c r="R129" s="58">
        <v>0</v>
      </c>
      <c r="S129" s="58">
        <v>0</v>
      </c>
      <c r="T129" s="58">
        <v>0</v>
      </c>
      <c r="U129" s="58">
        <v>0</v>
      </c>
      <c r="V129" s="58">
        <v>0</v>
      </c>
      <c r="W129" s="58">
        <v>0</v>
      </c>
      <c r="X129" s="58">
        <v>0</v>
      </c>
      <c r="Y129" s="58">
        <v>0</v>
      </c>
      <c r="Z129" s="58">
        <v>0</v>
      </c>
      <c r="AA129" s="58">
        <v>0</v>
      </c>
      <c r="AB129" s="58">
        <v>0</v>
      </c>
      <c r="AC129" s="58">
        <v>1</v>
      </c>
      <c r="AD129" s="58">
        <v>0</v>
      </c>
      <c r="AE129" s="58">
        <v>0</v>
      </c>
      <c r="AF129" s="58">
        <v>0</v>
      </c>
      <c r="AG129" s="58" t="str">
        <f>VLOOKUP(BHRAF201920[[#This Row],[OrgID]],'Practice Panel'!$A$14:$F$129,4,FALSE)</f>
        <v>Barking</v>
      </c>
      <c r="AH129" s="58" t="str">
        <f>VLOOKUP(BHRAF201920[[#This Row],[OrgID]],'Practice Panel'!$A$14:$F$129,6,FALSE)</f>
        <v>Central</v>
      </c>
    </row>
    <row r="130" spans="1:34">
      <c r="A130" s="1" t="s">
        <v>406</v>
      </c>
      <c r="B130" s="57">
        <v>44044</v>
      </c>
      <c r="C130" s="57">
        <v>44046</v>
      </c>
      <c r="D130" s="1" t="s">
        <v>246</v>
      </c>
      <c r="E130" s="58">
        <v>2507</v>
      </c>
      <c r="F130" s="58">
        <v>2</v>
      </c>
      <c r="G130" s="58">
        <v>2</v>
      </c>
      <c r="H130" s="1">
        <v>0</v>
      </c>
      <c r="I130" s="58">
        <v>0</v>
      </c>
      <c r="J130" s="58">
        <v>0</v>
      </c>
      <c r="K130" s="58">
        <v>0</v>
      </c>
      <c r="L130" s="58">
        <v>0</v>
      </c>
      <c r="M130" s="58">
        <v>0</v>
      </c>
      <c r="N130" s="58">
        <v>0</v>
      </c>
      <c r="O130" s="58">
        <v>0</v>
      </c>
      <c r="P130" s="58">
        <v>0</v>
      </c>
      <c r="Q130" s="58">
        <v>0</v>
      </c>
      <c r="R130" s="58">
        <v>0</v>
      </c>
      <c r="S130" s="58">
        <v>0</v>
      </c>
      <c r="T130" s="58">
        <v>0</v>
      </c>
      <c r="U130" s="58">
        <v>0</v>
      </c>
      <c r="V130" s="58">
        <v>0</v>
      </c>
      <c r="W130" s="58">
        <v>0</v>
      </c>
      <c r="X130" s="58">
        <v>0</v>
      </c>
      <c r="Y130" s="58">
        <v>0</v>
      </c>
      <c r="Z130" s="58">
        <v>0</v>
      </c>
      <c r="AA130" s="58">
        <v>0</v>
      </c>
      <c r="AB130" s="58">
        <v>0</v>
      </c>
      <c r="AC130" s="58">
        <v>4</v>
      </c>
      <c r="AD130" s="58">
        <v>0</v>
      </c>
      <c r="AE130" s="58">
        <v>0</v>
      </c>
      <c r="AF130" s="58">
        <v>0</v>
      </c>
      <c r="AG130" s="58" t="str">
        <f>VLOOKUP(BHRAF201920[[#This Row],[OrgID]],'Practice Panel'!$A$14:$F$129,4,FALSE)</f>
        <v>Havering</v>
      </c>
      <c r="AH130" s="58" t="str">
        <f>VLOOKUP(BHRAF201920[[#This Row],[OrgID]],'Practice Panel'!$A$14:$F$129,6,FALSE)</f>
        <v>Havering Crest</v>
      </c>
    </row>
    <row r="131" spans="1:34">
      <c r="A131" s="1" t="s">
        <v>406</v>
      </c>
      <c r="B131" s="57">
        <v>44044</v>
      </c>
      <c r="C131" s="57">
        <v>44046</v>
      </c>
      <c r="D131" s="1" t="s">
        <v>306</v>
      </c>
      <c r="E131" s="58">
        <v>1159</v>
      </c>
      <c r="F131" s="58">
        <v>5</v>
      </c>
      <c r="G131" s="58">
        <v>5</v>
      </c>
      <c r="H131" s="58">
        <v>0</v>
      </c>
      <c r="I131" s="58">
        <v>0</v>
      </c>
      <c r="J131" s="58">
        <v>0</v>
      </c>
      <c r="K131" s="58">
        <v>0</v>
      </c>
      <c r="L131" s="58">
        <v>0</v>
      </c>
      <c r="M131" s="58">
        <v>0</v>
      </c>
      <c r="N131" s="58">
        <v>0</v>
      </c>
      <c r="O131" s="58">
        <v>0</v>
      </c>
      <c r="P131" s="58">
        <v>0</v>
      </c>
      <c r="Q131" s="58">
        <v>0</v>
      </c>
      <c r="R131" s="58">
        <v>0</v>
      </c>
      <c r="S131" s="58">
        <v>0</v>
      </c>
      <c r="T131" s="58">
        <v>0</v>
      </c>
      <c r="U131" s="58">
        <v>0</v>
      </c>
      <c r="V131" s="58">
        <v>0</v>
      </c>
      <c r="W131" s="58">
        <v>0</v>
      </c>
      <c r="X131" s="58">
        <v>0</v>
      </c>
      <c r="Y131" s="58">
        <v>0</v>
      </c>
      <c r="Z131" s="58">
        <v>0</v>
      </c>
      <c r="AA131" s="58">
        <v>0</v>
      </c>
      <c r="AB131" s="58">
        <v>0</v>
      </c>
      <c r="AC131" s="58">
        <v>2</v>
      </c>
      <c r="AD131" s="58">
        <v>0</v>
      </c>
      <c r="AE131" s="58">
        <v>0</v>
      </c>
      <c r="AF131" s="58">
        <v>0</v>
      </c>
      <c r="AG131" s="58" t="str">
        <f>VLOOKUP(BHRAF201920[[#This Row],[OrgID]],'Practice Panel'!$A$14:$F$129,4,FALSE)</f>
        <v>Havering</v>
      </c>
      <c r="AH131" s="58" t="str">
        <f>VLOOKUP(BHRAF201920[[#This Row],[OrgID]],'Practice Panel'!$A$14:$F$129,6,FALSE)</f>
        <v>Havering South</v>
      </c>
    </row>
    <row r="132" spans="1:34">
      <c r="A132" s="1" t="s">
        <v>406</v>
      </c>
      <c r="B132" s="57">
        <v>44044</v>
      </c>
      <c r="C132" s="57">
        <v>44046</v>
      </c>
      <c r="D132" s="1" t="s">
        <v>262</v>
      </c>
      <c r="E132" s="58">
        <v>1372</v>
      </c>
      <c r="F132" s="58">
        <v>2</v>
      </c>
      <c r="G132" s="58">
        <v>2</v>
      </c>
      <c r="H132" s="1">
        <v>0</v>
      </c>
      <c r="I132" s="58">
        <v>0</v>
      </c>
      <c r="J132" s="58">
        <v>0</v>
      </c>
      <c r="K132" s="58">
        <v>0</v>
      </c>
      <c r="L132" s="58">
        <v>0</v>
      </c>
      <c r="M132" s="58">
        <v>0</v>
      </c>
      <c r="N132" s="58">
        <v>0</v>
      </c>
      <c r="O132" s="58">
        <v>0</v>
      </c>
      <c r="P132" s="58">
        <v>0</v>
      </c>
      <c r="Q132" s="58">
        <v>0</v>
      </c>
      <c r="R132" s="58">
        <v>0</v>
      </c>
      <c r="S132" s="58">
        <v>0</v>
      </c>
      <c r="T132" s="58">
        <v>0</v>
      </c>
      <c r="U132" s="58">
        <v>0</v>
      </c>
      <c r="V132" s="58">
        <v>0</v>
      </c>
      <c r="W132" s="58">
        <v>0</v>
      </c>
      <c r="X132" s="58">
        <v>0</v>
      </c>
      <c r="Y132" s="58">
        <v>0</v>
      </c>
      <c r="Z132" s="58">
        <v>0</v>
      </c>
      <c r="AA132" s="58">
        <v>0</v>
      </c>
      <c r="AB132" s="58">
        <v>0</v>
      </c>
      <c r="AC132" s="58">
        <v>1</v>
      </c>
      <c r="AD132" s="58">
        <v>0</v>
      </c>
      <c r="AE132" s="58">
        <v>0</v>
      </c>
      <c r="AF132" s="58">
        <v>0</v>
      </c>
      <c r="AG132" s="58" t="str">
        <f>VLOOKUP(BHRAF201920[[#This Row],[OrgID]],'Practice Panel'!$A$14:$F$129,4,FALSE)</f>
        <v>Havering</v>
      </c>
      <c r="AH132" s="58" t="str">
        <f>VLOOKUP(BHRAF201920[[#This Row],[OrgID]],'Practice Panel'!$A$14:$F$129,6,FALSE)</f>
        <v>Havering North</v>
      </c>
    </row>
    <row r="133" spans="1:34">
      <c r="A133" s="1" t="s">
        <v>406</v>
      </c>
      <c r="B133" s="57">
        <v>44044</v>
      </c>
      <c r="C133" s="57">
        <v>44046</v>
      </c>
      <c r="D133" s="1" t="s">
        <v>264</v>
      </c>
      <c r="E133" s="58">
        <v>796</v>
      </c>
      <c r="F133" s="58">
        <v>8</v>
      </c>
      <c r="G133" s="58">
        <v>8</v>
      </c>
      <c r="H133" s="1">
        <v>0</v>
      </c>
      <c r="I133" s="58">
        <v>0</v>
      </c>
      <c r="J133" s="58">
        <v>0</v>
      </c>
      <c r="K133" s="58">
        <v>0</v>
      </c>
      <c r="L133" s="58">
        <v>0</v>
      </c>
      <c r="M133" s="58">
        <v>0</v>
      </c>
      <c r="N133" s="58">
        <v>0</v>
      </c>
      <c r="O133" s="58">
        <v>0</v>
      </c>
      <c r="P133" s="58">
        <v>0</v>
      </c>
      <c r="Q133" s="58">
        <v>0</v>
      </c>
      <c r="R133" s="58">
        <v>0</v>
      </c>
      <c r="S133" s="58">
        <v>0</v>
      </c>
      <c r="T133" s="58">
        <v>0</v>
      </c>
      <c r="U133" s="58">
        <v>0</v>
      </c>
      <c r="V133" s="58">
        <v>0</v>
      </c>
      <c r="W133" s="58">
        <v>0</v>
      </c>
      <c r="X133" s="58">
        <v>0</v>
      </c>
      <c r="Y133" s="58">
        <v>0</v>
      </c>
      <c r="Z133" s="58">
        <v>0</v>
      </c>
      <c r="AA133" s="58">
        <v>0</v>
      </c>
      <c r="AB133" s="58">
        <v>0</v>
      </c>
      <c r="AC133" s="58">
        <v>2</v>
      </c>
      <c r="AD133" s="58">
        <v>0</v>
      </c>
      <c r="AE133" s="58">
        <v>0</v>
      </c>
      <c r="AF133" s="58">
        <v>0</v>
      </c>
      <c r="AG133" s="58" t="str">
        <f>VLOOKUP(BHRAF201920[[#This Row],[OrgID]],'Practice Panel'!$A$14:$F$129,4,FALSE)</f>
        <v>Havering</v>
      </c>
      <c r="AH133" s="58" t="str">
        <f>VLOOKUP(BHRAF201920[[#This Row],[OrgID]],'Practice Panel'!$A$14:$F$129,6,FALSE)</f>
        <v>Havering North</v>
      </c>
    </row>
    <row r="134" spans="1:34">
      <c r="A134" s="1" t="s">
        <v>406</v>
      </c>
      <c r="B134" s="57">
        <v>44044</v>
      </c>
      <c r="C134" s="57">
        <v>44046</v>
      </c>
      <c r="D134" s="1" t="s">
        <v>332</v>
      </c>
      <c r="E134" s="58">
        <v>1913</v>
      </c>
      <c r="F134" s="58">
        <v>2</v>
      </c>
      <c r="G134" s="58">
        <v>2</v>
      </c>
      <c r="H134" s="1">
        <v>0</v>
      </c>
      <c r="I134" s="58">
        <v>0</v>
      </c>
      <c r="J134" s="58">
        <v>0</v>
      </c>
      <c r="K134" s="58">
        <v>0</v>
      </c>
      <c r="L134" s="58">
        <v>0</v>
      </c>
      <c r="M134" s="58">
        <v>0</v>
      </c>
      <c r="N134" s="58">
        <v>0</v>
      </c>
      <c r="O134" s="58">
        <v>0</v>
      </c>
      <c r="P134" s="58">
        <v>0</v>
      </c>
      <c r="Q134" s="58">
        <v>0</v>
      </c>
      <c r="R134" s="58">
        <v>0</v>
      </c>
      <c r="S134" s="58">
        <v>0</v>
      </c>
      <c r="T134" s="58">
        <v>0</v>
      </c>
      <c r="U134" s="58">
        <v>0</v>
      </c>
      <c r="V134" s="58">
        <v>0</v>
      </c>
      <c r="W134" s="58">
        <v>0</v>
      </c>
      <c r="X134" s="58">
        <v>0</v>
      </c>
      <c r="Y134" s="58">
        <v>0</v>
      </c>
      <c r="Z134" s="58">
        <v>0</v>
      </c>
      <c r="AA134" s="58">
        <v>0</v>
      </c>
      <c r="AB134" s="58">
        <v>0</v>
      </c>
      <c r="AC134" s="58">
        <v>0</v>
      </c>
      <c r="AD134" s="58">
        <v>0</v>
      </c>
      <c r="AE134" s="58">
        <v>0</v>
      </c>
      <c r="AF134" s="58">
        <v>0</v>
      </c>
      <c r="AG134" s="58" t="str">
        <f>VLOOKUP(BHRAF201920[[#This Row],[OrgID]],'Practice Panel'!$A$14:$F$129,4,FALSE)</f>
        <v>Redbridge</v>
      </c>
      <c r="AH134" s="58" t="str">
        <f>VLOOKUP(BHRAF201920[[#This Row],[OrgID]],'Practice Panel'!$A$14:$F$129,6,FALSE)</f>
        <v>Fairlop</v>
      </c>
    </row>
    <row r="135" spans="1:34">
      <c r="A135" s="1" t="s">
        <v>406</v>
      </c>
      <c r="B135" s="57">
        <v>44044</v>
      </c>
      <c r="C135" s="57">
        <v>44046</v>
      </c>
      <c r="D135" s="1" t="s">
        <v>83</v>
      </c>
      <c r="E135" s="58">
        <v>833</v>
      </c>
      <c r="F135" s="58">
        <v>0</v>
      </c>
      <c r="G135" s="58">
        <v>0</v>
      </c>
      <c r="H135" s="1">
        <v>0</v>
      </c>
      <c r="I135" s="58">
        <v>0</v>
      </c>
      <c r="J135" s="58">
        <v>0</v>
      </c>
      <c r="K135" s="58">
        <v>0</v>
      </c>
      <c r="L135" s="58">
        <v>0</v>
      </c>
      <c r="M135" s="58">
        <v>0</v>
      </c>
      <c r="N135" s="58">
        <v>0</v>
      </c>
      <c r="O135" s="58">
        <v>0</v>
      </c>
      <c r="P135" s="58">
        <v>0</v>
      </c>
      <c r="Q135" s="58">
        <v>0</v>
      </c>
      <c r="R135" s="58">
        <v>0</v>
      </c>
      <c r="S135" s="58">
        <v>0</v>
      </c>
      <c r="T135" s="58">
        <v>0</v>
      </c>
      <c r="U135" s="58">
        <v>0</v>
      </c>
      <c r="V135" s="58">
        <v>0</v>
      </c>
      <c r="W135" s="58">
        <v>0</v>
      </c>
      <c r="X135" s="58">
        <v>0</v>
      </c>
      <c r="Y135" s="58">
        <v>0</v>
      </c>
      <c r="Z135" s="58">
        <v>0</v>
      </c>
      <c r="AA135" s="58">
        <v>0</v>
      </c>
      <c r="AB135" s="58">
        <v>0</v>
      </c>
      <c r="AC135" s="58">
        <v>1</v>
      </c>
      <c r="AD135" s="58">
        <v>0</v>
      </c>
      <c r="AE135" s="58">
        <v>0</v>
      </c>
      <c r="AF135" s="58">
        <v>0</v>
      </c>
      <c r="AG135" s="58" t="str">
        <f>VLOOKUP(BHRAF201920[[#This Row],[OrgID]],'Practice Panel'!$A$14:$F$129,4,FALSE)</f>
        <v>Barking</v>
      </c>
      <c r="AH135" s="58" t="str">
        <f>VLOOKUP(BHRAF201920[[#This Row],[OrgID]],'Practice Panel'!$A$14:$F$129,6,FALSE)</f>
        <v>North</v>
      </c>
    </row>
    <row r="136" spans="1:34">
      <c r="A136" s="1" t="s">
        <v>406</v>
      </c>
      <c r="B136" s="57">
        <v>44044</v>
      </c>
      <c r="C136" s="57">
        <v>44046</v>
      </c>
      <c r="D136" s="1" t="s">
        <v>334</v>
      </c>
      <c r="E136" s="58">
        <v>1967</v>
      </c>
      <c r="F136" s="58">
        <v>2</v>
      </c>
      <c r="G136" s="58">
        <v>2</v>
      </c>
      <c r="H136" s="1">
        <v>0</v>
      </c>
      <c r="I136" s="58">
        <v>0</v>
      </c>
      <c r="J136" s="58">
        <v>0</v>
      </c>
      <c r="K136" s="58">
        <v>0</v>
      </c>
      <c r="L136" s="58">
        <v>0</v>
      </c>
      <c r="M136" s="58">
        <v>0</v>
      </c>
      <c r="N136" s="58">
        <v>0</v>
      </c>
      <c r="O136" s="58">
        <v>0</v>
      </c>
      <c r="P136" s="58">
        <v>0</v>
      </c>
      <c r="Q136" s="58">
        <v>0</v>
      </c>
      <c r="R136" s="58">
        <v>0</v>
      </c>
      <c r="S136" s="58">
        <v>0</v>
      </c>
      <c r="T136" s="58">
        <v>0</v>
      </c>
      <c r="U136" s="58">
        <v>0</v>
      </c>
      <c r="V136" s="58">
        <v>0</v>
      </c>
      <c r="W136" s="58">
        <v>0</v>
      </c>
      <c r="X136" s="58">
        <v>0</v>
      </c>
      <c r="Y136" s="58">
        <v>0</v>
      </c>
      <c r="Z136" s="58">
        <v>0</v>
      </c>
      <c r="AA136" s="58">
        <v>0</v>
      </c>
      <c r="AB136" s="58">
        <v>0</v>
      </c>
      <c r="AC136" s="58">
        <v>4</v>
      </c>
      <c r="AD136" s="58">
        <v>0</v>
      </c>
      <c r="AE136" s="58">
        <v>0</v>
      </c>
      <c r="AF136" s="58">
        <v>0</v>
      </c>
      <c r="AG136" s="58" t="str">
        <f>VLOOKUP(BHRAF201920[[#This Row],[OrgID]],'Practice Panel'!$A$14:$F$129,4,FALSE)</f>
        <v>Redbridge</v>
      </c>
      <c r="AH136" s="58" t="str">
        <f>VLOOKUP(BHRAF201920[[#This Row],[OrgID]],'Practice Panel'!$A$14:$F$129,6,FALSE)</f>
        <v>Fairlop</v>
      </c>
    </row>
    <row r="137" spans="1:34">
      <c r="A137" s="1" t="s">
        <v>406</v>
      </c>
      <c r="B137" s="57">
        <v>44044</v>
      </c>
      <c r="C137" s="57">
        <v>44046</v>
      </c>
      <c r="D137" s="1" t="s">
        <v>328</v>
      </c>
      <c r="E137" s="58">
        <v>528</v>
      </c>
      <c r="F137" s="58">
        <v>0</v>
      </c>
      <c r="G137" s="58">
        <v>0</v>
      </c>
      <c r="H137" s="1">
        <v>0</v>
      </c>
      <c r="I137" s="58">
        <v>0</v>
      </c>
      <c r="J137" s="58">
        <v>0</v>
      </c>
      <c r="K137" s="58">
        <v>0</v>
      </c>
      <c r="L137" s="58">
        <v>0</v>
      </c>
      <c r="M137" s="58">
        <v>0</v>
      </c>
      <c r="N137" s="58">
        <v>0</v>
      </c>
      <c r="O137" s="58">
        <v>0</v>
      </c>
      <c r="P137" s="58">
        <v>0</v>
      </c>
      <c r="Q137" s="58">
        <v>0</v>
      </c>
      <c r="R137" s="58">
        <v>0</v>
      </c>
      <c r="S137" s="58">
        <v>0</v>
      </c>
      <c r="T137" s="58">
        <v>0</v>
      </c>
      <c r="U137" s="58">
        <v>0</v>
      </c>
      <c r="V137" s="58">
        <v>0</v>
      </c>
      <c r="W137" s="58">
        <v>0</v>
      </c>
      <c r="X137" s="58">
        <v>0</v>
      </c>
      <c r="Y137" s="58">
        <v>0</v>
      </c>
      <c r="Z137" s="58">
        <v>0</v>
      </c>
      <c r="AA137" s="58">
        <v>0</v>
      </c>
      <c r="AB137" s="58">
        <v>0</v>
      </c>
      <c r="AC137" s="58">
        <v>2</v>
      </c>
      <c r="AD137" s="58">
        <v>0</v>
      </c>
      <c r="AE137" s="58">
        <v>0</v>
      </c>
      <c r="AF137" s="58">
        <v>0</v>
      </c>
      <c r="AG137" s="58" t="str">
        <f>VLOOKUP(BHRAF201920[[#This Row],[OrgID]],'Practice Panel'!$A$14:$F$129,4,FALSE)</f>
        <v>Redbridge</v>
      </c>
      <c r="AH137" s="58" t="str">
        <f>VLOOKUP(BHRAF201920[[#This Row],[OrgID]],'Practice Panel'!$A$14:$F$129,6,FALSE)</f>
        <v>Cranbrook</v>
      </c>
    </row>
    <row r="138" spans="1:34">
      <c r="A138" s="1" t="s">
        <v>406</v>
      </c>
      <c r="B138" s="57">
        <v>44044</v>
      </c>
      <c r="C138" s="57">
        <v>44046</v>
      </c>
      <c r="D138" s="1" t="s">
        <v>350</v>
      </c>
      <c r="E138" s="58">
        <v>2080</v>
      </c>
      <c r="F138" s="58">
        <v>4</v>
      </c>
      <c r="G138" s="58">
        <v>4</v>
      </c>
      <c r="H138" s="1">
        <v>0</v>
      </c>
      <c r="I138" s="58">
        <v>0</v>
      </c>
      <c r="J138" s="58">
        <v>0</v>
      </c>
      <c r="K138" s="58">
        <v>0</v>
      </c>
      <c r="L138" s="58">
        <v>0</v>
      </c>
      <c r="M138" s="58">
        <v>0</v>
      </c>
      <c r="N138" s="58">
        <v>0</v>
      </c>
      <c r="O138" s="58">
        <v>0</v>
      </c>
      <c r="P138" s="58">
        <v>0</v>
      </c>
      <c r="Q138" s="58">
        <v>0</v>
      </c>
      <c r="R138" s="58">
        <v>0</v>
      </c>
      <c r="S138" s="58">
        <v>0</v>
      </c>
      <c r="T138" s="58">
        <v>0</v>
      </c>
      <c r="U138" s="58">
        <v>0</v>
      </c>
      <c r="V138" s="58">
        <v>0</v>
      </c>
      <c r="W138" s="58">
        <v>0</v>
      </c>
      <c r="X138" s="58">
        <v>0</v>
      </c>
      <c r="Y138" s="58">
        <v>0</v>
      </c>
      <c r="Z138" s="58">
        <v>0</v>
      </c>
      <c r="AA138" s="58">
        <v>0</v>
      </c>
      <c r="AB138" s="58">
        <v>0</v>
      </c>
      <c r="AC138" s="58">
        <v>1</v>
      </c>
      <c r="AD138" s="58">
        <v>0</v>
      </c>
      <c r="AE138" s="58">
        <v>0</v>
      </c>
      <c r="AF138" s="58">
        <v>0</v>
      </c>
      <c r="AG138" s="58" t="str">
        <f>VLOOKUP(BHRAF201920[[#This Row],[OrgID]],'Practice Panel'!$A$14:$F$129,4,FALSE)</f>
        <v>Redbridge</v>
      </c>
      <c r="AH138" s="58" t="str">
        <f>VLOOKUP(BHRAF201920[[#This Row],[OrgID]],'Practice Panel'!$A$14:$F$129,6,FALSE)</f>
        <v>Seven Kings</v>
      </c>
    </row>
    <row r="139" spans="1:34">
      <c r="A139" s="1" t="s">
        <v>406</v>
      </c>
      <c r="B139" s="57">
        <v>44044</v>
      </c>
      <c r="C139" s="57">
        <v>44046</v>
      </c>
      <c r="D139" s="1" t="s">
        <v>344</v>
      </c>
      <c r="E139" s="58">
        <v>4292</v>
      </c>
      <c r="F139" s="58">
        <v>9</v>
      </c>
      <c r="G139" s="58">
        <v>9</v>
      </c>
      <c r="H139" s="1">
        <v>0</v>
      </c>
      <c r="I139" s="58">
        <v>0</v>
      </c>
      <c r="J139" s="58">
        <v>0</v>
      </c>
      <c r="K139" s="58">
        <v>0</v>
      </c>
      <c r="L139" s="58">
        <v>0</v>
      </c>
      <c r="M139" s="58">
        <v>0</v>
      </c>
      <c r="N139" s="58">
        <v>0</v>
      </c>
      <c r="O139" s="58">
        <v>0</v>
      </c>
      <c r="P139" s="58">
        <v>0</v>
      </c>
      <c r="Q139" s="58">
        <v>0</v>
      </c>
      <c r="R139" s="58">
        <v>0</v>
      </c>
      <c r="S139" s="58">
        <v>0</v>
      </c>
      <c r="T139" s="58">
        <v>0</v>
      </c>
      <c r="U139" s="58">
        <v>0</v>
      </c>
      <c r="V139" s="58">
        <v>0</v>
      </c>
      <c r="W139" s="58">
        <v>0</v>
      </c>
      <c r="X139" s="58">
        <v>0</v>
      </c>
      <c r="Y139" s="58">
        <v>0</v>
      </c>
      <c r="Z139" s="58">
        <v>0</v>
      </c>
      <c r="AA139" s="58">
        <v>0</v>
      </c>
      <c r="AB139" s="58">
        <v>0</v>
      </c>
      <c r="AC139" s="58">
        <v>1</v>
      </c>
      <c r="AD139" s="58">
        <v>0</v>
      </c>
      <c r="AE139" s="58">
        <v>0</v>
      </c>
      <c r="AF139" s="58">
        <v>0</v>
      </c>
      <c r="AG139" s="58" t="str">
        <f>VLOOKUP(BHRAF201920[[#This Row],[OrgID]],'Practice Panel'!$A$14:$F$129,4,FALSE)</f>
        <v>Redbridge</v>
      </c>
      <c r="AH139" s="58" t="str">
        <f>VLOOKUP(BHRAF201920[[#This Row],[OrgID]],'Practice Panel'!$A$14:$F$129,6,FALSE)</f>
        <v>Fairlop</v>
      </c>
    </row>
    <row r="140" spans="1:34">
      <c r="A140" s="1" t="s">
        <v>406</v>
      </c>
      <c r="B140" s="57">
        <v>44044</v>
      </c>
      <c r="C140" s="57">
        <v>44046</v>
      </c>
      <c r="D140" s="1" t="s">
        <v>388</v>
      </c>
      <c r="E140" s="58">
        <v>7149</v>
      </c>
      <c r="F140" s="58">
        <v>11</v>
      </c>
      <c r="G140" s="58">
        <v>11</v>
      </c>
      <c r="H140" s="1">
        <v>0</v>
      </c>
      <c r="I140" s="58">
        <v>0</v>
      </c>
      <c r="J140" s="58">
        <v>0</v>
      </c>
      <c r="K140" s="58">
        <v>0</v>
      </c>
      <c r="L140" s="58">
        <v>0</v>
      </c>
      <c r="M140" s="58">
        <v>0</v>
      </c>
      <c r="N140" s="58">
        <v>0</v>
      </c>
      <c r="O140" s="58">
        <v>0</v>
      </c>
      <c r="P140" s="58">
        <v>0</v>
      </c>
      <c r="Q140" s="58">
        <v>0</v>
      </c>
      <c r="R140" s="58">
        <v>0</v>
      </c>
      <c r="S140" s="58">
        <v>0</v>
      </c>
      <c r="T140" s="58">
        <v>0</v>
      </c>
      <c r="U140" s="58">
        <v>0</v>
      </c>
      <c r="V140" s="58">
        <v>0</v>
      </c>
      <c r="W140" s="58">
        <v>0</v>
      </c>
      <c r="X140" s="58">
        <v>0</v>
      </c>
      <c r="Y140" s="58">
        <v>0</v>
      </c>
      <c r="Z140" s="58">
        <v>0</v>
      </c>
      <c r="AA140" s="58">
        <v>0</v>
      </c>
      <c r="AB140" s="58">
        <v>0</v>
      </c>
      <c r="AC140" s="58">
        <v>1</v>
      </c>
      <c r="AD140" s="58">
        <v>0</v>
      </c>
      <c r="AE140" s="58">
        <v>0</v>
      </c>
      <c r="AF140" s="58">
        <v>0</v>
      </c>
      <c r="AG140" s="58" t="str">
        <f>VLOOKUP(BHRAF201920[[#This Row],[OrgID]],'Practice Panel'!$A$14:$F$129,4,FALSE)</f>
        <v>Redbridge</v>
      </c>
      <c r="AH140" s="58" t="str">
        <f>VLOOKUP(BHRAF201920[[#This Row],[OrgID]],'Practice Panel'!$A$14:$F$129,6,FALSE)</f>
        <v>Loxford</v>
      </c>
    </row>
    <row r="141" spans="1:34">
      <c r="A141" s="1" t="s">
        <v>406</v>
      </c>
      <c r="B141" s="57">
        <v>44044</v>
      </c>
      <c r="C141" s="57">
        <v>44046</v>
      </c>
      <c r="D141" s="1" t="s">
        <v>276</v>
      </c>
      <c r="E141" s="58">
        <v>11576</v>
      </c>
      <c r="F141" s="58">
        <v>0</v>
      </c>
      <c r="G141" s="58">
        <v>0</v>
      </c>
      <c r="H141" s="1">
        <v>0</v>
      </c>
      <c r="I141" s="58">
        <v>0</v>
      </c>
      <c r="J141" s="58">
        <v>0</v>
      </c>
      <c r="K141" s="58">
        <v>0</v>
      </c>
      <c r="L141" s="58">
        <v>0</v>
      </c>
      <c r="M141" s="58">
        <v>0</v>
      </c>
      <c r="N141" s="58">
        <v>0</v>
      </c>
      <c r="O141" s="58">
        <v>0</v>
      </c>
      <c r="P141" s="58">
        <v>0</v>
      </c>
      <c r="Q141" s="58">
        <v>0</v>
      </c>
      <c r="R141" s="58">
        <v>0</v>
      </c>
      <c r="S141" s="58">
        <v>0</v>
      </c>
      <c r="T141" s="58">
        <v>0</v>
      </c>
      <c r="U141" s="58">
        <v>0</v>
      </c>
      <c r="V141" s="58">
        <v>0</v>
      </c>
      <c r="W141" s="58">
        <v>0</v>
      </c>
      <c r="X141" s="58">
        <v>0</v>
      </c>
      <c r="Y141" s="58">
        <v>0</v>
      </c>
      <c r="Z141" s="58">
        <v>0</v>
      </c>
      <c r="AA141" s="58">
        <v>0</v>
      </c>
      <c r="AB141" s="58">
        <v>0</v>
      </c>
      <c r="AC141" s="58">
        <v>4</v>
      </c>
      <c r="AD141" s="58">
        <v>0</v>
      </c>
      <c r="AE141" s="58">
        <v>0</v>
      </c>
      <c r="AF141" s="58">
        <v>0</v>
      </c>
      <c r="AG141" s="58" t="str">
        <f>VLOOKUP(BHRAF201920[[#This Row],[OrgID]],'Practice Panel'!$A$14:$F$129,4,FALSE)</f>
        <v>Havering</v>
      </c>
      <c r="AH141" s="58" t="str">
        <f>VLOOKUP(BHRAF201920[[#This Row],[OrgID]],'Practice Panel'!$A$14:$F$129,6,FALSE)</f>
        <v>Havering North</v>
      </c>
    </row>
    <row r="142" spans="1:34">
      <c r="A142" s="1" t="s">
        <v>406</v>
      </c>
      <c r="B142" s="57">
        <v>44044</v>
      </c>
      <c r="C142" s="57">
        <v>44046</v>
      </c>
      <c r="D142" s="1" t="s">
        <v>31</v>
      </c>
      <c r="E142" s="58">
        <v>888</v>
      </c>
      <c r="F142" s="58">
        <v>1</v>
      </c>
      <c r="G142" s="58">
        <v>1</v>
      </c>
      <c r="H142" s="1">
        <v>0</v>
      </c>
      <c r="I142" s="58">
        <v>0</v>
      </c>
      <c r="J142" s="58">
        <v>0</v>
      </c>
      <c r="K142" s="58">
        <v>0</v>
      </c>
      <c r="L142" s="58">
        <v>0</v>
      </c>
      <c r="M142" s="58">
        <v>0</v>
      </c>
      <c r="N142" s="58">
        <v>0</v>
      </c>
      <c r="O142" s="58">
        <v>0</v>
      </c>
      <c r="P142" s="58">
        <v>0</v>
      </c>
      <c r="Q142" s="58">
        <v>0</v>
      </c>
      <c r="R142" s="58">
        <v>0</v>
      </c>
      <c r="S142" s="58">
        <v>0</v>
      </c>
      <c r="T142" s="58">
        <v>0</v>
      </c>
      <c r="U142" s="58">
        <v>0</v>
      </c>
      <c r="V142" s="58">
        <v>0</v>
      </c>
      <c r="W142" s="58">
        <v>0</v>
      </c>
      <c r="X142" s="58">
        <v>0</v>
      </c>
      <c r="Y142" s="58">
        <v>0</v>
      </c>
      <c r="Z142" s="58">
        <v>0</v>
      </c>
      <c r="AA142" s="58">
        <v>0</v>
      </c>
      <c r="AB142" s="58">
        <v>0</v>
      </c>
      <c r="AC142" s="58">
        <v>3</v>
      </c>
      <c r="AD142" s="58">
        <v>0</v>
      </c>
      <c r="AE142" s="58">
        <v>0</v>
      </c>
      <c r="AF142" s="58">
        <v>0</v>
      </c>
      <c r="AG142" s="58" t="str">
        <f>VLOOKUP(BHRAF201920[[#This Row],[OrgID]],'Practice Panel'!$A$14:$F$129,4,FALSE)</f>
        <v>Barking</v>
      </c>
      <c r="AH142" s="58" t="str">
        <f>VLOOKUP(BHRAF201920[[#This Row],[OrgID]],'Practice Panel'!$A$14:$F$129,6,FALSE)</f>
        <v>East</v>
      </c>
    </row>
    <row r="143" spans="1:34">
      <c r="A143" s="1" t="s">
        <v>406</v>
      </c>
      <c r="B143" s="57">
        <v>44044</v>
      </c>
      <c r="C143" s="57">
        <v>44046</v>
      </c>
      <c r="D143" s="1" t="s">
        <v>87</v>
      </c>
      <c r="E143" s="58">
        <v>711</v>
      </c>
      <c r="F143" s="58">
        <v>1</v>
      </c>
      <c r="G143" s="58">
        <v>1</v>
      </c>
      <c r="H143" s="1">
        <v>0</v>
      </c>
      <c r="I143" s="58">
        <v>0</v>
      </c>
      <c r="J143" s="58">
        <v>0</v>
      </c>
      <c r="K143" s="58">
        <v>0</v>
      </c>
      <c r="L143" s="58">
        <v>0</v>
      </c>
      <c r="M143" s="58">
        <v>0</v>
      </c>
      <c r="N143" s="58">
        <v>0</v>
      </c>
      <c r="O143" s="58">
        <v>0</v>
      </c>
      <c r="P143" s="58">
        <v>0</v>
      </c>
      <c r="Q143" s="58">
        <v>0</v>
      </c>
      <c r="R143" s="58">
        <v>0</v>
      </c>
      <c r="S143" s="58">
        <v>0</v>
      </c>
      <c r="T143" s="58">
        <v>0</v>
      </c>
      <c r="U143" s="58">
        <v>0</v>
      </c>
      <c r="V143" s="58">
        <v>0</v>
      </c>
      <c r="W143" s="58">
        <v>0</v>
      </c>
      <c r="X143" s="58">
        <v>0</v>
      </c>
      <c r="Y143" s="58">
        <v>0</v>
      </c>
      <c r="Z143" s="58">
        <v>0</v>
      </c>
      <c r="AA143" s="58">
        <v>0</v>
      </c>
      <c r="AB143" s="58">
        <v>0</v>
      </c>
      <c r="AC143" s="58">
        <v>0</v>
      </c>
      <c r="AD143" s="58">
        <v>0</v>
      </c>
      <c r="AE143" s="58">
        <v>0</v>
      </c>
      <c r="AF143" s="58">
        <v>0</v>
      </c>
      <c r="AG143" s="58" t="str">
        <f>VLOOKUP(BHRAF201920[[#This Row],[OrgID]],'Practice Panel'!$A$14:$F$129,4,FALSE)</f>
        <v>Barking</v>
      </c>
      <c r="AH143" s="58" t="str">
        <f>VLOOKUP(BHRAF201920[[#This Row],[OrgID]],'Practice Panel'!$A$14:$F$129,6,FALSE)</f>
        <v>North</v>
      </c>
    </row>
    <row r="144" spans="1:34">
      <c r="A144" s="1" t="s">
        <v>406</v>
      </c>
      <c r="B144" s="57">
        <v>44044</v>
      </c>
      <c r="C144" s="57">
        <v>44046</v>
      </c>
      <c r="D144" s="1" t="s">
        <v>29</v>
      </c>
      <c r="E144" s="58">
        <v>11939</v>
      </c>
      <c r="F144" s="58">
        <v>2</v>
      </c>
      <c r="G144" s="58">
        <v>2</v>
      </c>
      <c r="H144" s="1">
        <v>0</v>
      </c>
      <c r="I144" s="58">
        <v>0</v>
      </c>
      <c r="J144" s="58">
        <v>0</v>
      </c>
      <c r="K144" s="58">
        <v>0</v>
      </c>
      <c r="L144" s="58">
        <v>0</v>
      </c>
      <c r="M144" s="58">
        <v>0</v>
      </c>
      <c r="N144" s="58">
        <v>0</v>
      </c>
      <c r="O144" s="58">
        <v>0</v>
      </c>
      <c r="P144" s="58">
        <v>0</v>
      </c>
      <c r="Q144" s="58">
        <v>0</v>
      </c>
      <c r="R144" s="58">
        <v>0</v>
      </c>
      <c r="S144" s="58">
        <v>0</v>
      </c>
      <c r="T144" s="58">
        <v>0</v>
      </c>
      <c r="U144" s="58">
        <v>0</v>
      </c>
      <c r="V144" s="58">
        <v>0</v>
      </c>
      <c r="W144" s="58">
        <v>0</v>
      </c>
      <c r="X144" s="58">
        <v>0</v>
      </c>
      <c r="Y144" s="58">
        <v>0</v>
      </c>
      <c r="Z144" s="58">
        <v>0</v>
      </c>
      <c r="AA144" s="58">
        <v>0</v>
      </c>
      <c r="AB144" s="58">
        <v>0</v>
      </c>
      <c r="AC144" s="58">
        <v>2</v>
      </c>
      <c r="AD144" s="58">
        <v>0</v>
      </c>
      <c r="AE144" s="58">
        <v>0</v>
      </c>
      <c r="AF144" s="58">
        <v>0</v>
      </c>
      <c r="AG144" s="58" t="str">
        <f>VLOOKUP(BHRAF201920[[#This Row],[OrgID]],'Practice Panel'!$A$14:$F$129,4,FALSE)</f>
        <v>Barking</v>
      </c>
      <c r="AH144" s="58" t="str">
        <f>VLOOKUP(BHRAF201920[[#This Row],[OrgID]],'Practice Panel'!$A$14:$F$129,6,FALSE)</f>
        <v>East</v>
      </c>
    </row>
    <row r="145" spans="1:34">
      <c r="A145" s="1" t="s">
        <v>406</v>
      </c>
      <c r="B145" s="57">
        <v>44044</v>
      </c>
      <c r="C145" s="57">
        <v>44046</v>
      </c>
      <c r="D145" s="1" t="s">
        <v>55</v>
      </c>
      <c r="E145" s="58">
        <v>5195</v>
      </c>
      <c r="F145" s="58">
        <v>0</v>
      </c>
      <c r="G145" s="58">
        <v>0</v>
      </c>
      <c r="H145" s="1">
        <v>0</v>
      </c>
      <c r="I145" s="58">
        <v>0</v>
      </c>
      <c r="J145" s="58">
        <v>0</v>
      </c>
      <c r="K145" s="58">
        <v>0</v>
      </c>
      <c r="L145" s="58">
        <v>0</v>
      </c>
      <c r="M145" s="58">
        <v>0</v>
      </c>
      <c r="N145" s="58">
        <v>0</v>
      </c>
      <c r="O145" s="58">
        <v>0</v>
      </c>
      <c r="P145" s="58">
        <v>0</v>
      </c>
      <c r="Q145" s="58">
        <v>0</v>
      </c>
      <c r="R145" s="58">
        <v>0</v>
      </c>
      <c r="S145" s="58">
        <v>0</v>
      </c>
      <c r="T145" s="58">
        <v>0</v>
      </c>
      <c r="U145" s="58">
        <v>0</v>
      </c>
      <c r="V145" s="58">
        <v>0</v>
      </c>
      <c r="W145" s="58">
        <v>0</v>
      </c>
      <c r="X145" s="58">
        <v>0</v>
      </c>
      <c r="Y145" s="58">
        <v>0</v>
      </c>
      <c r="Z145" s="58">
        <v>0</v>
      </c>
      <c r="AA145" s="58">
        <v>0</v>
      </c>
      <c r="AB145" s="58">
        <v>0</v>
      </c>
      <c r="AC145" s="58">
        <v>0</v>
      </c>
      <c r="AD145" s="58">
        <v>0</v>
      </c>
      <c r="AE145" s="58">
        <v>0</v>
      </c>
      <c r="AF145" s="58">
        <v>0</v>
      </c>
      <c r="AG145" s="58" t="str">
        <f>VLOOKUP(BHRAF201920[[#This Row],[OrgID]],'Practice Panel'!$A$14:$F$129,4,FALSE)</f>
        <v>Barking</v>
      </c>
      <c r="AH145" s="58" t="str">
        <f>VLOOKUP(BHRAF201920[[#This Row],[OrgID]],'Practice Panel'!$A$14:$F$129,6,FALSE)</f>
        <v>New West</v>
      </c>
    </row>
    <row r="146" spans="1:34">
      <c r="A146" s="1" t="s">
        <v>406</v>
      </c>
      <c r="B146" s="57">
        <v>44044</v>
      </c>
      <c r="C146" s="57">
        <v>44046</v>
      </c>
      <c r="D146" s="1" t="s">
        <v>320</v>
      </c>
      <c r="E146" s="58">
        <v>1208</v>
      </c>
      <c r="F146" s="58">
        <v>5</v>
      </c>
      <c r="G146" s="58">
        <v>5</v>
      </c>
      <c r="H146" s="1">
        <v>0</v>
      </c>
      <c r="I146" s="58">
        <v>0</v>
      </c>
      <c r="J146" s="58">
        <v>0</v>
      </c>
      <c r="K146" s="58">
        <v>0</v>
      </c>
      <c r="L146" s="58">
        <v>0</v>
      </c>
      <c r="M146" s="58">
        <v>0</v>
      </c>
      <c r="N146" s="58">
        <v>0</v>
      </c>
      <c r="O146" s="58">
        <v>0</v>
      </c>
      <c r="P146" s="58">
        <v>0</v>
      </c>
      <c r="Q146" s="58">
        <v>0</v>
      </c>
      <c r="R146" s="58">
        <v>0</v>
      </c>
      <c r="S146" s="58">
        <v>0</v>
      </c>
      <c r="T146" s="58">
        <v>0</v>
      </c>
      <c r="U146" s="58">
        <v>0</v>
      </c>
      <c r="V146" s="58">
        <v>0</v>
      </c>
      <c r="W146" s="58">
        <v>0</v>
      </c>
      <c r="X146" s="58">
        <v>0</v>
      </c>
      <c r="Y146" s="58">
        <v>0</v>
      </c>
      <c r="Z146" s="58">
        <v>0</v>
      </c>
      <c r="AA146" s="58">
        <v>0</v>
      </c>
      <c r="AB146" s="58">
        <v>0</v>
      </c>
      <c r="AC146" s="58">
        <v>2</v>
      </c>
      <c r="AD146" s="58">
        <v>0</v>
      </c>
      <c r="AE146" s="58">
        <v>0</v>
      </c>
      <c r="AF146" s="58">
        <v>0</v>
      </c>
      <c r="AG146" s="58" t="str">
        <f>VLOOKUP(BHRAF201920[[#This Row],[OrgID]],'Practice Panel'!$A$14:$F$129,4,FALSE)</f>
        <v>Redbridge</v>
      </c>
      <c r="AH146" s="58" t="str">
        <f>VLOOKUP(BHRAF201920[[#This Row],[OrgID]],'Practice Panel'!$A$14:$F$129,6,FALSE)</f>
        <v>Cranbrook</v>
      </c>
    </row>
    <row r="147" spans="1:34">
      <c r="A147" s="1" t="s">
        <v>406</v>
      </c>
      <c r="B147" s="57">
        <v>44044</v>
      </c>
      <c r="C147" s="57">
        <v>44046</v>
      </c>
      <c r="D147" s="1" t="s">
        <v>270</v>
      </c>
      <c r="E147" s="58">
        <v>3834</v>
      </c>
      <c r="F147" s="58">
        <v>0</v>
      </c>
      <c r="G147" s="58">
        <v>0</v>
      </c>
      <c r="H147" s="1">
        <v>0</v>
      </c>
      <c r="I147" s="58">
        <v>0</v>
      </c>
      <c r="J147" s="58">
        <v>0</v>
      </c>
      <c r="K147" s="58">
        <v>0</v>
      </c>
      <c r="L147" s="58">
        <v>0</v>
      </c>
      <c r="M147" s="58">
        <v>0</v>
      </c>
      <c r="N147" s="58">
        <v>0</v>
      </c>
      <c r="O147" s="58">
        <v>0</v>
      </c>
      <c r="P147" s="58">
        <v>0</v>
      </c>
      <c r="Q147" s="58">
        <v>0</v>
      </c>
      <c r="R147" s="58">
        <v>0</v>
      </c>
      <c r="S147" s="58">
        <v>0</v>
      </c>
      <c r="T147" s="58">
        <v>0</v>
      </c>
      <c r="U147" s="58">
        <v>0</v>
      </c>
      <c r="V147" s="58">
        <v>0</v>
      </c>
      <c r="W147" s="58">
        <v>0</v>
      </c>
      <c r="X147" s="58">
        <v>0</v>
      </c>
      <c r="Y147" s="58">
        <v>0</v>
      </c>
      <c r="Z147" s="58">
        <v>0</v>
      </c>
      <c r="AA147" s="58">
        <v>0</v>
      </c>
      <c r="AB147" s="58">
        <v>0</v>
      </c>
      <c r="AC147" s="58">
        <v>1</v>
      </c>
      <c r="AD147" s="58">
        <v>0</v>
      </c>
      <c r="AE147" s="58">
        <v>0</v>
      </c>
      <c r="AF147" s="58">
        <v>0</v>
      </c>
      <c r="AG147" s="58" t="str">
        <f>VLOOKUP(BHRAF201920[[#This Row],[OrgID]],'Practice Panel'!$A$14:$F$129,4,FALSE)</f>
        <v>Havering</v>
      </c>
      <c r="AH147" s="58" t="str">
        <f>VLOOKUP(BHRAF201920[[#This Row],[OrgID]],'Practice Panel'!$A$14:$F$129,6,FALSE)</f>
        <v>Havering North</v>
      </c>
    </row>
    <row r="148" spans="1:34">
      <c r="A148" s="1" t="s">
        <v>406</v>
      </c>
      <c r="B148" s="57">
        <v>44044</v>
      </c>
      <c r="C148" s="57">
        <v>44046</v>
      </c>
      <c r="D148" s="1" t="s">
        <v>368</v>
      </c>
      <c r="E148" s="58">
        <v>884</v>
      </c>
      <c r="F148" s="58">
        <v>6</v>
      </c>
      <c r="G148" s="58">
        <v>6</v>
      </c>
      <c r="H148" s="1">
        <v>0</v>
      </c>
      <c r="I148" s="58">
        <v>0</v>
      </c>
      <c r="J148" s="58">
        <v>0</v>
      </c>
      <c r="K148" s="58">
        <v>0</v>
      </c>
      <c r="L148" s="58">
        <v>0</v>
      </c>
      <c r="M148" s="58">
        <v>0</v>
      </c>
      <c r="N148" s="58">
        <v>0</v>
      </c>
      <c r="O148" s="58">
        <v>0</v>
      </c>
      <c r="P148" s="58">
        <v>0</v>
      </c>
      <c r="Q148" s="58">
        <v>0</v>
      </c>
      <c r="R148" s="58">
        <v>0</v>
      </c>
      <c r="S148" s="58">
        <v>0</v>
      </c>
      <c r="T148" s="58">
        <v>0</v>
      </c>
      <c r="U148" s="58">
        <v>0</v>
      </c>
      <c r="V148" s="58">
        <v>0</v>
      </c>
      <c r="W148" s="58">
        <v>0</v>
      </c>
      <c r="X148" s="58">
        <v>0</v>
      </c>
      <c r="Y148" s="58">
        <v>0</v>
      </c>
      <c r="Z148" s="58">
        <v>0</v>
      </c>
      <c r="AA148" s="58">
        <v>0</v>
      </c>
      <c r="AB148" s="58">
        <v>0</v>
      </c>
      <c r="AC148" s="58">
        <v>2</v>
      </c>
      <c r="AD148" s="58">
        <v>0</v>
      </c>
      <c r="AE148" s="58">
        <v>0</v>
      </c>
      <c r="AF148" s="58">
        <v>0</v>
      </c>
      <c r="AG148" s="58" t="str">
        <f>VLOOKUP(BHRAF201920[[#This Row],[OrgID]],'Practice Panel'!$A$14:$F$129,4,FALSE)</f>
        <v>Redbridge</v>
      </c>
      <c r="AH148" s="58" t="str">
        <f>VLOOKUP(BHRAF201920[[#This Row],[OrgID]],'Practice Panel'!$A$14:$F$129,6,FALSE)</f>
        <v>Wanstead &amp; Woodford</v>
      </c>
    </row>
    <row r="149" spans="1:34">
      <c r="A149" s="1" t="s">
        <v>406</v>
      </c>
      <c r="B149" s="57">
        <v>44044</v>
      </c>
      <c r="C149" s="57">
        <v>44046</v>
      </c>
      <c r="D149" s="1" t="s">
        <v>340</v>
      </c>
      <c r="E149" s="58">
        <v>1102</v>
      </c>
      <c r="F149" s="58">
        <v>0</v>
      </c>
      <c r="G149" s="58">
        <v>0</v>
      </c>
      <c r="H149" s="1">
        <v>0</v>
      </c>
      <c r="I149" s="58">
        <v>0</v>
      </c>
      <c r="J149" s="58">
        <v>0</v>
      </c>
      <c r="K149" s="58">
        <v>0</v>
      </c>
      <c r="L149" s="58">
        <v>0</v>
      </c>
      <c r="M149" s="58">
        <v>0</v>
      </c>
      <c r="N149" s="58">
        <v>0</v>
      </c>
      <c r="O149" s="58">
        <v>0</v>
      </c>
      <c r="P149" s="58">
        <v>0</v>
      </c>
      <c r="Q149" s="58">
        <v>0</v>
      </c>
      <c r="R149" s="58">
        <v>0</v>
      </c>
      <c r="S149" s="58">
        <v>0</v>
      </c>
      <c r="T149" s="58">
        <v>0</v>
      </c>
      <c r="U149" s="58">
        <v>0</v>
      </c>
      <c r="V149" s="58">
        <v>0</v>
      </c>
      <c r="W149" s="58">
        <v>0</v>
      </c>
      <c r="X149" s="58">
        <v>0</v>
      </c>
      <c r="Y149" s="58">
        <v>0</v>
      </c>
      <c r="Z149" s="58">
        <v>0</v>
      </c>
      <c r="AA149" s="58">
        <v>0</v>
      </c>
      <c r="AB149" s="58">
        <v>0</v>
      </c>
      <c r="AC149" s="58">
        <v>0</v>
      </c>
      <c r="AD149" s="58">
        <v>0</v>
      </c>
      <c r="AE149" s="58">
        <v>0</v>
      </c>
      <c r="AF149" s="58">
        <v>0</v>
      </c>
      <c r="AG149" s="58" t="str">
        <f>VLOOKUP(BHRAF201920[[#This Row],[OrgID]],'Practice Panel'!$A$14:$F$129,4,FALSE)</f>
        <v>Redbridge</v>
      </c>
      <c r="AH149" s="58" t="str">
        <f>VLOOKUP(BHRAF201920[[#This Row],[OrgID]],'Practice Panel'!$A$14:$F$129,6,FALSE)</f>
        <v>Fairlop</v>
      </c>
    </row>
    <row r="150" spans="1:34">
      <c r="A150" s="1" t="s">
        <v>406</v>
      </c>
      <c r="B150" s="57">
        <v>44044</v>
      </c>
      <c r="C150" s="57">
        <v>44046</v>
      </c>
      <c r="D150" s="1" t="s">
        <v>318</v>
      </c>
      <c r="E150" s="58">
        <v>3043</v>
      </c>
      <c r="F150" s="58">
        <v>4</v>
      </c>
      <c r="G150" s="58">
        <v>4</v>
      </c>
      <c r="H150" s="1">
        <v>0</v>
      </c>
      <c r="I150" s="58">
        <v>0</v>
      </c>
      <c r="J150" s="58">
        <v>0</v>
      </c>
      <c r="K150" s="58">
        <v>0</v>
      </c>
      <c r="L150" s="58">
        <v>0</v>
      </c>
      <c r="M150" s="58">
        <v>0</v>
      </c>
      <c r="N150" s="58">
        <v>0</v>
      </c>
      <c r="O150" s="58">
        <v>0</v>
      </c>
      <c r="P150" s="58">
        <v>0</v>
      </c>
      <c r="Q150" s="58">
        <v>0</v>
      </c>
      <c r="R150" s="58">
        <v>0</v>
      </c>
      <c r="S150" s="58">
        <v>0</v>
      </c>
      <c r="T150" s="58">
        <v>0</v>
      </c>
      <c r="U150" s="58">
        <v>0</v>
      </c>
      <c r="V150" s="58">
        <v>0</v>
      </c>
      <c r="W150" s="58">
        <v>0</v>
      </c>
      <c r="X150" s="58">
        <v>0</v>
      </c>
      <c r="Y150" s="58">
        <v>0</v>
      </c>
      <c r="Z150" s="58">
        <v>0</v>
      </c>
      <c r="AA150" s="58">
        <v>0</v>
      </c>
      <c r="AB150" s="58">
        <v>0</v>
      </c>
      <c r="AC150" s="58">
        <v>1</v>
      </c>
      <c r="AD150" s="58">
        <v>0</v>
      </c>
      <c r="AE150" s="58">
        <v>0</v>
      </c>
      <c r="AF150" s="58">
        <v>0</v>
      </c>
      <c r="AG150" s="58" t="str">
        <f>VLOOKUP(BHRAF201920[[#This Row],[OrgID]],'Practice Panel'!$A$14:$F$129,4,FALSE)</f>
        <v>Redbridge</v>
      </c>
      <c r="AH150" s="58" t="str">
        <f>VLOOKUP(BHRAF201920[[#This Row],[OrgID]],'Practice Panel'!$A$14:$F$129,6,FALSE)</f>
        <v>Cranbrook</v>
      </c>
    </row>
    <row r="151" spans="1:34">
      <c r="A151" s="1" t="s">
        <v>406</v>
      </c>
      <c r="B151" s="57">
        <v>44044</v>
      </c>
      <c r="C151" s="57">
        <v>44046</v>
      </c>
      <c r="D151" s="1" t="s">
        <v>324</v>
      </c>
      <c r="E151" s="58">
        <v>976</v>
      </c>
      <c r="F151" s="58">
        <v>2</v>
      </c>
      <c r="G151" s="58">
        <v>2</v>
      </c>
      <c r="H151" s="1">
        <v>0</v>
      </c>
      <c r="I151" s="58">
        <v>0</v>
      </c>
      <c r="J151" s="58">
        <v>0</v>
      </c>
      <c r="K151" s="58">
        <v>0</v>
      </c>
      <c r="L151" s="58">
        <v>0</v>
      </c>
      <c r="M151" s="58">
        <v>0</v>
      </c>
      <c r="N151" s="58">
        <v>0</v>
      </c>
      <c r="O151" s="58">
        <v>0</v>
      </c>
      <c r="P151" s="58">
        <v>0</v>
      </c>
      <c r="Q151" s="58">
        <v>0</v>
      </c>
      <c r="R151" s="58">
        <v>0</v>
      </c>
      <c r="S151" s="58">
        <v>0</v>
      </c>
      <c r="T151" s="58">
        <v>0</v>
      </c>
      <c r="U151" s="58">
        <v>0</v>
      </c>
      <c r="V151" s="58">
        <v>0</v>
      </c>
      <c r="W151" s="58">
        <v>0</v>
      </c>
      <c r="X151" s="58">
        <v>0</v>
      </c>
      <c r="Y151" s="58">
        <v>0</v>
      </c>
      <c r="Z151" s="58">
        <v>0</v>
      </c>
      <c r="AA151" s="58">
        <v>0</v>
      </c>
      <c r="AB151" s="58">
        <v>0</v>
      </c>
      <c r="AC151" s="58">
        <v>2</v>
      </c>
      <c r="AD151" s="58">
        <v>0</v>
      </c>
      <c r="AE151" s="58">
        <v>0</v>
      </c>
      <c r="AF151" s="58">
        <v>0</v>
      </c>
      <c r="AG151" s="58" t="str">
        <f>VLOOKUP(BHRAF201920[[#This Row],[OrgID]],'Practice Panel'!$A$14:$F$129,4,FALSE)</f>
        <v>Redbridge</v>
      </c>
      <c r="AH151" s="58" t="str">
        <f>VLOOKUP(BHRAF201920[[#This Row],[OrgID]],'Practice Panel'!$A$14:$F$129,6,FALSE)</f>
        <v>Cranbrook</v>
      </c>
    </row>
    <row r="152" spans="1:34">
      <c r="A152" s="1" t="s">
        <v>406</v>
      </c>
      <c r="B152" s="57">
        <v>44044</v>
      </c>
      <c r="C152" s="57">
        <v>44046</v>
      </c>
      <c r="D152" s="1" t="s">
        <v>390</v>
      </c>
      <c r="E152" s="58">
        <v>2076</v>
      </c>
      <c r="F152" s="58">
        <v>1</v>
      </c>
      <c r="G152" s="58">
        <v>1</v>
      </c>
      <c r="H152" s="1">
        <v>0</v>
      </c>
      <c r="I152" s="58">
        <v>0</v>
      </c>
      <c r="J152" s="58">
        <v>0</v>
      </c>
      <c r="K152" s="58">
        <v>0</v>
      </c>
      <c r="L152" s="58">
        <v>0</v>
      </c>
      <c r="M152" s="58">
        <v>0</v>
      </c>
      <c r="N152" s="58">
        <v>0</v>
      </c>
      <c r="O152" s="58">
        <v>0</v>
      </c>
      <c r="P152" s="58">
        <v>0</v>
      </c>
      <c r="Q152" s="58">
        <v>0</v>
      </c>
      <c r="R152" s="58">
        <v>0</v>
      </c>
      <c r="S152" s="58">
        <v>0</v>
      </c>
      <c r="T152" s="58">
        <v>0</v>
      </c>
      <c r="U152" s="58">
        <v>0</v>
      </c>
      <c r="V152" s="58">
        <v>0</v>
      </c>
      <c r="W152" s="58">
        <v>0</v>
      </c>
      <c r="X152" s="58">
        <v>0</v>
      </c>
      <c r="Y152" s="58">
        <v>0</v>
      </c>
      <c r="Z152" s="58">
        <v>0</v>
      </c>
      <c r="AA152" s="58">
        <v>0</v>
      </c>
      <c r="AB152" s="58">
        <v>0</v>
      </c>
      <c r="AC152" s="58">
        <v>2</v>
      </c>
      <c r="AD152" s="58">
        <v>0</v>
      </c>
      <c r="AE152" s="58">
        <v>0</v>
      </c>
      <c r="AF152" s="58">
        <v>0</v>
      </c>
      <c r="AG152" s="58" t="str">
        <f>VLOOKUP(BHRAF201920[[#This Row],[OrgID]],'Practice Panel'!$A$14:$F$129,4,FALSE)</f>
        <v>Redbridge</v>
      </c>
      <c r="AH152" s="58" t="str">
        <f>VLOOKUP(BHRAF201920[[#This Row],[OrgID]],'Practice Panel'!$A$14:$F$129,6,FALSE)</f>
        <v>Loxford</v>
      </c>
    </row>
    <row r="153" spans="1:34">
      <c r="A153" s="1" t="s">
        <v>406</v>
      </c>
      <c r="B153" s="57">
        <v>44044</v>
      </c>
      <c r="C153" s="57">
        <v>44046</v>
      </c>
      <c r="D153" s="1" t="s">
        <v>358</v>
      </c>
      <c r="E153" s="58">
        <v>861</v>
      </c>
      <c r="F153" s="58">
        <v>1</v>
      </c>
      <c r="G153" s="58">
        <v>1</v>
      </c>
      <c r="H153" s="1">
        <v>0</v>
      </c>
      <c r="I153" s="58">
        <v>0</v>
      </c>
      <c r="J153" s="58">
        <v>0</v>
      </c>
      <c r="K153" s="58">
        <v>0</v>
      </c>
      <c r="L153" s="58">
        <v>0</v>
      </c>
      <c r="M153" s="58">
        <v>0</v>
      </c>
      <c r="N153" s="58">
        <v>0</v>
      </c>
      <c r="O153" s="58">
        <v>0</v>
      </c>
      <c r="P153" s="58">
        <v>0</v>
      </c>
      <c r="Q153" s="58">
        <v>0</v>
      </c>
      <c r="R153" s="58">
        <v>0</v>
      </c>
      <c r="S153" s="58">
        <v>0</v>
      </c>
      <c r="T153" s="58">
        <v>0</v>
      </c>
      <c r="U153" s="58">
        <v>0</v>
      </c>
      <c r="V153" s="58">
        <v>0</v>
      </c>
      <c r="W153" s="58">
        <v>0</v>
      </c>
      <c r="X153" s="58">
        <v>0</v>
      </c>
      <c r="Y153" s="58">
        <v>0</v>
      </c>
      <c r="Z153" s="58">
        <v>0</v>
      </c>
      <c r="AA153" s="58">
        <v>0</v>
      </c>
      <c r="AB153" s="58">
        <v>0</v>
      </c>
      <c r="AC153" s="58">
        <v>1</v>
      </c>
      <c r="AD153" s="58">
        <v>0</v>
      </c>
      <c r="AE153" s="58">
        <v>0</v>
      </c>
      <c r="AF153" s="58">
        <v>0</v>
      </c>
      <c r="AG153" s="58" t="str">
        <f>VLOOKUP(BHRAF201920[[#This Row],[OrgID]],'Practice Panel'!$A$14:$F$129,4,FALSE)</f>
        <v>Redbridge</v>
      </c>
      <c r="AH153" s="58" t="str">
        <f>VLOOKUP(BHRAF201920[[#This Row],[OrgID]],'Practice Panel'!$A$14:$F$129,6,FALSE)</f>
        <v>Seven Kings</v>
      </c>
    </row>
    <row r="154" spans="1:34">
      <c r="A154" s="1" t="s">
        <v>406</v>
      </c>
      <c r="B154" s="57">
        <v>44044</v>
      </c>
      <c r="C154" s="57">
        <v>44046</v>
      </c>
      <c r="D154" s="1" t="s">
        <v>352</v>
      </c>
      <c r="E154" s="58">
        <v>1689</v>
      </c>
      <c r="F154" s="58">
        <v>28</v>
      </c>
      <c r="G154" s="58">
        <v>28</v>
      </c>
      <c r="H154" s="1">
        <v>0</v>
      </c>
      <c r="I154" s="58">
        <v>0</v>
      </c>
      <c r="J154" s="58">
        <v>0</v>
      </c>
      <c r="K154" s="58">
        <v>0</v>
      </c>
      <c r="L154" s="58">
        <v>0</v>
      </c>
      <c r="M154" s="58">
        <v>0</v>
      </c>
      <c r="N154" s="58">
        <v>0</v>
      </c>
      <c r="O154" s="58">
        <v>0</v>
      </c>
      <c r="P154" s="58">
        <v>0</v>
      </c>
      <c r="Q154" s="58">
        <v>0</v>
      </c>
      <c r="R154" s="58">
        <v>0</v>
      </c>
      <c r="S154" s="58">
        <v>0</v>
      </c>
      <c r="T154" s="58">
        <v>0</v>
      </c>
      <c r="U154" s="58">
        <v>0</v>
      </c>
      <c r="V154" s="58">
        <v>0</v>
      </c>
      <c r="W154" s="58">
        <v>0</v>
      </c>
      <c r="X154" s="58">
        <v>0</v>
      </c>
      <c r="Y154" s="58">
        <v>0</v>
      </c>
      <c r="Z154" s="58">
        <v>0</v>
      </c>
      <c r="AA154" s="58">
        <v>0</v>
      </c>
      <c r="AB154" s="58">
        <v>0</v>
      </c>
      <c r="AC154" s="58">
        <v>4</v>
      </c>
      <c r="AD154" s="58">
        <v>0</v>
      </c>
      <c r="AE154" s="58">
        <v>0</v>
      </c>
      <c r="AF154" s="58">
        <v>0</v>
      </c>
      <c r="AG154" s="58" t="str">
        <f>VLOOKUP(BHRAF201920[[#This Row],[OrgID]],'Practice Panel'!$A$14:$F$129,4,FALSE)</f>
        <v>Redbridge</v>
      </c>
      <c r="AH154" s="58" t="str">
        <f>VLOOKUP(BHRAF201920[[#This Row],[OrgID]],'Practice Panel'!$A$14:$F$129,6,FALSE)</f>
        <v>Seven Kings</v>
      </c>
    </row>
    <row r="155" spans="1:34">
      <c r="A155" s="1" t="s">
        <v>406</v>
      </c>
      <c r="B155" s="57">
        <v>44044</v>
      </c>
      <c r="C155" s="57">
        <v>44046</v>
      </c>
      <c r="D155" s="1" t="s">
        <v>338</v>
      </c>
      <c r="E155" s="58">
        <v>1004</v>
      </c>
      <c r="F155" s="58">
        <v>0</v>
      </c>
      <c r="G155" s="58">
        <v>0</v>
      </c>
      <c r="H155" s="1">
        <v>0</v>
      </c>
      <c r="I155" s="58">
        <v>0</v>
      </c>
      <c r="J155" s="58">
        <v>0</v>
      </c>
      <c r="K155" s="58">
        <v>0</v>
      </c>
      <c r="L155" s="58">
        <v>0</v>
      </c>
      <c r="M155" s="58">
        <v>0</v>
      </c>
      <c r="N155" s="58">
        <v>0</v>
      </c>
      <c r="O155" s="58">
        <v>0</v>
      </c>
      <c r="P155" s="58">
        <v>0</v>
      </c>
      <c r="Q155" s="58">
        <v>0</v>
      </c>
      <c r="R155" s="58">
        <v>0</v>
      </c>
      <c r="S155" s="58">
        <v>0</v>
      </c>
      <c r="T155" s="58">
        <v>0</v>
      </c>
      <c r="U155" s="58">
        <v>0</v>
      </c>
      <c r="V155" s="58">
        <v>0</v>
      </c>
      <c r="W155" s="58">
        <v>0</v>
      </c>
      <c r="X155" s="58">
        <v>0</v>
      </c>
      <c r="Y155" s="58">
        <v>0</v>
      </c>
      <c r="Z155" s="58">
        <v>0</v>
      </c>
      <c r="AA155" s="58">
        <v>0</v>
      </c>
      <c r="AB155" s="58">
        <v>0</v>
      </c>
      <c r="AC155" s="58">
        <v>2</v>
      </c>
      <c r="AD155" s="58">
        <v>0</v>
      </c>
      <c r="AE155" s="58">
        <v>0</v>
      </c>
      <c r="AF155" s="58">
        <v>0</v>
      </c>
      <c r="AG155" s="58" t="str">
        <f>VLOOKUP(BHRAF201920[[#This Row],[OrgID]],'Practice Panel'!$A$14:$F$129,4,FALSE)</f>
        <v>Redbridge</v>
      </c>
      <c r="AH155" s="58" t="str">
        <f>VLOOKUP(BHRAF201920[[#This Row],[OrgID]],'Practice Panel'!$A$14:$F$129,6,FALSE)</f>
        <v>Fairlop</v>
      </c>
    </row>
    <row r="156" spans="1:34">
      <c r="A156" s="1" t="s">
        <v>406</v>
      </c>
      <c r="B156" s="57">
        <v>44044</v>
      </c>
      <c r="C156" s="57">
        <v>44046</v>
      </c>
      <c r="D156" s="1" t="s">
        <v>336</v>
      </c>
      <c r="E156" s="58">
        <v>1084</v>
      </c>
      <c r="F156" s="58">
        <v>1</v>
      </c>
      <c r="G156" s="58">
        <v>1</v>
      </c>
      <c r="H156" s="1">
        <v>0</v>
      </c>
      <c r="I156" s="58">
        <v>0</v>
      </c>
      <c r="J156" s="58">
        <v>0</v>
      </c>
      <c r="K156" s="58">
        <v>0</v>
      </c>
      <c r="L156" s="58">
        <v>0</v>
      </c>
      <c r="M156" s="58">
        <v>0</v>
      </c>
      <c r="N156" s="58">
        <v>0</v>
      </c>
      <c r="O156" s="58">
        <v>0</v>
      </c>
      <c r="P156" s="58">
        <v>0</v>
      </c>
      <c r="Q156" s="58">
        <v>0</v>
      </c>
      <c r="R156" s="58">
        <v>0</v>
      </c>
      <c r="S156" s="58">
        <v>0</v>
      </c>
      <c r="T156" s="58">
        <v>0</v>
      </c>
      <c r="U156" s="58">
        <v>0</v>
      </c>
      <c r="V156" s="58">
        <v>0</v>
      </c>
      <c r="W156" s="58">
        <v>0</v>
      </c>
      <c r="X156" s="58">
        <v>0</v>
      </c>
      <c r="Y156" s="58">
        <v>0</v>
      </c>
      <c r="Z156" s="58">
        <v>0</v>
      </c>
      <c r="AA156" s="58">
        <v>0</v>
      </c>
      <c r="AB156" s="58">
        <v>0</v>
      </c>
      <c r="AC156" s="58">
        <v>0</v>
      </c>
      <c r="AD156" s="58">
        <v>0</v>
      </c>
      <c r="AE156" s="58">
        <v>0</v>
      </c>
      <c r="AF156" s="58">
        <v>0</v>
      </c>
      <c r="AG156" s="58" t="str">
        <f>VLOOKUP(BHRAF201920[[#This Row],[OrgID]],'Practice Panel'!$A$14:$F$129,4,FALSE)</f>
        <v>Redbridge</v>
      </c>
      <c r="AH156" s="58" t="str">
        <f>VLOOKUP(BHRAF201920[[#This Row],[OrgID]],'Practice Panel'!$A$14:$F$129,6,FALSE)</f>
        <v>Fairlop</v>
      </c>
    </row>
    <row r="157" spans="1:34">
      <c r="A157" s="1" t="s">
        <v>406</v>
      </c>
      <c r="B157" s="57">
        <v>44044</v>
      </c>
      <c r="C157" s="57">
        <v>44046</v>
      </c>
      <c r="D157" s="1" t="s">
        <v>68</v>
      </c>
      <c r="E157" s="58">
        <v>2234</v>
      </c>
      <c r="F157" s="58">
        <v>1</v>
      </c>
      <c r="G157" s="58">
        <v>1</v>
      </c>
      <c r="H157" s="1">
        <v>0</v>
      </c>
      <c r="I157" s="58">
        <v>0</v>
      </c>
      <c r="J157" s="58">
        <v>0</v>
      </c>
      <c r="K157" s="58">
        <v>0</v>
      </c>
      <c r="L157" s="58">
        <v>0</v>
      </c>
      <c r="M157" s="58">
        <v>0</v>
      </c>
      <c r="N157" s="58">
        <v>0</v>
      </c>
      <c r="O157" s="58">
        <v>0</v>
      </c>
      <c r="P157" s="58">
        <v>0</v>
      </c>
      <c r="Q157" s="58">
        <v>0</v>
      </c>
      <c r="R157" s="58">
        <v>0</v>
      </c>
      <c r="S157" s="58">
        <v>0</v>
      </c>
      <c r="T157" s="58">
        <v>0</v>
      </c>
      <c r="U157" s="58">
        <v>0</v>
      </c>
      <c r="V157" s="58">
        <v>0</v>
      </c>
      <c r="W157" s="58">
        <v>0</v>
      </c>
      <c r="X157" s="58">
        <v>0</v>
      </c>
      <c r="Y157" s="58">
        <v>0</v>
      </c>
      <c r="Z157" s="58">
        <v>0</v>
      </c>
      <c r="AA157" s="58">
        <v>0</v>
      </c>
      <c r="AB157" s="58">
        <v>0</v>
      </c>
      <c r="AC157" s="58">
        <v>3</v>
      </c>
      <c r="AD157" s="58">
        <v>0</v>
      </c>
      <c r="AE157" s="58">
        <v>0</v>
      </c>
      <c r="AF157" s="58">
        <v>0</v>
      </c>
      <c r="AG157" s="58" t="str">
        <f>VLOOKUP(BHRAF201920[[#This Row],[OrgID]],'Practice Panel'!$A$14:$F$129,4,FALSE)</f>
        <v>Barking</v>
      </c>
      <c r="AH157" s="58" t="str">
        <f>VLOOKUP(BHRAF201920[[#This Row],[OrgID]],'Practice Panel'!$A$14:$F$129,6,FALSE)</f>
        <v>West One</v>
      </c>
    </row>
    <row r="158" spans="1:34">
      <c r="A158" s="1" t="s">
        <v>406</v>
      </c>
      <c r="B158" s="57">
        <v>44044</v>
      </c>
      <c r="C158" s="57">
        <v>44046</v>
      </c>
      <c r="D158" s="1" t="s">
        <v>316</v>
      </c>
      <c r="E158" s="58">
        <v>1785</v>
      </c>
      <c r="F158" s="58">
        <v>2</v>
      </c>
      <c r="G158" s="58">
        <v>2</v>
      </c>
      <c r="H158" s="1">
        <v>0</v>
      </c>
      <c r="I158" s="58">
        <v>0</v>
      </c>
      <c r="J158" s="58">
        <v>0</v>
      </c>
      <c r="K158" s="58">
        <v>0</v>
      </c>
      <c r="L158" s="58">
        <v>0</v>
      </c>
      <c r="M158" s="58">
        <v>0</v>
      </c>
      <c r="N158" s="58">
        <v>0</v>
      </c>
      <c r="O158" s="58">
        <v>0</v>
      </c>
      <c r="P158" s="58">
        <v>0</v>
      </c>
      <c r="Q158" s="58">
        <v>0</v>
      </c>
      <c r="R158" s="58">
        <v>0</v>
      </c>
      <c r="S158" s="58">
        <v>0</v>
      </c>
      <c r="T158" s="58">
        <v>0</v>
      </c>
      <c r="U158" s="58">
        <v>0</v>
      </c>
      <c r="V158" s="58">
        <v>0</v>
      </c>
      <c r="W158" s="58">
        <v>0</v>
      </c>
      <c r="X158" s="58">
        <v>0</v>
      </c>
      <c r="Y158" s="58">
        <v>0</v>
      </c>
      <c r="Z158" s="58">
        <v>0</v>
      </c>
      <c r="AA158" s="58">
        <v>0</v>
      </c>
      <c r="AB158" s="58">
        <v>0</v>
      </c>
      <c r="AC158" s="58">
        <v>1</v>
      </c>
      <c r="AD158" s="58">
        <v>0</v>
      </c>
      <c r="AE158" s="58">
        <v>0</v>
      </c>
      <c r="AF158" s="58">
        <v>0</v>
      </c>
      <c r="AG158" s="58" t="str">
        <f>VLOOKUP(BHRAF201920[[#This Row],[OrgID]],'Practice Panel'!$A$14:$F$129,4,FALSE)</f>
        <v>Redbridge</v>
      </c>
      <c r="AH158" s="58" t="str">
        <f>VLOOKUP(BHRAF201920[[#This Row],[OrgID]],'Practice Panel'!$A$14:$F$129,6,FALSE)</f>
        <v>Cranbrook</v>
      </c>
    </row>
    <row r="159" spans="1:34">
      <c r="A159" s="1" t="s">
        <v>406</v>
      </c>
      <c r="B159" s="57">
        <v>44044</v>
      </c>
      <c r="C159" s="57">
        <v>44046</v>
      </c>
      <c r="D159" s="1" t="s">
        <v>260</v>
      </c>
      <c r="E159" s="58">
        <v>1006</v>
      </c>
      <c r="F159" s="58">
        <v>1</v>
      </c>
      <c r="G159" s="58">
        <v>1</v>
      </c>
      <c r="H159" s="1">
        <v>0</v>
      </c>
      <c r="I159" s="58">
        <v>0</v>
      </c>
      <c r="J159" s="58">
        <v>0</v>
      </c>
      <c r="K159" s="58">
        <v>0</v>
      </c>
      <c r="L159" s="58">
        <v>0</v>
      </c>
      <c r="M159" s="58">
        <v>0</v>
      </c>
      <c r="N159" s="58">
        <v>0</v>
      </c>
      <c r="O159" s="58">
        <v>0</v>
      </c>
      <c r="P159" s="58">
        <v>0</v>
      </c>
      <c r="Q159" s="58">
        <v>0</v>
      </c>
      <c r="R159" s="58">
        <v>0</v>
      </c>
      <c r="S159" s="58">
        <v>0</v>
      </c>
      <c r="T159" s="58">
        <v>0</v>
      </c>
      <c r="U159" s="58">
        <v>0</v>
      </c>
      <c r="V159" s="58">
        <v>0</v>
      </c>
      <c r="W159" s="58">
        <v>0</v>
      </c>
      <c r="X159" s="58">
        <v>0</v>
      </c>
      <c r="Y159" s="58">
        <v>0</v>
      </c>
      <c r="Z159" s="58">
        <v>0</v>
      </c>
      <c r="AA159" s="58">
        <v>0</v>
      </c>
      <c r="AB159" s="58">
        <v>0</v>
      </c>
      <c r="AC159" s="58">
        <v>0</v>
      </c>
      <c r="AD159" s="58">
        <v>0</v>
      </c>
      <c r="AE159" s="58">
        <v>0</v>
      </c>
      <c r="AF159" s="58">
        <v>0</v>
      </c>
      <c r="AG159" s="58" t="str">
        <f>VLOOKUP(BHRAF201920[[#This Row],[OrgID]],'Practice Panel'!$A$14:$F$129,4,FALSE)</f>
        <v>Havering</v>
      </c>
      <c r="AH159" s="58" t="str">
        <f>VLOOKUP(BHRAF201920[[#This Row],[OrgID]],'Practice Panel'!$A$14:$F$129,6,FALSE)</f>
        <v>Havering North</v>
      </c>
    </row>
    <row r="160" spans="1:34">
      <c r="A160" s="1" t="s">
        <v>406</v>
      </c>
      <c r="B160" s="57">
        <v>44044</v>
      </c>
      <c r="C160" s="57">
        <v>44046</v>
      </c>
      <c r="D160" s="1" t="s">
        <v>77</v>
      </c>
      <c r="E160" s="58">
        <v>1904</v>
      </c>
      <c r="F160" s="58">
        <v>0</v>
      </c>
      <c r="G160" s="58">
        <v>0</v>
      </c>
      <c r="H160" s="1">
        <v>0</v>
      </c>
      <c r="I160" s="58">
        <v>0</v>
      </c>
      <c r="J160" s="58">
        <v>0</v>
      </c>
      <c r="K160" s="58">
        <v>0</v>
      </c>
      <c r="L160" s="58">
        <v>0</v>
      </c>
      <c r="M160" s="58">
        <v>0</v>
      </c>
      <c r="N160" s="58">
        <v>0</v>
      </c>
      <c r="O160" s="58">
        <v>0</v>
      </c>
      <c r="P160" s="58">
        <v>0</v>
      </c>
      <c r="Q160" s="58">
        <v>0</v>
      </c>
      <c r="R160" s="58">
        <v>0</v>
      </c>
      <c r="S160" s="58">
        <v>0</v>
      </c>
      <c r="T160" s="58">
        <v>0</v>
      </c>
      <c r="U160" s="58">
        <v>0</v>
      </c>
      <c r="V160" s="58">
        <v>0</v>
      </c>
      <c r="W160" s="58">
        <v>0</v>
      </c>
      <c r="X160" s="58">
        <v>0</v>
      </c>
      <c r="Y160" s="58">
        <v>0</v>
      </c>
      <c r="Z160" s="58">
        <v>0</v>
      </c>
      <c r="AA160" s="58">
        <v>0</v>
      </c>
      <c r="AB160" s="58">
        <v>0</v>
      </c>
      <c r="AC160" s="58">
        <v>1</v>
      </c>
      <c r="AD160" s="58">
        <v>0</v>
      </c>
      <c r="AE160" s="58">
        <v>0</v>
      </c>
      <c r="AF160" s="58">
        <v>0</v>
      </c>
      <c r="AG160" s="58" t="str">
        <f>VLOOKUP(BHRAF201920[[#This Row],[OrgID]],'Practice Panel'!$A$14:$F$129,4,FALSE)</f>
        <v>Barking</v>
      </c>
      <c r="AH160" s="58" t="str">
        <f>VLOOKUP(BHRAF201920[[#This Row],[OrgID]],'Practice Panel'!$A$14:$F$129,6,FALSE)</f>
        <v>North</v>
      </c>
    </row>
    <row r="161" spans="1:34">
      <c r="A161" s="1" t="s">
        <v>406</v>
      </c>
      <c r="B161" s="57">
        <v>44044</v>
      </c>
      <c r="C161" s="57">
        <v>44046</v>
      </c>
      <c r="D161" s="1" t="s">
        <v>244</v>
      </c>
      <c r="E161" s="58">
        <v>1626</v>
      </c>
      <c r="F161" s="58">
        <v>1</v>
      </c>
      <c r="G161" s="58">
        <v>1</v>
      </c>
      <c r="H161" s="1">
        <v>0</v>
      </c>
      <c r="I161" s="58">
        <v>0</v>
      </c>
      <c r="J161" s="58">
        <v>0</v>
      </c>
      <c r="K161" s="58">
        <v>0</v>
      </c>
      <c r="L161" s="58">
        <v>0</v>
      </c>
      <c r="M161" s="58">
        <v>0</v>
      </c>
      <c r="N161" s="58">
        <v>0</v>
      </c>
      <c r="O161" s="58">
        <v>0</v>
      </c>
      <c r="P161" s="58">
        <v>0</v>
      </c>
      <c r="Q161" s="58">
        <v>0</v>
      </c>
      <c r="R161" s="58">
        <v>0</v>
      </c>
      <c r="S161" s="58">
        <v>0</v>
      </c>
      <c r="T161" s="58">
        <v>0</v>
      </c>
      <c r="U161" s="58">
        <v>0</v>
      </c>
      <c r="V161" s="58">
        <v>0</v>
      </c>
      <c r="W161" s="58">
        <v>0</v>
      </c>
      <c r="X161" s="58">
        <v>0</v>
      </c>
      <c r="Y161" s="58">
        <v>0</v>
      </c>
      <c r="Z161" s="58">
        <v>0</v>
      </c>
      <c r="AA161" s="58">
        <v>0</v>
      </c>
      <c r="AB161" s="58">
        <v>0</v>
      </c>
      <c r="AC161" s="58">
        <v>1</v>
      </c>
      <c r="AD161" s="58">
        <v>0</v>
      </c>
      <c r="AE161" s="58">
        <v>0</v>
      </c>
      <c r="AF161" s="58">
        <v>0</v>
      </c>
      <c r="AG161" s="58" t="str">
        <f>VLOOKUP(BHRAF201920[[#This Row],[OrgID]],'Practice Panel'!$A$14:$F$129,4,FALSE)</f>
        <v>Havering</v>
      </c>
      <c r="AH161" s="58" t="str">
        <f>VLOOKUP(BHRAF201920[[#This Row],[OrgID]],'Practice Panel'!$A$14:$F$129,6,FALSE)</f>
        <v>Havering Crest</v>
      </c>
    </row>
    <row r="162" spans="1:34">
      <c r="A162" s="1" t="s">
        <v>406</v>
      </c>
      <c r="B162" s="57">
        <v>44044</v>
      </c>
      <c r="C162" s="57">
        <v>44046</v>
      </c>
      <c r="D162" s="1" t="s">
        <v>236</v>
      </c>
      <c r="E162" s="58">
        <v>2711</v>
      </c>
      <c r="F162" s="58">
        <v>18</v>
      </c>
      <c r="G162" s="58">
        <v>18</v>
      </c>
      <c r="H162" s="1">
        <v>0</v>
      </c>
      <c r="I162" s="58">
        <v>0</v>
      </c>
      <c r="J162" s="58">
        <v>0</v>
      </c>
      <c r="K162" s="58">
        <v>0</v>
      </c>
      <c r="L162" s="58">
        <v>0</v>
      </c>
      <c r="M162" s="58">
        <v>0</v>
      </c>
      <c r="N162" s="58">
        <v>0</v>
      </c>
      <c r="O162" s="58">
        <v>0</v>
      </c>
      <c r="P162" s="58">
        <v>0</v>
      </c>
      <c r="Q162" s="58">
        <v>0</v>
      </c>
      <c r="R162" s="58">
        <v>0</v>
      </c>
      <c r="S162" s="58">
        <v>0</v>
      </c>
      <c r="T162" s="58">
        <v>0</v>
      </c>
      <c r="U162" s="58">
        <v>0</v>
      </c>
      <c r="V162" s="58">
        <v>0</v>
      </c>
      <c r="W162" s="58">
        <v>0</v>
      </c>
      <c r="X162" s="58">
        <v>0</v>
      </c>
      <c r="Y162" s="58">
        <v>0</v>
      </c>
      <c r="Z162" s="58">
        <v>0</v>
      </c>
      <c r="AA162" s="58">
        <v>0</v>
      </c>
      <c r="AB162" s="58">
        <v>0</v>
      </c>
      <c r="AC162" s="58">
        <v>2</v>
      </c>
      <c r="AD162" s="58">
        <v>0</v>
      </c>
      <c r="AE162" s="58">
        <v>0</v>
      </c>
      <c r="AF162" s="58">
        <v>0</v>
      </c>
      <c r="AG162" s="58" t="str">
        <f>VLOOKUP(BHRAF201920[[#This Row],[OrgID]],'Practice Panel'!$A$14:$F$129,4,FALSE)</f>
        <v>Havering</v>
      </c>
      <c r="AH162" s="58" t="str">
        <f>VLOOKUP(BHRAF201920[[#This Row],[OrgID]],'Practice Panel'!$A$14:$F$129,6,FALSE)</f>
        <v>Havering Crest</v>
      </c>
    </row>
    <row r="163" spans="1:34">
      <c r="A163" s="1" t="s">
        <v>406</v>
      </c>
      <c r="B163" s="57">
        <v>44044</v>
      </c>
      <c r="C163" s="57">
        <v>44046</v>
      </c>
      <c r="D163" s="1" t="s">
        <v>38</v>
      </c>
      <c r="E163" s="58">
        <v>2855</v>
      </c>
      <c r="F163" s="58">
        <v>1</v>
      </c>
      <c r="G163" s="58">
        <v>1</v>
      </c>
      <c r="H163" s="1">
        <v>0</v>
      </c>
      <c r="I163" s="58">
        <v>0</v>
      </c>
      <c r="J163" s="58">
        <v>0</v>
      </c>
      <c r="K163" s="58">
        <v>0</v>
      </c>
      <c r="L163" s="58">
        <v>0</v>
      </c>
      <c r="M163" s="58">
        <v>0</v>
      </c>
      <c r="N163" s="58">
        <v>0</v>
      </c>
      <c r="O163" s="58">
        <v>0</v>
      </c>
      <c r="P163" s="58">
        <v>0</v>
      </c>
      <c r="Q163" s="58">
        <v>0</v>
      </c>
      <c r="R163" s="58">
        <v>0</v>
      </c>
      <c r="S163" s="58">
        <v>0</v>
      </c>
      <c r="T163" s="58">
        <v>0</v>
      </c>
      <c r="U163" s="58">
        <v>0</v>
      </c>
      <c r="V163" s="58">
        <v>0</v>
      </c>
      <c r="W163" s="58">
        <v>0</v>
      </c>
      <c r="X163" s="58">
        <v>0</v>
      </c>
      <c r="Y163" s="58">
        <v>0</v>
      </c>
      <c r="Z163" s="58">
        <v>0</v>
      </c>
      <c r="AA163" s="58">
        <v>0</v>
      </c>
      <c r="AB163" s="58">
        <v>0</v>
      </c>
      <c r="AC163" s="58">
        <v>2</v>
      </c>
      <c r="AD163" s="58">
        <v>0</v>
      </c>
      <c r="AE163" s="58">
        <v>0</v>
      </c>
      <c r="AF163" s="58">
        <v>0</v>
      </c>
      <c r="AG163" s="58" t="str">
        <f>VLOOKUP(BHRAF201920[[#This Row],[OrgID]],'Practice Panel'!$A$14:$F$129,4,FALSE)</f>
        <v>Barking</v>
      </c>
      <c r="AH163" s="58" t="str">
        <f>VLOOKUP(BHRAF201920[[#This Row],[OrgID]],'Practice Panel'!$A$14:$F$129,6,FALSE)</f>
        <v>East One</v>
      </c>
    </row>
    <row r="164" spans="1:34">
      <c r="A164" s="1" t="s">
        <v>406</v>
      </c>
      <c r="B164" s="57">
        <v>44044</v>
      </c>
      <c r="C164" s="57">
        <v>44046</v>
      </c>
      <c r="D164" s="1" t="s">
        <v>266</v>
      </c>
      <c r="E164" s="58">
        <v>3379</v>
      </c>
      <c r="F164" s="58">
        <v>16</v>
      </c>
      <c r="G164" s="58">
        <v>16</v>
      </c>
      <c r="H164" s="1">
        <v>0</v>
      </c>
      <c r="I164" s="58">
        <v>0</v>
      </c>
      <c r="J164" s="58">
        <v>0</v>
      </c>
      <c r="K164" s="58">
        <v>0</v>
      </c>
      <c r="L164" s="58">
        <v>0</v>
      </c>
      <c r="M164" s="58">
        <v>0</v>
      </c>
      <c r="N164" s="58">
        <v>0</v>
      </c>
      <c r="O164" s="58">
        <v>0</v>
      </c>
      <c r="P164" s="58">
        <v>0</v>
      </c>
      <c r="Q164" s="58">
        <v>0</v>
      </c>
      <c r="R164" s="58">
        <v>0</v>
      </c>
      <c r="S164" s="58">
        <v>0</v>
      </c>
      <c r="T164" s="58">
        <v>0</v>
      </c>
      <c r="U164" s="58">
        <v>0</v>
      </c>
      <c r="V164" s="58">
        <v>0</v>
      </c>
      <c r="W164" s="58">
        <v>0</v>
      </c>
      <c r="X164" s="58">
        <v>0</v>
      </c>
      <c r="Y164" s="58">
        <v>0</v>
      </c>
      <c r="Z164" s="58">
        <v>0</v>
      </c>
      <c r="AA164" s="58">
        <v>0</v>
      </c>
      <c r="AB164" s="58">
        <v>0</v>
      </c>
      <c r="AC164" s="58">
        <v>1</v>
      </c>
      <c r="AD164" s="58">
        <v>0</v>
      </c>
      <c r="AE164" s="58">
        <v>0</v>
      </c>
      <c r="AF164" s="58">
        <v>0</v>
      </c>
      <c r="AG164" s="58" t="str">
        <f>VLOOKUP(BHRAF201920[[#This Row],[OrgID]],'Practice Panel'!$A$14:$F$129,4,FALSE)</f>
        <v>Havering</v>
      </c>
      <c r="AH164" s="58" t="str">
        <f>VLOOKUP(BHRAF201920[[#This Row],[OrgID]],'Practice Panel'!$A$14:$F$129,6,FALSE)</f>
        <v>Havering North</v>
      </c>
    </row>
    <row r="165" spans="1:34">
      <c r="A165" s="1" t="s">
        <v>406</v>
      </c>
      <c r="B165" s="57">
        <v>44044</v>
      </c>
      <c r="C165" s="57">
        <v>44046</v>
      </c>
      <c r="D165" s="1" t="s">
        <v>75</v>
      </c>
      <c r="E165" s="58">
        <v>5613</v>
      </c>
      <c r="F165" s="58">
        <v>9</v>
      </c>
      <c r="G165" s="58">
        <v>9</v>
      </c>
      <c r="H165" s="1">
        <v>0</v>
      </c>
      <c r="I165" s="58">
        <v>0</v>
      </c>
      <c r="J165" s="58">
        <v>0</v>
      </c>
      <c r="K165" s="58">
        <v>0</v>
      </c>
      <c r="L165" s="58">
        <v>0</v>
      </c>
      <c r="M165" s="58">
        <v>0</v>
      </c>
      <c r="N165" s="58">
        <v>0</v>
      </c>
      <c r="O165" s="58">
        <v>0</v>
      </c>
      <c r="P165" s="58">
        <v>0</v>
      </c>
      <c r="Q165" s="58">
        <v>0</v>
      </c>
      <c r="R165" s="58">
        <v>0</v>
      </c>
      <c r="S165" s="58">
        <v>0</v>
      </c>
      <c r="T165" s="58">
        <v>0</v>
      </c>
      <c r="U165" s="58">
        <v>0</v>
      </c>
      <c r="V165" s="58">
        <v>0</v>
      </c>
      <c r="W165" s="58">
        <v>0</v>
      </c>
      <c r="X165" s="58">
        <v>0</v>
      </c>
      <c r="Y165" s="58">
        <v>0</v>
      </c>
      <c r="Z165" s="58">
        <v>0</v>
      </c>
      <c r="AA165" s="58">
        <v>0</v>
      </c>
      <c r="AB165" s="58">
        <v>0</v>
      </c>
      <c r="AC165" s="58">
        <v>1</v>
      </c>
      <c r="AD165" s="58">
        <v>0</v>
      </c>
      <c r="AE165" s="58">
        <v>0</v>
      </c>
      <c r="AF165" s="58">
        <v>0</v>
      </c>
      <c r="AG165" s="58" t="str">
        <f>VLOOKUP(BHRAF201920[[#This Row],[OrgID]],'Practice Panel'!$A$14:$F$129,4,FALSE)</f>
        <v>Barking</v>
      </c>
      <c r="AH165" s="58" t="str">
        <f>VLOOKUP(BHRAF201920[[#This Row],[OrgID]],'Practice Panel'!$A$14:$F$129,6,FALSE)</f>
        <v>North</v>
      </c>
    </row>
    <row r="166" spans="1:34">
      <c r="A166" s="1" t="s">
        <v>406</v>
      </c>
      <c r="B166" s="57">
        <v>44044</v>
      </c>
      <c r="C166" s="57">
        <v>44046</v>
      </c>
      <c r="D166" s="1" t="s">
        <v>258</v>
      </c>
      <c r="E166" s="58">
        <v>3514</v>
      </c>
      <c r="F166" s="58">
        <v>3</v>
      </c>
      <c r="G166" s="58">
        <v>3</v>
      </c>
      <c r="H166" s="1">
        <v>0</v>
      </c>
      <c r="I166" s="58">
        <v>0</v>
      </c>
      <c r="J166" s="58">
        <v>0</v>
      </c>
      <c r="K166" s="58">
        <v>0</v>
      </c>
      <c r="L166" s="58">
        <v>0</v>
      </c>
      <c r="M166" s="58">
        <v>0</v>
      </c>
      <c r="N166" s="58">
        <v>0</v>
      </c>
      <c r="O166" s="58">
        <v>0</v>
      </c>
      <c r="P166" s="58">
        <v>0</v>
      </c>
      <c r="Q166" s="58">
        <v>0</v>
      </c>
      <c r="R166" s="58">
        <v>0</v>
      </c>
      <c r="S166" s="58">
        <v>0</v>
      </c>
      <c r="T166" s="58">
        <v>0</v>
      </c>
      <c r="U166" s="58">
        <v>0</v>
      </c>
      <c r="V166" s="58">
        <v>0</v>
      </c>
      <c r="W166" s="58">
        <v>0</v>
      </c>
      <c r="X166" s="58">
        <v>0</v>
      </c>
      <c r="Y166" s="58">
        <v>0</v>
      </c>
      <c r="Z166" s="58">
        <v>0</v>
      </c>
      <c r="AA166" s="58">
        <v>0</v>
      </c>
      <c r="AB166" s="58">
        <v>0</v>
      </c>
      <c r="AC166" s="58">
        <v>6</v>
      </c>
      <c r="AD166" s="58">
        <v>0</v>
      </c>
      <c r="AE166" s="58">
        <v>0</v>
      </c>
      <c r="AF166" s="58">
        <v>0</v>
      </c>
      <c r="AG166" s="58" t="str">
        <f>VLOOKUP(BHRAF201920[[#This Row],[OrgID]],'Practice Panel'!$A$14:$F$129,4,FALSE)</f>
        <v>Havering</v>
      </c>
      <c r="AH166" s="58" t="str">
        <f>VLOOKUP(BHRAF201920[[#This Row],[OrgID]],'Practice Panel'!$A$14:$F$129,6,FALSE)</f>
        <v>Havering North</v>
      </c>
    </row>
    <row r="167" spans="1:34">
      <c r="A167" s="1" t="s">
        <v>406</v>
      </c>
      <c r="B167" s="57">
        <v>44044</v>
      </c>
      <c r="C167" s="57">
        <v>44046</v>
      </c>
      <c r="D167" s="1" t="s">
        <v>290</v>
      </c>
      <c r="E167" s="58">
        <v>5960</v>
      </c>
      <c r="F167" s="58">
        <v>20</v>
      </c>
      <c r="G167" s="58">
        <v>20</v>
      </c>
      <c r="H167" s="1">
        <v>0</v>
      </c>
      <c r="I167" s="58">
        <v>0</v>
      </c>
      <c r="J167" s="58">
        <v>0</v>
      </c>
      <c r="K167" s="58">
        <v>0</v>
      </c>
      <c r="L167" s="58">
        <v>0</v>
      </c>
      <c r="M167" s="58">
        <v>0</v>
      </c>
      <c r="N167" s="58">
        <v>0</v>
      </c>
      <c r="O167" s="58">
        <v>0</v>
      </c>
      <c r="P167" s="58">
        <v>0</v>
      </c>
      <c r="Q167" s="58">
        <v>0</v>
      </c>
      <c r="R167" s="58">
        <v>0</v>
      </c>
      <c r="S167" s="58">
        <v>0</v>
      </c>
      <c r="T167" s="58">
        <v>0</v>
      </c>
      <c r="U167" s="58">
        <v>0</v>
      </c>
      <c r="V167" s="58">
        <v>0</v>
      </c>
      <c r="W167" s="58">
        <v>0</v>
      </c>
      <c r="X167" s="58">
        <v>0</v>
      </c>
      <c r="Y167" s="58">
        <v>0</v>
      </c>
      <c r="Z167" s="58">
        <v>0</v>
      </c>
      <c r="AA167" s="58">
        <v>0</v>
      </c>
      <c r="AB167" s="58">
        <v>0</v>
      </c>
      <c r="AC167" s="58">
        <v>10</v>
      </c>
      <c r="AD167" s="58">
        <v>0</v>
      </c>
      <c r="AE167" s="58">
        <v>0</v>
      </c>
      <c r="AF167" s="58">
        <v>0</v>
      </c>
      <c r="AG167" s="58" t="str">
        <f>VLOOKUP(BHRAF201920[[#This Row],[OrgID]],'Practice Panel'!$A$14:$F$129,4,FALSE)</f>
        <v>Havering</v>
      </c>
      <c r="AH167" s="58" t="str">
        <f>VLOOKUP(BHRAF201920[[#This Row],[OrgID]],'Practice Panel'!$A$14:$F$129,6,FALSE)</f>
        <v>Havering South</v>
      </c>
    </row>
    <row r="168" spans="1:34">
      <c r="A168" s="1" t="s">
        <v>406</v>
      </c>
      <c r="B168" s="57">
        <v>44044</v>
      </c>
      <c r="C168" s="57">
        <v>44046</v>
      </c>
      <c r="D168" s="1" t="s">
        <v>308</v>
      </c>
      <c r="E168" s="58">
        <v>4701</v>
      </c>
      <c r="F168" s="58">
        <v>8</v>
      </c>
      <c r="G168" s="58">
        <v>8</v>
      </c>
      <c r="H168" s="1">
        <v>0</v>
      </c>
      <c r="I168" s="58">
        <v>0</v>
      </c>
      <c r="J168" s="58">
        <v>0</v>
      </c>
      <c r="K168" s="58">
        <v>0</v>
      </c>
      <c r="L168" s="58">
        <v>0</v>
      </c>
      <c r="M168" s="58">
        <v>0</v>
      </c>
      <c r="N168" s="58">
        <v>0</v>
      </c>
      <c r="O168" s="58">
        <v>0</v>
      </c>
      <c r="P168" s="58">
        <v>0</v>
      </c>
      <c r="Q168" s="58">
        <v>0</v>
      </c>
      <c r="R168" s="58">
        <v>0</v>
      </c>
      <c r="S168" s="58">
        <v>0</v>
      </c>
      <c r="T168" s="58">
        <v>0</v>
      </c>
      <c r="U168" s="58">
        <v>0</v>
      </c>
      <c r="V168" s="58">
        <v>0</v>
      </c>
      <c r="W168" s="58">
        <v>0</v>
      </c>
      <c r="X168" s="58">
        <v>0</v>
      </c>
      <c r="Y168" s="58">
        <v>0</v>
      </c>
      <c r="Z168" s="58">
        <v>0</v>
      </c>
      <c r="AA168" s="58">
        <v>0</v>
      </c>
      <c r="AB168" s="58">
        <v>0</v>
      </c>
      <c r="AC168" s="58">
        <v>5</v>
      </c>
      <c r="AD168" s="58">
        <v>0</v>
      </c>
      <c r="AE168" s="58">
        <v>0</v>
      </c>
      <c r="AF168" s="58">
        <v>0</v>
      </c>
      <c r="AG168" s="58" t="str">
        <f>VLOOKUP(BHRAF201920[[#This Row],[OrgID]],'Practice Panel'!$A$14:$F$129,4,FALSE)</f>
        <v>Havering</v>
      </c>
      <c r="AH168" s="58" t="str">
        <f>VLOOKUP(BHRAF201920[[#This Row],[OrgID]],'Practice Panel'!$A$14:$F$129,6,FALSE)</f>
        <v>Havering South</v>
      </c>
    </row>
    <row r="169" spans="1:34">
      <c r="A169" s="1" t="s">
        <v>406</v>
      </c>
      <c r="B169" s="57">
        <v>44044</v>
      </c>
      <c r="C169" s="57">
        <v>44046</v>
      </c>
      <c r="D169" s="1" t="s">
        <v>33</v>
      </c>
      <c r="E169" s="58">
        <v>1500</v>
      </c>
      <c r="F169" s="58">
        <v>3</v>
      </c>
      <c r="G169" s="58">
        <v>3</v>
      </c>
      <c r="H169" s="1">
        <v>0</v>
      </c>
      <c r="I169" s="58">
        <v>0</v>
      </c>
      <c r="J169" s="58">
        <v>0</v>
      </c>
      <c r="K169" s="58">
        <v>0</v>
      </c>
      <c r="L169" s="58">
        <v>0</v>
      </c>
      <c r="M169" s="58">
        <v>0</v>
      </c>
      <c r="N169" s="58">
        <v>0</v>
      </c>
      <c r="O169" s="58">
        <v>0</v>
      </c>
      <c r="P169" s="58">
        <v>0</v>
      </c>
      <c r="Q169" s="58">
        <v>0</v>
      </c>
      <c r="R169" s="58">
        <v>0</v>
      </c>
      <c r="S169" s="58">
        <v>0</v>
      </c>
      <c r="T169" s="58">
        <v>0</v>
      </c>
      <c r="U169" s="58">
        <v>0</v>
      </c>
      <c r="V169" s="58">
        <v>0</v>
      </c>
      <c r="W169" s="58">
        <v>0</v>
      </c>
      <c r="X169" s="58">
        <v>0</v>
      </c>
      <c r="Y169" s="58">
        <v>0</v>
      </c>
      <c r="Z169" s="58">
        <v>0</v>
      </c>
      <c r="AA169" s="58">
        <v>0</v>
      </c>
      <c r="AB169" s="58">
        <v>0</v>
      </c>
      <c r="AC169" s="58">
        <v>1</v>
      </c>
      <c r="AD169" s="58">
        <v>0</v>
      </c>
      <c r="AE169" s="58">
        <v>0</v>
      </c>
      <c r="AF169" s="58">
        <v>0</v>
      </c>
      <c r="AG169" s="58" t="str">
        <f>VLOOKUP(BHRAF201920[[#This Row],[OrgID]],'Practice Panel'!$A$14:$F$129,4,FALSE)</f>
        <v>Barking</v>
      </c>
      <c r="AH169" s="58" t="str">
        <f>VLOOKUP(BHRAF201920[[#This Row],[OrgID]],'Practice Panel'!$A$14:$F$129,6,FALSE)</f>
        <v>East One</v>
      </c>
    </row>
    <row r="170" spans="1:34">
      <c r="A170" s="1" t="s">
        <v>406</v>
      </c>
      <c r="B170" s="57">
        <v>44044</v>
      </c>
      <c r="C170" s="57">
        <v>44046</v>
      </c>
      <c r="D170" s="1" t="s">
        <v>57</v>
      </c>
      <c r="E170" s="58">
        <v>2080</v>
      </c>
      <c r="F170" s="58">
        <v>0</v>
      </c>
      <c r="G170" s="58">
        <v>0</v>
      </c>
      <c r="H170" s="1">
        <v>0</v>
      </c>
      <c r="I170" s="58">
        <v>0</v>
      </c>
      <c r="J170" s="58">
        <v>0</v>
      </c>
      <c r="K170" s="58">
        <v>0</v>
      </c>
      <c r="L170" s="58">
        <v>0</v>
      </c>
      <c r="M170" s="58">
        <v>0</v>
      </c>
      <c r="N170" s="58">
        <v>0</v>
      </c>
      <c r="O170" s="58">
        <v>0</v>
      </c>
      <c r="P170" s="58">
        <v>0</v>
      </c>
      <c r="Q170" s="58">
        <v>0</v>
      </c>
      <c r="R170" s="58">
        <v>0</v>
      </c>
      <c r="S170" s="58">
        <v>0</v>
      </c>
      <c r="T170" s="58">
        <v>0</v>
      </c>
      <c r="U170" s="58">
        <v>0</v>
      </c>
      <c r="V170" s="58">
        <v>0</v>
      </c>
      <c r="W170" s="58">
        <v>0</v>
      </c>
      <c r="X170" s="58">
        <v>0</v>
      </c>
      <c r="Y170" s="58">
        <v>0</v>
      </c>
      <c r="Z170" s="58">
        <v>0</v>
      </c>
      <c r="AA170" s="58">
        <v>0</v>
      </c>
      <c r="AB170" s="58">
        <v>0</v>
      </c>
      <c r="AC170" s="58">
        <v>1</v>
      </c>
      <c r="AD170" s="58">
        <v>0</v>
      </c>
      <c r="AE170" s="58">
        <v>0</v>
      </c>
      <c r="AF170" s="58">
        <v>0</v>
      </c>
      <c r="AG170" s="58" t="str">
        <f>VLOOKUP(BHRAF201920[[#This Row],[OrgID]],'Practice Panel'!$A$14:$F$129,4,FALSE)</f>
        <v>Barking</v>
      </c>
      <c r="AH170" s="58" t="str">
        <f>VLOOKUP(BHRAF201920[[#This Row],[OrgID]],'Practice Panel'!$A$14:$F$129,6,FALSE)</f>
        <v>East</v>
      </c>
    </row>
    <row r="171" spans="1:34">
      <c r="A171" s="1" t="s">
        <v>406</v>
      </c>
      <c r="B171" s="57">
        <v>44044</v>
      </c>
      <c r="C171" s="57">
        <v>44046</v>
      </c>
      <c r="D171" s="1" t="s">
        <v>302</v>
      </c>
      <c r="E171" s="58">
        <v>2218</v>
      </c>
      <c r="F171" s="58">
        <v>7</v>
      </c>
      <c r="G171" s="58">
        <v>7</v>
      </c>
      <c r="H171" s="1">
        <v>0</v>
      </c>
      <c r="I171" s="58">
        <v>0</v>
      </c>
      <c r="J171" s="58">
        <v>0</v>
      </c>
      <c r="K171" s="58">
        <v>0</v>
      </c>
      <c r="L171" s="58">
        <v>0</v>
      </c>
      <c r="M171" s="58">
        <v>0</v>
      </c>
      <c r="N171" s="58">
        <v>0</v>
      </c>
      <c r="O171" s="58">
        <v>0</v>
      </c>
      <c r="P171" s="58">
        <v>0</v>
      </c>
      <c r="Q171" s="58">
        <v>0</v>
      </c>
      <c r="R171" s="58">
        <v>0</v>
      </c>
      <c r="S171" s="58">
        <v>0</v>
      </c>
      <c r="T171" s="58">
        <v>0</v>
      </c>
      <c r="U171" s="58">
        <v>0</v>
      </c>
      <c r="V171" s="58">
        <v>0</v>
      </c>
      <c r="W171" s="58">
        <v>0</v>
      </c>
      <c r="X171" s="58">
        <v>0</v>
      </c>
      <c r="Y171" s="58">
        <v>0</v>
      </c>
      <c r="Z171" s="58">
        <v>0</v>
      </c>
      <c r="AA171" s="58">
        <v>0</v>
      </c>
      <c r="AB171" s="58">
        <v>0</v>
      </c>
      <c r="AC171" s="58">
        <v>5</v>
      </c>
      <c r="AD171" s="58">
        <v>0</v>
      </c>
      <c r="AE171" s="58">
        <v>0</v>
      </c>
      <c r="AF171" s="58">
        <v>0</v>
      </c>
      <c r="AG171" s="58" t="str">
        <f>VLOOKUP(BHRAF201920[[#This Row],[OrgID]],'Practice Panel'!$A$14:$F$129,4,FALSE)</f>
        <v>Havering</v>
      </c>
      <c r="AH171" s="58" t="str">
        <f>VLOOKUP(BHRAF201920[[#This Row],[OrgID]],'Practice Panel'!$A$14:$F$129,6,FALSE)</f>
        <v>Havering South</v>
      </c>
    </row>
    <row r="172" spans="1:34">
      <c r="A172" s="1" t="s">
        <v>406</v>
      </c>
      <c r="B172" s="57">
        <v>44044</v>
      </c>
      <c r="C172" s="57">
        <v>44046</v>
      </c>
      <c r="D172" s="1" t="s">
        <v>72</v>
      </c>
      <c r="E172" s="58">
        <v>2340</v>
      </c>
      <c r="F172" s="58">
        <v>1</v>
      </c>
      <c r="G172" s="58">
        <v>1</v>
      </c>
      <c r="H172" s="1">
        <v>0</v>
      </c>
      <c r="I172" s="58">
        <v>0</v>
      </c>
      <c r="J172" s="58">
        <v>0</v>
      </c>
      <c r="K172" s="58">
        <v>0</v>
      </c>
      <c r="L172" s="58">
        <v>0</v>
      </c>
      <c r="M172" s="58">
        <v>0</v>
      </c>
      <c r="N172" s="58">
        <v>0</v>
      </c>
      <c r="O172" s="58">
        <v>0</v>
      </c>
      <c r="P172" s="58">
        <v>0</v>
      </c>
      <c r="Q172" s="58">
        <v>0</v>
      </c>
      <c r="R172" s="58">
        <v>0</v>
      </c>
      <c r="S172" s="58">
        <v>0</v>
      </c>
      <c r="T172" s="58">
        <v>0</v>
      </c>
      <c r="U172" s="58">
        <v>0</v>
      </c>
      <c r="V172" s="58">
        <v>0</v>
      </c>
      <c r="W172" s="58">
        <v>0</v>
      </c>
      <c r="X172" s="58">
        <v>0</v>
      </c>
      <c r="Y172" s="58">
        <v>0</v>
      </c>
      <c r="Z172" s="58">
        <v>0</v>
      </c>
      <c r="AA172" s="58">
        <v>0</v>
      </c>
      <c r="AB172" s="58">
        <v>0</v>
      </c>
      <c r="AC172" s="58">
        <v>4</v>
      </c>
      <c r="AD172" s="58">
        <v>0</v>
      </c>
      <c r="AE172" s="58">
        <v>0</v>
      </c>
      <c r="AF172" s="58">
        <v>0</v>
      </c>
      <c r="AG172" s="58" t="str">
        <f>VLOOKUP(BHRAF201920[[#This Row],[OrgID]],'Practice Panel'!$A$14:$F$129,4,FALSE)</f>
        <v>Barking</v>
      </c>
      <c r="AH172" s="58" t="str">
        <f>VLOOKUP(BHRAF201920[[#This Row],[OrgID]],'Practice Panel'!$A$14:$F$129,6,FALSE)</f>
        <v>West One</v>
      </c>
    </row>
    <row r="173" spans="1:34">
      <c r="A173" s="1" t="s">
        <v>406</v>
      </c>
      <c r="B173" s="57">
        <v>44044</v>
      </c>
      <c r="C173" s="57">
        <v>44046</v>
      </c>
      <c r="D173" s="1" t="s">
        <v>292</v>
      </c>
      <c r="E173" s="58">
        <v>2418</v>
      </c>
      <c r="F173" s="58">
        <v>9</v>
      </c>
      <c r="G173" s="58">
        <v>9</v>
      </c>
      <c r="H173" s="1">
        <v>0</v>
      </c>
      <c r="I173" s="58">
        <v>0</v>
      </c>
      <c r="J173" s="58">
        <v>0</v>
      </c>
      <c r="K173" s="58">
        <v>0</v>
      </c>
      <c r="L173" s="58">
        <v>0</v>
      </c>
      <c r="M173" s="58">
        <v>0</v>
      </c>
      <c r="N173" s="58">
        <v>0</v>
      </c>
      <c r="O173" s="58">
        <v>0</v>
      </c>
      <c r="P173" s="58">
        <v>0</v>
      </c>
      <c r="Q173" s="58">
        <v>0</v>
      </c>
      <c r="R173" s="58">
        <v>0</v>
      </c>
      <c r="S173" s="58">
        <v>0</v>
      </c>
      <c r="T173" s="58">
        <v>0</v>
      </c>
      <c r="U173" s="58">
        <v>0</v>
      </c>
      <c r="V173" s="58">
        <v>0</v>
      </c>
      <c r="W173" s="58">
        <v>0</v>
      </c>
      <c r="X173" s="58">
        <v>0</v>
      </c>
      <c r="Y173" s="58">
        <v>0</v>
      </c>
      <c r="Z173" s="58">
        <v>0</v>
      </c>
      <c r="AA173" s="58">
        <v>0</v>
      </c>
      <c r="AB173" s="58">
        <v>0</v>
      </c>
      <c r="AC173" s="58">
        <v>4</v>
      </c>
      <c r="AD173" s="58">
        <v>0</v>
      </c>
      <c r="AE173" s="58">
        <v>0</v>
      </c>
      <c r="AF173" s="58">
        <v>0</v>
      </c>
      <c r="AG173" s="58" t="str">
        <f>VLOOKUP(BHRAF201920[[#This Row],[OrgID]],'Practice Panel'!$A$14:$F$129,4,FALSE)</f>
        <v>Havering</v>
      </c>
      <c r="AH173" s="58" t="str">
        <f>VLOOKUP(BHRAF201920[[#This Row],[OrgID]],'Practice Panel'!$A$14:$F$129,6,FALSE)</f>
        <v>Havering South</v>
      </c>
    </row>
    <row r="174" spans="1:34">
      <c r="A174" s="1" t="s">
        <v>406</v>
      </c>
      <c r="B174" s="57">
        <v>44044</v>
      </c>
      <c r="C174" s="57">
        <v>44046</v>
      </c>
      <c r="D174" s="1" t="s">
        <v>322</v>
      </c>
      <c r="E174" s="58">
        <v>943</v>
      </c>
      <c r="F174" s="58">
        <v>2</v>
      </c>
      <c r="G174" s="58">
        <v>2</v>
      </c>
      <c r="H174" s="1">
        <v>0</v>
      </c>
      <c r="I174" s="58">
        <v>0</v>
      </c>
      <c r="J174" s="58">
        <v>0</v>
      </c>
      <c r="K174" s="58">
        <v>0</v>
      </c>
      <c r="L174" s="58">
        <v>0</v>
      </c>
      <c r="M174" s="58">
        <v>0</v>
      </c>
      <c r="N174" s="58">
        <v>0</v>
      </c>
      <c r="O174" s="58">
        <v>0</v>
      </c>
      <c r="P174" s="58">
        <v>0</v>
      </c>
      <c r="Q174" s="58">
        <v>0</v>
      </c>
      <c r="R174" s="58">
        <v>0</v>
      </c>
      <c r="S174" s="58">
        <v>0</v>
      </c>
      <c r="T174" s="58">
        <v>0</v>
      </c>
      <c r="U174" s="58">
        <v>0</v>
      </c>
      <c r="V174" s="58">
        <v>0</v>
      </c>
      <c r="W174" s="58">
        <v>0</v>
      </c>
      <c r="X174" s="58">
        <v>0</v>
      </c>
      <c r="Y174" s="58">
        <v>0</v>
      </c>
      <c r="Z174" s="58">
        <v>0</v>
      </c>
      <c r="AA174" s="58">
        <v>0</v>
      </c>
      <c r="AB174" s="58">
        <v>0</v>
      </c>
      <c r="AC174" s="58">
        <v>1</v>
      </c>
      <c r="AD174" s="58">
        <v>0</v>
      </c>
      <c r="AE174" s="58">
        <v>0</v>
      </c>
      <c r="AF174" s="58">
        <v>0</v>
      </c>
      <c r="AG174" s="58" t="str">
        <f>VLOOKUP(BHRAF201920[[#This Row],[OrgID]],'Practice Panel'!$A$14:$F$129,4,FALSE)</f>
        <v>Redbridge</v>
      </c>
      <c r="AH174" s="58" t="str">
        <f>VLOOKUP(BHRAF201920[[#This Row],[OrgID]],'Practice Panel'!$A$14:$F$129,6,FALSE)</f>
        <v>Cranbrook</v>
      </c>
    </row>
    <row r="175" spans="1:34">
      <c r="A175" s="1" t="s">
        <v>406</v>
      </c>
      <c r="B175" s="57">
        <v>44044</v>
      </c>
      <c r="C175" s="57">
        <v>44046</v>
      </c>
      <c r="D175" s="1" t="s">
        <v>242</v>
      </c>
      <c r="E175" s="58">
        <v>2756</v>
      </c>
      <c r="F175" s="58">
        <v>7</v>
      </c>
      <c r="G175" s="58">
        <v>7</v>
      </c>
      <c r="H175" s="1">
        <v>0</v>
      </c>
      <c r="I175" s="58">
        <v>0</v>
      </c>
      <c r="J175" s="58">
        <v>0</v>
      </c>
      <c r="K175" s="58">
        <v>0</v>
      </c>
      <c r="L175" s="58">
        <v>0</v>
      </c>
      <c r="M175" s="58">
        <v>0</v>
      </c>
      <c r="N175" s="58">
        <v>0</v>
      </c>
      <c r="O175" s="58">
        <v>0</v>
      </c>
      <c r="P175" s="58">
        <v>0</v>
      </c>
      <c r="Q175" s="58">
        <v>0</v>
      </c>
      <c r="R175" s="58">
        <v>0</v>
      </c>
      <c r="S175" s="58">
        <v>0</v>
      </c>
      <c r="T175" s="58">
        <v>0</v>
      </c>
      <c r="U175" s="58">
        <v>0</v>
      </c>
      <c r="V175" s="58">
        <v>0</v>
      </c>
      <c r="W175" s="58">
        <v>0</v>
      </c>
      <c r="X175" s="58">
        <v>0</v>
      </c>
      <c r="Y175" s="58">
        <v>0</v>
      </c>
      <c r="Z175" s="58">
        <v>0</v>
      </c>
      <c r="AA175" s="58">
        <v>0</v>
      </c>
      <c r="AB175" s="58">
        <v>0</v>
      </c>
      <c r="AC175" s="58">
        <v>1</v>
      </c>
      <c r="AD175" s="58">
        <v>0</v>
      </c>
      <c r="AE175" s="58">
        <v>0</v>
      </c>
      <c r="AF175" s="58">
        <v>0</v>
      </c>
      <c r="AG175" s="58" t="str">
        <f>VLOOKUP(BHRAF201920[[#This Row],[OrgID]],'Practice Panel'!$A$14:$F$129,4,FALSE)</f>
        <v>Havering</v>
      </c>
      <c r="AH175" s="58" t="str">
        <f>VLOOKUP(BHRAF201920[[#This Row],[OrgID]],'Practice Panel'!$A$14:$F$129,6,FALSE)</f>
        <v>Havering Crest</v>
      </c>
    </row>
    <row r="176" spans="1:34">
      <c r="A176" s="1" t="s">
        <v>406</v>
      </c>
      <c r="B176" s="57">
        <v>44044</v>
      </c>
      <c r="C176" s="57">
        <v>44046</v>
      </c>
      <c r="D176" s="1" t="s">
        <v>66</v>
      </c>
      <c r="E176" s="58">
        <v>1570</v>
      </c>
      <c r="F176" s="58">
        <v>7</v>
      </c>
      <c r="G176" s="58">
        <v>7</v>
      </c>
      <c r="H176" s="1">
        <v>0</v>
      </c>
      <c r="I176" s="58">
        <v>0</v>
      </c>
      <c r="J176" s="58">
        <v>0</v>
      </c>
      <c r="K176" s="58">
        <v>0</v>
      </c>
      <c r="L176" s="58">
        <v>0</v>
      </c>
      <c r="M176" s="58">
        <v>0</v>
      </c>
      <c r="N176" s="58">
        <v>0</v>
      </c>
      <c r="O176" s="58">
        <v>0</v>
      </c>
      <c r="P176" s="58">
        <v>0</v>
      </c>
      <c r="Q176" s="58">
        <v>0</v>
      </c>
      <c r="R176" s="58">
        <v>0</v>
      </c>
      <c r="S176" s="58">
        <v>0</v>
      </c>
      <c r="T176" s="58">
        <v>0</v>
      </c>
      <c r="U176" s="58">
        <v>0</v>
      </c>
      <c r="V176" s="58">
        <v>0</v>
      </c>
      <c r="W176" s="58">
        <v>0</v>
      </c>
      <c r="X176" s="58">
        <v>0</v>
      </c>
      <c r="Y176" s="58">
        <v>0</v>
      </c>
      <c r="Z176" s="58">
        <v>0</v>
      </c>
      <c r="AA176" s="58">
        <v>0</v>
      </c>
      <c r="AB176" s="58">
        <v>0</v>
      </c>
      <c r="AC176" s="58">
        <v>2</v>
      </c>
      <c r="AD176" s="58">
        <v>0</v>
      </c>
      <c r="AE176" s="58">
        <v>0</v>
      </c>
      <c r="AF176" s="58">
        <v>0</v>
      </c>
      <c r="AG176" s="58" t="str">
        <f>VLOOKUP(BHRAF201920[[#This Row],[OrgID]],'Practice Panel'!$A$14:$F$129,4,FALSE)</f>
        <v>Barking</v>
      </c>
      <c r="AH176" s="58" t="str">
        <f>VLOOKUP(BHRAF201920[[#This Row],[OrgID]],'Practice Panel'!$A$14:$F$129,6,FALSE)</f>
        <v>West One</v>
      </c>
    </row>
    <row r="177" spans="1:34">
      <c r="A177" s="1" t="s">
        <v>406</v>
      </c>
      <c r="B177" s="57">
        <v>44044</v>
      </c>
      <c r="C177" s="57">
        <v>44046</v>
      </c>
      <c r="D177" s="1" t="s">
        <v>238</v>
      </c>
      <c r="E177" s="58">
        <v>1565</v>
      </c>
      <c r="F177" s="58">
        <v>2</v>
      </c>
      <c r="G177" s="58">
        <v>2</v>
      </c>
      <c r="H177" s="1">
        <v>0</v>
      </c>
      <c r="I177" s="58">
        <v>0</v>
      </c>
      <c r="J177" s="58">
        <v>0</v>
      </c>
      <c r="K177" s="58">
        <v>0</v>
      </c>
      <c r="L177" s="58">
        <v>0</v>
      </c>
      <c r="M177" s="58">
        <v>0</v>
      </c>
      <c r="N177" s="58">
        <v>0</v>
      </c>
      <c r="O177" s="58">
        <v>0</v>
      </c>
      <c r="P177" s="58">
        <v>0</v>
      </c>
      <c r="Q177" s="58">
        <v>0</v>
      </c>
      <c r="R177" s="58">
        <v>0</v>
      </c>
      <c r="S177" s="58">
        <v>0</v>
      </c>
      <c r="T177" s="58">
        <v>0</v>
      </c>
      <c r="U177" s="58">
        <v>0</v>
      </c>
      <c r="V177" s="58">
        <v>0</v>
      </c>
      <c r="W177" s="58">
        <v>0</v>
      </c>
      <c r="X177" s="58">
        <v>0</v>
      </c>
      <c r="Y177" s="58">
        <v>0</v>
      </c>
      <c r="Z177" s="58">
        <v>0</v>
      </c>
      <c r="AA177" s="58">
        <v>0</v>
      </c>
      <c r="AB177" s="58">
        <v>0</v>
      </c>
      <c r="AC177" s="58">
        <v>2</v>
      </c>
      <c r="AD177" s="58">
        <v>0</v>
      </c>
      <c r="AE177" s="58">
        <v>0</v>
      </c>
      <c r="AF177" s="58">
        <v>0</v>
      </c>
      <c r="AG177" s="58" t="str">
        <f>VLOOKUP(BHRAF201920[[#This Row],[OrgID]],'Practice Panel'!$A$14:$F$129,4,FALSE)</f>
        <v>Havering</v>
      </c>
      <c r="AH177" s="58" t="str">
        <f>VLOOKUP(BHRAF201920[[#This Row],[OrgID]],'Practice Panel'!$A$14:$F$129,6,FALSE)</f>
        <v>Havering Crest</v>
      </c>
    </row>
    <row r="178" spans="1:34">
      <c r="A178" s="1" t="s">
        <v>406</v>
      </c>
      <c r="B178" s="57">
        <v>44044</v>
      </c>
      <c r="C178" s="57">
        <v>44046</v>
      </c>
      <c r="D178" s="1" t="s">
        <v>280</v>
      </c>
      <c r="E178" s="58">
        <v>2159</v>
      </c>
      <c r="F178" s="58">
        <v>3</v>
      </c>
      <c r="G178" s="58">
        <v>3</v>
      </c>
      <c r="H178" s="1">
        <v>0</v>
      </c>
      <c r="I178" s="58">
        <v>0</v>
      </c>
      <c r="J178" s="58">
        <v>0</v>
      </c>
      <c r="K178" s="58">
        <v>0</v>
      </c>
      <c r="L178" s="58">
        <v>0</v>
      </c>
      <c r="M178" s="58">
        <v>0</v>
      </c>
      <c r="N178" s="58">
        <v>0</v>
      </c>
      <c r="O178" s="58">
        <v>0</v>
      </c>
      <c r="P178" s="58">
        <v>0</v>
      </c>
      <c r="Q178" s="58">
        <v>0</v>
      </c>
      <c r="R178" s="58">
        <v>0</v>
      </c>
      <c r="S178" s="58">
        <v>0</v>
      </c>
      <c r="T178" s="58">
        <v>0</v>
      </c>
      <c r="U178" s="58">
        <v>0</v>
      </c>
      <c r="V178" s="58">
        <v>0</v>
      </c>
      <c r="W178" s="58">
        <v>0</v>
      </c>
      <c r="X178" s="58">
        <v>0</v>
      </c>
      <c r="Y178" s="58">
        <v>0</v>
      </c>
      <c r="Z178" s="58">
        <v>0</v>
      </c>
      <c r="AA178" s="58">
        <v>0</v>
      </c>
      <c r="AB178" s="58">
        <v>0</v>
      </c>
      <c r="AC178" s="58">
        <v>2</v>
      </c>
      <c r="AD178" s="58">
        <v>0</v>
      </c>
      <c r="AE178" s="58">
        <v>0</v>
      </c>
      <c r="AF178" s="58">
        <v>0</v>
      </c>
      <c r="AG178" s="58" t="str">
        <f>VLOOKUP(BHRAF201920[[#This Row],[OrgID]],'Practice Panel'!$A$14:$F$129,4,FALSE)</f>
        <v>Havering</v>
      </c>
      <c r="AH178" s="58" t="str">
        <f>VLOOKUP(BHRAF201920[[#This Row],[OrgID]],'Practice Panel'!$A$14:$F$129,6,FALSE)</f>
        <v>Havering North</v>
      </c>
    </row>
    <row r="179" spans="1:34">
      <c r="A179" s="1" t="s">
        <v>406</v>
      </c>
      <c r="B179" s="57">
        <v>44044</v>
      </c>
      <c r="C179" s="57">
        <v>44046</v>
      </c>
      <c r="D179" s="1" t="s">
        <v>300</v>
      </c>
      <c r="E179" s="58">
        <v>1954</v>
      </c>
      <c r="F179" s="58">
        <v>9</v>
      </c>
      <c r="G179" s="58">
        <v>9</v>
      </c>
      <c r="H179" s="1">
        <v>0</v>
      </c>
      <c r="I179" s="58">
        <v>0</v>
      </c>
      <c r="J179" s="58">
        <v>0</v>
      </c>
      <c r="K179" s="58">
        <v>0</v>
      </c>
      <c r="L179" s="58">
        <v>0</v>
      </c>
      <c r="M179" s="58">
        <v>0</v>
      </c>
      <c r="N179" s="58">
        <v>0</v>
      </c>
      <c r="O179" s="58">
        <v>0</v>
      </c>
      <c r="P179" s="58">
        <v>0</v>
      </c>
      <c r="Q179" s="58">
        <v>0</v>
      </c>
      <c r="R179" s="58">
        <v>0</v>
      </c>
      <c r="S179" s="58">
        <v>0</v>
      </c>
      <c r="T179" s="58">
        <v>0</v>
      </c>
      <c r="U179" s="58">
        <v>0</v>
      </c>
      <c r="V179" s="58">
        <v>0</v>
      </c>
      <c r="W179" s="58">
        <v>0</v>
      </c>
      <c r="X179" s="58">
        <v>0</v>
      </c>
      <c r="Y179" s="58">
        <v>0</v>
      </c>
      <c r="Z179" s="58">
        <v>0</v>
      </c>
      <c r="AA179" s="58">
        <v>0</v>
      </c>
      <c r="AB179" s="58">
        <v>0</v>
      </c>
      <c r="AC179" s="58">
        <v>3</v>
      </c>
      <c r="AD179" s="58">
        <v>0</v>
      </c>
      <c r="AE179" s="58">
        <v>0</v>
      </c>
      <c r="AF179" s="58">
        <v>0</v>
      </c>
      <c r="AG179" s="58" t="str">
        <f>VLOOKUP(BHRAF201920[[#This Row],[OrgID]],'Practice Panel'!$A$14:$F$129,4,FALSE)</f>
        <v>Havering</v>
      </c>
      <c r="AH179" s="58" t="str">
        <f>VLOOKUP(BHRAF201920[[#This Row],[OrgID]],'Practice Panel'!$A$14:$F$129,6,FALSE)</f>
        <v>Havering South</v>
      </c>
    </row>
    <row r="180" spans="1:34">
      <c r="A180" s="1" t="s">
        <v>406</v>
      </c>
      <c r="B180" s="57">
        <v>44044</v>
      </c>
      <c r="C180" s="57">
        <v>44046</v>
      </c>
      <c r="D180" s="1" t="s">
        <v>312</v>
      </c>
      <c r="E180" s="58">
        <v>1452</v>
      </c>
      <c r="F180" s="58">
        <v>22</v>
      </c>
      <c r="G180" s="58">
        <v>22</v>
      </c>
      <c r="H180" s="1">
        <v>0</v>
      </c>
      <c r="I180" s="58">
        <v>0</v>
      </c>
      <c r="J180" s="58">
        <v>0</v>
      </c>
      <c r="K180" s="58">
        <v>0</v>
      </c>
      <c r="L180" s="58">
        <v>0</v>
      </c>
      <c r="M180" s="58">
        <v>0</v>
      </c>
      <c r="N180" s="58">
        <v>0</v>
      </c>
      <c r="O180" s="58">
        <v>0</v>
      </c>
      <c r="P180" s="58">
        <v>0</v>
      </c>
      <c r="Q180" s="58">
        <v>0</v>
      </c>
      <c r="R180" s="58">
        <v>0</v>
      </c>
      <c r="S180" s="58">
        <v>0</v>
      </c>
      <c r="T180" s="58">
        <v>0</v>
      </c>
      <c r="U180" s="58">
        <v>0</v>
      </c>
      <c r="V180" s="58">
        <v>0</v>
      </c>
      <c r="W180" s="58">
        <v>0</v>
      </c>
      <c r="X180" s="58">
        <v>0</v>
      </c>
      <c r="Y180" s="58">
        <v>0</v>
      </c>
      <c r="Z180" s="58">
        <v>0</v>
      </c>
      <c r="AA180" s="58">
        <v>0</v>
      </c>
      <c r="AB180" s="58">
        <v>0</v>
      </c>
      <c r="AC180" s="58">
        <v>3</v>
      </c>
      <c r="AD180" s="58">
        <v>0</v>
      </c>
      <c r="AE180" s="58">
        <v>0</v>
      </c>
      <c r="AF180" s="58">
        <v>0</v>
      </c>
      <c r="AG180" s="58" t="str">
        <f>VLOOKUP(BHRAF201920[[#This Row],[OrgID]],'Practice Panel'!$A$14:$F$129,4,FALSE)</f>
        <v>Havering</v>
      </c>
      <c r="AH180" s="58" t="str">
        <f>VLOOKUP(BHRAF201920[[#This Row],[OrgID]],'Practice Panel'!$A$14:$F$129,6,FALSE)</f>
        <v>Havering South</v>
      </c>
    </row>
    <row r="181" spans="1:34">
      <c r="A181" s="1" t="s">
        <v>406</v>
      </c>
      <c r="B181" s="57">
        <v>44044</v>
      </c>
      <c r="C181" s="57">
        <v>44046</v>
      </c>
      <c r="D181" s="1" t="s">
        <v>40</v>
      </c>
      <c r="E181" s="58">
        <v>1386</v>
      </c>
      <c r="F181" s="58">
        <v>2</v>
      </c>
      <c r="G181" s="58">
        <v>2</v>
      </c>
      <c r="H181" s="1">
        <v>0</v>
      </c>
      <c r="I181" s="58">
        <v>0</v>
      </c>
      <c r="J181" s="58">
        <v>0</v>
      </c>
      <c r="K181" s="58">
        <v>0</v>
      </c>
      <c r="L181" s="58">
        <v>0</v>
      </c>
      <c r="M181" s="58">
        <v>0</v>
      </c>
      <c r="N181" s="58">
        <v>0</v>
      </c>
      <c r="O181" s="58">
        <v>0</v>
      </c>
      <c r="P181" s="58">
        <v>0</v>
      </c>
      <c r="Q181" s="58">
        <v>0</v>
      </c>
      <c r="R181" s="58">
        <v>0</v>
      </c>
      <c r="S181" s="58">
        <v>0</v>
      </c>
      <c r="T181" s="58">
        <v>0</v>
      </c>
      <c r="U181" s="58">
        <v>0</v>
      </c>
      <c r="V181" s="58">
        <v>0</v>
      </c>
      <c r="W181" s="58">
        <v>0</v>
      </c>
      <c r="X181" s="58">
        <v>0</v>
      </c>
      <c r="Y181" s="58">
        <v>0</v>
      </c>
      <c r="Z181" s="58">
        <v>0</v>
      </c>
      <c r="AA181" s="58">
        <v>0</v>
      </c>
      <c r="AB181" s="58">
        <v>0</v>
      </c>
      <c r="AC181" s="58">
        <v>1</v>
      </c>
      <c r="AD181" s="58">
        <v>0</v>
      </c>
      <c r="AE181" s="58">
        <v>0</v>
      </c>
      <c r="AF181" s="58">
        <v>0</v>
      </c>
      <c r="AG181" s="58" t="str">
        <f>VLOOKUP(BHRAF201920[[#This Row],[OrgID]],'Practice Panel'!$A$14:$F$129,4,FALSE)</f>
        <v>Barking</v>
      </c>
      <c r="AH181" s="58" t="str">
        <f>VLOOKUP(BHRAF201920[[#This Row],[OrgID]],'Practice Panel'!$A$14:$F$129,6,FALSE)</f>
        <v>East One</v>
      </c>
    </row>
    <row r="182" spans="1:34">
      <c r="A182" s="1" t="s">
        <v>406</v>
      </c>
      <c r="B182" s="57">
        <v>44044</v>
      </c>
      <c r="C182" s="57">
        <v>44046</v>
      </c>
      <c r="D182" s="1" t="s">
        <v>298</v>
      </c>
      <c r="E182" s="58">
        <v>1025</v>
      </c>
      <c r="F182" s="58">
        <v>3</v>
      </c>
      <c r="G182" s="58">
        <v>3</v>
      </c>
      <c r="H182" s="1">
        <v>0</v>
      </c>
      <c r="I182" s="58">
        <v>0</v>
      </c>
      <c r="J182" s="58">
        <v>0</v>
      </c>
      <c r="K182" s="58">
        <v>0</v>
      </c>
      <c r="L182" s="58">
        <v>0</v>
      </c>
      <c r="M182" s="58">
        <v>0</v>
      </c>
      <c r="N182" s="58">
        <v>0</v>
      </c>
      <c r="O182" s="58">
        <v>0</v>
      </c>
      <c r="P182" s="58">
        <v>0</v>
      </c>
      <c r="Q182" s="58">
        <v>0</v>
      </c>
      <c r="R182" s="58">
        <v>0</v>
      </c>
      <c r="S182" s="58">
        <v>0</v>
      </c>
      <c r="T182" s="58">
        <v>0</v>
      </c>
      <c r="U182" s="58">
        <v>0</v>
      </c>
      <c r="V182" s="58">
        <v>0</v>
      </c>
      <c r="W182" s="58">
        <v>0</v>
      </c>
      <c r="X182" s="58">
        <v>0</v>
      </c>
      <c r="Y182" s="58">
        <v>0</v>
      </c>
      <c r="Z182" s="58">
        <v>0</v>
      </c>
      <c r="AA182" s="58">
        <v>0</v>
      </c>
      <c r="AB182" s="58">
        <v>0</v>
      </c>
      <c r="AC182" s="58">
        <v>2</v>
      </c>
      <c r="AD182" s="58">
        <v>0</v>
      </c>
      <c r="AE182" s="58">
        <v>0</v>
      </c>
      <c r="AF182" s="58">
        <v>0</v>
      </c>
      <c r="AG182" s="58" t="str">
        <f>VLOOKUP(BHRAF201920[[#This Row],[OrgID]],'Practice Panel'!$A$14:$F$129,4,FALSE)</f>
        <v>Havering</v>
      </c>
      <c r="AH182" s="58" t="str">
        <f>VLOOKUP(BHRAF201920[[#This Row],[OrgID]],'Practice Panel'!$A$14:$F$129,6,FALSE)</f>
        <v>Havering South</v>
      </c>
    </row>
    <row r="183" spans="1:34">
      <c r="A183" s="1" t="s">
        <v>406</v>
      </c>
      <c r="B183" s="57">
        <v>44044</v>
      </c>
      <c r="C183" s="57">
        <v>44046</v>
      </c>
      <c r="D183" s="1" t="s">
        <v>64</v>
      </c>
      <c r="E183" s="58">
        <v>1885</v>
      </c>
      <c r="F183" s="58">
        <v>2</v>
      </c>
      <c r="G183" s="58">
        <v>2</v>
      </c>
      <c r="H183" s="1">
        <v>0</v>
      </c>
      <c r="I183" s="58">
        <v>0</v>
      </c>
      <c r="J183" s="58">
        <v>0</v>
      </c>
      <c r="K183" s="58">
        <v>0</v>
      </c>
      <c r="L183" s="58">
        <v>0</v>
      </c>
      <c r="M183" s="58">
        <v>0</v>
      </c>
      <c r="N183" s="58">
        <v>0</v>
      </c>
      <c r="O183" s="58">
        <v>0</v>
      </c>
      <c r="P183" s="58">
        <v>0</v>
      </c>
      <c r="Q183" s="58">
        <v>0</v>
      </c>
      <c r="R183" s="58">
        <v>0</v>
      </c>
      <c r="S183" s="58">
        <v>0</v>
      </c>
      <c r="T183" s="58">
        <v>0</v>
      </c>
      <c r="U183" s="58">
        <v>0</v>
      </c>
      <c r="V183" s="58">
        <v>0</v>
      </c>
      <c r="W183" s="58">
        <v>0</v>
      </c>
      <c r="X183" s="58">
        <v>0</v>
      </c>
      <c r="Y183" s="58">
        <v>0</v>
      </c>
      <c r="Z183" s="58">
        <v>0</v>
      </c>
      <c r="AA183" s="58">
        <v>0</v>
      </c>
      <c r="AB183" s="58">
        <v>0</v>
      </c>
      <c r="AC183" s="58">
        <v>0</v>
      </c>
      <c r="AD183" s="58">
        <v>0</v>
      </c>
      <c r="AE183" s="58">
        <v>0</v>
      </c>
      <c r="AF183" s="58">
        <v>0</v>
      </c>
      <c r="AG183" s="58" t="str">
        <f>VLOOKUP(BHRAF201920[[#This Row],[OrgID]],'Practice Panel'!$A$14:$F$129,4,FALSE)</f>
        <v>Barking</v>
      </c>
      <c r="AH183" s="58" t="str">
        <f>VLOOKUP(BHRAF201920[[#This Row],[OrgID]],'Practice Panel'!$A$14:$F$129,6,FALSE)</f>
        <v>West One</v>
      </c>
    </row>
    <row r="184" spans="1:34">
      <c r="A184" s="1" t="s">
        <v>406</v>
      </c>
      <c r="B184" s="57">
        <v>44044</v>
      </c>
      <c r="C184" s="57">
        <v>44046</v>
      </c>
      <c r="D184" s="1" t="s">
        <v>282</v>
      </c>
      <c r="E184" s="58">
        <v>896</v>
      </c>
      <c r="F184" s="58">
        <v>2</v>
      </c>
      <c r="G184" s="58">
        <v>2</v>
      </c>
      <c r="H184" s="1">
        <v>0</v>
      </c>
      <c r="I184" s="58">
        <v>0</v>
      </c>
      <c r="J184" s="58">
        <v>0</v>
      </c>
      <c r="K184" s="58">
        <v>0</v>
      </c>
      <c r="L184" s="58">
        <v>0</v>
      </c>
      <c r="M184" s="58">
        <v>0</v>
      </c>
      <c r="N184" s="58">
        <v>0</v>
      </c>
      <c r="O184" s="58">
        <v>0</v>
      </c>
      <c r="P184" s="58">
        <v>0</v>
      </c>
      <c r="Q184" s="58">
        <v>0</v>
      </c>
      <c r="R184" s="58">
        <v>0</v>
      </c>
      <c r="S184" s="58">
        <v>0</v>
      </c>
      <c r="T184" s="58">
        <v>0</v>
      </c>
      <c r="U184" s="58">
        <v>0</v>
      </c>
      <c r="V184" s="58">
        <v>0</v>
      </c>
      <c r="W184" s="58">
        <v>0</v>
      </c>
      <c r="X184" s="58">
        <v>0</v>
      </c>
      <c r="Y184" s="58">
        <v>0</v>
      </c>
      <c r="Z184" s="58">
        <v>0</v>
      </c>
      <c r="AA184" s="58">
        <v>0</v>
      </c>
      <c r="AB184" s="58">
        <v>0</v>
      </c>
      <c r="AC184" s="58">
        <v>0</v>
      </c>
      <c r="AD184" s="58">
        <v>0</v>
      </c>
      <c r="AE184" s="58">
        <v>0</v>
      </c>
      <c r="AF184" s="58">
        <v>0</v>
      </c>
      <c r="AG184" s="58" t="str">
        <f>VLOOKUP(BHRAF201920[[#This Row],[OrgID]],'Practice Panel'!$A$14:$F$129,4,FALSE)</f>
        <v>Havering</v>
      </c>
      <c r="AH184" s="58" t="str">
        <f>VLOOKUP(BHRAF201920[[#This Row],[OrgID]],'Practice Panel'!$A$14:$F$129,6,FALSE)</f>
        <v>Havering North</v>
      </c>
    </row>
    <row r="185" spans="1:34">
      <c r="A185" s="1" t="s">
        <v>406</v>
      </c>
      <c r="B185" s="57">
        <v>44044</v>
      </c>
      <c r="C185" s="57">
        <v>44046</v>
      </c>
      <c r="D185" s="1" t="s">
        <v>81</v>
      </c>
      <c r="E185" s="58">
        <v>5277</v>
      </c>
      <c r="F185" s="58">
        <v>1</v>
      </c>
      <c r="G185" s="58">
        <v>1</v>
      </c>
      <c r="H185" s="1">
        <v>0</v>
      </c>
      <c r="I185" s="58">
        <v>0</v>
      </c>
      <c r="J185" s="58">
        <v>0</v>
      </c>
      <c r="K185" s="58">
        <v>0</v>
      </c>
      <c r="L185" s="58">
        <v>0</v>
      </c>
      <c r="M185" s="58">
        <v>0</v>
      </c>
      <c r="N185" s="58">
        <v>0</v>
      </c>
      <c r="O185" s="58">
        <v>0</v>
      </c>
      <c r="P185" s="58">
        <v>0</v>
      </c>
      <c r="Q185" s="58">
        <v>0</v>
      </c>
      <c r="R185" s="58">
        <v>0</v>
      </c>
      <c r="S185" s="58">
        <v>0</v>
      </c>
      <c r="T185" s="58">
        <v>0</v>
      </c>
      <c r="U185" s="58">
        <v>0</v>
      </c>
      <c r="V185" s="58">
        <v>0</v>
      </c>
      <c r="W185" s="58">
        <v>0</v>
      </c>
      <c r="X185" s="58">
        <v>0</v>
      </c>
      <c r="Y185" s="58">
        <v>0</v>
      </c>
      <c r="Z185" s="58">
        <v>0</v>
      </c>
      <c r="AA185" s="58">
        <v>0</v>
      </c>
      <c r="AB185" s="58">
        <v>0</v>
      </c>
      <c r="AC185" s="58">
        <v>2</v>
      </c>
      <c r="AD185" s="58">
        <v>0</v>
      </c>
      <c r="AE185" s="58">
        <v>0</v>
      </c>
      <c r="AF185" s="58">
        <v>0</v>
      </c>
      <c r="AG185" s="58" t="str">
        <f>VLOOKUP(BHRAF201920[[#This Row],[OrgID]],'Practice Panel'!$A$14:$F$129,4,FALSE)</f>
        <v>Barking</v>
      </c>
      <c r="AH185" s="58" t="str">
        <f>VLOOKUP(BHRAF201920[[#This Row],[OrgID]],'Practice Panel'!$A$14:$F$129,6,FALSE)</f>
        <v>North</v>
      </c>
    </row>
    <row r="186" spans="1:34">
      <c r="A186" s="1" t="s">
        <v>406</v>
      </c>
      <c r="B186" s="57">
        <v>44044</v>
      </c>
      <c r="C186" s="57">
        <v>44046</v>
      </c>
      <c r="D186" s="1" t="s">
        <v>304</v>
      </c>
      <c r="E186" s="58">
        <v>1517</v>
      </c>
      <c r="F186" s="58">
        <v>10</v>
      </c>
      <c r="G186" s="58">
        <v>10</v>
      </c>
      <c r="H186" s="1">
        <v>0</v>
      </c>
      <c r="I186" s="58">
        <v>0</v>
      </c>
      <c r="J186" s="58">
        <v>0</v>
      </c>
      <c r="K186" s="58">
        <v>0</v>
      </c>
      <c r="L186" s="58">
        <v>0</v>
      </c>
      <c r="M186" s="58">
        <v>0</v>
      </c>
      <c r="N186" s="58">
        <v>0</v>
      </c>
      <c r="O186" s="58">
        <v>0</v>
      </c>
      <c r="P186" s="58">
        <v>0</v>
      </c>
      <c r="Q186" s="58">
        <v>0</v>
      </c>
      <c r="R186" s="58">
        <v>0</v>
      </c>
      <c r="S186" s="58">
        <v>0</v>
      </c>
      <c r="T186" s="58">
        <v>0</v>
      </c>
      <c r="U186" s="58">
        <v>0</v>
      </c>
      <c r="V186" s="58">
        <v>0</v>
      </c>
      <c r="W186" s="58">
        <v>0</v>
      </c>
      <c r="X186" s="58">
        <v>0</v>
      </c>
      <c r="Y186" s="58">
        <v>0</v>
      </c>
      <c r="Z186" s="58">
        <v>0</v>
      </c>
      <c r="AA186" s="58">
        <v>0</v>
      </c>
      <c r="AB186" s="58">
        <v>0</v>
      </c>
      <c r="AC186" s="58">
        <v>0</v>
      </c>
      <c r="AD186" s="58">
        <v>0</v>
      </c>
      <c r="AE186" s="58">
        <v>0</v>
      </c>
      <c r="AF186" s="58">
        <v>0</v>
      </c>
      <c r="AG186" s="58" t="str">
        <f>VLOOKUP(BHRAF201920[[#This Row],[OrgID]],'Practice Panel'!$A$14:$F$129,4,FALSE)</f>
        <v>Havering</v>
      </c>
      <c r="AH186" s="58" t="str">
        <f>VLOOKUP(BHRAF201920[[#This Row],[OrgID]],'Practice Panel'!$A$14:$F$129,6,FALSE)</f>
        <v>Havering South</v>
      </c>
    </row>
    <row r="187" spans="1:34">
      <c r="A187" s="1" t="s">
        <v>406</v>
      </c>
      <c r="B187" s="57">
        <v>44044</v>
      </c>
      <c r="C187" s="57">
        <v>44046</v>
      </c>
      <c r="D187" s="1" t="s">
        <v>310</v>
      </c>
      <c r="E187" s="58">
        <v>1150</v>
      </c>
      <c r="F187" s="58">
        <v>2</v>
      </c>
      <c r="G187" s="58">
        <v>2</v>
      </c>
      <c r="H187" s="1">
        <v>0</v>
      </c>
      <c r="I187" s="58">
        <v>0</v>
      </c>
      <c r="J187" s="58">
        <v>0</v>
      </c>
      <c r="K187" s="58">
        <v>0</v>
      </c>
      <c r="L187" s="58">
        <v>0</v>
      </c>
      <c r="M187" s="58">
        <v>0</v>
      </c>
      <c r="N187" s="58">
        <v>0</v>
      </c>
      <c r="O187" s="58">
        <v>0</v>
      </c>
      <c r="P187" s="58">
        <v>0</v>
      </c>
      <c r="Q187" s="58">
        <v>0</v>
      </c>
      <c r="R187" s="58">
        <v>0</v>
      </c>
      <c r="S187" s="58">
        <v>0</v>
      </c>
      <c r="T187" s="58">
        <v>0</v>
      </c>
      <c r="U187" s="58">
        <v>0</v>
      </c>
      <c r="V187" s="58">
        <v>0</v>
      </c>
      <c r="W187" s="58">
        <v>0</v>
      </c>
      <c r="X187" s="58">
        <v>0</v>
      </c>
      <c r="Y187" s="58">
        <v>0</v>
      </c>
      <c r="Z187" s="58">
        <v>0</v>
      </c>
      <c r="AA187" s="58">
        <v>0</v>
      </c>
      <c r="AB187" s="58">
        <v>0</v>
      </c>
      <c r="AC187" s="58">
        <v>5</v>
      </c>
      <c r="AD187" s="58">
        <v>0</v>
      </c>
      <c r="AE187" s="58">
        <v>0</v>
      </c>
      <c r="AF187" s="58">
        <v>0</v>
      </c>
      <c r="AG187" s="58" t="str">
        <f>VLOOKUP(BHRAF201920[[#This Row],[OrgID]],'Practice Panel'!$A$14:$F$129,4,FALSE)</f>
        <v>Havering</v>
      </c>
      <c r="AH187" s="58" t="str">
        <f>VLOOKUP(BHRAF201920[[#This Row],[OrgID]],'Practice Panel'!$A$14:$F$129,6,FALSE)</f>
        <v>Havering South</v>
      </c>
    </row>
    <row r="188" spans="1:34">
      <c r="A188" s="1" t="s">
        <v>406</v>
      </c>
      <c r="B188" s="57">
        <v>44044</v>
      </c>
      <c r="C188" s="57">
        <v>44046</v>
      </c>
      <c r="D188" s="1" t="s">
        <v>274</v>
      </c>
      <c r="E188" s="58">
        <v>1750</v>
      </c>
      <c r="F188" s="58">
        <v>1</v>
      </c>
      <c r="G188" s="58">
        <v>1</v>
      </c>
      <c r="H188" s="1">
        <v>0</v>
      </c>
      <c r="I188" s="58">
        <v>0</v>
      </c>
      <c r="J188" s="58">
        <v>0</v>
      </c>
      <c r="K188" s="58">
        <v>0</v>
      </c>
      <c r="L188" s="58">
        <v>0</v>
      </c>
      <c r="M188" s="58">
        <v>0</v>
      </c>
      <c r="N188" s="58">
        <v>0</v>
      </c>
      <c r="O188" s="58">
        <v>0</v>
      </c>
      <c r="P188" s="58">
        <v>0</v>
      </c>
      <c r="Q188" s="58">
        <v>0</v>
      </c>
      <c r="R188" s="58">
        <v>0</v>
      </c>
      <c r="S188" s="58">
        <v>0</v>
      </c>
      <c r="T188" s="58">
        <v>0</v>
      </c>
      <c r="U188" s="58">
        <v>0</v>
      </c>
      <c r="V188" s="58">
        <v>0</v>
      </c>
      <c r="W188" s="58">
        <v>0</v>
      </c>
      <c r="X188" s="58">
        <v>0</v>
      </c>
      <c r="Y188" s="58">
        <v>0</v>
      </c>
      <c r="Z188" s="58">
        <v>0</v>
      </c>
      <c r="AA188" s="58">
        <v>0</v>
      </c>
      <c r="AB188" s="58">
        <v>0</v>
      </c>
      <c r="AC188" s="58">
        <v>2</v>
      </c>
      <c r="AD188" s="58">
        <v>0</v>
      </c>
      <c r="AE188" s="58">
        <v>0</v>
      </c>
      <c r="AF188" s="58">
        <v>0</v>
      </c>
      <c r="AG188" s="58" t="str">
        <f>VLOOKUP(BHRAF201920[[#This Row],[OrgID]],'Practice Panel'!$A$14:$F$129,4,FALSE)</f>
        <v>Havering</v>
      </c>
      <c r="AH188" s="58" t="str">
        <f>VLOOKUP(BHRAF201920[[#This Row],[OrgID]],'Practice Panel'!$A$14:$F$129,6,FALSE)</f>
        <v>Havering North</v>
      </c>
    </row>
    <row r="189" spans="1:34">
      <c r="A189" s="1" t="s">
        <v>406</v>
      </c>
      <c r="B189" s="57">
        <v>44044</v>
      </c>
      <c r="C189" s="57">
        <v>44046</v>
      </c>
      <c r="D189" s="1" t="s">
        <v>62</v>
      </c>
      <c r="E189" s="58">
        <v>1157</v>
      </c>
      <c r="F189" s="58">
        <v>3</v>
      </c>
      <c r="G189" s="58">
        <v>3</v>
      </c>
      <c r="H189" s="1">
        <v>0</v>
      </c>
      <c r="I189" s="58">
        <v>0</v>
      </c>
      <c r="J189" s="58">
        <v>0</v>
      </c>
      <c r="K189" s="58">
        <v>0</v>
      </c>
      <c r="L189" s="58">
        <v>0</v>
      </c>
      <c r="M189" s="58">
        <v>0</v>
      </c>
      <c r="N189" s="58">
        <v>0</v>
      </c>
      <c r="O189" s="58">
        <v>0</v>
      </c>
      <c r="P189" s="58">
        <v>0</v>
      </c>
      <c r="Q189" s="58">
        <v>0</v>
      </c>
      <c r="R189" s="58">
        <v>0</v>
      </c>
      <c r="S189" s="58">
        <v>0</v>
      </c>
      <c r="T189" s="58">
        <v>0</v>
      </c>
      <c r="U189" s="58">
        <v>0</v>
      </c>
      <c r="V189" s="58">
        <v>0</v>
      </c>
      <c r="W189" s="58">
        <v>0</v>
      </c>
      <c r="X189" s="58">
        <v>0</v>
      </c>
      <c r="Y189" s="58">
        <v>0</v>
      </c>
      <c r="Z189" s="58">
        <v>0</v>
      </c>
      <c r="AA189" s="58">
        <v>0</v>
      </c>
      <c r="AB189" s="58">
        <v>0</v>
      </c>
      <c r="AC189" s="58">
        <v>3</v>
      </c>
      <c r="AD189" s="58">
        <v>0</v>
      </c>
      <c r="AE189" s="58">
        <v>0</v>
      </c>
      <c r="AF189" s="58">
        <v>0</v>
      </c>
      <c r="AG189" s="58" t="str">
        <f>VLOOKUP(BHRAF201920[[#This Row],[OrgID]],'Practice Panel'!$A$14:$F$129,4,FALSE)</f>
        <v>Barking</v>
      </c>
      <c r="AH189" s="58" t="str">
        <f>VLOOKUP(BHRAF201920[[#This Row],[OrgID]],'Practice Panel'!$A$14:$F$129,6,FALSE)</f>
        <v>West One</v>
      </c>
    </row>
    <row r="190" spans="1:34">
      <c r="A190" s="1" t="s">
        <v>406</v>
      </c>
      <c r="B190" s="57">
        <v>44044</v>
      </c>
      <c r="C190" s="57">
        <v>44046</v>
      </c>
      <c r="D190" s="1" t="s">
        <v>240</v>
      </c>
      <c r="E190" s="58">
        <v>2313</v>
      </c>
      <c r="F190" s="58">
        <v>13</v>
      </c>
      <c r="G190" s="58">
        <v>13</v>
      </c>
      <c r="H190" s="1">
        <v>0</v>
      </c>
      <c r="I190" s="58">
        <v>0</v>
      </c>
      <c r="J190" s="58">
        <v>0</v>
      </c>
      <c r="K190" s="58">
        <v>0</v>
      </c>
      <c r="L190" s="58">
        <v>0</v>
      </c>
      <c r="M190" s="58">
        <v>0</v>
      </c>
      <c r="N190" s="58">
        <v>0</v>
      </c>
      <c r="O190" s="58">
        <v>0</v>
      </c>
      <c r="P190" s="58">
        <v>0</v>
      </c>
      <c r="Q190" s="58">
        <v>0</v>
      </c>
      <c r="R190" s="58">
        <v>0</v>
      </c>
      <c r="S190" s="58">
        <v>0</v>
      </c>
      <c r="T190" s="58">
        <v>0</v>
      </c>
      <c r="U190" s="58">
        <v>0</v>
      </c>
      <c r="V190" s="58">
        <v>0</v>
      </c>
      <c r="W190" s="58">
        <v>0</v>
      </c>
      <c r="X190" s="58">
        <v>0</v>
      </c>
      <c r="Y190" s="58">
        <v>0</v>
      </c>
      <c r="Z190" s="58">
        <v>0</v>
      </c>
      <c r="AA190" s="58">
        <v>0</v>
      </c>
      <c r="AB190" s="58">
        <v>0</v>
      </c>
      <c r="AC190" s="58">
        <v>3</v>
      </c>
      <c r="AD190" s="58">
        <v>0</v>
      </c>
      <c r="AE190" s="58">
        <v>0</v>
      </c>
      <c r="AF190" s="58">
        <v>0</v>
      </c>
      <c r="AG190" s="58" t="str">
        <f>VLOOKUP(BHRAF201920[[#This Row],[OrgID]],'Practice Panel'!$A$14:$F$129,4,FALSE)</f>
        <v>Havering</v>
      </c>
      <c r="AH190" s="58" t="str">
        <f>VLOOKUP(BHRAF201920[[#This Row],[OrgID]],'Practice Panel'!$A$14:$F$129,6,FALSE)</f>
        <v>Havering Crest</v>
      </c>
    </row>
    <row r="191" spans="1:34">
      <c r="A191" s="1" t="s">
        <v>406</v>
      </c>
      <c r="B191" s="57">
        <v>44044</v>
      </c>
      <c r="C191" s="57">
        <v>44046</v>
      </c>
      <c r="D191" s="1" t="s">
        <v>48</v>
      </c>
      <c r="E191" s="58">
        <v>2072</v>
      </c>
      <c r="F191" s="58">
        <v>0</v>
      </c>
      <c r="G191" s="58">
        <v>0</v>
      </c>
      <c r="H191" s="1">
        <v>0</v>
      </c>
      <c r="I191" s="58">
        <v>0</v>
      </c>
      <c r="J191" s="58">
        <v>0</v>
      </c>
      <c r="K191" s="58">
        <v>0</v>
      </c>
      <c r="L191" s="58">
        <v>0</v>
      </c>
      <c r="M191" s="58">
        <v>0</v>
      </c>
      <c r="N191" s="58">
        <v>0</v>
      </c>
      <c r="O191" s="58">
        <v>0</v>
      </c>
      <c r="P191" s="58">
        <v>0</v>
      </c>
      <c r="Q191" s="58">
        <v>0</v>
      </c>
      <c r="R191" s="58">
        <v>0</v>
      </c>
      <c r="S191" s="58">
        <v>0</v>
      </c>
      <c r="T191" s="58">
        <v>0</v>
      </c>
      <c r="U191" s="58">
        <v>0</v>
      </c>
      <c r="V191" s="58">
        <v>0</v>
      </c>
      <c r="W191" s="58">
        <v>0</v>
      </c>
      <c r="X191" s="58">
        <v>0</v>
      </c>
      <c r="Y191" s="58">
        <v>0</v>
      </c>
      <c r="Z191" s="58">
        <v>0</v>
      </c>
      <c r="AA191" s="58">
        <v>0</v>
      </c>
      <c r="AB191" s="58">
        <v>0</v>
      </c>
      <c r="AC191" s="58">
        <v>1</v>
      </c>
      <c r="AD191" s="58">
        <v>0</v>
      </c>
      <c r="AE191" s="58">
        <v>0</v>
      </c>
      <c r="AF191" s="58">
        <v>0</v>
      </c>
      <c r="AG191" s="58" t="str">
        <f>VLOOKUP(BHRAF201920[[#This Row],[OrgID]],'Practice Panel'!$A$14:$F$129,4,FALSE)</f>
        <v>Barking</v>
      </c>
      <c r="AH191" s="58" t="str">
        <f>VLOOKUP(BHRAF201920[[#This Row],[OrgID]],'Practice Panel'!$A$14:$F$129,6,FALSE)</f>
        <v>New West</v>
      </c>
    </row>
    <row r="192" spans="1:34">
      <c r="A192" s="1" t="s">
        <v>406</v>
      </c>
      <c r="B192" s="57">
        <v>44044</v>
      </c>
      <c r="C192" s="57">
        <v>44046</v>
      </c>
      <c r="D192" s="1" t="s">
        <v>94</v>
      </c>
      <c r="E192" s="58">
        <v>4754</v>
      </c>
      <c r="F192" s="58">
        <v>18</v>
      </c>
      <c r="G192" s="58">
        <v>17</v>
      </c>
      <c r="H192" s="1">
        <v>1</v>
      </c>
      <c r="I192" s="58">
        <v>0</v>
      </c>
      <c r="J192" s="58">
        <v>0</v>
      </c>
      <c r="K192" s="58">
        <v>0</v>
      </c>
      <c r="L192" s="58">
        <v>0</v>
      </c>
      <c r="M192" s="58">
        <v>0</v>
      </c>
      <c r="N192" s="58">
        <v>0</v>
      </c>
      <c r="O192" s="58">
        <v>0</v>
      </c>
      <c r="P192" s="58">
        <v>0</v>
      </c>
      <c r="Q192" s="58">
        <v>0</v>
      </c>
      <c r="R192" s="58">
        <v>0</v>
      </c>
      <c r="S192" s="58">
        <v>0</v>
      </c>
      <c r="T192" s="58">
        <v>0</v>
      </c>
      <c r="U192" s="58">
        <v>0</v>
      </c>
      <c r="V192" s="58">
        <v>0</v>
      </c>
      <c r="W192" s="58">
        <v>0</v>
      </c>
      <c r="X192" s="58">
        <v>0</v>
      </c>
      <c r="Y192" s="58">
        <v>0</v>
      </c>
      <c r="Z192" s="58">
        <v>0</v>
      </c>
      <c r="AA192" s="58">
        <v>0</v>
      </c>
      <c r="AB192" s="58">
        <v>0</v>
      </c>
      <c r="AC192" s="58">
        <v>3</v>
      </c>
      <c r="AD192" s="58">
        <v>0</v>
      </c>
      <c r="AE192" s="58">
        <v>0</v>
      </c>
      <c r="AF192" s="58">
        <v>0</v>
      </c>
      <c r="AG192" s="58" t="str">
        <f>VLOOKUP(BHRAF201920[[#This Row],[OrgID]],'Practice Panel'!$A$14:$F$129,4,FALSE)</f>
        <v>Barking</v>
      </c>
      <c r="AH192" s="58" t="str">
        <f>VLOOKUP(BHRAF201920[[#This Row],[OrgID]],'Practice Panel'!$A$14:$F$129,6,FALSE)</f>
        <v>Central</v>
      </c>
    </row>
    <row r="193" spans="1:34">
      <c r="A193" s="1" t="s">
        <v>406</v>
      </c>
      <c r="B193" s="57">
        <v>44044</v>
      </c>
      <c r="C193" s="57">
        <v>44046</v>
      </c>
      <c r="D193" s="1" t="s">
        <v>372</v>
      </c>
      <c r="E193" s="58">
        <v>2004</v>
      </c>
      <c r="F193" s="58">
        <v>7</v>
      </c>
      <c r="G193" s="58">
        <v>6</v>
      </c>
      <c r="H193" s="1">
        <v>1</v>
      </c>
      <c r="I193" s="58">
        <v>0</v>
      </c>
      <c r="J193" s="58">
        <v>0</v>
      </c>
      <c r="K193" s="58">
        <v>0</v>
      </c>
      <c r="L193" s="58">
        <v>0</v>
      </c>
      <c r="M193" s="58">
        <v>0</v>
      </c>
      <c r="N193" s="58">
        <v>0</v>
      </c>
      <c r="O193" s="58">
        <v>0</v>
      </c>
      <c r="P193" s="58">
        <v>0</v>
      </c>
      <c r="Q193" s="58">
        <v>0</v>
      </c>
      <c r="R193" s="58">
        <v>0</v>
      </c>
      <c r="S193" s="58">
        <v>0</v>
      </c>
      <c r="T193" s="58">
        <v>0</v>
      </c>
      <c r="U193" s="58">
        <v>0</v>
      </c>
      <c r="V193" s="58">
        <v>0</v>
      </c>
      <c r="W193" s="58">
        <v>0</v>
      </c>
      <c r="X193" s="58">
        <v>0</v>
      </c>
      <c r="Y193" s="58">
        <v>0</v>
      </c>
      <c r="Z193" s="58">
        <v>0</v>
      </c>
      <c r="AA193" s="58">
        <v>0</v>
      </c>
      <c r="AB193" s="58">
        <v>0</v>
      </c>
      <c r="AC193" s="58">
        <v>5</v>
      </c>
      <c r="AD193" s="58">
        <v>0</v>
      </c>
      <c r="AE193" s="58">
        <v>0</v>
      </c>
      <c r="AF193" s="58">
        <v>0</v>
      </c>
      <c r="AG193" s="58" t="str">
        <f>VLOOKUP(BHRAF201920[[#This Row],[OrgID]],'Practice Panel'!$A$14:$F$129,4,FALSE)</f>
        <v>Redbridge</v>
      </c>
      <c r="AH193" s="58" t="str">
        <f>VLOOKUP(BHRAF201920[[#This Row],[OrgID]],'Practice Panel'!$A$14:$F$129,6,FALSE)</f>
        <v>Wanstead &amp; Woodford</v>
      </c>
    </row>
    <row r="194" spans="1:34">
      <c r="A194" s="1" t="s">
        <v>406</v>
      </c>
      <c r="B194" s="57">
        <v>44044</v>
      </c>
      <c r="C194" s="57">
        <v>44046</v>
      </c>
      <c r="D194" s="1" t="s">
        <v>60</v>
      </c>
      <c r="E194" s="58">
        <v>4995</v>
      </c>
      <c r="F194" s="58">
        <v>8</v>
      </c>
      <c r="G194" s="58">
        <v>7</v>
      </c>
      <c r="H194" s="1">
        <v>1</v>
      </c>
      <c r="I194" s="58">
        <v>0</v>
      </c>
      <c r="J194" s="58">
        <v>0</v>
      </c>
      <c r="K194" s="58">
        <v>0</v>
      </c>
      <c r="L194" s="58">
        <v>0</v>
      </c>
      <c r="M194" s="58">
        <v>0</v>
      </c>
      <c r="N194" s="58">
        <v>0</v>
      </c>
      <c r="O194" s="58">
        <v>0</v>
      </c>
      <c r="P194" s="58">
        <v>0</v>
      </c>
      <c r="Q194" s="58">
        <v>0</v>
      </c>
      <c r="R194" s="58">
        <v>0</v>
      </c>
      <c r="S194" s="58">
        <v>0</v>
      </c>
      <c r="T194" s="58">
        <v>0</v>
      </c>
      <c r="U194" s="58">
        <v>0</v>
      </c>
      <c r="V194" s="58">
        <v>0</v>
      </c>
      <c r="W194" s="58">
        <v>0</v>
      </c>
      <c r="X194" s="58">
        <v>0</v>
      </c>
      <c r="Y194" s="58">
        <v>0</v>
      </c>
      <c r="Z194" s="58">
        <v>0</v>
      </c>
      <c r="AA194" s="58">
        <v>0</v>
      </c>
      <c r="AB194" s="58">
        <v>0</v>
      </c>
      <c r="AC194" s="58">
        <v>6</v>
      </c>
      <c r="AD194" s="58">
        <v>0</v>
      </c>
      <c r="AE194" s="58">
        <v>0</v>
      </c>
      <c r="AF194" s="58">
        <v>0</v>
      </c>
      <c r="AG194" s="58" t="str">
        <f>VLOOKUP(BHRAF201920[[#This Row],[OrgID]],'Practice Panel'!$A$14:$F$129,4,FALSE)</f>
        <v>Barking</v>
      </c>
      <c r="AH194" s="58" t="str">
        <f>VLOOKUP(BHRAF201920[[#This Row],[OrgID]],'Practice Panel'!$A$14:$F$129,6,FALSE)</f>
        <v>West One</v>
      </c>
    </row>
    <row r="195" spans="1:34">
      <c r="A195" s="1" t="s">
        <v>406</v>
      </c>
      <c r="B195" s="57">
        <v>44044</v>
      </c>
      <c r="C195" s="57">
        <v>44046</v>
      </c>
      <c r="D195" s="1" t="s">
        <v>288</v>
      </c>
      <c r="E195" s="58">
        <v>4145</v>
      </c>
      <c r="F195" s="58">
        <v>10</v>
      </c>
      <c r="G195" s="58">
        <v>9</v>
      </c>
      <c r="H195" s="1">
        <v>1</v>
      </c>
      <c r="I195" s="58">
        <v>1</v>
      </c>
      <c r="J195" s="58">
        <v>0</v>
      </c>
      <c r="K195" s="58">
        <v>0</v>
      </c>
      <c r="L195" s="58">
        <v>0</v>
      </c>
      <c r="M195" s="58">
        <v>0</v>
      </c>
      <c r="N195" s="58">
        <v>0</v>
      </c>
      <c r="O195" s="58">
        <v>0</v>
      </c>
      <c r="P195" s="58">
        <v>0</v>
      </c>
      <c r="Q195" s="58">
        <v>0</v>
      </c>
      <c r="R195" s="58">
        <v>0</v>
      </c>
      <c r="S195" s="58">
        <v>0</v>
      </c>
      <c r="T195" s="58">
        <v>0</v>
      </c>
      <c r="U195" s="58">
        <v>0</v>
      </c>
      <c r="V195" s="58">
        <v>0</v>
      </c>
      <c r="W195" s="58">
        <v>0</v>
      </c>
      <c r="X195" s="58">
        <v>0</v>
      </c>
      <c r="Y195" s="58">
        <v>0</v>
      </c>
      <c r="Z195" s="58">
        <v>0</v>
      </c>
      <c r="AA195" s="58">
        <v>0</v>
      </c>
      <c r="AB195" s="58">
        <v>0</v>
      </c>
      <c r="AC195" s="58">
        <v>4</v>
      </c>
      <c r="AD195" s="58">
        <v>0</v>
      </c>
      <c r="AE195" s="58">
        <v>0</v>
      </c>
      <c r="AF195" s="58">
        <v>0</v>
      </c>
      <c r="AG195" s="58" t="str">
        <f>VLOOKUP(BHRAF201920[[#This Row],[OrgID]],'Practice Panel'!$A$14:$F$129,4,FALSE)</f>
        <v>Havering</v>
      </c>
      <c r="AH195" s="58" t="str">
        <f>VLOOKUP(BHRAF201920[[#This Row],[OrgID]],'Practice Panel'!$A$14:$F$129,6,FALSE)</f>
        <v>Havering South</v>
      </c>
    </row>
    <row r="196" spans="1:34">
      <c r="A196" s="1" t="s">
        <v>406</v>
      </c>
      <c r="B196" s="57">
        <v>44044</v>
      </c>
      <c r="C196" s="57">
        <v>44046</v>
      </c>
      <c r="D196" s="1" t="s">
        <v>53</v>
      </c>
      <c r="E196" s="58">
        <v>1752</v>
      </c>
      <c r="F196" s="58">
        <v>3</v>
      </c>
      <c r="G196" s="58">
        <v>2</v>
      </c>
      <c r="H196" s="1">
        <v>1</v>
      </c>
      <c r="I196" s="58">
        <v>0</v>
      </c>
      <c r="J196" s="58">
        <v>0</v>
      </c>
      <c r="K196" s="58">
        <v>0</v>
      </c>
      <c r="L196" s="58">
        <v>0</v>
      </c>
      <c r="M196" s="58">
        <v>0</v>
      </c>
      <c r="N196" s="58">
        <v>0</v>
      </c>
      <c r="O196" s="58">
        <v>0</v>
      </c>
      <c r="P196" s="58">
        <v>0</v>
      </c>
      <c r="Q196" s="58">
        <v>0</v>
      </c>
      <c r="R196" s="58">
        <v>0</v>
      </c>
      <c r="S196" s="58">
        <v>0</v>
      </c>
      <c r="T196" s="58">
        <v>0</v>
      </c>
      <c r="U196" s="58">
        <v>0</v>
      </c>
      <c r="V196" s="58">
        <v>0</v>
      </c>
      <c r="W196" s="58">
        <v>0</v>
      </c>
      <c r="X196" s="58">
        <v>0</v>
      </c>
      <c r="Y196" s="58">
        <v>0</v>
      </c>
      <c r="Z196" s="58">
        <v>0</v>
      </c>
      <c r="AA196" s="58">
        <v>0</v>
      </c>
      <c r="AB196" s="58">
        <v>0</v>
      </c>
      <c r="AC196" s="58">
        <v>2</v>
      </c>
      <c r="AD196" s="58">
        <v>0</v>
      </c>
      <c r="AE196" s="58">
        <v>0</v>
      </c>
      <c r="AF196" s="58">
        <v>0</v>
      </c>
      <c r="AG196" s="58" t="str">
        <f>VLOOKUP(BHRAF201920[[#This Row],[OrgID]],'Practice Panel'!$A$14:$F$129,4,FALSE)</f>
        <v>Barking</v>
      </c>
      <c r="AH196" s="58" t="str">
        <f>VLOOKUP(BHRAF201920[[#This Row],[OrgID]],'Practice Panel'!$A$14:$F$129,6,FALSE)</f>
        <v>New West</v>
      </c>
    </row>
    <row r="197" spans="1:34">
      <c r="A197" s="1" t="s">
        <v>406</v>
      </c>
      <c r="B197" s="57">
        <v>44044</v>
      </c>
      <c r="C197" s="57">
        <v>44046</v>
      </c>
      <c r="D197" s="1" t="s">
        <v>79</v>
      </c>
      <c r="E197" s="58">
        <v>2613</v>
      </c>
      <c r="F197" s="58">
        <v>3</v>
      </c>
      <c r="G197" s="58">
        <v>2</v>
      </c>
      <c r="H197" s="1">
        <v>1</v>
      </c>
      <c r="I197" s="58">
        <v>0</v>
      </c>
      <c r="J197" s="58">
        <v>0</v>
      </c>
      <c r="K197" s="58">
        <v>0</v>
      </c>
      <c r="L197" s="58">
        <v>0</v>
      </c>
      <c r="M197" s="58">
        <v>0</v>
      </c>
      <c r="N197" s="58">
        <v>0</v>
      </c>
      <c r="O197" s="58">
        <v>0</v>
      </c>
      <c r="P197" s="58">
        <v>0</v>
      </c>
      <c r="Q197" s="58">
        <v>0</v>
      </c>
      <c r="R197" s="58">
        <v>0</v>
      </c>
      <c r="S197" s="58">
        <v>0</v>
      </c>
      <c r="T197" s="58">
        <v>0</v>
      </c>
      <c r="U197" s="58">
        <v>0</v>
      </c>
      <c r="V197" s="58">
        <v>0</v>
      </c>
      <c r="W197" s="58">
        <v>0</v>
      </c>
      <c r="X197" s="58">
        <v>0</v>
      </c>
      <c r="Y197" s="58">
        <v>0</v>
      </c>
      <c r="Z197" s="58">
        <v>0</v>
      </c>
      <c r="AA197" s="58">
        <v>0</v>
      </c>
      <c r="AB197" s="58">
        <v>0</v>
      </c>
      <c r="AC197" s="58">
        <v>2</v>
      </c>
      <c r="AD197" s="58">
        <v>0</v>
      </c>
      <c r="AE197" s="58">
        <v>0</v>
      </c>
      <c r="AF197" s="58">
        <v>0</v>
      </c>
      <c r="AG197" s="58" t="str">
        <f>VLOOKUP(BHRAF201920[[#This Row],[OrgID]],'Practice Panel'!$A$14:$F$129,4,FALSE)</f>
        <v>Barking</v>
      </c>
      <c r="AH197" s="58" t="str">
        <f>VLOOKUP(BHRAF201920[[#This Row],[OrgID]],'Practice Panel'!$A$14:$F$129,6,FALSE)</f>
        <v>North</v>
      </c>
    </row>
    <row r="198" spans="1:34">
      <c r="A198" s="1" t="s">
        <v>406</v>
      </c>
      <c r="B198" s="57">
        <v>44044</v>
      </c>
      <c r="C198" s="57">
        <v>44046</v>
      </c>
      <c r="D198" s="1" t="s">
        <v>250</v>
      </c>
      <c r="E198" s="58">
        <v>5276</v>
      </c>
      <c r="F198" s="58">
        <v>6</v>
      </c>
      <c r="G198" s="58">
        <v>5</v>
      </c>
      <c r="H198" s="1">
        <v>1</v>
      </c>
      <c r="I198" s="58">
        <v>0</v>
      </c>
      <c r="J198" s="58">
        <v>0</v>
      </c>
      <c r="K198" s="58">
        <v>0</v>
      </c>
      <c r="L198" s="58">
        <v>0</v>
      </c>
      <c r="M198" s="58">
        <v>0</v>
      </c>
      <c r="N198" s="58">
        <v>0</v>
      </c>
      <c r="O198" s="58">
        <v>0</v>
      </c>
      <c r="P198" s="58">
        <v>0</v>
      </c>
      <c r="Q198" s="58">
        <v>0</v>
      </c>
      <c r="R198" s="58">
        <v>0</v>
      </c>
      <c r="S198" s="58">
        <v>1</v>
      </c>
      <c r="T198" s="58">
        <v>0</v>
      </c>
      <c r="U198" s="58">
        <v>0</v>
      </c>
      <c r="V198" s="58">
        <v>0</v>
      </c>
      <c r="W198" s="58">
        <v>0</v>
      </c>
      <c r="X198" s="58">
        <v>0</v>
      </c>
      <c r="Y198" s="58">
        <v>0</v>
      </c>
      <c r="Z198" s="58">
        <v>0</v>
      </c>
      <c r="AA198" s="58">
        <v>0</v>
      </c>
      <c r="AB198" s="58">
        <v>0</v>
      </c>
      <c r="AC198" s="58">
        <v>11</v>
      </c>
      <c r="AD198" s="58">
        <v>0</v>
      </c>
      <c r="AE198" s="58">
        <v>0</v>
      </c>
      <c r="AF198" s="58">
        <v>0</v>
      </c>
      <c r="AG198" s="58" t="str">
        <f>VLOOKUP(BHRAF201920[[#This Row],[OrgID]],'Practice Panel'!$A$14:$F$129,4,FALSE)</f>
        <v>Havering</v>
      </c>
      <c r="AH198" s="58" t="str">
        <f>VLOOKUP(BHRAF201920[[#This Row],[OrgID]],'Practice Panel'!$A$14:$F$129,6,FALSE)</f>
        <v>Havering Marshall</v>
      </c>
    </row>
    <row r="199" spans="1:34">
      <c r="A199" s="1" t="s">
        <v>406</v>
      </c>
      <c r="B199" s="57">
        <v>44044</v>
      </c>
      <c r="C199" s="57">
        <v>44046</v>
      </c>
      <c r="D199" s="1" t="s">
        <v>42</v>
      </c>
      <c r="E199" s="58">
        <v>1158</v>
      </c>
      <c r="F199" s="58">
        <v>4</v>
      </c>
      <c r="G199" s="58">
        <v>4</v>
      </c>
      <c r="H199" s="1">
        <v>0</v>
      </c>
      <c r="I199" s="58">
        <v>0</v>
      </c>
      <c r="J199" s="58">
        <v>0</v>
      </c>
      <c r="K199" s="58">
        <v>0</v>
      </c>
      <c r="L199" s="58">
        <v>0</v>
      </c>
      <c r="M199" s="58">
        <v>0</v>
      </c>
      <c r="N199" s="58">
        <v>0</v>
      </c>
      <c r="O199" s="58">
        <v>0</v>
      </c>
      <c r="P199" s="58">
        <v>0</v>
      </c>
      <c r="Q199" s="58">
        <v>0</v>
      </c>
      <c r="R199" s="58">
        <v>0</v>
      </c>
      <c r="S199" s="58">
        <v>1</v>
      </c>
      <c r="T199" s="58">
        <v>0</v>
      </c>
      <c r="U199" s="58">
        <v>0</v>
      </c>
      <c r="V199" s="58">
        <v>0</v>
      </c>
      <c r="W199" s="58">
        <v>0</v>
      </c>
      <c r="X199" s="58">
        <v>0</v>
      </c>
      <c r="Y199" s="58">
        <v>0</v>
      </c>
      <c r="Z199" s="58">
        <v>0</v>
      </c>
      <c r="AA199" s="58">
        <v>0</v>
      </c>
      <c r="AB199" s="58">
        <v>0</v>
      </c>
      <c r="AC199" s="58">
        <v>2</v>
      </c>
      <c r="AD199" s="58">
        <v>0</v>
      </c>
      <c r="AE199" s="58">
        <v>0</v>
      </c>
      <c r="AF199" s="58">
        <v>0</v>
      </c>
      <c r="AG199" s="58" t="str">
        <f>VLOOKUP(BHRAF201920[[#This Row],[OrgID]],'Practice Panel'!$A$14:$F$129,4,FALSE)</f>
        <v>Barking</v>
      </c>
      <c r="AH199" s="58" t="str">
        <f>VLOOKUP(BHRAF201920[[#This Row],[OrgID]],'Practice Panel'!$A$14:$F$129,6,FALSE)</f>
        <v>East One</v>
      </c>
    </row>
    <row r="200" spans="1:34">
      <c r="A200" s="1" t="s">
        <v>406</v>
      </c>
      <c r="B200" s="57">
        <v>44044</v>
      </c>
      <c r="C200" s="57">
        <v>44046</v>
      </c>
      <c r="D200" s="1" t="s">
        <v>342</v>
      </c>
      <c r="E200" s="58">
        <v>1051</v>
      </c>
      <c r="F200" s="58">
        <v>0</v>
      </c>
      <c r="G200" s="58">
        <v>0</v>
      </c>
      <c r="H200" s="1">
        <v>0</v>
      </c>
      <c r="I200" s="58">
        <v>0</v>
      </c>
      <c r="J200" s="58">
        <v>0</v>
      </c>
      <c r="K200" s="58">
        <v>0</v>
      </c>
      <c r="L200" s="58">
        <v>0</v>
      </c>
      <c r="M200" s="58">
        <v>0</v>
      </c>
      <c r="N200" s="58">
        <v>0</v>
      </c>
      <c r="O200" s="58">
        <v>0</v>
      </c>
      <c r="P200" s="58">
        <v>0</v>
      </c>
      <c r="Q200" s="58">
        <v>0</v>
      </c>
      <c r="R200" s="58">
        <v>0</v>
      </c>
      <c r="S200" s="58">
        <v>0</v>
      </c>
      <c r="T200" s="58">
        <v>0</v>
      </c>
      <c r="U200" s="58">
        <v>1</v>
      </c>
      <c r="V200" s="58">
        <v>0</v>
      </c>
      <c r="W200" s="58">
        <v>0</v>
      </c>
      <c r="X200" s="58">
        <v>0</v>
      </c>
      <c r="Y200" s="58">
        <v>0</v>
      </c>
      <c r="Z200" s="58">
        <v>0</v>
      </c>
      <c r="AA200" s="58">
        <v>0</v>
      </c>
      <c r="AB200" s="58">
        <v>0</v>
      </c>
      <c r="AC200" s="58">
        <v>3</v>
      </c>
      <c r="AD200" s="58">
        <v>0</v>
      </c>
      <c r="AE200" s="58">
        <v>0</v>
      </c>
      <c r="AF200" s="58">
        <v>0</v>
      </c>
      <c r="AG200" s="58" t="str">
        <f>VLOOKUP(BHRAF201920[[#This Row],[OrgID]],'Practice Panel'!$A$14:$F$129,4,FALSE)</f>
        <v>Redbridge</v>
      </c>
      <c r="AH200" s="58" t="str">
        <f>VLOOKUP(BHRAF201920[[#This Row],[OrgID]],'Practice Panel'!$A$14:$F$129,6,FALSE)</f>
        <v>Fairlop</v>
      </c>
    </row>
    <row r="201" spans="1:34">
      <c r="A201" s="1" t="s">
        <v>406</v>
      </c>
      <c r="B201" s="57">
        <v>44044</v>
      </c>
      <c r="C201" s="57">
        <v>44046</v>
      </c>
      <c r="D201" s="1" t="s">
        <v>296</v>
      </c>
      <c r="E201" s="58">
        <v>8779</v>
      </c>
      <c r="F201" s="58">
        <v>9</v>
      </c>
      <c r="G201" s="58">
        <v>9</v>
      </c>
      <c r="H201" s="1">
        <v>0</v>
      </c>
      <c r="I201" s="58">
        <v>0</v>
      </c>
      <c r="J201" s="58">
        <v>0</v>
      </c>
      <c r="K201" s="58">
        <v>0</v>
      </c>
      <c r="L201" s="58">
        <v>0</v>
      </c>
      <c r="M201" s="58">
        <v>0</v>
      </c>
      <c r="N201" s="58">
        <v>0</v>
      </c>
      <c r="O201" s="58">
        <v>0</v>
      </c>
      <c r="P201" s="58">
        <v>0</v>
      </c>
      <c r="Q201" s="58">
        <v>0</v>
      </c>
      <c r="R201" s="58">
        <v>0</v>
      </c>
      <c r="S201" s="58">
        <v>0</v>
      </c>
      <c r="T201" s="58">
        <v>0</v>
      </c>
      <c r="U201" s="58">
        <v>2</v>
      </c>
      <c r="V201" s="58">
        <v>0</v>
      </c>
      <c r="W201" s="58">
        <v>0</v>
      </c>
      <c r="X201" s="58">
        <v>0</v>
      </c>
      <c r="Y201" s="58">
        <v>0</v>
      </c>
      <c r="Z201" s="58">
        <v>0</v>
      </c>
      <c r="AA201" s="58">
        <v>0</v>
      </c>
      <c r="AB201" s="58">
        <v>0</v>
      </c>
      <c r="AC201" s="58">
        <v>9</v>
      </c>
      <c r="AD201" s="58">
        <v>0</v>
      </c>
      <c r="AE201" s="58">
        <v>0</v>
      </c>
      <c r="AF201" s="58">
        <v>0</v>
      </c>
      <c r="AG201" s="58" t="str">
        <f>VLOOKUP(BHRAF201920[[#This Row],[OrgID]],'Practice Panel'!$A$14:$F$129,4,FALSE)</f>
        <v>Havering</v>
      </c>
      <c r="AH201" s="58" t="str">
        <f>VLOOKUP(BHRAF201920[[#This Row],[OrgID]],'Practice Panel'!$A$14:$F$129,6,FALSE)</f>
        <v>Havering South</v>
      </c>
    </row>
    <row r="202" spans="1:34">
      <c r="A202" s="1" t="s">
        <v>406</v>
      </c>
      <c r="B202" s="57">
        <v>44044</v>
      </c>
      <c r="C202" s="57">
        <v>44046</v>
      </c>
      <c r="D202" s="1" t="s">
        <v>252</v>
      </c>
      <c r="E202" s="58">
        <v>4834</v>
      </c>
      <c r="F202" s="58">
        <v>6</v>
      </c>
      <c r="G202" s="58">
        <v>6</v>
      </c>
      <c r="H202" s="1">
        <v>0</v>
      </c>
      <c r="I202" s="58">
        <v>0</v>
      </c>
      <c r="J202" s="58">
        <v>0</v>
      </c>
      <c r="K202" s="58">
        <v>0</v>
      </c>
      <c r="L202" s="58">
        <v>0</v>
      </c>
      <c r="M202" s="58">
        <v>0</v>
      </c>
      <c r="N202" s="58">
        <v>0</v>
      </c>
      <c r="O202" s="58">
        <v>0</v>
      </c>
      <c r="P202" s="58">
        <v>0</v>
      </c>
      <c r="Q202" s="58">
        <v>0</v>
      </c>
      <c r="R202" s="58">
        <v>0</v>
      </c>
      <c r="S202" s="58">
        <v>0</v>
      </c>
      <c r="T202" s="58">
        <v>0</v>
      </c>
      <c r="U202" s="58">
        <v>1</v>
      </c>
      <c r="V202" s="58">
        <v>0</v>
      </c>
      <c r="W202" s="58">
        <v>0</v>
      </c>
      <c r="X202" s="58">
        <v>0</v>
      </c>
      <c r="Y202" s="58">
        <v>0</v>
      </c>
      <c r="Z202" s="58">
        <v>0</v>
      </c>
      <c r="AA202" s="58">
        <v>0</v>
      </c>
      <c r="AB202" s="58">
        <v>0</v>
      </c>
      <c r="AC202" s="58">
        <v>3</v>
      </c>
      <c r="AD202" s="58">
        <v>0</v>
      </c>
      <c r="AE202" s="58">
        <v>0</v>
      </c>
      <c r="AF202" s="58">
        <v>0</v>
      </c>
      <c r="AG202" s="58" t="str">
        <f>VLOOKUP(BHRAF201920[[#This Row],[OrgID]],'Practice Panel'!$A$14:$F$129,4,FALSE)</f>
        <v>Havering</v>
      </c>
      <c r="AH202" s="58" t="str">
        <f>VLOOKUP(BHRAF201920[[#This Row],[OrgID]],'Practice Panel'!$A$14:$F$129,6,FALSE)</f>
        <v>Havering Marshall</v>
      </c>
    </row>
    <row r="203" spans="1:34">
      <c r="A203" s="1" t="s">
        <v>406</v>
      </c>
      <c r="B203" s="57">
        <v>44044</v>
      </c>
      <c r="C203" s="57">
        <v>44046</v>
      </c>
      <c r="D203" s="1" t="s">
        <v>36</v>
      </c>
      <c r="E203" s="58">
        <v>2816</v>
      </c>
      <c r="F203" s="58">
        <v>2</v>
      </c>
      <c r="G203" s="58">
        <v>2</v>
      </c>
      <c r="H203" s="1">
        <v>0</v>
      </c>
      <c r="I203" s="58">
        <v>0</v>
      </c>
      <c r="J203" s="58">
        <v>0</v>
      </c>
      <c r="K203" s="58">
        <v>0</v>
      </c>
      <c r="L203" s="58">
        <v>0</v>
      </c>
      <c r="M203" s="58">
        <v>0</v>
      </c>
      <c r="N203" s="58">
        <v>0</v>
      </c>
      <c r="O203" s="58">
        <v>0</v>
      </c>
      <c r="P203" s="58">
        <v>0</v>
      </c>
      <c r="Q203" s="58">
        <v>0</v>
      </c>
      <c r="R203" s="58">
        <v>0</v>
      </c>
      <c r="S203" s="58">
        <v>0</v>
      </c>
      <c r="T203" s="58">
        <v>0</v>
      </c>
      <c r="U203" s="58">
        <v>1</v>
      </c>
      <c r="V203" s="58">
        <v>1</v>
      </c>
      <c r="W203" s="58">
        <v>0</v>
      </c>
      <c r="X203" s="58">
        <v>0</v>
      </c>
      <c r="Y203" s="58">
        <v>0</v>
      </c>
      <c r="Z203" s="58">
        <v>0</v>
      </c>
      <c r="AA203" s="58">
        <v>0</v>
      </c>
      <c r="AB203" s="58">
        <v>0</v>
      </c>
      <c r="AC203" s="58">
        <v>4</v>
      </c>
      <c r="AD203" s="58">
        <v>0</v>
      </c>
      <c r="AE203" s="58">
        <v>1</v>
      </c>
      <c r="AF203" s="58">
        <v>0</v>
      </c>
      <c r="AG203" s="58" t="str">
        <f>VLOOKUP(BHRAF201920[[#This Row],[OrgID]],'Practice Panel'!$A$14:$F$129,4,FALSE)</f>
        <v>Barking</v>
      </c>
      <c r="AH203" s="58" t="str">
        <f>VLOOKUP(BHRAF201920[[#This Row],[OrgID]],'Practice Panel'!$A$14:$F$129,6,FALSE)</f>
        <v>East One</v>
      </c>
    </row>
    <row r="204" spans="1:34">
      <c r="A204" s="1" t="s">
        <v>406</v>
      </c>
      <c r="B204" s="57">
        <v>44044</v>
      </c>
      <c r="C204" s="57">
        <v>44046</v>
      </c>
      <c r="D204" s="1" t="s">
        <v>272</v>
      </c>
      <c r="E204" s="58">
        <v>4679</v>
      </c>
      <c r="F204" s="58">
        <v>5</v>
      </c>
      <c r="G204" s="58">
        <v>5</v>
      </c>
      <c r="H204" s="1">
        <v>0</v>
      </c>
      <c r="I204" s="58">
        <v>0</v>
      </c>
      <c r="J204" s="58">
        <v>0</v>
      </c>
      <c r="K204" s="58">
        <v>0</v>
      </c>
      <c r="L204" s="58">
        <v>0</v>
      </c>
      <c r="M204" s="58">
        <v>0</v>
      </c>
      <c r="N204" s="58">
        <v>0</v>
      </c>
      <c r="O204" s="58">
        <v>0</v>
      </c>
      <c r="P204" s="58">
        <v>0</v>
      </c>
      <c r="Q204" s="58">
        <v>0</v>
      </c>
      <c r="R204" s="58">
        <v>0</v>
      </c>
      <c r="S204" s="58">
        <v>0</v>
      </c>
      <c r="T204" s="58">
        <v>0</v>
      </c>
      <c r="U204" s="58">
        <v>1</v>
      </c>
      <c r="V204" s="58">
        <v>0</v>
      </c>
      <c r="W204" s="58">
        <v>0</v>
      </c>
      <c r="X204" s="58">
        <v>0</v>
      </c>
      <c r="Y204" s="58">
        <v>0</v>
      </c>
      <c r="Z204" s="58">
        <v>0</v>
      </c>
      <c r="AA204" s="58">
        <v>0</v>
      </c>
      <c r="AB204" s="58">
        <v>0</v>
      </c>
      <c r="AC204" s="58">
        <v>6</v>
      </c>
      <c r="AD204" s="58">
        <v>0</v>
      </c>
      <c r="AE204" s="58">
        <v>0</v>
      </c>
      <c r="AF204" s="58">
        <v>0</v>
      </c>
      <c r="AG204" s="58" t="str">
        <f>VLOOKUP(BHRAF201920[[#This Row],[OrgID]],'Practice Panel'!$A$14:$F$129,4,FALSE)</f>
        <v>Havering</v>
      </c>
      <c r="AH204" s="58" t="str">
        <f>VLOOKUP(BHRAF201920[[#This Row],[OrgID]],'Practice Panel'!$A$14:$F$129,6,FALSE)</f>
        <v>Havering North</v>
      </c>
    </row>
    <row r="205" spans="1:34">
      <c r="A205" s="1" t="s">
        <v>406</v>
      </c>
      <c r="B205" s="57">
        <v>44044</v>
      </c>
      <c r="C205" s="57">
        <v>44046</v>
      </c>
      <c r="D205" s="1" t="s">
        <v>278</v>
      </c>
      <c r="E205" s="58">
        <v>5473</v>
      </c>
      <c r="F205" s="58">
        <v>1</v>
      </c>
      <c r="G205" s="58">
        <v>1</v>
      </c>
      <c r="H205" s="1">
        <v>0</v>
      </c>
      <c r="I205" s="58">
        <v>0</v>
      </c>
      <c r="J205" s="58">
        <v>0</v>
      </c>
      <c r="K205" s="58">
        <v>0</v>
      </c>
      <c r="L205" s="58">
        <v>0</v>
      </c>
      <c r="M205" s="58">
        <v>0</v>
      </c>
      <c r="N205" s="58">
        <v>0</v>
      </c>
      <c r="O205" s="58">
        <v>0</v>
      </c>
      <c r="P205" s="58">
        <v>0</v>
      </c>
      <c r="Q205" s="58">
        <v>0</v>
      </c>
      <c r="R205" s="58">
        <v>0</v>
      </c>
      <c r="S205" s="58">
        <v>0</v>
      </c>
      <c r="T205" s="58">
        <v>0</v>
      </c>
      <c r="U205" s="58">
        <v>1</v>
      </c>
      <c r="V205" s="58">
        <v>0</v>
      </c>
      <c r="W205" s="58">
        <v>0</v>
      </c>
      <c r="X205" s="58">
        <v>0</v>
      </c>
      <c r="Y205" s="58">
        <v>0</v>
      </c>
      <c r="Z205" s="58">
        <v>0</v>
      </c>
      <c r="AA205" s="58">
        <v>0</v>
      </c>
      <c r="AB205" s="58">
        <v>0</v>
      </c>
      <c r="AC205" s="58">
        <v>14</v>
      </c>
      <c r="AD205" s="58">
        <v>0</v>
      </c>
      <c r="AE205" s="58">
        <v>0</v>
      </c>
      <c r="AF205" s="58">
        <v>0</v>
      </c>
      <c r="AG205" s="58" t="str">
        <f>VLOOKUP(BHRAF201920[[#This Row],[OrgID]],'Practice Panel'!$A$14:$F$129,4,FALSE)</f>
        <v>Havering</v>
      </c>
      <c r="AH205" s="58" t="str">
        <f>VLOOKUP(BHRAF201920[[#This Row],[OrgID]],'Practice Panel'!$A$14:$F$129,6,FALSE)</f>
        <v>Havering North</v>
      </c>
    </row>
    <row r="206" spans="1:34">
      <c r="A206" s="1" t="s">
        <v>406</v>
      </c>
      <c r="B206" s="57">
        <v>44044</v>
      </c>
      <c r="C206" s="57">
        <v>44046</v>
      </c>
      <c r="D206" s="1" t="s">
        <v>91</v>
      </c>
      <c r="E206" s="58">
        <v>1329</v>
      </c>
      <c r="F206" s="58">
        <v>9</v>
      </c>
      <c r="G206" s="58">
        <v>9</v>
      </c>
      <c r="H206" s="1">
        <v>0</v>
      </c>
      <c r="I206" s="58">
        <v>0</v>
      </c>
      <c r="J206" s="58">
        <v>0</v>
      </c>
      <c r="K206" s="58">
        <v>0</v>
      </c>
      <c r="L206" s="58">
        <v>0</v>
      </c>
      <c r="M206" s="58">
        <v>0</v>
      </c>
      <c r="N206" s="58">
        <v>0</v>
      </c>
      <c r="O206" s="58">
        <v>0</v>
      </c>
      <c r="P206" s="58">
        <v>0</v>
      </c>
      <c r="Q206" s="58">
        <v>0</v>
      </c>
      <c r="R206" s="58">
        <v>0</v>
      </c>
      <c r="S206" s="58">
        <v>0</v>
      </c>
      <c r="T206" s="58">
        <v>0</v>
      </c>
      <c r="U206" s="58">
        <v>1</v>
      </c>
      <c r="V206" s="58">
        <v>0</v>
      </c>
      <c r="W206" s="58">
        <v>0</v>
      </c>
      <c r="X206" s="58">
        <v>0</v>
      </c>
      <c r="Y206" s="58">
        <v>0</v>
      </c>
      <c r="Z206" s="58">
        <v>0</v>
      </c>
      <c r="AA206" s="58">
        <v>0</v>
      </c>
      <c r="AB206" s="58">
        <v>0</v>
      </c>
      <c r="AC206" s="58">
        <v>2</v>
      </c>
      <c r="AD206" s="58">
        <v>0</v>
      </c>
      <c r="AE206" s="58">
        <v>0</v>
      </c>
      <c r="AF206" s="58">
        <v>0</v>
      </c>
      <c r="AG206" s="58" t="str">
        <f>VLOOKUP(BHRAF201920[[#This Row],[OrgID]],'Practice Panel'!$A$14:$F$129,4,FALSE)</f>
        <v>Barking</v>
      </c>
      <c r="AH206" s="58" t="str">
        <f>VLOOKUP(BHRAF201920[[#This Row],[OrgID]],'Practice Panel'!$A$14:$F$129,6,FALSE)</f>
        <v>Central</v>
      </c>
    </row>
    <row r="207" spans="1:34">
      <c r="A207" s="1" t="s">
        <v>406</v>
      </c>
      <c r="B207" s="57">
        <v>44044</v>
      </c>
      <c r="C207" s="57">
        <v>44046</v>
      </c>
      <c r="D207" s="1" t="s">
        <v>51</v>
      </c>
      <c r="E207" s="58">
        <v>3129</v>
      </c>
      <c r="F207" s="58">
        <v>10</v>
      </c>
      <c r="G207" s="58">
        <v>10</v>
      </c>
      <c r="H207" s="1">
        <v>0</v>
      </c>
      <c r="I207" s="58">
        <v>0</v>
      </c>
      <c r="J207" s="58">
        <v>0</v>
      </c>
      <c r="K207" s="58">
        <v>0</v>
      </c>
      <c r="L207" s="58">
        <v>0</v>
      </c>
      <c r="M207" s="58">
        <v>0</v>
      </c>
      <c r="N207" s="58">
        <v>0</v>
      </c>
      <c r="O207" s="58">
        <v>0</v>
      </c>
      <c r="P207" s="58">
        <v>0</v>
      </c>
      <c r="Q207" s="58">
        <v>0</v>
      </c>
      <c r="R207" s="58">
        <v>0</v>
      </c>
      <c r="S207" s="58">
        <v>0</v>
      </c>
      <c r="T207" s="58">
        <v>0</v>
      </c>
      <c r="U207" s="58">
        <v>1</v>
      </c>
      <c r="V207" s="58">
        <v>0</v>
      </c>
      <c r="W207" s="58">
        <v>0</v>
      </c>
      <c r="X207" s="58">
        <v>0</v>
      </c>
      <c r="Y207" s="58">
        <v>0</v>
      </c>
      <c r="Z207" s="58">
        <v>0</v>
      </c>
      <c r="AA207" s="58">
        <v>0</v>
      </c>
      <c r="AB207" s="58">
        <v>0</v>
      </c>
      <c r="AC207" s="58">
        <v>4</v>
      </c>
      <c r="AD207" s="58">
        <v>0</v>
      </c>
      <c r="AE207" s="58">
        <v>0</v>
      </c>
      <c r="AF207" s="58">
        <v>0</v>
      </c>
      <c r="AG207" s="58" t="str">
        <f>VLOOKUP(BHRAF201920[[#This Row],[OrgID]],'Practice Panel'!$A$14:$F$129,4,FALSE)</f>
        <v>Barking</v>
      </c>
      <c r="AH207" s="58" t="str">
        <f>VLOOKUP(BHRAF201920[[#This Row],[OrgID]],'Practice Panel'!$A$14:$F$129,6,FALSE)</f>
        <v>New West</v>
      </c>
    </row>
    <row r="208" spans="1:34">
      <c r="A208" s="1" t="s">
        <v>406</v>
      </c>
      <c r="B208" s="57">
        <v>44044</v>
      </c>
      <c r="C208" s="57">
        <v>44046</v>
      </c>
      <c r="D208" s="1" t="s">
        <v>286</v>
      </c>
      <c r="E208" s="58">
        <v>1477</v>
      </c>
      <c r="F208" s="58">
        <v>24</v>
      </c>
      <c r="G208" s="58">
        <v>24</v>
      </c>
      <c r="H208" s="1">
        <v>0</v>
      </c>
      <c r="I208" s="58">
        <v>0</v>
      </c>
      <c r="J208" s="58">
        <v>0</v>
      </c>
      <c r="K208" s="58">
        <v>0</v>
      </c>
      <c r="L208" s="58">
        <v>0</v>
      </c>
      <c r="M208" s="58">
        <v>0</v>
      </c>
      <c r="N208" s="58">
        <v>0</v>
      </c>
      <c r="O208" s="58">
        <v>0</v>
      </c>
      <c r="P208" s="58">
        <v>0</v>
      </c>
      <c r="Q208" s="58">
        <v>0</v>
      </c>
      <c r="R208" s="58">
        <v>0</v>
      </c>
      <c r="S208" s="58">
        <v>0</v>
      </c>
      <c r="T208" s="58">
        <v>0</v>
      </c>
      <c r="U208" s="58">
        <v>2</v>
      </c>
      <c r="V208" s="58">
        <v>0</v>
      </c>
      <c r="W208" s="58">
        <v>0</v>
      </c>
      <c r="X208" s="58">
        <v>0</v>
      </c>
      <c r="Y208" s="58">
        <v>0</v>
      </c>
      <c r="Z208" s="58">
        <v>0</v>
      </c>
      <c r="AA208" s="58">
        <v>0</v>
      </c>
      <c r="AB208" s="58">
        <v>0</v>
      </c>
      <c r="AC208" s="58">
        <v>4</v>
      </c>
      <c r="AD208" s="58">
        <v>0</v>
      </c>
      <c r="AE208" s="58">
        <v>0</v>
      </c>
      <c r="AF208" s="58">
        <v>0</v>
      </c>
      <c r="AG208" s="58" t="str">
        <f>VLOOKUP(BHRAF201920[[#This Row],[OrgID]],'Practice Panel'!$A$14:$F$129,4,FALSE)</f>
        <v>Havering</v>
      </c>
      <c r="AH208" s="58" t="str">
        <f>VLOOKUP(BHRAF201920[[#This Row],[OrgID]],'Practice Panel'!$A$14:$F$129,6,FALSE)</f>
        <v>Havering South</v>
      </c>
    </row>
    <row r="209" spans="1:34">
      <c r="A209" s="1" t="s">
        <v>406</v>
      </c>
      <c r="B209" s="57">
        <v>44044</v>
      </c>
      <c r="C209" s="57">
        <v>44046</v>
      </c>
      <c r="D209" s="1" t="s">
        <v>248</v>
      </c>
      <c r="E209" s="58">
        <v>586</v>
      </c>
      <c r="F209" s="58">
        <v>0</v>
      </c>
      <c r="G209" s="58">
        <v>0</v>
      </c>
      <c r="H209" s="1">
        <v>0</v>
      </c>
      <c r="I209" s="58">
        <v>0</v>
      </c>
      <c r="J209" s="58">
        <v>0</v>
      </c>
      <c r="K209" s="58">
        <v>0</v>
      </c>
      <c r="L209" s="58">
        <v>0</v>
      </c>
      <c r="M209" s="58">
        <v>0</v>
      </c>
      <c r="N209" s="58">
        <v>0</v>
      </c>
      <c r="O209" s="58">
        <v>0</v>
      </c>
      <c r="P209" s="58">
        <v>0</v>
      </c>
      <c r="Q209" s="58">
        <v>0</v>
      </c>
      <c r="R209" s="58">
        <v>0</v>
      </c>
      <c r="S209" s="58">
        <v>0</v>
      </c>
      <c r="T209" s="58">
        <v>0</v>
      </c>
      <c r="U209" s="58">
        <v>0</v>
      </c>
      <c r="V209" s="58">
        <v>0</v>
      </c>
      <c r="W209" s="58">
        <v>1</v>
      </c>
      <c r="X209" s="58">
        <v>0</v>
      </c>
      <c r="Y209" s="58">
        <v>0</v>
      </c>
      <c r="Z209" s="58">
        <v>0</v>
      </c>
      <c r="AA209" s="58">
        <v>0</v>
      </c>
      <c r="AB209" s="58">
        <v>0</v>
      </c>
      <c r="AC209" s="58">
        <v>1</v>
      </c>
      <c r="AD209" s="58">
        <v>0</v>
      </c>
      <c r="AE209" s="58">
        <v>0</v>
      </c>
      <c r="AF209" s="58">
        <v>0</v>
      </c>
      <c r="AG209" s="58" t="str">
        <f>VLOOKUP(BHRAF201920[[#This Row],[OrgID]],'Practice Panel'!$A$14:$F$129,4,FALSE)</f>
        <v>Havering</v>
      </c>
      <c r="AH209" s="58" t="str">
        <f>VLOOKUP(BHRAF201920[[#This Row],[OrgID]],'Practice Panel'!$A$14:$F$129,6,FALSE)</f>
        <v>Havering Crest</v>
      </c>
    </row>
    <row r="210" spans="1:34">
      <c r="A210" s="1" t="s">
        <v>406</v>
      </c>
      <c r="B210" s="57">
        <v>44044</v>
      </c>
      <c r="C210" s="57">
        <v>44046</v>
      </c>
      <c r="D210" s="1" t="s">
        <v>346</v>
      </c>
      <c r="E210" s="58">
        <v>2213</v>
      </c>
      <c r="F210" s="58">
        <v>0</v>
      </c>
      <c r="G210" s="58">
        <v>0</v>
      </c>
      <c r="H210" s="1">
        <v>0</v>
      </c>
      <c r="I210" s="58">
        <v>0</v>
      </c>
      <c r="J210" s="58">
        <v>0</v>
      </c>
      <c r="K210" s="58">
        <v>0</v>
      </c>
      <c r="L210" s="58">
        <v>0</v>
      </c>
      <c r="M210" s="58">
        <v>0</v>
      </c>
      <c r="N210" s="58">
        <v>0</v>
      </c>
      <c r="O210" s="58">
        <v>0</v>
      </c>
      <c r="P210" s="58">
        <v>0</v>
      </c>
      <c r="Q210" s="58">
        <v>2</v>
      </c>
      <c r="R210" s="58">
        <v>0</v>
      </c>
      <c r="S210" s="58">
        <v>0</v>
      </c>
      <c r="T210" s="58">
        <v>0</v>
      </c>
      <c r="U210" s="58">
        <v>0</v>
      </c>
      <c r="V210" s="58">
        <v>0</v>
      </c>
      <c r="W210" s="58">
        <v>7</v>
      </c>
      <c r="X210" s="58">
        <v>4</v>
      </c>
      <c r="Y210" s="58">
        <v>3</v>
      </c>
      <c r="Z210" s="58">
        <v>4</v>
      </c>
      <c r="AA210" s="58">
        <v>0</v>
      </c>
      <c r="AB210" s="58">
        <v>0</v>
      </c>
      <c r="AC210" s="58">
        <v>7</v>
      </c>
      <c r="AD210" s="58">
        <v>0</v>
      </c>
      <c r="AE210" s="58">
        <v>0</v>
      </c>
      <c r="AF210" s="58">
        <v>0</v>
      </c>
      <c r="AG210" s="58" t="str">
        <f>VLOOKUP(BHRAF201920[[#This Row],[OrgID]],'Practice Panel'!$A$14:$F$129,4,FALSE)</f>
        <v>Redbridge</v>
      </c>
      <c r="AH210" s="58" t="str">
        <f>VLOOKUP(BHRAF201920[[#This Row],[OrgID]],'Practice Panel'!$A$14:$F$129,6,FALSE)</f>
        <v>Fairlop</v>
      </c>
    </row>
    <row r="211" spans="1:34">
      <c r="A211" s="1" t="s">
        <v>406</v>
      </c>
      <c r="B211" s="57">
        <v>44044</v>
      </c>
      <c r="C211" s="57">
        <v>44046</v>
      </c>
      <c r="D211" s="1" t="s">
        <v>314</v>
      </c>
      <c r="E211" s="58">
        <v>1251</v>
      </c>
      <c r="F211" s="58">
        <v>2</v>
      </c>
      <c r="G211" s="58">
        <v>2</v>
      </c>
      <c r="H211" s="1">
        <v>0</v>
      </c>
      <c r="I211" s="58">
        <v>0</v>
      </c>
      <c r="J211" s="58">
        <v>0</v>
      </c>
      <c r="K211" s="58">
        <v>0</v>
      </c>
      <c r="L211" s="58">
        <v>0</v>
      </c>
      <c r="M211" s="58">
        <v>0</v>
      </c>
      <c r="N211" s="58">
        <v>0</v>
      </c>
      <c r="O211" s="58">
        <v>0</v>
      </c>
      <c r="P211" s="58">
        <v>0</v>
      </c>
      <c r="Q211" s="58">
        <v>3</v>
      </c>
      <c r="R211" s="58">
        <v>0</v>
      </c>
      <c r="S211" s="58">
        <v>0</v>
      </c>
      <c r="T211" s="58">
        <v>0</v>
      </c>
      <c r="U211" s="58">
        <v>0</v>
      </c>
      <c r="V211" s="58">
        <v>0</v>
      </c>
      <c r="W211" s="58">
        <v>3</v>
      </c>
      <c r="X211" s="58">
        <v>2</v>
      </c>
      <c r="Y211" s="58">
        <v>1</v>
      </c>
      <c r="Z211" s="58">
        <v>3</v>
      </c>
      <c r="AA211" s="58">
        <v>0</v>
      </c>
      <c r="AB211" s="58">
        <v>0</v>
      </c>
      <c r="AC211" s="58">
        <v>3</v>
      </c>
      <c r="AD211" s="58">
        <v>0</v>
      </c>
      <c r="AE211" s="58">
        <v>0</v>
      </c>
      <c r="AF211" s="58">
        <v>0</v>
      </c>
      <c r="AG211" s="58" t="str">
        <f>VLOOKUP(BHRAF201920[[#This Row],[OrgID]],'Practice Panel'!$A$14:$F$129,4,FALSE)</f>
        <v>Havering</v>
      </c>
      <c r="AH211" s="58" t="str">
        <f>VLOOKUP(BHRAF201920[[#This Row],[OrgID]],'Practice Panel'!$A$14:$F$129,6,FALSE)</f>
        <v>Havering South</v>
      </c>
    </row>
    <row r="212" spans="1:34">
      <c r="A212" s="1" t="s">
        <v>406</v>
      </c>
      <c r="B212" s="57">
        <v>44044</v>
      </c>
      <c r="C212" s="57">
        <v>44046</v>
      </c>
      <c r="D212" s="1" t="s">
        <v>396</v>
      </c>
      <c r="E212" s="58">
        <v>6598</v>
      </c>
      <c r="F212" s="58">
        <v>16</v>
      </c>
      <c r="G212" s="58">
        <v>15</v>
      </c>
      <c r="H212" s="1">
        <v>1</v>
      </c>
      <c r="I212" s="58">
        <v>0</v>
      </c>
      <c r="J212" s="58">
        <v>1</v>
      </c>
      <c r="K212" s="58">
        <v>0</v>
      </c>
      <c r="L212" s="58">
        <v>0</v>
      </c>
      <c r="M212" s="58">
        <v>1</v>
      </c>
      <c r="N212" s="58">
        <v>0</v>
      </c>
      <c r="O212" s="58">
        <v>1</v>
      </c>
      <c r="P212" s="58">
        <v>0</v>
      </c>
      <c r="Q212" s="58">
        <v>0</v>
      </c>
      <c r="R212" s="58">
        <v>1</v>
      </c>
      <c r="S212" s="58">
        <v>0</v>
      </c>
      <c r="T212" s="58">
        <v>0</v>
      </c>
      <c r="U212" s="58">
        <v>1</v>
      </c>
      <c r="V212" s="58">
        <v>1</v>
      </c>
      <c r="W212" s="58">
        <v>1</v>
      </c>
      <c r="X212" s="58">
        <v>1</v>
      </c>
      <c r="Y212" s="58">
        <v>1</v>
      </c>
      <c r="Z212" s="58">
        <v>1</v>
      </c>
      <c r="AA212" s="58">
        <v>0</v>
      </c>
      <c r="AB212" s="58">
        <v>0</v>
      </c>
      <c r="AC212" s="58">
        <v>4</v>
      </c>
      <c r="AD212" s="58">
        <v>0</v>
      </c>
      <c r="AE212" s="58">
        <v>1</v>
      </c>
      <c r="AF212" s="58">
        <v>0</v>
      </c>
      <c r="AG212" s="58" t="str">
        <f>VLOOKUP(BHRAF201920[[#This Row],[OrgID]],'Practice Panel'!$A$14:$F$129,4,FALSE)</f>
        <v>Redbridge</v>
      </c>
      <c r="AH212" s="58" t="str">
        <f>VLOOKUP(BHRAF201920[[#This Row],[OrgID]],'Practice Panel'!$A$14:$F$129,6,FALSE)</f>
        <v>NewCross Alliance</v>
      </c>
    </row>
    <row r="213" spans="1:34">
      <c r="A213" s="1" t="s">
        <v>406</v>
      </c>
      <c r="B213" s="57">
        <v>44044</v>
      </c>
      <c r="C213" s="57">
        <v>44046</v>
      </c>
      <c r="D213" s="1" t="s">
        <v>370</v>
      </c>
      <c r="E213" s="58">
        <v>3754</v>
      </c>
      <c r="F213" s="58">
        <v>6</v>
      </c>
      <c r="G213" s="58">
        <v>6</v>
      </c>
      <c r="H213" s="1">
        <v>0</v>
      </c>
      <c r="I213" s="58">
        <v>0</v>
      </c>
      <c r="J213" s="58">
        <v>1</v>
      </c>
      <c r="K213" s="58">
        <v>1</v>
      </c>
      <c r="L213" s="58">
        <v>1</v>
      </c>
      <c r="M213" s="58">
        <v>1</v>
      </c>
      <c r="N213" s="58">
        <v>0</v>
      </c>
      <c r="O213" s="58">
        <v>1</v>
      </c>
      <c r="P213" s="58">
        <v>0</v>
      </c>
      <c r="Q213" s="58">
        <v>1</v>
      </c>
      <c r="R213" s="58">
        <v>1</v>
      </c>
      <c r="S213" s="58">
        <v>0</v>
      </c>
      <c r="T213" s="58">
        <v>0</v>
      </c>
      <c r="U213" s="58">
        <v>1</v>
      </c>
      <c r="V213" s="58">
        <v>1</v>
      </c>
      <c r="W213" s="58">
        <v>1</v>
      </c>
      <c r="X213" s="58">
        <v>1</v>
      </c>
      <c r="Y213" s="58">
        <v>1</v>
      </c>
      <c r="Z213" s="58">
        <v>1</v>
      </c>
      <c r="AA213" s="58">
        <v>1</v>
      </c>
      <c r="AB213" s="58">
        <v>0</v>
      </c>
      <c r="AC213" s="58">
        <v>1</v>
      </c>
      <c r="AD213" s="58">
        <v>1</v>
      </c>
      <c r="AE213" s="58">
        <v>1</v>
      </c>
      <c r="AF213" s="58">
        <v>0</v>
      </c>
      <c r="AG213" s="58" t="str">
        <f>VLOOKUP(BHRAF201920[[#This Row],[OrgID]],'Practice Panel'!$A$14:$F$129,4,FALSE)</f>
        <v>Redbridge</v>
      </c>
      <c r="AH213" s="58" t="str">
        <f>VLOOKUP(BHRAF201920[[#This Row],[OrgID]],'Practice Panel'!$A$14:$F$129,6,FALSE)</f>
        <v>Wanstead &amp; Woodford</v>
      </c>
    </row>
    <row r="214" spans="1:34">
      <c r="A214" s="1" t="s">
        <v>406</v>
      </c>
      <c r="B214" s="57">
        <v>44044</v>
      </c>
      <c r="C214" s="57">
        <v>44046</v>
      </c>
      <c r="D214" s="1" t="s">
        <v>378</v>
      </c>
      <c r="E214" s="58">
        <v>1519</v>
      </c>
      <c r="F214" s="58">
        <v>3</v>
      </c>
      <c r="G214" s="58">
        <v>2</v>
      </c>
      <c r="H214" s="1">
        <v>1</v>
      </c>
      <c r="I214" s="58">
        <v>1</v>
      </c>
      <c r="J214" s="58">
        <v>1</v>
      </c>
      <c r="K214" s="58">
        <v>1</v>
      </c>
      <c r="L214" s="58">
        <v>1</v>
      </c>
      <c r="M214" s="58">
        <v>1</v>
      </c>
      <c r="N214" s="58">
        <v>0</v>
      </c>
      <c r="O214" s="58">
        <v>1</v>
      </c>
      <c r="P214" s="58">
        <v>0</v>
      </c>
      <c r="Q214" s="58">
        <v>0</v>
      </c>
      <c r="R214" s="58">
        <v>1</v>
      </c>
      <c r="S214" s="58">
        <v>0</v>
      </c>
      <c r="T214" s="58">
        <v>0</v>
      </c>
      <c r="U214" s="58">
        <v>0</v>
      </c>
      <c r="V214" s="58">
        <v>0</v>
      </c>
      <c r="W214" s="58">
        <v>0</v>
      </c>
      <c r="X214" s="58">
        <v>0</v>
      </c>
      <c r="Y214" s="58">
        <v>0</v>
      </c>
      <c r="Z214" s="58">
        <v>0</v>
      </c>
      <c r="AA214" s="58">
        <v>0</v>
      </c>
      <c r="AB214" s="58">
        <v>0</v>
      </c>
      <c r="AC214" s="58">
        <v>7</v>
      </c>
      <c r="AD214" s="58">
        <v>1</v>
      </c>
      <c r="AE214" s="58">
        <v>0</v>
      </c>
      <c r="AF214" s="58">
        <v>0</v>
      </c>
      <c r="AG214" s="58" t="str">
        <f>VLOOKUP(BHRAF201920[[#This Row],[OrgID]],'Practice Panel'!$A$14:$F$129,4,FALSE)</f>
        <v>Redbridge</v>
      </c>
      <c r="AH214" s="58" t="str">
        <f>VLOOKUP(BHRAF201920[[#This Row],[OrgID]],'Practice Panel'!$A$14:$F$129,6,FALSE)</f>
        <v>Wanstead &amp; Woodford</v>
      </c>
    </row>
    <row r="215" spans="1:34">
      <c r="A215" s="1" t="s">
        <v>406</v>
      </c>
      <c r="B215" s="57">
        <v>44044</v>
      </c>
      <c r="C215" s="57">
        <v>44046</v>
      </c>
      <c r="D215" s="1" t="s">
        <v>268</v>
      </c>
      <c r="E215" s="58">
        <v>2872</v>
      </c>
      <c r="F215" s="58">
        <v>4</v>
      </c>
      <c r="G215" s="58">
        <v>4</v>
      </c>
      <c r="H215" s="1">
        <v>0</v>
      </c>
      <c r="I215" s="58">
        <v>0</v>
      </c>
      <c r="J215" s="58">
        <v>1</v>
      </c>
      <c r="K215" s="58">
        <v>1</v>
      </c>
      <c r="L215" s="58">
        <v>1</v>
      </c>
      <c r="M215" s="58">
        <v>1</v>
      </c>
      <c r="N215" s="58">
        <v>0</v>
      </c>
      <c r="O215" s="58">
        <v>1</v>
      </c>
      <c r="P215" s="58">
        <v>0</v>
      </c>
      <c r="Q215" s="58">
        <v>1</v>
      </c>
      <c r="R215" s="58">
        <v>1</v>
      </c>
      <c r="S215" s="58">
        <v>0</v>
      </c>
      <c r="T215" s="58">
        <v>0</v>
      </c>
      <c r="U215" s="58">
        <v>1</v>
      </c>
      <c r="V215" s="58">
        <v>1</v>
      </c>
      <c r="W215" s="58">
        <v>0</v>
      </c>
      <c r="X215" s="58">
        <v>0</v>
      </c>
      <c r="Y215" s="58">
        <v>0</v>
      </c>
      <c r="Z215" s="58">
        <v>0</v>
      </c>
      <c r="AA215" s="58">
        <v>0</v>
      </c>
      <c r="AB215" s="58">
        <v>0</v>
      </c>
      <c r="AC215" s="58">
        <v>1</v>
      </c>
      <c r="AD215" s="58">
        <v>1</v>
      </c>
      <c r="AE215" s="58">
        <v>1</v>
      </c>
      <c r="AF215" s="58">
        <v>0</v>
      </c>
      <c r="AG215" s="58" t="str">
        <f>VLOOKUP(BHRAF201920[[#This Row],[OrgID]],'Practice Panel'!$A$14:$F$129,4,FALSE)</f>
        <v>Havering</v>
      </c>
      <c r="AH215" s="58" t="str">
        <f>VLOOKUP(BHRAF201920[[#This Row],[OrgID]],'Practice Panel'!$A$14:$F$129,6,FALSE)</f>
        <v>Havering North</v>
      </c>
    </row>
    <row r="216" spans="1:34">
      <c r="A216" s="1" t="s">
        <v>406</v>
      </c>
      <c r="B216" s="57">
        <v>44044</v>
      </c>
      <c r="C216" s="57">
        <v>44046</v>
      </c>
      <c r="D216" s="1" t="s">
        <v>364</v>
      </c>
      <c r="E216" s="58">
        <v>3719</v>
      </c>
      <c r="F216" s="58">
        <v>3</v>
      </c>
      <c r="G216" s="58">
        <v>3</v>
      </c>
      <c r="H216" s="1">
        <v>0</v>
      </c>
      <c r="I216" s="58">
        <v>0</v>
      </c>
      <c r="J216" s="58">
        <v>1</v>
      </c>
      <c r="K216" s="58">
        <v>1</v>
      </c>
      <c r="L216" s="58">
        <v>1</v>
      </c>
      <c r="M216" s="58">
        <v>1</v>
      </c>
      <c r="N216" s="58">
        <v>0</v>
      </c>
      <c r="O216" s="58">
        <v>1</v>
      </c>
      <c r="P216" s="58">
        <v>1</v>
      </c>
      <c r="Q216" s="58">
        <v>1</v>
      </c>
      <c r="R216" s="58">
        <v>1</v>
      </c>
      <c r="S216" s="58">
        <v>0</v>
      </c>
      <c r="T216" s="58">
        <v>0</v>
      </c>
      <c r="U216" s="58">
        <v>1</v>
      </c>
      <c r="V216" s="58">
        <v>1</v>
      </c>
      <c r="W216" s="58">
        <v>1</v>
      </c>
      <c r="X216" s="58">
        <v>1</v>
      </c>
      <c r="Y216" s="58">
        <v>1</v>
      </c>
      <c r="Z216" s="58">
        <v>1</v>
      </c>
      <c r="AA216" s="58">
        <v>1</v>
      </c>
      <c r="AB216" s="58">
        <v>0</v>
      </c>
      <c r="AC216" s="58">
        <v>7</v>
      </c>
      <c r="AD216" s="58">
        <v>1</v>
      </c>
      <c r="AE216" s="58">
        <v>1</v>
      </c>
      <c r="AF216" s="58">
        <v>0</v>
      </c>
      <c r="AG216" s="58" t="str">
        <f>VLOOKUP(BHRAF201920[[#This Row],[OrgID]],'Practice Panel'!$A$14:$F$129,4,FALSE)</f>
        <v>Redbridge</v>
      </c>
      <c r="AH216" s="58" t="str">
        <f>VLOOKUP(BHRAF201920[[#This Row],[OrgID]],'Practice Panel'!$A$14:$F$129,6,FALSE)</f>
        <v>Wanstead &amp; Woodford</v>
      </c>
    </row>
    <row r="217" spans="1:34">
      <c r="A217" s="1" t="s">
        <v>406</v>
      </c>
      <c r="B217" s="57">
        <v>44044</v>
      </c>
      <c r="C217" s="57">
        <v>44046</v>
      </c>
      <c r="D217" s="1" t="s">
        <v>85</v>
      </c>
      <c r="E217" s="58">
        <v>752</v>
      </c>
      <c r="F217" s="58">
        <v>0</v>
      </c>
      <c r="G217" s="58">
        <v>0</v>
      </c>
      <c r="H217" s="1">
        <v>0</v>
      </c>
      <c r="I217" s="58">
        <v>0</v>
      </c>
      <c r="J217" s="58">
        <v>1</v>
      </c>
      <c r="K217" s="58">
        <v>1</v>
      </c>
      <c r="L217" s="58">
        <v>1</v>
      </c>
      <c r="M217" s="58">
        <v>1</v>
      </c>
      <c r="N217" s="58">
        <v>0</v>
      </c>
      <c r="O217" s="58">
        <v>1</v>
      </c>
      <c r="P217" s="58">
        <v>1</v>
      </c>
      <c r="Q217" s="58">
        <v>0</v>
      </c>
      <c r="R217" s="58">
        <v>1</v>
      </c>
      <c r="S217" s="58">
        <v>0</v>
      </c>
      <c r="T217" s="58">
        <v>0</v>
      </c>
      <c r="U217" s="58">
        <v>0</v>
      </c>
      <c r="V217" s="58">
        <v>0</v>
      </c>
      <c r="W217" s="58">
        <v>1</v>
      </c>
      <c r="X217" s="58">
        <v>1</v>
      </c>
      <c r="Y217" s="58">
        <v>0</v>
      </c>
      <c r="Z217" s="58">
        <v>1</v>
      </c>
      <c r="AA217" s="58">
        <v>0</v>
      </c>
      <c r="AB217" s="58">
        <v>0</v>
      </c>
      <c r="AC217" s="58">
        <v>2</v>
      </c>
      <c r="AD217" s="58">
        <v>1</v>
      </c>
      <c r="AE217" s="58">
        <v>0</v>
      </c>
      <c r="AF217" s="58">
        <v>0</v>
      </c>
      <c r="AG217" s="58" t="str">
        <f>VLOOKUP(BHRAF201920[[#This Row],[OrgID]],'Practice Panel'!$A$14:$F$129,4,FALSE)</f>
        <v>Barking</v>
      </c>
      <c r="AH217" s="58" t="str">
        <f>VLOOKUP(BHRAF201920[[#This Row],[OrgID]],'Practice Panel'!$A$14:$F$129,6,FALSE)</f>
        <v>North</v>
      </c>
    </row>
    <row r="218" spans="1:34">
      <c r="A218" s="1" t="s">
        <v>406</v>
      </c>
      <c r="B218" s="57">
        <v>44044</v>
      </c>
      <c r="C218" s="57">
        <v>44046</v>
      </c>
      <c r="D218" s="1" t="s">
        <v>380</v>
      </c>
      <c r="E218" s="58">
        <v>2626</v>
      </c>
      <c r="F218" s="58">
        <v>17</v>
      </c>
      <c r="G218" s="58">
        <v>17</v>
      </c>
      <c r="H218" s="1">
        <v>0</v>
      </c>
      <c r="I218" s="58">
        <v>0</v>
      </c>
      <c r="J218" s="58">
        <v>1</v>
      </c>
      <c r="K218" s="58">
        <v>0</v>
      </c>
      <c r="L218" s="58">
        <v>1</v>
      </c>
      <c r="M218" s="58">
        <v>1</v>
      </c>
      <c r="N218" s="58">
        <v>0</v>
      </c>
      <c r="O218" s="58">
        <v>1</v>
      </c>
      <c r="P218" s="58">
        <v>1</v>
      </c>
      <c r="Q218" s="58">
        <v>0</v>
      </c>
      <c r="R218" s="58">
        <v>1</v>
      </c>
      <c r="S218" s="58">
        <v>2</v>
      </c>
      <c r="T218" s="58">
        <v>2</v>
      </c>
      <c r="U218" s="58">
        <v>1</v>
      </c>
      <c r="V218" s="58">
        <v>0</v>
      </c>
      <c r="W218" s="58">
        <v>1</v>
      </c>
      <c r="X218" s="58">
        <v>1</v>
      </c>
      <c r="Y218" s="58">
        <v>1</v>
      </c>
      <c r="Z218" s="58">
        <v>1</v>
      </c>
      <c r="AA218" s="58">
        <v>1</v>
      </c>
      <c r="AB218" s="58">
        <v>1</v>
      </c>
      <c r="AC218" s="58">
        <v>4</v>
      </c>
      <c r="AD218" s="58">
        <v>0</v>
      </c>
      <c r="AE218" s="58">
        <v>0</v>
      </c>
      <c r="AF218" s="58">
        <v>0</v>
      </c>
      <c r="AG218" s="58" t="str">
        <f>VLOOKUP(BHRAF201920[[#This Row],[OrgID]],'Practice Panel'!$A$14:$F$129,4,FALSE)</f>
        <v>Redbridge</v>
      </c>
      <c r="AH218" s="58" t="str">
        <f>VLOOKUP(BHRAF201920[[#This Row],[OrgID]],'Practice Panel'!$A$14:$F$129,6,FALSE)</f>
        <v>Wanstead &amp; Woodford</v>
      </c>
    </row>
    <row r="219" spans="1:34">
      <c r="A219" s="1" t="s">
        <v>406</v>
      </c>
      <c r="B219" s="57">
        <v>44044</v>
      </c>
      <c r="C219" s="57">
        <v>44046</v>
      </c>
      <c r="D219" s="1" t="s">
        <v>354</v>
      </c>
      <c r="E219" s="58">
        <v>2707</v>
      </c>
      <c r="F219" s="58">
        <v>10</v>
      </c>
      <c r="G219" s="58">
        <v>10</v>
      </c>
      <c r="H219" s="1">
        <v>0</v>
      </c>
      <c r="I219" s="58">
        <v>0</v>
      </c>
      <c r="J219" s="58">
        <v>1</v>
      </c>
      <c r="K219" s="58">
        <v>0</v>
      </c>
      <c r="L219" s="58">
        <v>1</v>
      </c>
      <c r="M219" s="58">
        <v>0</v>
      </c>
      <c r="N219" s="58">
        <v>0</v>
      </c>
      <c r="O219" s="58">
        <v>1</v>
      </c>
      <c r="P219" s="58">
        <v>1</v>
      </c>
      <c r="Q219" s="58">
        <v>0</v>
      </c>
      <c r="R219" s="58">
        <v>1</v>
      </c>
      <c r="S219" s="58">
        <v>0</v>
      </c>
      <c r="T219" s="58">
        <v>0</v>
      </c>
      <c r="U219" s="58">
        <v>0</v>
      </c>
      <c r="V219" s="58">
        <v>0</v>
      </c>
      <c r="W219" s="58">
        <v>1</v>
      </c>
      <c r="X219" s="58">
        <v>1</v>
      </c>
      <c r="Y219" s="58">
        <v>1</v>
      </c>
      <c r="Z219" s="58">
        <v>1</v>
      </c>
      <c r="AA219" s="58">
        <v>0</v>
      </c>
      <c r="AB219" s="58">
        <v>0</v>
      </c>
      <c r="AC219" s="58">
        <v>1</v>
      </c>
      <c r="AD219" s="58">
        <v>0</v>
      </c>
      <c r="AE219" s="58">
        <v>0</v>
      </c>
      <c r="AF219" s="58">
        <v>0</v>
      </c>
      <c r="AG219" s="58" t="str">
        <f>VLOOKUP(BHRAF201920[[#This Row],[OrgID]],'Practice Panel'!$A$14:$F$129,4,FALSE)</f>
        <v>Redbridge</v>
      </c>
      <c r="AH219" s="58" t="str">
        <f>VLOOKUP(BHRAF201920[[#This Row],[OrgID]],'Practice Panel'!$A$14:$F$129,6,FALSE)</f>
        <v>Seven Kings</v>
      </c>
    </row>
    <row r="220" spans="1:34">
      <c r="A220" s="1" t="s">
        <v>406</v>
      </c>
      <c r="B220" s="57">
        <v>44044</v>
      </c>
      <c r="C220" s="57">
        <v>44046</v>
      </c>
      <c r="D220" s="1" t="s">
        <v>234</v>
      </c>
      <c r="E220" s="58">
        <v>4896</v>
      </c>
      <c r="F220" s="58">
        <v>1</v>
      </c>
      <c r="G220" s="58">
        <v>1</v>
      </c>
      <c r="H220" s="1">
        <v>0</v>
      </c>
      <c r="I220" s="58">
        <v>0</v>
      </c>
      <c r="J220" s="58">
        <v>1</v>
      </c>
      <c r="K220" s="58">
        <v>0</v>
      </c>
      <c r="L220" s="58">
        <v>1</v>
      </c>
      <c r="M220" s="58">
        <v>1</v>
      </c>
      <c r="N220" s="58">
        <v>0</v>
      </c>
      <c r="O220" s="58">
        <v>1</v>
      </c>
      <c r="P220" s="58">
        <v>1</v>
      </c>
      <c r="Q220" s="58">
        <v>1</v>
      </c>
      <c r="R220" s="58">
        <v>1</v>
      </c>
      <c r="S220" s="58">
        <v>0</v>
      </c>
      <c r="T220" s="58">
        <v>0</v>
      </c>
      <c r="U220" s="58">
        <v>0</v>
      </c>
      <c r="V220" s="58">
        <v>0</v>
      </c>
      <c r="W220" s="58">
        <v>1</v>
      </c>
      <c r="X220" s="58">
        <v>1</v>
      </c>
      <c r="Y220" s="58">
        <v>0</v>
      </c>
      <c r="Z220" s="58">
        <v>1</v>
      </c>
      <c r="AA220" s="58">
        <v>0</v>
      </c>
      <c r="AB220" s="58">
        <v>0</v>
      </c>
      <c r="AC220" s="58">
        <v>6</v>
      </c>
      <c r="AD220" s="58">
        <v>0</v>
      </c>
      <c r="AE220" s="58">
        <v>0</v>
      </c>
      <c r="AF220" s="58">
        <v>0</v>
      </c>
      <c r="AG220" s="58" t="str">
        <f>VLOOKUP(BHRAF201920[[#This Row],[OrgID]],'Practice Panel'!$A$14:$F$129,4,FALSE)</f>
        <v>Havering</v>
      </c>
      <c r="AH220" s="58" t="str">
        <f>VLOOKUP(BHRAF201920[[#This Row],[OrgID]],'Practice Panel'!$A$14:$F$129,6,FALSE)</f>
        <v>Havering Crest</v>
      </c>
    </row>
    <row r="221" spans="1:34">
      <c r="A221" s="1" t="s">
        <v>406</v>
      </c>
      <c r="B221" s="57">
        <v>44044</v>
      </c>
      <c r="C221" s="57">
        <v>44046</v>
      </c>
      <c r="D221" s="1" t="s">
        <v>254</v>
      </c>
      <c r="E221" s="58">
        <v>7868</v>
      </c>
      <c r="F221" s="58">
        <v>28</v>
      </c>
      <c r="G221" s="58">
        <v>28</v>
      </c>
      <c r="H221" s="1">
        <v>0</v>
      </c>
      <c r="I221" s="58">
        <v>0</v>
      </c>
      <c r="J221" s="58">
        <v>1</v>
      </c>
      <c r="K221" s="58">
        <v>1</v>
      </c>
      <c r="L221" s="58">
        <v>1</v>
      </c>
      <c r="M221" s="58">
        <v>1</v>
      </c>
      <c r="N221" s="58">
        <v>0</v>
      </c>
      <c r="O221" s="58">
        <v>1</v>
      </c>
      <c r="P221" s="58">
        <v>1</v>
      </c>
      <c r="Q221" s="58">
        <v>1</v>
      </c>
      <c r="R221" s="58">
        <v>1</v>
      </c>
      <c r="S221" s="58">
        <v>1</v>
      </c>
      <c r="T221" s="58">
        <v>0</v>
      </c>
      <c r="U221" s="58">
        <v>2</v>
      </c>
      <c r="V221" s="58">
        <v>1</v>
      </c>
      <c r="W221" s="58">
        <v>1</v>
      </c>
      <c r="X221" s="58">
        <v>1</v>
      </c>
      <c r="Y221" s="58">
        <v>1</v>
      </c>
      <c r="Z221" s="58">
        <v>1</v>
      </c>
      <c r="AA221" s="58">
        <v>1</v>
      </c>
      <c r="AB221" s="58">
        <v>1</v>
      </c>
      <c r="AC221" s="58">
        <v>21</v>
      </c>
      <c r="AD221" s="58">
        <v>1</v>
      </c>
      <c r="AE221" s="58">
        <v>1</v>
      </c>
      <c r="AF221" s="58">
        <v>0</v>
      </c>
      <c r="AG221" s="58" t="str">
        <f>VLOOKUP(BHRAF201920[[#This Row],[OrgID]],'Practice Panel'!$A$14:$F$129,4,FALSE)</f>
        <v>Havering</v>
      </c>
      <c r="AH221" s="58" t="str">
        <f>VLOOKUP(BHRAF201920[[#This Row],[OrgID]],'Practice Panel'!$A$14:$F$129,6,FALSE)</f>
        <v>Havering Marshall</v>
      </c>
    </row>
    <row r="222" spans="1:34">
      <c r="A222" s="1" t="s">
        <v>406</v>
      </c>
      <c r="B222" s="57">
        <v>44044</v>
      </c>
      <c r="C222" s="57">
        <v>44046</v>
      </c>
      <c r="D222" s="1" t="s">
        <v>26</v>
      </c>
      <c r="E222" s="58">
        <v>2005</v>
      </c>
      <c r="F222" s="58">
        <v>10</v>
      </c>
      <c r="G222" s="58">
        <v>10</v>
      </c>
      <c r="H222" s="1">
        <v>0</v>
      </c>
      <c r="I222" s="58">
        <v>0</v>
      </c>
      <c r="J222" s="58">
        <v>1</v>
      </c>
      <c r="K222" s="58">
        <v>1</v>
      </c>
      <c r="L222" s="58">
        <v>1</v>
      </c>
      <c r="M222" s="58">
        <v>1</v>
      </c>
      <c r="N222" s="58">
        <v>0</v>
      </c>
      <c r="O222" s="58">
        <v>1</v>
      </c>
      <c r="P222" s="58">
        <v>1</v>
      </c>
      <c r="Q222" s="58">
        <v>1</v>
      </c>
      <c r="R222" s="58">
        <v>0</v>
      </c>
      <c r="S222" s="58">
        <v>0</v>
      </c>
      <c r="T222" s="58">
        <v>0</v>
      </c>
      <c r="U222" s="58">
        <v>0</v>
      </c>
      <c r="V222" s="58">
        <v>0</v>
      </c>
      <c r="W222" s="58">
        <v>0</v>
      </c>
      <c r="X222" s="58">
        <v>0</v>
      </c>
      <c r="Y222" s="58">
        <v>0</v>
      </c>
      <c r="Z222" s="58">
        <v>0</v>
      </c>
      <c r="AA222" s="58">
        <v>0</v>
      </c>
      <c r="AB222" s="58">
        <v>0</v>
      </c>
      <c r="AC222" s="58">
        <v>4</v>
      </c>
      <c r="AD222" s="58">
        <v>0</v>
      </c>
      <c r="AE222" s="58">
        <v>0</v>
      </c>
      <c r="AF222" s="58">
        <v>0</v>
      </c>
      <c r="AG222" s="58" t="str">
        <f>VLOOKUP(BHRAF201920[[#This Row],[OrgID]],'Practice Panel'!$A$14:$F$129,4,FALSE)</f>
        <v>Barking</v>
      </c>
      <c r="AH222" s="58" t="str">
        <f>VLOOKUP(BHRAF201920[[#This Row],[OrgID]],'Practice Panel'!$A$14:$F$129,6,FALSE)</f>
        <v>East</v>
      </c>
    </row>
    <row r="223" spans="1:34">
      <c r="A223" s="1" t="s">
        <v>406</v>
      </c>
      <c r="B223" s="57">
        <v>44044</v>
      </c>
      <c r="C223" s="57">
        <v>44046</v>
      </c>
      <c r="D223" s="1" t="s">
        <v>284</v>
      </c>
      <c r="E223" s="58">
        <v>2031</v>
      </c>
      <c r="F223" s="58">
        <v>2</v>
      </c>
      <c r="G223" s="58">
        <v>2</v>
      </c>
      <c r="H223" s="1">
        <v>0</v>
      </c>
      <c r="I223" s="58">
        <v>0</v>
      </c>
      <c r="J223" s="58">
        <v>2</v>
      </c>
      <c r="K223" s="58">
        <v>1</v>
      </c>
      <c r="L223" s="58">
        <v>2</v>
      </c>
      <c r="M223" s="58">
        <v>1</v>
      </c>
      <c r="N223" s="58">
        <v>0</v>
      </c>
      <c r="O223" s="58">
        <v>2</v>
      </c>
      <c r="P223" s="58">
        <v>2</v>
      </c>
      <c r="Q223" s="58">
        <v>2</v>
      </c>
      <c r="R223" s="58">
        <v>2</v>
      </c>
      <c r="S223" s="58">
        <v>0</v>
      </c>
      <c r="T223" s="58">
        <v>0</v>
      </c>
      <c r="U223" s="58">
        <v>2</v>
      </c>
      <c r="V223" s="58">
        <v>2</v>
      </c>
      <c r="W223" s="58">
        <v>2</v>
      </c>
      <c r="X223" s="58">
        <v>2</v>
      </c>
      <c r="Y223" s="58">
        <v>2</v>
      </c>
      <c r="Z223" s="58">
        <v>2</v>
      </c>
      <c r="AA223" s="58">
        <v>2</v>
      </c>
      <c r="AB223" s="58">
        <v>0</v>
      </c>
      <c r="AC223" s="58">
        <v>8</v>
      </c>
      <c r="AD223" s="58">
        <v>1</v>
      </c>
      <c r="AE223" s="58">
        <v>2</v>
      </c>
      <c r="AF223" s="58">
        <v>1</v>
      </c>
      <c r="AG223" s="58" t="str">
        <f>VLOOKUP(BHRAF201920[[#This Row],[OrgID]],'Practice Panel'!$A$14:$F$129,4,FALSE)</f>
        <v>Havering</v>
      </c>
      <c r="AH223" s="58" t="str">
        <f>VLOOKUP(BHRAF201920[[#This Row],[OrgID]],'Practice Panel'!$A$14:$F$129,6,FALSE)</f>
        <v>Havering South</v>
      </c>
    </row>
    <row r="224" spans="1:34">
      <c r="A224" s="1" t="s">
        <v>406</v>
      </c>
      <c r="B224" s="57">
        <v>44044</v>
      </c>
      <c r="C224" s="57"/>
      <c r="D224" s="1" t="s">
        <v>70</v>
      </c>
      <c r="E224" s="58">
        <v>583</v>
      </c>
      <c r="F224" s="58">
        <v>24</v>
      </c>
      <c r="G224" s="58">
        <v>21</v>
      </c>
      <c r="H224" s="1">
        <v>3</v>
      </c>
      <c r="I224" s="58">
        <v>0</v>
      </c>
      <c r="J224" s="58">
        <v>0</v>
      </c>
      <c r="K224" s="58">
        <v>0</v>
      </c>
      <c r="L224" s="58">
        <v>0</v>
      </c>
      <c r="M224" s="58">
        <v>0</v>
      </c>
      <c r="N224" s="58">
        <v>0</v>
      </c>
      <c r="O224" s="58">
        <v>0</v>
      </c>
      <c r="P224" s="58">
        <v>0</v>
      </c>
      <c r="Q224" s="58">
        <v>0</v>
      </c>
      <c r="R224" s="58">
        <v>0</v>
      </c>
      <c r="S224" s="58">
        <v>0</v>
      </c>
      <c r="T224" s="58">
        <v>0</v>
      </c>
      <c r="U224" s="58">
        <v>0</v>
      </c>
      <c r="V224" s="58">
        <v>0</v>
      </c>
      <c r="W224" s="58">
        <v>0</v>
      </c>
      <c r="X224" s="58">
        <v>0</v>
      </c>
      <c r="Y224" s="58">
        <v>0</v>
      </c>
      <c r="Z224" s="58">
        <v>0</v>
      </c>
      <c r="AA224" s="58">
        <v>0</v>
      </c>
      <c r="AB224" s="58">
        <v>0</v>
      </c>
      <c r="AC224" s="58">
        <v>3</v>
      </c>
      <c r="AD224" s="58">
        <v>0</v>
      </c>
      <c r="AE224" s="58">
        <v>0</v>
      </c>
      <c r="AF224" s="58">
        <v>0</v>
      </c>
      <c r="AG224" s="58" t="str">
        <f>VLOOKUP(BHRAF201920[[#This Row],[OrgID]],'Practice Panel'!$A$14:$F$129,4,FALSE)</f>
        <v>Barking</v>
      </c>
      <c r="AH224" s="58" t="str">
        <f>VLOOKUP(BHRAF201920[[#This Row],[OrgID]],'Practice Panel'!$A$14:$F$129,6,FALSE)</f>
        <v>West One</v>
      </c>
    </row>
    <row r="225" spans="1:34">
      <c r="A225" s="1" t="s">
        <v>406</v>
      </c>
      <c r="B225" s="57">
        <v>44044</v>
      </c>
      <c r="C225" s="57"/>
      <c r="D225" s="1" t="s">
        <v>384</v>
      </c>
      <c r="E225" s="58">
        <v>504</v>
      </c>
      <c r="F225" s="58">
        <v>1</v>
      </c>
      <c r="G225" s="58">
        <v>1</v>
      </c>
      <c r="H225" s="1">
        <v>0</v>
      </c>
      <c r="I225" s="58">
        <v>0</v>
      </c>
      <c r="J225" s="58">
        <v>0</v>
      </c>
      <c r="K225" s="58">
        <v>0</v>
      </c>
      <c r="L225" s="58">
        <v>0</v>
      </c>
      <c r="M225" s="58">
        <v>0</v>
      </c>
      <c r="N225" s="58">
        <v>0</v>
      </c>
      <c r="O225" s="58">
        <v>0</v>
      </c>
      <c r="P225" s="58">
        <v>0</v>
      </c>
      <c r="Q225" s="58">
        <v>0</v>
      </c>
      <c r="R225" s="58">
        <v>0</v>
      </c>
      <c r="S225" s="58">
        <v>0</v>
      </c>
      <c r="T225" s="58">
        <v>0</v>
      </c>
      <c r="U225" s="58">
        <v>0</v>
      </c>
      <c r="V225" s="58">
        <v>0</v>
      </c>
      <c r="W225" s="58">
        <v>0</v>
      </c>
      <c r="X225" s="58">
        <v>0</v>
      </c>
      <c r="Y225" s="58">
        <v>0</v>
      </c>
      <c r="Z225" s="58">
        <v>0</v>
      </c>
      <c r="AA225" s="58">
        <v>0</v>
      </c>
      <c r="AB225" s="58">
        <v>0</v>
      </c>
      <c r="AC225" s="58">
        <v>4</v>
      </c>
      <c r="AD225" s="58">
        <v>0</v>
      </c>
      <c r="AE225" s="58">
        <v>0</v>
      </c>
      <c r="AF225" s="58">
        <v>0</v>
      </c>
      <c r="AG225" s="58" t="str">
        <f>VLOOKUP(BHRAF201920[[#This Row],[OrgID]],'Practice Panel'!$A$14:$F$129,4,FALSE)</f>
        <v>Redbridge</v>
      </c>
      <c r="AH225" s="58" t="str">
        <f>VLOOKUP(BHRAF201920[[#This Row],[OrgID]],'Practice Panel'!$A$14:$F$129,6,FALSE)</f>
        <v>Wanstead &amp; Woodford</v>
      </c>
    </row>
    <row r="226" spans="1:34">
      <c r="A226" s="1" t="s">
        <v>406</v>
      </c>
      <c r="B226" s="57">
        <v>44044</v>
      </c>
      <c r="C226" s="57"/>
      <c r="D226" s="1" t="s">
        <v>394</v>
      </c>
      <c r="E226" s="58">
        <v>804</v>
      </c>
      <c r="F226" s="58">
        <v>5</v>
      </c>
      <c r="G226" s="58">
        <v>5</v>
      </c>
      <c r="H226" s="1">
        <v>0</v>
      </c>
      <c r="I226" s="58">
        <v>0</v>
      </c>
      <c r="J226" s="58">
        <v>0</v>
      </c>
      <c r="K226" s="58">
        <v>0</v>
      </c>
      <c r="L226" s="58">
        <v>0</v>
      </c>
      <c r="M226" s="58">
        <v>0</v>
      </c>
      <c r="N226" s="58">
        <v>0</v>
      </c>
      <c r="O226" s="58">
        <v>0</v>
      </c>
      <c r="P226" s="58">
        <v>0</v>
      </c>
      <c r="Q226" s="58">
        <v>0</v>
      </c>
      <c r="R226" s="58">
        <v>0</v>
      </c>
      <c r="S226" s="58">
        <v>0</v>
      </c>
      <c r="T226" s="58">
        <v>0</v>
      </c>
      <c r="U226" s="58">
        <v>0</v>
      </c>
      <c r="V226" s="58">
        <v>0</v>
      </c>
      <c r="W226" s="58">
        <v>0</v>
      </c>
      <c r="X226" s="58">
        <v>0</v>
      </c>
      <c r="Y226" s="58">
        <v>0</v>
      </c>
      <c r="Z226" s="58">
        <v>0</v>
      </c>
      <c r="AA226" s="58">
        <v>0</v>
      </c>
      <c r="AB226" s="58">
        <v>0</v>
      </c>
      <c r="AC226" s="58">
        <v>1</v>
      </c>
      <c r="AD226" s="58">
        <v>0</v>
      </c>
      <c r="AE226" s="58">
        <v>0</v>
      </c>
      <c r="AF226" s="58">
        <v>0</v>
      </c>
      <c r="AG226" s="58" t="str">
        <f>VLOOKUP(BHRAF201920[[#This Row],[OrgID]],'Practice Panel'!$A$14:$F$129,4,FALSE)</f>
        <v>Redbridge</v>
      </c>
      <c r="AH226" s="58" t="str">
        <f>VLOOKUP(BHRAF201920[[#This Row],[OrgID]],'Practice Panel'!$A$14:$F$129,6,FALSE)</f>
        <v>Loxford</v>
      </c>
    </row>
    <row r="227" spans="1:34">
      <c r="A227" s="1" t="s">
        <v>406</v>
      </c>
      <c r="B227" s="57">
        <v>44044</v>
      </c>
      <c r="C227" s="57"/>
      <c r="D227" s="1" t="s">
        <v>392</v>
      </c>
      <c r="E227" s="58">
        <v>411</v>
      </c>
      <c r="F227" s="58">
        <v>8</v>
      </c>
      <c r="G227" s="58">
        <v>7</v>
      </c>
      <c r="H227" s="1">
        <v>1</v>
      </c>
      <c r="I227" s="58">
        <v>0</v>
      </c>
      <c r="J227" s="58">
        <v>0</v>
      </c>
      <c r="K227" s="58">
        <v>0</v>
      </c>
      <c r="L227" s="58">
        <v>0</v>
      </c>
      <c r="M227" s="58">
        <v>0</v>
      </c>
      <c r="N227" s="58">
        <v>0</v>
      </c>
      <c r="O227" s="58">
        <v>0</v>
      </c>
      <c r="P227" s="58">
        <v>0</v>
      </c>
      <c r="Q227" s="58">
        <v>0</v>
      </c>
      <c r="R227" s="58">
        <v>0</v>
      </c>
      <c r="S227" s="58">
        <v>0</v>
      </c>
      <c r="T227" s="58">
        <v>0</v>
      </c>
      <c r="U227" s="58">
        <v>0</v>
      </c>
      <c r="V227" s="58">
        <v>0</v>
      </c>
      <c r="W227" s="58">
        <v>0</v>
      </c>
      <c r="X227" s="58">
        <v>0</v>
      </c>
      <c r="Y227" s="58">
        <v>0</v>
      </c>
      <c r="Z227" s="58">
        <v>0</v>
      </c>
      <c r="AA227" s="58">
        <v>0</v>
      </c>
      <c r="AB227" s="58">
        <v>0</v>
      </c>
      <c r="AC227" s="58">
        <v>3</v>
      </c>
      <c r="AD227" s="58">
        <v>0</v>
      </c>
      <c r="AE227" s="58">
        <v>0</v>
      </c>
      <c r="AF227" s="58">
        <v>0</v>
      </c>
      <c r="AG227" s="58" t="str">
        <f>VLOOKUP(BHRAF201920[[#This Row],[OrgID]],'Practice Panel'!$A$14:$F$129,4,FALSE)</f>
        <v>Redbridge</v>
      </c>
      <c r="AH227" s="58" t="str">
        <f>VLOOKUP(BHRAF201920[[#This Row],[OrgID]],'Practice Panel'!$A$14:$F$129,6,FALSE)</f>
        <v>Loxford</v>
      </c>
    </row>
    <row r="228" spans="1:34">
      <c r="A228" s="1" t="s">
        <v>406</v>
      </c>
      <c r="B228" s="57">
        <v>44044</v>
      </c>
      <c r="C228" s="57"/>
      <c r="D228" s="1" t="s">
        <v>330</v>
      </c>
      <c r="E228" s="58">
        <v>314</v>
      </c>
      <c r="F228" s="58">
        <v>10</v>
      </c>
      <c r="G228" s="58">
        <v>10</v>
      </c>
      <c r="H228" s="1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8">
        <v>0</v>
      </c>
      <c r="Z228" s="58">
        <v>0</v>
      </c>
      <c r="AA228" s="58">
        <v>0</v>
      </c>
      <c r="AB228" s="58">
        <v>0</v>
      </c>
      <c r="AC228" s="58">
        <v>0</v>
      </c>
      <c r="AD228" s="58">
        <v>0</v>
      </c>
      <c r="AE228" s="58">
        <v>0</v>
      </c>
      <c r="AF228" s="58">
        <v>0</v>
      </c>
      <c r="AG228" s="58" t="str">
        <f>VLOOKUP(BHRAF201920[[#This Row],[OrgID]],'Practice Panel'!$A$14:$F$129,4,FALSE)</f>
        <v>Redbridge</v>
      </c>
      <c r="AH228" s="58" t="str">
        <f>VLOOKUP(BHRAF201920[[#This Row],[OrgID]],'Practice Panel'!$A$14:$F$129,6,FALSE)</f>
        <v>Cranbrook</v>
      </c>
    </row>
    <row r="229" spans="1:34">
      <c r="A229" s="1" t="s">
        <v>406</v>
      </c>
      <c r="B229" s="57">
        <v>44044</v>
      </c>
      <c r="C229" s="57"/>
      <c r="D229" s="1" t="s">
        <v>382</v>
      </c>
      <c r="E229" s="58">
        <v>355</v>
      </c>
      <c r="F229" s="58">
        <v>2</v>
      </c>
      <c r="G229" s="58">
        <v>2</v>
      </c>
      <c r="H229" s="1">
        <v>0</v>
      </c>
      <c r="I229" s="58">
        <v>0</v>
      </c>
      <c r="J229" s="58">
        <v>0</v>
      </c>
      <c r="K229" s="58">
        <v>0</v>
      </c>
      <c r="L229" s="58">
        <v>0</v>
      </c>
      <c r="M229" s="58">
        <v>0</v>
      </c>
      <c r="N229" s="58">
        <v>0</v>
      </c>
      <c r="O229" s="58">
        <v>0</v>
      </c>
      <c r="P229" s="58">
        <v>0</v>
      </c>
      <c r="Q229" s="58">
        <v>0</v>
      </c>
      <c r="R229" s="58">
        <v>0</v>
      </c>
      <c r="S229" s="58">
        <v>0</v>
      </c>
      <c r="T229" s="58">
        <v>0</v>
      </c>
      <c r="U229" s="58">
        <v>0</v>
      </c>
      <c r="V229" s="58">
        <v>0</v>
      </c>
      <c r="W229" s="58">
        <v>0</v>
      </c>
      <c r="X229" s="58">
        <v>0</v>
      </c>
      <c r="Y229" s="58">
        <v>0</v>
      </c>
      <c r="Z229" s="58">
        <v>0</v>
      </c>
      <c r="AA229" s="58">
        <v>0</v>
      </c>
      <c r="AB229" s="58">
        <v>0</v>
      </c>
      <c r="AC229" s="58">
        <v>1</v>
      </c>
      <c r="AD229" s="58">
        <v>0</v>
      </c>
      <c r="AE229" s="58">
        <v>0</v>
      </c>
      <c r="AF229" s="58">
        <v>0</v>
      </c>
      <c r="AG229" s="58" t="str">
        <f>VLOOKUP(BHRAF201920[[#This Row],[OrgID]],'Practice Panel'!$A$14:$F$129,4,FALSE)</f>
        <v>Redbridge</v>
      </c>
      <c r="AH229" s="58" t="str">
        <f>VLOOKUP(BHRAF201920[[#This Row],[OrgID]],'Practice Panel'!$A$14:$F$129,6,FALSE)</f>
        <v>Wanstead &amp; Woodford</v>
      </c>
    </row>
    <row r="230" spans="1:34">
      <c r="A230" s="1" t="s">
        <v>406</v>
      </c>
      <c r="B230" s="57">
        <v>44044</v>
      </c>
      <c r="C230" s="57"/>
      <c r="D230" s="1" t="s">
        <v>362</v>
      </c>
      <c r="E230" s="58">
        <v>367</v>
      </c>
      <c r="F230" s="58">
        <v>5</v>
      </c>
      <c r="G230" s="58">
        <v>5</v>
      </c>
      <c r="H230" s="1">
        <v>0</v>
      </c>
      <c r="I230" s="58">
        <v>0</v>
      </c>
      <c r="J230" s="58">
        <v>0</v>
      </c>
      <c r="K230" s="58">
        <v>0</v>
      </c>
      <c r="L230" s="58">
        <v>0</v>
      </c>
      <c r="M230" s="58">
        <v>0</v>
      </c>
      <c r="N230" s="58">
        <v>0</v>
      </c>
      <c r="O230" s="58">
        <v>0</v>
      </c>
      <c r="P230" s="58">
        <v>0</v>
      </c>
      <c r="Q230" s="58">
        <v>0</v>
      </c>
      <c r="R230" s="58">
        <v>0</v>
      </c>
      <c r="S230" s="58">
        <v>0</v>
      </c>
      <c r="T230" s="58">
        <v>0</v>
      </c>
      <c r="U230" s="58">
        <v>0</v>
      </c>
      <c r="V230" s="58">
        <v>0</v>
      </c>
      <c r="W230" s="58">
        <v>0</v>
      </c>
      <c r="X230" s="58">
        <v>0</v>
      </c>
      <c r="Y230" s="58">
        <v>0</v>
      </c>
      <c r="Z230" s="58">
        <v>0</v>
      </c>
      <c r="AA230" s="58">
        <v>0</v>
      </c>
      <c r="AB230" s="58">
        <v>0</v>
      </c>
      <c r="AC230" s="58">
        <v>2</v>
      </c>
      <c r="AD230" s="58">
        <v>0</v>
      </c>
      <c r="AE230" s="58">
        <v>0</v>
      </c>
      <c r="AF230" s="58">
        <v>0</v>
      </c>
      <c r="AG230" s="58" t="str">
        <f>VLOOKUP(BHRAF201920[[#This Row],[OrgID]],'Practice Panel'!$A$14:$F$129,4,FALSE)</f>
        <v>Redbridge</v>
      </c>
      <c r="AH230" s="58" t="str">
        <f>VLOOKUP(BHRAF201920[[#This Row],[OrgID]],'Practice Panel'!$A$14:$F$129,6,FALSE)</f>
        <v>Seven Kings</v>
      </c>
    </row>
    <row r="231" spans="1:34">
      <c r="A231" s="1" t="s">
        <v>406</v>
      </c>
      <c r="B231" s="57">
        <v>44075</v>
      </c>
      <c r="C231" s="57">
        <v>44076</v>
      </c>
      <c r="D231" s="1" t="s">
        <v>386</v>
      </c>
      <c r="E231" s="58">
        <v>5192</v>
      </c>
      <c r="F231" s="58">
        <v>0</v>
      </c>
      <c r="G231" s="58">
        <v>0</v>
      </c>
      <c r="H231" s="1">
        <v>0</v>
      </c>
      <c r="I231" s="58">
        <v>0</v>
      </c>
      <c r="J231" s="58">
        <v>0</v>
      </c>
      <c r="K231" s="58">
        <v>0</v>
      </c>
      <c r="L231" s="58">
        <v>0</v>
      </c>
      <c r="M231" s="58">
        <v>0</v>
      </c>
      <c r="N231" s="58">
        <v>0</v>
      </c>
      <c r="O231" s="58">
        <v>0</v>
      </c>
      <c r="P231" s="58">
        <v>0</v>
      </c>
      <c r="Q231" s="58">
        <v>0</v>
      </c>
      <c r="R231" s="58">
        <v>0</v>
      </c>
      <c r="S231" s="58">
        <v>0</v>
      </c>
      <c r="T231" s="58">
        <v>0</v>
      </c>
      <c r="U231" s="58">
        <v>0</v>
      </c>
      <c r="V231" s="58">
        <v>0</v>
      </c>
      <c r="W231" s="58">
        <v>0</v>
      </c>
      <c r="X231" s="58">
        <v>0</v>
      </c>
      <c r="Y231" s="58">
        <v>0</v>
      </c>
      <c r="Z231" s="58">
        <v>0</v>
      </c>
      <c r="AA231" s="58">
        <v>0</v>
      </c>
      <c r="AB231" s="58">
        <v>0</v>
      </c>
      <c r="AC231" s="58">
        <v>5</v>
      </c>
      <c r="AD231" s="58">
        <v>0</v>
      </c>
      <c r="AE231" s="58">
        <v>0</v>
      </c>
      <c r="AF231" s="58">
        <v>0</v>
      </c>
      <c r="AG231" s="58" t="str">
        <f>VLOOKUP(BHRAF201920[[#This Row],[OrgID]],'Practice Panel'!$A$14:$F$129,4,FALSE)</f>
        <v>Redbridge</v>
      </c>
      <c r="AH231" s="58" t="str">
        <f>VLOOKUP(BHRAF201920[[#This Row],[OrgID]],'Practice Panel'!$A$14:$F$129,6,FALSE)</f>
        <v>Loxford</v>
      </c>
    </row>
    <row r="232" spans="1:34">
      <c r="A232" s="1" t="s">
        <v>406</v>
      </c>
      <c r="B232" s="57">
        <v>44075</v>
      </c>
      <c r="C232" s="57">
        <v>44076</v>
      </c>
      <c r="D232" s="1" t="s">
        <v>360</v>
      </c>
      <c r="E232" s="58">
        <v>3052</v>
      </c>
      <c r="F232" s="58">
        <v>8</v>
      </c>
      <c r="G232" s="58">
        <v>8</v>
      </c>
      <c r="H232" s="1">
        <v>0</v>
      </c>
      <c r="I232" s="58">
        <v>0</v>
      </c>
      <c r="J232" s="58">
        <v>0</v>
      </c>
      <c r="K232" s="58">
        <v>0</v>
      </c>
      <c r="L232" s="58">
        <v>0</v>
      </c>
      <c r="M232" s="58">
        <v>0</v>
      </c>
      <c r="N232" s="58">
        <v>0</v>
      </c>
      <c r="O232" s="58">
        <v>0</v>
      </c>
      <c r="P232" s="58">
        <v>0</v>
      </c>
      <c r="Q232" s="58">
        <v>0</v>
      </c>
      <c r="R232" s="58">
        <v>0</v>
      </c>
      <c r="S232" s="58">
        <v>0</v>
      </c>
      <c r="T232" s="58">
        <v>0</v>
      </c>
      <c r="U232" s="58">
        <v>0</v>
      </c>
      <c r="V232" s="58">
        <v>0</v>
      </c>
      <c r="W232" s="58">
        <v>0</v>
      </c>
      <c r="X232" s="58">
        <v>0</v>
      </c>
      <c r="Y232" s="58">
        <v>0</v>
      </c>
      <c r="Z232" s="58">
        <v>0</v>
      </c>
      <c r="AA232" s="58">
        <v>0</v>
      </c>
      <c r="AB232" s="58">
        <v>0</v>
      </c>
      <c r="AC232" s="58">
        <v>1</v>
      </c>
      <c r="AD232" s="58">
        <v>0</v>
      </c>
      <c r="AE232" s="58">
        <v>0</v>
      </c>
      <c r="AF232" s="58">
        <v>0</v>
      </c>
      <c r="AG232" s="58" t="str">
        <f>VLOOKUP(BHRAF201920[[#This Row],[OrgID]],'Practice Panel'!$A$14:$F$129,4,FALSE)</f>
        <v>Redbridge</v>
      </c>
      <c r="AH232" s="58" t="str">
        <f>VLOOKUP(BHRAF201920[[#This Row],[OrgID]],'Practice Panel'!$A$14:$F$129,6,FALSE)</f>
        <v>Seven Kings</v>
      </c>
    </row>
    <row r="233" spans="1:34">
      <c r="A233" s="1" t="s">
        <v>406</v>
      </c>
      <c r="B233" s="57">
        <v>44075</v>
      </c>
      <c r="C233" s="57">
        <v>44076</v>
      </c>
      <c r="D233" s="1" t="s">
        <v>322</v>
      </c>
      <c r="E233" s="58">
        <v>952</v>
      </c>
      <c r="F233" s="58">
        <v>7</v>
      </c>
      <c r="G233" s="58">
        <v>7</v>
      </c>
      <c r="H233" s="1">
        <v>0</v>
      </c>
      <c r="I233" s="58">
        <v>0</v>
      </c>
      <c r="J233" s="58">
        <v>0</v>
      </c>
      <c r="K233" s="58">
        <v>0</v>
      </c>
      <c r="L233" s="58">
        <v>0</v>
      </c>
      <c r="M233" s="58">
        <v>0</v>
      </c>
      <c r="N233" s="58">
        <v>0</v>
      </c>
      <c r="O233" s="58">
        <v>0</v>
      </c>
      <c r="P233" s="58">
        <v>0</v>
      </c>
      <c r="Q233" s="58">
        <v>0</v>
      </c>
      <c r="R233" s="58">
        <v>0</v>
      </c>
      <c r="S233" s="58">
        <v>0</v>
      </c>
      <c r="T233" s="58">
        <v>0</v>
      </c>
      <c r="U233" s="58">
        <v>0</v>
      </c>
      <c r="V233" s="58">
        <v>0</v>
      </c>
      <c r="W233" s="58">
        <v>0</v>
      </c>
      <c r="X233" s="58">
        <v>0</v>
      </c>
      <c r="Y233" s="58">
        <v>0</v>
      </c>
      <c r="Z233" s="58">
        <v>0</v>
      </c>
      <c r="AA233" s="58">
        <v>0</v>
      </c>
      <c r="AB233" s="58">
        <v>0</v>
      </c>
      <c r="AC233" s="58">
        <v>2</v>
      </c>
      <c r="AD233" s="58">
        <v>0</v>
      </c>
      <c r="AE233" s="58">
        <v>0</v>
      </c>
      <c r="AF233" s="58">
        <v>0</v>
      </c>
      <c r="AG233" s="58" t="str">
        <f>VLOOKUP(BHRAF201920[[#This Row],[OrgID]],'Practice Panel'!$A$14:$F$129,4,FALSE)</f>
        <v>Redbridge</v>
      </c>
      <c r="AH233" s="58" t="str">
        <f>VLOOKUP(BHRAF201920[[#This Row],[OrgID]],'Practice Panel'!$A$14:$F$129,6,FALSE)</f>
        <v>Cranbrook</v>
      </c>
    </row>
    <row r="234" spans="1:34">
      <c r="A234" s="1" t="s">
        <v>406</v>
      </c>
      <c r="B234" s="57">
        <v>44075</v>
      </c>
      <c r="C234" s="57">
        <v>44076</v>
      </c>
      <c r="D234" s="1" t="s">
        <v>356</v>
      </c>
      <c r="E234" s="58">
        <v>1652</v>
      </c>
      <c r="F234" s="58">
        <v>21</v>
      </c>
      <c r="G234" s="58">
        <v>21</v>
      </c>
      <c r="H234" s="1">
        <v>0</v>
      </c>
      <c r="I234" s="58">
        <v>0</v>
      </c>
      <c r="J234" s="58">
        <v>0</v>
      </c>
      <c r="K234" s="58">
        <v>0</v>
      </c>
      <c r="L234" s="58">
        <v>0</v>
      </c>
      <c r="M234" s="58">
        <v>0</v>
      </c>
      <c r="N234" s="58">
        <v>0</v>
      </c>
      <c r="O234" s="58">
        <v>0</v>
      </c>
      <c r="P234" s="58">
        <v>0</v>
      </c>
      <c r="Q234" s="58">
        <v>0</v>
      </c>
      <c r="R234" s="58">
        <v>0</v>
      </c>
      <c r="S234" s="58">
        <v>0</v>
      </c>
      <c r="T234" s="58">
        <v>0</v>
      </c>
      <c r="U234" s="58">
        <v>0</v>
      </c>
      <c r="V234" s="58">
        <v>0</v>
      </c>
      <c r="W234" s="58">
        <v>0</v>
      </c>
      <c r="X234" s="58">
        <v>0</v>
      </c>
      <c r="Y234" s="58">
        <v>0</v>
      </c>
      <c r="Z234" s="58">
        <v>0</v>
      </c>
      <c r="AA234" s="58">
        <v>0</v>
      </c>
      <c r="AB234" s="58">
        <v>0</v>
      </c>
      <c r="AC234" s="58">
        <v>2</v>
      </c>
      <c r="AD234" s="58">
        <v>0</v>
      </c>
      <c r="AE234" s="58">
        <v>0</v>
      </c>
      <c r="AF234" s="58">
        <v>0</v>
      </c>
      <c r="AG234" s="58" t="str">
        <f>VLOOKUP(BHRAF201920[[#This Row],[OrgID]],'Practice Panel'!$A$14:$F$129,4,FALSE)</f>
        <v>Redbridge</v>
      </c>
      <c r="AH234" s="58" t="str">
        <f>VLOOKUP(BHRAF201920[[#This Row],[OrgID]],'Practice Panel'!$A$14:$F$129,6,FALSE)</f>
        <v>Seven Kings</v>
      </c>
    </row>
    <row r="235" spans="1:34">
      <c r="A235" s="1" t="s">
        <v>406</v>
      </c>
      <c r="B235" s="57">
        <v>44075</v>
      </c>
      <c r="C235" s="57">
        <v>44076</v>
      </c>
      <c r="D235" s="1" t="s">
        <v>374</v>
      </c>
      <c r="E235" s="58">
        <v>3839</v>
      </c>
      <c r="F235" s="58">
        <v>12</v>
      </c>
      <c r="G235" s="58">
        <v>12</v>
      </c>
      <c r="H235" s="1">
        <v>0</v>
      </c>
      <c r="I235" s="58">
        <v>0</v>
      </c>
      <c r="J235" s="58">
        <v>0</v>
      </c>
      <c r="K235" s="58">
        <v>0</v>
      </c>
      <c r="L235" s="58">
        <v>0</v>
      </c>
      <c r="M235" s="58">
        <v>0</v>
      </c>
      <c r="N235" s="58">
        <v>0</v>
      </c>
      <c r="O235" s="58">
        <v>0</v>
      </c>
      <c r="P235" s="58">
        <v>0</v>
      </c>
      <c r="Q235" s="58">
        <v>0</v>
      </c>
      <c r="R235" s="58">
        <v>0</v>
      </c>
      <c r="S235" s="58">
        <v>0</v>
      </c>
      <c r="T235" s="58">
        <v>0</v>
      </c>
      <c r="U235" s="58">
        <v>0</v>
      </c>
      <c r="V235" s="58">
        <v>0</v>
      </c>
      <c r="W235" s="58">
        <v>0</v>
      </c>
      <c r="X235" s="58">
        <v>0</v>
      </c>
      <c r="Y235" s="58">
        <v>0</v>
      </c>
      <c r="Z235" s="58">
        <v>0</v>
      </c>
      <c r="AA235" s="58">
        <v>0</v>
      </c>
      <c r="AB235" s="58">
        <v>0</v>
      </c>
      <c r="AC235" s="58">
        <v>1</v>
      </c>
      <c r="AD235" s="58">
        <v>0</v>
      </c>
      <c r="AE235" s="58">
        <v>0</v>
      </c>
      <c r="AF235" s="58">
        <v>0</v>
      </c>
      <c r="AG235" s="58" t="str">
        <f>VLOOKUP(BHRAF201920[[#This Row],[OrgID]],'Practice Panel'!$A$14:$F$129,4,FALSE)</f>
        <v>Redbridge</v>
      </c>
      <c r="AH235" s="58" t="str">
        <f>VLOOKUP(BHRAF201920[[#This Row],[OrgID]],'Practice Panel'!$A$14:$F$129,6,FALSE)</f>
        <v>Wanstead &amp; Woodford</v>
      </c>
    </row>
    <row r="236" spans="1:34">
      <c r="A236" s="1" t="s">
        <v>406</v>
      </c>
      <c r="B236" s="57">
        <v>44075</v>
      </c>
      <c r="C236" s="57">
        <v>44076</v>
      </c>
      <c r="D236" s="1" t="s">
        <v>344</v>
      </c>
      <c r="E236" s="58">
        <v>4304</v>
      </c>
      <c r="F236" s="58">
        <v>25</v>
      </c>
      <c r="G236" s="58">
        <v>25</v>
      </c>
      <c r="H236" s="1">
        <v>0</v>
      </c>
      <c r="I236" s="58">
        <v>0</v>
      </c>
      <c r="J236" s="58">
        <v>0</v>
      </c>
      <c r="K236" s="58">
        <v>0</v>
      </c>
      <c r="L236" s="58">
        <v>0</v>
      </c>
      <c r="M236" s="58">
        <v>0</v>
      </c>
      <c r="N236" s="58">
        <v>0</v>
      </c>
      <c r="O236" s="58">
        <v>0</v>
      </c>
      <c r="P236" s="58">
        <v>0</v>
      </c>
      <c r="Q236" s="58">
        <v>0</v>
      </c>
      <c r="R236" s="58">
        <v>0</v>
      </c>
      <c r="S236" s="58">
        <v>0</v>
      </c>
      <c r="T236" s="58">
        <v>0</v>
      </c>
      <c r="U236" s="58">
        <v>0</v>
      </c>
      <c r="V236" s="58">
        <v>0</v>
      </c>
      <c r="W236" s="58">
        <v>0</v>
      </c>
      <c r="X236" s="58">
        <v>0</v>
      </c>
      <c r="Y236" s="58">
        <v>0</v>
      </c>
      <c r="Z236" s="58">
        <v>0</v>
      </c>
      <c r="AA236" s="58">
        <v>0</v>
      </c>
      <c r="AB236" s="58">
        <v>0</v>
      </c>
      <c r="AC236" s="58">
        <v>2</v>
      </c>
      <c r="AD236" s="58">
        <v>0</v>
      </c>
      <c r="AE236" s="58">
        <v>0</v>
      </c>
      <c r="AF236" s="58">
        <v>0</v>
      </c>
      <c r="AG236" s="58" t="str">
        <f>VLOOKUP(BHRAF201920[[#This Row],[OrgID]],'Practice Panel'!$A$14:$F$129,4,FALSE)</f>
        <v>Redbridge</v>
      </c>
      <c r="AH236" s="58" t="str">
        <f>VLOOKUP(BHRAF201920[[#This Row],[OrgID]],'Practice Panel'!$A$14:$F$129,6,FALSE)</f>
        <v>Fairlop</v>
      </c>
    </row>
    <row r="237" spans="1:34">
      <c r="A237" s="1" t="s">
        <v>406</v>
      </c>
      <c r="B237" s="57">
        <v>44075</v>
      </c>
      <c r="C237" s="57">
        <v>44076</v>
      </c>
      <c r="D237" s="1" t="s">
        <v>366</v>
      </c>
      <c r="E237" s="58">
        <v>3407</v>
      </c>
      <c r="F237" s="58">
        <v>7</v>
      </c>
      <c r="G237" s="58">
        <v>7</v>
      </c>
      <c r="H237" s="1">
        <v>0</v>
      </c>
      <c r="I237" s="58">
        <v>0</v>
      </c>
      <c r="J237" s="58">
        <v>0</v>
      </c>
      <c r="K237" s="58">
        <v>0</v>
      </c>
      <c r="L237" s="58">
        <v>0</v>
      </c>
      <c r="M237" s="58">
        <v>0</v>
      </c>
      <c r="N237" s="58">
        <v>0</v>
      </c>
      <c r="O237" s="58">
        <v>0</v>
      </c>
      <c r="P237" s="58">
        <v>0</v>
      </c>
      <c r="Q237" s="58">
        <v>0</v>
      </c>
      <c r="R237" s="58">
        <v>0</v>
      </c>
      <c r="S237" s="58">
        <v>0</v>
      </c>
      <c r="T237" s="58">
        <v>0</v>
      </c>
      <c r="U237" s="58">
        <v>0</v>
      </c>
      <c r="V237" s="58">
        <v>0</v>
      </c>
      <c r="W237" s="58">
        <v>0</v>
      </c>
      <c r="X237" s="58">
        <v>0</v>
      </c>
      <c r="Y237" s="58">
        <v>0</v>
      </c>
      <c r="Z237" s="58">
        <v>0</v>
      </c>
      <c r="AA237" s="58">
        <v>0</v>
      </c>
      <c r="AB237" s="58">
        <v>0</v>
      </c>
      <c r="AC237" s="58">
        <v>2</v>
      </c>
      <c r="AD237" s="58">
        <v>0</v>
      </c>
      <c r="AE237" s="58">
        <v>0</v>
      </c>
      <c r="AF237" s="58">
        <v>0</v>
      </c>
      <c r="AG237" s="58" t="str">
        <f>VLOOKUP(BHRAF201920[[#This Row],[OrgID]],'Practice Panel'!$A$14:$F$129,4,FALSE)</f>
        <v>Redbridge</v>
      </c>
      <c r="AH237" s="58" t="str">
        <f>VLOOKUP(BHRAF201920[[#This Row],[OrgID]],'Practice Panel'!$A$14:$F$129,6,FALSE)</f>
        <v>Wanstead &amp; Woodford</v>
      </c>
    </row>
    <row r="238" spans="1:34">
      <c r="A238" s="1" t="s">
        <v>406</v>
      </c>
      <c r="B238" s="57">
        <v>44075</v>
      </c>
      <c r="C238" s="57">
        <v>44076</v>
      </c>
      <c r="D238" s="1" t="s">
        <v>46</v>
      </c>
      <c r="E238" s="58">
        <v>1688</v>
      </c>
      <c r="F238" s="58">
        <v>8</v>
      </c>
      <c r="G238" s="58">
        <v>8</v>
      </c>
      <c r="H238" s="1">
        <v>0</v>
      </c>
      <c r="I238" s="58">
        <v>0</v>
      </c>
      <c r="J238" s="58">
        <v>0</v>
      </c>
      <c r="K238" s="58">
        <v>0</v>
      </c>
      <c r="L238" s="58">
        <v>0</v>
      </c>
      <c r="M238" s="58">
        <v>0</v>
      </c>
      <c r="N238" s="58">
        <v>0</v>
      </c>
      <c r="O238" s="58">
        <v>0</v>
      </c>
      <c r="P238" s="58">
        <v>0</v>
      </c>
      <c r="Q238" s="58">
        <v>0</v>
      </c>
      <c r="R238" s="58">
        <v>0</v>
      </c>
      <c r="S238" s="58">
        <v>0</v>
      </c>
      <c r="T238" s="58">
        <v>0</v>
      </c>
      <c r="U238" s="58">
        <v>0</v>
      </c>
      <c r="V238" s="58">
        <v>0</v>
      </c>
      <c r="W238" s="58">
        <v>0</v>
      </c>
      <c r="X238" s="58">
        <v>0</v>
      </c>
      <c r="Y238" s="58">
        <v>0</v>
      </c>
      <c r="Z238" s="58">
        <v>0</v>
      </c>
      <c r="AA238" s="58">
        <v>0</v>
      </c>
      <c r="AB238" s="58">
        <v>0</v>
      </c>
      <c r="AC238" s="58">
        <v>2</v>
      </c>
      <c r="AD238" s="58">
        <v>0</v>
      </c>
      <c r="AE238" s="58">
        <v>0</v>
      </c>
      <c r="AF238" s="58">
        <v>0</v>
      </c>
      <c r="AG238" s="58" t="str">
        <f>VLOOKUP(BHRAF201920[[#This Row],[OrgID]],'Practice Panel'!$A$14:$F$129,4,FALSE)</f>
        <v>Barking</v>
      </c>
      <c r="AH238" s="58" t="str">
        <f>VLOOKUP(BHRAF201920[[#This Row],[OrgID]],'Practice Panel'!$A$14:$F$129,6,FALSE)</f>
        <v>East One</v>
      </c>
    </row>
    <row r="239" spans="1:34">
      <c r="A239" s="1" t="s">
        <v>406</v>
      </c>
      <c r="B239" s="57">
        <v>44075</v>
      </c>
      <c r="C239" s="57">
        <v>44076</v>
      </c>
      <c r="D239" s="1" t="s">
        <v>348</v>
      </c>
      <c r="E239" s="58">
        <v>3780</v>
      </c>
      <c r="F239" s="58">
        <v>0</v>
      </c>
      <c r="G239" s="58">
        <v>0</v>
      </c>
      <c r="H239" s="1">
        <v>0</v>
      </c>
      <c r="I239" s="58">
        <v>0</v>
      </c>
      <c r="J239" s="58">
        <v>0</v>
      </c>
      <c r="K239" s="58">
        <v>0</v>
      </c>
      <c r="L239" s="58">
        <v>0</v>
      </c>
      <c r="M239" s="58">
        <v>0</v>
      </c>
      <c r="N239" s="58">
        <v>0</v>
      </c>
      <c r="O239" s="58">
        <v>0</v>
      </c>
      <c r="P239" s="58">
        <v>0</v>
      </c>
      <c r="Q239" s="58">
        <v>0</v>
      </c>
      <c r="R239" s="58">
        <v>0</v>
      </c>
      <c r="S239" s="58">
        <v>0</v>
      </c>
      <c r="T239" s="58">
        <v>0</v>
      </c>
      <c r="U239" s="58">
        <v>0</v>
      </c>
      <c r="V239" s="58">
        <v>0</v>
      </c>
      <c r="W239" s="58">
        <v>0</v>
      </c>
      <c r="X239" s="58">
        <v>0</v>
      </c>
      <c r="Y239" s="58">
        <v>0</v>
      </c>
      <c r="Z239" s="58">
        <v>0</v>
      </c>
      <c r="AA239" s="58">
        <v>0</v>
      </c>
      <c r="AB239" s="58">
        <v>0</v>
      </c>
      <c r="AC239" s="58">
        <v>0</v>
      </c>
      <c r="AD239" s="58">
        <v>0</v>
      </c>
      <c r="AE239" s="58">
        <v>0</v>
      </c>
      <c r="AF239" s="58">
        <v>0</v>
      </c>
      <c r="AG239" s="58" t="str">
        <f>VLOOKUP(BHRAF201920[[#This Row],[OrgID]],'Practice Panel'!$A$14:$F$129,4,FALSE)</f>
        <v>Redbridge</v>
      </c>
      <c r="AH239" s="58" t="str">
        <f>VLOOKUP(BHRAF201920[[#This Row],[OrgID]],'Practice Panel'!$A$14:$F$129,6,FALSE)</f>
        <v>Seven Kings</v>
      </c>
    </row>
    <row r="240" spans="1:34">
      <c r="A240" s="1" t="s">
        <v>406</v>
      </c>
      <c r="B240" s="57">
        <v>44075</v>
      </c>
      <c r="C240" s="57">
        <v>44076</v>
      </c>
      <c r="D240" s="1" t="s">
        <v>326</v>
      </c>
      <c r="E240" s="58">
        <v>2986</v>
      </c>
      <c r="F240" s="58">
        <v>1</v>
      </c>
      <c r="G240" s="58">
        <v>1</v>
      </c>
      <c r="H240" s="1">
        <v>0</v>
      </c>
      <c r="I240" s="58">
        <v>0</v>
      </c>
      <c r="J240" s="58">
        <v>0</v>
      </c>
      <c r="K240" s="58">
        <v>0</v>
      </c>
      <c r="L240" s="58">
        <v>0</v>
      </c>
      <c r="M240" s="58">
        <v>0</v>
      </c>
      <c r="N240" s="58">
        <v>0</v>
      </c>
      <c r="O240" s="58">
        <v>0</v>
      </c>
      <c r="P240" s="58">
        <v>0</v>
      </c>
      <c r="Q240" s="58">
        <v>0</v>
      </c>
      <c r="R240" s="58">
        <v>0</v>
      </c>
      <c r="S240" s="58">
        <v>0</v>
      </c>
      <c r="T240" s="58">
        <v>0</v>
      </c>
      <c r="U240" s="58">
        <v>0</v>
      </c>
      <c r="V240" s="58">
        <v>0</v>
      </c>
      <c r="W240" s="58">
        <v>0</v>
      </c>
      <c r="X240" s="58">
        <v>0</v>
      </c>
      <c r="Y240" s="58">
        <v>0</v>
      </c>
      <c r="Z240" s="58">
        <v>0</v>
      </c>
      <c r="AA240" s="58">
        <v>0</v>
      </c>
      <c r="AB240" s="58">
        <v>0</v>
      </c>
      <c r="AC240" s="58">
        <v>3</v>
      </c>
      <c r="AD240" s="58">
        <v>0</v>
      </c>
      <c r="AE240" s="58">
        <v>0</v>
      </c>
      <c r="AF240" s="58">
        <v>0</v>
      </c>
      <c r="AG240" s="58" t="str">
        <f>VLOOKUP(BHRAF201920[[#This Row],[OrgID]],'Practice Panel'!$A$14:$F$129,4,FALSE)</f>
        <v>Redbridge</v>
      </c>
      <c r="AH240" s="58" t="str">
        <f>VLOOKUP(BHRAF201920[[#This Row],[OrgID]],'Practice Panel'!$A$14:$F$129,6,FALSE)</f>
        <v>Cranbrook</v>
      </c>
    </row>
    <row r="241" spans="1:34">
      <c r="A241" s="1" t="s">
        <v>406</v>
      </c>
      <c r="B241" s="57">
        <v>44075</v>
      </c>
      <c r="C241" s="57">
        <v>44076</v>
      </c>
      <c r="D241" s="1" t="s">
        <v>256</v>
      </c>
      <c r="E241" s="58">
        <v>881</v>
      </c>
      <c r="F241" s="58">
        <v>3</v>
      </c>
      <c r="G241" s="58">
        <v>3</v>
      </c>
      <c r="H241" s="1">
        <v>0</v>
      </c>
      <c r="I241" s="58">
        <v>0</v>
      </c>
      <c r="J241" s="58">
        <v>0</v>
      </c>
      <c r="K241" s="58">
        <v>0</v>
      </c>
      <c r="L241" s="58">
        <v>0</v>
      </c>
      <c r="M241" s="58">
        <v>0</v>
      </c>
      <c r="N241" s="58">
        <v>0</v>
      </c>
      <c r="O241" s="58">
        <v>0</v>
      </c>
      <c r="P241" s="58">
        <v>0</v>
      </c>
      <c r="Q241" s="58">
        <v>0</v>
      </c>
      <c r="R241" s="58">
        <v>0</v>
      </c>
      <c r="S241" s="58">
        <v>0</v>
      </c>
      <c r="T241" s="58">
        <v>0</v>
      </c>
      <c r="U241" s="58">
        <v>0</v>
      </c>
      <c r="V241" s="58">
        <v>0</v>
      </c>
      <c r="W241" s="58">
        <v>0</v>
      </c>
      <c r="X241" s="58">
        <v>0</v>
      </c>
      <c r="Y241" s="58">
        <v>0</v>
      </c>
      <c r="Z241" s="58">
        <v>0</v>
      </c>
      <c r="AA241" s="58">
        <v>0</v>
      </c>
      <c r="AB241" s="58">
        <v>0</v>
      </c>
      <c r="AC241" s="58">
        <v>2</v>
      </c>
      <c r="AD241" s="58">
        <v>0</v>
      </c>
      <c r="AE241" s="58">
        <v>0</v>
      </c>
      <c r="AF241" s="58">
        <v>0</v>
      </c>
      <c r="AG241" s="58" t="str">
        <f>VLOOKUP(BHRAF201920[[#This Row],[OrgID]],'Practice Panel'!$A$14:$F$129,4,FALSE)</f>
        <v>Havering</v>
      </c>
      <c r="AH241" s="58" t="str">
        <f>VLOOKUP(BHRAF201920[[#This Row],[OrgID]],'Practice Panel'!$A$14:$F$129,6,FALSE)</f>
        <v>Havering North</v>
      </c>
    </row>
    <row r="242" spans="1:34">
      <c r="A242" s="1" t="s">
        <v>406</v>
      </c>
      <c r="B242" s="57">
        <v>44075</v>
      </c>
      <c r="C242" s="57">
        <v>44076</v>
      </c>
      <c r="D242" s="1" t="s">
        <v>44</v>
      </c>
      <c r="E242" s="58">
        <v>1844</v>
      </c>
      <c r="F242" s="58">
        <v>1</v>
      </c>
      <c r="G242" s="58">
        <v>1</v>
      </c>
      <c r="H242" s="1">
        <v>0</v>
      </c>
      <c r="I242" s="58">
        <v>0</v>
      </c>
      <c r="J242" s="58">
        <v>0</v>
      </c>
      <c r="K242" s="58">
        <v>0</v>
      </c>
      <c r="L242" s="58">
        <v>0</v>
      </c>
      <c r="M242" s="58">
        <v>0</v>
      </c>
      <c r="N242" s="58">
        <v>0</v>
      </c>
      <c r="O242" s="58">
        <v>0</v>
      </c>
      <c r="P242" s="58">
        <v>0</v>
      </c>
      <c r="Q242" s="58">
        <v>0</v>
      </c>
      <c r="R242" s="58">
        <v>0</v>
      </c>
      <c r="S242" s="58">
        <v>0</v>
      </c>
      <c r="T242" s="58">
        <v>0</v>
      </c>
      <c r="U242" s="58">
        <v>0</v>
      </c>
      <c r="V242" s="58">
        <v>0</v>
      </c>
      <c r="W242" s="58">
        <v>0</v>
      </c>
      <c r="X242" s="58">
        <v>0</v>
      </c>
      <c r="Y242" s="58">
        <v>0</v>
      </c>
      <c r="Z242" s="58">
        <v>0</v>
      </c>
      <c r="AA242" s="58">
        <v>0</v>
      </c>
      <c r="AB242" s="58">
        <v>0</v>
      </c>
      <c r="AC242" s="58">
        <v>2</v>
      </c>
      <c r="AD242" s="58">
        <v>0</v>
      </c>
      <c r="AE242" s="58">
        <v>0</v>
      </c>
      <c r="AF242" s="58">
        <v>0</v>
      </c>
      <c r="AG242" s="58" t="str">
        <f>VLOOKUP(BHRAF201920[[#This Row],[OrgID]],'Practice Panel'!$A$14:$F$129,4,FALSE)</f>
        <v>Barking</v>
      </c>
      <c r="AH242" s="58" t="str">
        <f>VLOOKUP(BHRAF201920[[#This Row],[OrgID]],'Practice Panel'!$A$14:$F$129,6,FALSE)</f>
        <v>East One</v>
      </c>
    </row>
    <row r="243" spans="1:34">
      <c r="A243" s="1" t="s">
        <v>406</v>
      </c>
      <c r="B243" s="57">
        <v>44075</v>
      </c>
      <c r="C243" s="57">
        <v>44076</v>
      </c>
      <c r="D243" s="1" t="s">
        <v>96</v>
      </c>
      <c r="E243" s="58">
        <v>1434</v>
      </c>
      <c r="F243" s="58">
        <v>6</v>
      </c>
      <c r="G243" s="58">
        <v>6</v>
      </c>
      <c r="H243" s="1">
        <v>0</v>
      </c>
      <c r="I243" s="58">
        <v>0</v>
      </c>
      <c r="J243" s="58">
        <v>0</v>
      </c>
      <c r="K243" s="58">
        <v>0</v>
      </c>
      <c r="L243" s="58">
        <v>0</v>
      </c>
      <c r="M243" s="58">
        <v>0</v>
      </c>
      <c r="N243" s="58">
        <v>0</v>
      </c>
      <c r="O243" s="58">
        <v>0</v>
      </c>
      <c r="P243" s="58">
        <v>0</v>
      </c>
      <c r="Q243" s="58">
        <v>0</v>
      </c>
      <c r="R243" s="58">
        <v>0</v>
      </c>
      <c r="S243" s="58">
        <v>0</v>
      </c>
      <c r="T243" s="58">
        <v>0</v>
      </c>
      <c r="U243" s="58">
        <v>0</v>
      </c>
      <c r="V243" s="58">
        <v>0</v>
      </c>
      <c r="W243" s="58">
        <v>0</v>
      </c>
      <c r="X243" s="58">
        <v>0</v>
      </c>
      <c r="Y243" s="58">
        <v>0</v>
      </c>
      <c r="Z243" s="58">
        <v>0</v>
      </c>
      <c r="AA243" s="58">
        <v>0</v>
      </c>
      <c r="AB243" s="58">
        <v>0</v>
      </c>
      <c r="AC243" s="58">
        <v>1</v>
      </c>
      <c r="AD243" s="58">
        <v>0</v>
      </c>
      <c r="AE243" s="58">
        <v>0</v>
      </c>
      <c r="AF243" s="58">
        <v>0</v>
      </c>
      <c r="AG243" s="58" t="str">
        <f>VLOOKUP(BHRAF201920[[#This Row],[OrgID]],'Practice Panel'!$A$14:$F$129,4,FALSE)</f>
        <v>Barking</v>
      </c>
      <c r="AH243" s="58" t="str">
        <f>VLOOKUP(BHRAF201920[[#This Row],[OrgID]],'Practice Panel'!$A$14:$F$129,6,FALSE)</f>
        <v>Central</v>
      </c>
    </row>
    <row r="244" spans="1:34">
      <c r="A244" s="1" t="s">
        <v>406</v>
      </c>
      <c r="B244" s="57">
        <v>44075</v>
      </c>
      <c r="C244" s="57">
        <v>44076</v>
      </c>
      <c r="D244" s="1" t="s">
        <v>246</v>
      </c>
      <c r="E244" s="58">
        <v>2514</v>
      </c>
      <c r="F244" s="58">
        <v>8</v>
      </c>
      <c r="G244" s="58">
        <v>8</v>
      </c>
      <c r="H244" s="1">
        <v>0</v>
      </c>
      <c r="I244" s="58">
        <v>0</v>
      </c>
      <c r="J244" s="58">
        <v>0</v>
      </c>
      <c r="K244" s="58">
        <v>0</v>
      </c>
      <c r="L244" s="58">
        <v>0</v>
      </c>
      <c r="M244" s="58">
        <v>0</v>
      </c>
      <c r="N244" s="58">
        <v>0</v>
      </c>
      <c r="O244" s="58">
        <v>0</v>
      </c>
      <c r="P244" s="58">
        <v>0</v>
      </c>
      <c r="Q244" s="58">
        <v>0</v>
      </c>
      <c r="R244" s="58">
        <v>0</v>
      </c>
      <c r="S244" s="58">
        <v>0</v>
      </c>
      <c r="T244" s="58">
        <v>0</v>
      </c>
      <c r="U244" s="58">
        <v>0</v>
      </c>
      <c r="V244" s="58">
        <v>0</v>
      </c>
      <c r="W244" s="58">
        <v>0</v>
      </c>
      <c r="X244" s="58">
        <v>0</v>
      </c>
      <c r="Y244" s="58">
        <v>0</v>
      </c>
      <c r="Z244" s="58">
        <v>0</v>
      </c>
      <c r="AA244" s="58">
        <v>0</v>
      </c>
      <c r="AB244" s="58">
        <v>0</v>
      </c>
      <c r="AC244" s="58">
        <v>4</v>
      </c>
      <c r="AD244" s="58">
        <v>0</v>
      </c>
      <c r="AE244" s="58">
        <v>0</v>
      </c>
      <c r="AF244" s="58">
        <v>0</v>
      </c>
      <c r="AG244" s="58" t="str">
        <f>VLOOKUP(BHRAF201920[[#This Row],[OrgID]],'Practice Panel'!$A$14:$F$129,4,FALSE)</f>
        <v>Havering</v>
      </c>
      <c r="AH244" s="58" t="str">
        <f>VLOOKUP(BHRAF201920[[#This Row],[OrgID]],'Practice Panel'!$A$14:$F$129,6,FALSE)</f>
        <v>Havering Crest</v>
      </c>
    </row>
    <row r="245" spans="1:34">
      <c r="A245" s="1" t="s">
        <v>406</v>
      </c>
      <c r="B245" s="57">
        <v>44075</v>
      </c>
      <c r="C245" s="57">
        <v>44076</v>
      </c>
      <c r="D245" s="1" t="s">
        <v>306</v>
      </c>
      <c r="E245" s="58">
        <v>1167</v>
      </c>
      <c r="F245" s="58">
        <v>5</v>
      </c>
      <c r="G245" s="58">
        <v>5</v>
      </c>
      <c r="H245" s="1">
        <v>0</v>
      </c>
      <c r="I245" s="58">
        <v>0</v>
      </c>
      <c r="J245" s="58">
        <v>0</v>
      </c>
      <c r="K245" s="58">
        <v>0</v>
      </c>
      <c r="L245" s="58">
        <v>0</v>
      </c>
      <c r="M245" s="58">
        <v>0</v>
      </c>
      <c r="N245" s="58">
        <v>0</v>
      </c>
      <c r="O245" s="58">
        <v>0</v>
      </c>
      <c r="P245" s="58">
        <v>0</v>
      </c>
      <c r="Q245" s="58">
        <v>0</v>
      </c>
      <c r="R245" s="58">
        <v>0</v>
      </c>
      <c r="S245" s="58">
        <v>0</v>
      </c>
      <c r="T245" s="58">
        <v>0</v>
      </c>
      <c r="U245" s="58">
        <v>0</v>
      </c>
      <c r="V245" s="58">
        <v>0</v>
      </c>
      <c r="W245" s="58">
        <v>0</v>
      </c>
      <c r="X245" s="58">
        <v>0</v>
      </c>
      <c r="Y245" s="58">
        <v>0</v>
      </c>
      <c r="Z245" s="58">
        <v>0</v>
      </c>
      <c r="AA245" s="58">
        <v>0</v>
      </c>
      <c r="AB245" s="58">
        <v>0</v>
      </c>
      <c r="AC245" s="58">
        <v>3</v>
      </c>
      <c r="AD245" s="58">
        <v>0</v>
      </c>
      <c r="AE245" s="58">
        <v>0</v>
      </c>
      <c r="AF245" s="58">
        <v>0</v>
      </c>
      <c r="AG245" s="58" t="str">
        <f>VLOOKUP(BHRAF201920[[#This Row],[OrgID]],'Practice Panel'!$A$14:$F$129,4,FALSE)</f>
        <v>Havering</v>
      </c>
      <c r="AH245" s="58" t="str">
        <f>VLOOKUP(BHRAF201920[[#This Row],[OrgID]],'Practice Panel'!$A$14:$F$129,6,FALSE)</f>
        <v>Havering South</v>
      </c>
    </row>
    <row r="246" spans="1:34">
      <c r="A246" s="1" t="s">
        <v>406</v>
      </c>
      <c r="B246" s="57">
        <v>44075</v>
      </c>
      <c r="C246" s="57">
        <v>44076</v>
      </c>
      <c r="D246" s="1" t="s">
        <v>262</v>
      </c>
      <c r="E246" s="58">
        <v>1375</v>
      </c>
      <c r="F246" s="58">
        <v>1</v>
      </c>
      <c r="G246" s="58">
        <v>1</v>
      </c>
      <c r="H246" s="1">
        <v>0</v>
      </c>
      <c r="I246" s="58">
        <v>0</v>
      </c>
      <c r="J246" s="58">
        <v>0</v>
      </c>
      <c r="K246" s="58">
        <v>0</v>
      </c>
      <c r="L246" s="58">
        <v>0</v>
      </c>
      <c r="M246" s="58">
        <v>0</v>
      </c>
      <c r="N246" s="58">
        <v>0</v>
      </c>
      <c r="O246" s="58">
        <v>0</v>
      </c>
      <c r="P246" s="58">
        <v>0</v>
      </c>
      <c r="Q246" s="58">
        <v>0</v>
      </c>
      <c r="R246" s="58">
        <v>0</v>
      </c>
      <c r="S246" s="58">
        <v>0</v>
      </c>
      <c r="T246" s="58">
        <v>0</v>
      </c>
      <c r="U246" s="58">
        <v>0</v>
      </c>
      <c r="V246" s="58">
        <v>0</v>
      </c>
      <c r="W246" s="58">
        <v>0</v>
      </c>
      <c r="X246" s="58">
        <v>0</v>
      </c>
      <c r="Y246" s="58">
        <v>0</v>
      </c>
      <c r="Z246" s="58">
        <v>0</v>
      </c>
      <c r="AA246" s="58">
        <v>0</v>
      </c>
      <c r="AB246" s="58">
        <v>0</v>
      </c>
      <c r="AC246" s="58">
        <v>2</v>
      </c>
      <c r="AD246" s="58">
        <v>0</v>
      </c>
      <c r="AE246" s="58">
        <v>0</v>
      </c>
      <c r="AF246" s="58">
        <v>0</v>
      </c>
      <c r="AG246" s="58" t="str">
        <f>VLOOKUP(BHRAF201920[[#This Row],[OrgID]],'Practice Panel'!$A$14:$F$129,4,FALSE)</f>
        <v>Havering</v>
      </c>
      <c r="AH246" s="58" t="str">
        <f>VLOOKUP(BHRAF201920[[#This Row],[OrgID]],'Practice Panel'!$A$14:$F$129,6,FALSE)</f>
        <v>Havering North</v>
      </c>
    </row>
    <row r="247" spans="1:34">
      <c r="A247" s="1" t="s">
        <v>406</v>
      </c>
      <c r="B247" s="57">
        <v>44075</v>
      </c>
      <c r="C247" s="57">
        <v>44076</v>
      </c>
      <c r="D247" s="1" t="s">
        <v>264</v>
      </c>
      <c r="E247" s="58">
        <v>798</v>
      </c>
      <c r="F247" s="58">
        <v>10</v>
      </c>
      <c r="G247" s="58">
        <v>10</v>
      </c>
      <c r="H247" s="1">
        <v>0</v>
      </c>
      <c r="I247" s="58">
        <v>0</v>
      </c>
      <c r="J247" s="58">
        <v>0</v>
      </c>
      <c r="K247" s="58">
        <v>0</v>
      </c>
      <c r="L247" s="58">
        <v>0</v>
      </c>
      <c r="M247" s="58">
        <v>0</v>
      </c>
      <c r="N247" s="58">
        <v>0</v>
      </c>
      <c r="O247" s="58">
        <v>0</v>
      </c>
      <c r="P247" s="58">
        <v>0</v>
      </c>
      <c r="Q247" s="58">
        <v>0</v>
      </c>
      <c r="R247" s="58">
        <v>0</v>
      </c>
      <c r="S247" s="58">
        <v>0</v>
      </c>
      <c r="T247" s="58">
        <v>0</v>
      </c>
      <c r="U247" s="58">
        <v>0</v>
      </c>
      <c r="V247" s="58">
        <v>0</v>
      </c>
      <c r="W247" s="58">
        <v>0</v>
      </c>
      <c r="X247" s="58">
        <v>0</v>
      </c>
      <c r="Y247" s="58">
        <v>0</v>
      </c>
      <c r="Z247" s="58">
        <v>0</v>
      </c>
      <c r="AA247" s="58">
        <v>0</v>
      </c>
      <c r="AB247" s="58">
        <v>0</v>
      </c>
      <c r="AC247" s="58">
        <v>2</v>
      </c>
      <c r="AD247" s="58">
        <v>0</v>
      </c>
      <c r="AE247" s="58">
        <v>0</v>
      </c>
      <c r="AF247" s="58">
        <v>0</v>
      </c>
      <c r="AG247" s="58" t="str">
        <f>VLOOKUP(BHRAF201920[[#This Row],[OrgID]],'Practice Panel'!$A$14:$F$129,4,FALSE)</f>
        <v>Havering</v>
      </c>
      <c r="AH247" s="58" t="str">
        <f>VLOOKUP(BHRAF201920[[#This Row],[OrgID]],'Practice Panel'!$A$14:$F$129,6,FALSE)</f>
        <v>Havering North</v>
      </c>
    </row>
    <row r="248" spans="1:34">
      <c r="A248" s="1" t="s">
        <v>406</v>
      </c>
      <c r="B248" s="57">
        <v>44075</v>
      </c>
      <c r="C248" s="57">
        <v>44076</v>
      </c>
      <c r="D248" s="1" t="s">
        <v>294</v>
      </c>
      <c r="E248" s="58">
        <v>1108</v>
      </c>
      <c r="F248" s="58">
        <v>0</v>
      </c>
      <c r="G248" s="58">
        <v>0</v>
      </c>
      <c r="H248" s="1">
        <v>0</v>
      </c>
      <c r="I248" s="58">
        <v>0</v>
      </c>
      <c r="J248" s="58">
        <v>0</v>
      </c>
      <c r="K248" s="58">
        <v>0</v>
      </c>
      <c r="L248" s="58">
        <v>0</v>
      </c>
      <c r="M248" s="58">
        <v>0</v>
      </c>
      <c r="N248" s="58">
        <v>0</v>
      </c>
      <c r="O248" s="58">
        <v>0</v>
      </c>
      <c r="P248" s="58">
        <v>0</v>
      </c>
      <c r="Q248" s="58">
        <v>0</v>
      </c>
      <c r="R248" s="58">
        <v>0</v>
      </c>
      <c r="S248" s="58">
        <v>0</v>
      </c>
      <c r="T248" s="58">
        <v>0</v>
      </c>
      <c r="U248" s="58">
        <v>0</v>
      </c>
      <c r="V248" s="58">
        <v>0</v>
      </c>
      <c r="W248" s="58">
        <v>0</v>
      </c>
      <c r="X248" s="58">
        <v>0</v>
      </c>
      <c r="Y248" s="58">
        <v>0</v>
      </c>
      <c r="Z248" s="58">
        <v>0</v>
      </c>
      <c r="AA248" s="58">
        <v>0</v>
      </c>
      <c r="AB248" s="58">
        <v>0</v>
      </c>
      <c r="AC248" s="58">
        <v>3</v>
      </c>
      <c r="AD248" s="58">
        <v>0</v>
      </c>
      <c r="AE248" s="58">
        <v>0</v>
      </c>
      <c r="AF248" s="58">
        <v>0</v>
      </c>
      <c r="AG248" s="58" t="str">
        <f>VLOOKUP(BHRAF201920[[#This Row],[OrgID]],'Practice Panel'!$A$14:$F$129,4,FALSE)</f>
        <v>Havering</v>
      </c>
      <c r="AH248" s="58" t="str">
        <f>VLOOKUP(BHRAF201920[[#This Row],[OrgID]],'Practice Panel'!$A$14:$F$129,6,FALSE)</f>
        <v>Havering South</v>
      </c>
    </row>
    <row r="249" spans="1:34">
      <c r="A249" s="1" t="s">
        <v>406</v>
      </c>
      <c r="B249" s="57">
        <v>44075</v>
      </c>
      <c r="C249" s="57">
        <v>44076</v>
      </c>
      <c r="D249" s="1" t="s">
        <v>398</v>
      </c>
      <c r="E249" s="58">
        <v>5892</v>
      </c>
      <c r="F249" s="58">
        <v>18</v>
      </c>
      <c r="G249" s="58">
        <v>18</v>
      </c>
      <c r="H249" s="1">
        <v>0</v>
      </c>
      <c r="I249" s="58">
        <v>0</v>
      </c>
      <c r="J249" s="58">
        <v>0</v>
      </c>
      <c r="K249" s="58">
        <v>0</v>
      </c>
      <c r="L249" s="58">
        <v>0</v>
      </c>
      <c r="M249" s="58">
        <v>0</v>
      </c>
      <c r="N249" s="58">
        <v>0</v>
      </c>
      <c r="O249" s="58">
        <v>0</v>
      </c>
      <c r="P249" s="58">
        <v>0</v>
      </c>
      <c r="Q249" s="58">
        <v>0</v>
      </c>
      <c r="R249" s="58">
        <v>0</v>
      </c>
      <c r="S249" s="58">
        <v>0</v>
      </c>
      <c r="T249" s="58">
        <v>0</v>
      </c>
      <c r="U249" s="58">
        <v>0</v>
      </c>
      <c r="V249" s="58">
        <v>0</v>
      </c>
      <c r="W249" s="58">
        <v>0</v>
      </c>
      <c r="X249" s="58">
        <v>0</v>
      </c>
      <c r="Y249" s="58">
        <v>0</v>
      </c>
      <c r="Z249" s="58">
        <v>0</v>
      </c>
      <c r="AA249" s="58">
        <v>0</v>
      </c>
      <c r="AB249" s="58">
        <v>0</v>
      </c>
      <c r="AC249" s="58">
        <v>7</v>
      </c>
      <c r="AD249" s="58">
        <v>0</v>
      </c>
      <c r="AE249" s="58">
        <v>0</v>
      </c>
      <c r="AF249" s="58">
        <v>0</v>
      </c>
      <c r="AG249" s="58" t="str">
        <f>VLOOKUP(BHRAF201920[[#This Row],[OrgID]],'Practice Panel'!$A$14:$F$129,4,FALSE)</f>
        <v>Redbridge</v>
      </c>
      <c r="AH249" s="58" t="str">
        <f>VLOOKUP(BHRAF201920[[#This Row],[OrgID]],'Practice Panel'!$A$14:$F$129,6,FALSE)</f>
        <v>NewCross Alliance</v>
      </c>
    </row>
    <row r="250" spans="1:34">
      <c r="A250" s="1" t="s">
        <v>406</v>
      </c>
      <c r="B250" s="57">
        <v>44075</v>
      </c>
      <c r="C250" s="57">
        <v>44076</v>
      </c>
      <c r="D250" s="1" t="s">
        <v>358</v>
      </c>
      <c r="E250" s="58">
        <v>867</v>
      </c>
      <c r="F250" s="58">
        <v>1</v>
      </c>
      <c r="G250" s="58">
        <v>1</v>
      </c>
      <c r="H250" s="1">
        <v>0</v>
      </c>
      <c r="I250" s="58">
        <v>0</v>
      </c>
      <c r="J250" s="58">
        <v>0</v>
      </c>
      <c r="K250" s="58">
        <v>0</v>
      </c>
      <c r="L250" s="58">
        <v>0</v>
      </c>
      <c r="M250" s="58">
        <v>0</v>
      </c>
      <c r="N250" s="58">
        <v>0</v>
      </c>
      <c r="O250" s="58">
        <v>0</v>
      </c>
      <c r="P250" s="58">
        <v>0</v>
      </c>
      <c r="Q250" s="58">
        <v>0</v>
      </c>
      <c r="R250" s="58">
        <v>0</v>
      </c>
      <c r="S250" s="58">
        <v>0</v>
      </c>
      <c r="T250" s="58">
        <v>0</v>
      </c>
      <c r="U250" s="58">
        <v>0</v>
      </c>
      <c r="V250" s="58">
        <v>0</v>
      </c>
      <c r="W250" s="58">
        <v>0</v>
      </c>
      <c r="X250" s="58">
        <v>0</v>
      </c>
      <c r="Y250" s="58">
        <v>0</v>
      </c>
      <c r="Z250" s="58">
        <v>0</v>
      </c>
      <c r="AA250" s="58">
        <v>0</v>
      </c>
      <c r="AB250" s="58">
        <v>0</v>
      </c>
      <c r="AC250" s="58">
        <v>1</v>
      </c>
      <c r="AD250" s="58">
        <v>0</v>
      </c>
      <c r="AE250" s="58">
        <v>0</v>
      </c>
      <c r="AF250" s="58">
        <v>0</v>
      </c>
      <c r="AG250" s="58" t="str">
        <f>VLOOKUP(BHRAF201920[[#This Row],[OrgID]],'Practice Panel'!$A$14:$F$129,4,FALSE)</f>
        <v>Redbridge</v>
      </c>
      <c r="AH250" s="58" t="str">
        <f>VLOOKUP(BHRAF201920[[#This Row],[OrgID]],'Practice Panel'!$A$14:$F$129,6,FALSE)</f>
        <v>Seven Kings</v>
      </c>
    </row>
    <row r="251" spans="1:34">
      <c r="A251" s="1" t="s">
        <v>406</v>
      </c>
      <c r="B251" s="57">
        <v>44075</v>
      </c>
      <c r="C251" s="57">
        <v>44076</v>
      </c>
      <c r="D251" s="1" t="s">
        <v>87</v>
      </c>
      <c r="E251" s="58">
        <v>715</v>
      </c>
      <c r="F251" s="58">
        <v>1</v>
      </c>
      <c r="G251" s="58">
        <v>1</v>
      </c>
      <c r="H251" s="1">
        <v>0</v>
      </c>
      <c r="I251" s="58">
        <v>0</v>
      </c>
      <c r="J251" s="58">
        <v>0</v>
      </c>
      <c r="K251" s="58">
        <v>0</v>
      </c>
      <c r="L251" s="58">
        <v>0</v>
      </c>
      <c r="M251" s="58">
        <v>0</v>
      </c>
      <c r="N251" s="58">
        <v>0</v>
      </c>
      <c r="O251" s="58">
        <v>0</v>
      </c>
      <c r="P251" s="58">
        <v>0</v>
      </c>
      <c r="Q251" s="58">
        <v>0</v>
      </c>
      <c r="R251" s="58">
        <v>0</v>
      </c>
      <c r="S251" s="58">
        <v>0</v>
      </c>
      <c r="T251" s="58">
        <v>0</v>
      </c>
      <c r="U251" s="58">
        <v>0</v>
      </c>
      <c r="V251" s="58">
        <v>0</v>
      </c>
      <c r="W251" s="58">
        <v>0</v>
      </c>
      <c r="X251" s="58">
        <v>0</v>
      </c>
      <c r="Y251" s="58">
        <v>0</v>
      </c>
      <c r="Z251" s="58">
        <v>0</v>
      </c>
      <c r="AA251" s="58">
        <v>0</v>
      </c>
      <c r="AB251" s="58">
        <v>0</v>
      </c>
      <c r="AC251" s="58">
        <v>0</v>
      </c>
      <c r="AD251" s="58">
        <v>0</v>
      </c>
      <c r="AE251" s="58">
        <v>0</v>
      </c>
      <c r="AF251" s="58">
        <v>0</v>
      </c>
      <c r="AG251" s="58" t="str">
        <f>VLOOKUP(BHRAF201920[[#This Row],[OrgID]],'Practice Panel'!$A$14:$F$129,4,FALSE)</f>
        <v>Barking</v>
      </c>
      <c r="AH251" s="58" t="str">
        <f>VLOOKUP(BHRAF201920[[#This Row],[OrgID]],'Practice Panel'!$A$14:$F$129,6,FALSE)</f>
        <v>North</v>
      </c>
    </row>
    <row r="252" spans="1:34">
      <c r="A252" s="1" t="s">
        <v>406</v>
      </c>
      <c r="B252" s="57">
        <v>44075</v>
      </c>
      <c r="C252" s="57">
        <v>44076</v>
      </c>
      <c r="D252" s="1" t="s">
        <v>29</v>
      </c>
      <c r="E252" s="58">
        <v>11984</v>
      </c>
      <c r="F252" s="58">
        <v>4</v>
      </c>
      <c r="G252" s="58">
        <v>4</v>
      </c>
      <c r="H252" s="1">
        <v>0</v>
      </c>
      <c r="I252" s="58">
        <v>0</v>
      </c>
      <c r="J252" s="58">
        <v>0</v>
      </c>
      <c r="K252" s="58">
        <v>0</v>
      </c>
      <c r="L252" s="58">
        <v>0</v>
      </c>
      <c r="M252" s="58">
        <v>0</v>
      </c>
      <c r="N252" s="58">
        <v>0</v>
      </c>
      <c r="O252" s="58">
        <v>0</v>
      </c>
      <c r="P252" s="58">
        <v>0</v>
      </c>
      <c r="Q252" s="58">
        <v>0</v>
      </c>
      <c r="R252" s="58">
        <v>0</v>
      </c>
      <c r="S252" s="58">
        <v>0</v>
      </c>
      <c r="T252" s="58">
        <v>0</v>
      </c>
      <c r="U252" s="58">
        <v>0</v>
      </c>
      <c r="V252" s="58">
        <v>0</v>
      </c>
      <c r="W252" s="58">
        <v>0</v>
      </c>
      <c r="X252" s="58">
        <v>0</v>
      </c>
      <c r="Y252" s="58">
        <v>0</v>
      </c>
      <c r="Z252" s="58">
        <v>0</v>
      </c>
      <c r="AA252" s="58">
        <v>0</v>
      </c>
      <c r="AB252" s="58">
        <v>0</v>
      </c>
      <c r="AC252" s="58">
        <v>3</v>
      </c>
      <c r="AD252" s="58">
        <v>0</v>
      </c>
      <c r="AE252" s="58">
        <v>0</v>
      </c>
      <c r="AF252" s="58">
        <v>0</v>
      </c>
      <c r="AG252" s="58" t="str">
        <f>VLOOKUP(BHRAF201920[[#This Row],[OrgID]],'Practice Panel'!$A$14:$F$129,4,FALSE)</f>
        <v>Barking</v>
      </c>
      <c r="AH252" s="58" t="str">
        <f>VLOOKUP(BHRAF201920[[#This Row],[OrgID]],'Practice Panel'!$A$14:$F$129,6,FALSE)</f>
        <v>East</v>
      </c>
    </row>
    <row r="253" spans="1:34">
      <c r="A253" s="1" t="s">
        <v>406</v>
      </c>
      <c r="B253" s="57">
        <v>44075</v>
      </c>
      <c r="C253" s="57">
        <v>44076</v>
      </c>
      <c r="D253" s="1" t="s">
        <v>55</v>
      </c>
      <c r="E253" s="58">
        <v>5223</v>
      </c>
      <c r="F253" s="58">
        <v>0</v>
      </c>
      <c r="G253" s="58">
        <v>0</v>
      </c>
      <c r="H253" s="1">
        <v>0</v>
      </c>
      <c r="I253" s="58">
        <v>0</v>
      </c>
      <c r="J253" s="58">
        <v>0</v>
      </c>
      <c r="K253" s="58">
        <v>0</v>
      </c>
      <c r="L253" s="58">
        <v>0</v>
      </c>
      <c r="M253" s="58">
        <v>0</v>
      </c>
      <c r="N253" s="58">
        <v>0</v>
      </c>
      <c r="O253" s="58">
        <v>0</v>
      </c>
      <c r="P253" s="58">
        <v>0</v>
      </c>
      <c r="Q253" s="58">
        <v>0</v>
      </c>
      <c r="R253" s="58">
        <v>0</v>
      </c>
      <c r="S253" s="58">
        <v>0</v>
      </c>
      <c r="T253" s="58">
        <v>0</v>
      </c>
      <c r="U253" s="58">
        <v>0</v>
      </c>
      <c r="V253" s="58">
        <v>0</v>
      </c>
      <c r="W253" s="58">
        <v>0</v>
      </c>
      <c r="X253" s="58">
        <v>0</v>
      </c>
      <c r="Y253" s="58">
        <v>0</v>
      </c>
      <c r="Z253" s="58">
        <v>0</v>
      </c>
      <c r="AA253" s="58">
        <v>0</v>
      </c>
      <c r="AB253" s="58">
        <v>0</v>
      </c>
      <c r="AC253" s="58">
        <v>0</v>
      </c>
      <c r="AD253" s="58">
        <v>0</v>
      </c>
      <c r="AE253" s="58">
        <v>0</v>
      </c>
      <c r="AF253" s="58">
        <v>0</v>
      </c>
      <c r="AG253" s="58" t="str">
        <f>VLOOKUP(BHRAF201920[[#This Row],[OrgID]],'Practice Panel'!$A$14:$F$129,4,FALSE)</f>
        <v>Barking</v>
      </c>
      <c r="AH253" s="58" t="str">
        <f>VLOOKUP(BHRAF201920[[#This Row],[OrgID]],'Practice Panel'!$A$14:$F$129,6,FALSE)</f>
        <v>New West</v>
      </c>
    </row>
    <row r="254" spans="1:34">
      <c r="A254" s="1" t="s">
        <v>406</v>
      </c>
      <c r="B254" s="57">
        <v>44075</v>
      </c>
      <c r="C254" s="57">
        <v>44076</v>
      </c>
      <c r="D254" s="1" t="s">
        <v>270</v>
      </c>
      <c r="E254" s="58">
        <v>3848</v>
      </c>
      <c r="F254" s="58">
        <v>0</v>
      </c>
      <c r="G254" s="58">
        <v>0</v>
      </c>
      <c r="H254" s="1">
        <v>0</v>
      </c>
      <c r="I254" s="58">
        <v>0</v>
      </c>
      <c r="J254" s="58">
        <v>0</v>
      </c>
      <c r="K254" s="58">
        <v>0</v>
      </c>
      <c r="L254" s="58">
        <v>0</v>
      </c>
      <c r="M254" s="58">
        <v>0</v>
      </c>
      <c r="N254" s="58">
        <v>0</v>
      </c>
      <c r="O254" s="58">
        <v>0</v>
      </c>
      <c r="P254" s="58">
        <v>0</v>
      </c>
      <c r="Q254" s="58">
        <v>0</v>
      </c>
      <c r="R254" s="58">
        <v>0</v>
      </c>
      <c r="S254" s="58">
        <v>0</v>
      </c>
      <c r="T254" s="58">
        <v>0</v>
      </c>
      <c r="U254" s="58">
        <v>0</v>
      </c>
      <c r="V254" s="58">
        <v>0</v>
      </c>
      <c r="W254" s="58">
        <v>0</v>
      </c>
      <c r="X254" s="58">
        <v>0</v>
      </c>
      <c r="Y254" s="58">
        <v>0</v>
      </c>
      <c r="Z254" s="58">
        <v>0</v>
      </c>
      <c r="AA254" s="58">
        <v>0</v>
      </c>
      <c r="AB254" s="58">
        <v>0</v>
      </c>
      <c r="AC254" s="58">
        <v>1</v>
      </c>
      <c r="AD254" s="58">
        <v>0</v>
      </c>
      <c r="AE254" s="58">
        <v>0</v>
      </c>
      <c r="AF254" s="58">
        <v>0</v>
      </c>
      <c r="AG254" s="58" t="str">
        <f>VLOOKUP(BHRAF201920[[#This Row],[OrgID]],'Practice Panel'!$A$14:$F$129,4,FALSE)</f>
        <v>Havering</v>
      </c>
      <c r="AH254" s="58" t="str">
        <f>VLOOKUP(BHRAF201920[[#This Row],[OrgID]],'Practice Panel'!$A$14:$F$129,6,FALSE)</f>
        <v>Havering North</v>
      </c>
    </row>
    <row r="255" spans="1:34">
      <c r="A255" s="1" t="s">
        <v>406</v>
      </c>
      <c r="B255" s="57">
        <v>44075</v>
      </c>
      <c r="C255" s="57">
        <v>44076</v>
      </c>
      <c r="D255" s="1" t="s">
        <v>368</v>
      </c>
      <c r="E255" s="58">
        <v>887</v>
      </c>
      <c r="F255" s="58">
        <v>10</v>
      </c>
      <c r="G255" s="58">
        <v>10</v>
      </c>
      <c r="H255" s="1">
        <v>0</v>
      </c>
      <c r="I255" s="58">
        <v>0</v>
      </c>
      <c r="J255" s="58">
        <v>0</v>
      </c>
      <c r="K255" s="58">
        <v>0</v>
      </c>
      <c r="L255" s="58">
        <v>0</v>
      </c>
      <c r="M255" s="58">
        <v>0</v>
      </c>
      <c r="N255" s="58">
        <v>0</v>
      </c>
      <c r="O255" s="58">
        <v>0</v>
      </c>
      <c r="P255" s="58">
        <v>0</v>
      </c>
      <c r="Q255" s="58">
        <v>0</v>
      </c>
      <c r="R255" s="58">
        <v>0</v>
      </c>
      <c r="S255" s="58">
        <v>0</v>
      </c>
      <c r="T255" s="58">
        <v>0</v>
      </c>
      <c r="U255" s="58">
        <v>0</v>
      </c>
      <c r="V255" s="58">
        <v>0</v>
      </c>
      <c r="W255" s="58">
        <v>0</v>
      </c>
      <c r="X255" s="58">
        <v>0</v>
      </c>
      <c r="Y255" s="58">
        <v>0</v>
      </c>
      <c r="Z255" s="58">
        <v>0</v>
      </c>
      <c r="AA255" s="58">
        <v>0</v>
      </c>
      <c r="AB255" s="58">
        <v>0</v>
      </c>
      <c r="AC255" s="58">
        <v>3</v>
      </c>
      <c r="AD255" s="58">
        <v>0</v>
      </c>
      <c r="AE255" s="58">
        <v>0</v>
      </c>
      <c r="AF255" s="58">
        <v>0</v>
      </c>
      <c r="AG255" s="58" t="str">
        <f>VLOOKUP(BHRAF201920[[#This Row],[OrgID]],'Practice Panel'!$A$14:$F$129,4,FALSE)</f>
        <v>Redbridge</v>
      </c>
      <c r="AH255" s="58" t="str">
        <f>VLOOKUP(BHRAF201920[[#This Row],[OrgID]],'Practice Panel'!$A$14:$F$129,6,FALSE)</f>
        <v>Wanstead &amp; Woodford</v>
      </c>
    </row>
    <row r="256" spans="1:34">
      <c r="A256" s="1" t="s">
        <v>406</v>
      </c>
      <c r="B256" s="57">
        <v>44075</v>
      </c>
      <c r="C256" s="57">
        <v>44076</v>
      </c>
      <c r="D256" s="1" t="s">
        <v>340</v>
      </c>
      <c r="E256" s="58">
        <v>1107</v>
      </c>
      <c r="F256" s="58">
        <v>2</v>
      </c>
      <c r="G256" s="58">
        <v>2</v>
      </c>
      <c r="H256" s="1">
        <v>0</v>
      </c>
      <c r="I256" s="58">
        <v>0</v>
      </c>
      <c r="J256" s="58">
        <v>0</v>
      </c>
      <c r="K256" s="58">
        <v>0</v>
      </c>
      <c r="L256" s="58">
        <v>0</v>
      </c>
      <c r="M256" s="58">
        <v>0</v>
      </c>
      <c r="N256" s="58">
        <v>0</v>
      </c>
      <c r="O256" s="58">
        <v>0</v>
      </c>
      <c r="P256" s="58">
        <v>0</v>
      </c>
      <c r="Q256" s="58">
        <v>0</v>
      </c>
      <c r="R256" s="58">
        <v>0</v>
      </c>
      <c r="S256" s="58">
        <v>0</v>
      </c>
      <c r="T256" s="58">
        <v>0</v>
      </c>
      <c r="U256" s="58">
        <v>0</v>
      </c>
      <c r="V256" s="58">
        <v>0</v>
      </c>
      <c r="W256" s="58">
        <v>0</v>
      </c>
      <c r="X256" s="58">
        <v>0</v>
      </c>
      <c r="Y256" s="58">
        <v>0</v>
      </c>
      <c r="Z256" s="58">
        <v>0</v>
      </c>
      <c r="AA256" s="58">
        <v>0</v>
      </c>
      <c r="AB256" s="58">
        <v>0</v>
      </c>
      <c r="AC256" s="58">
        <v>0</v>
      </c>
      <c r="AD256" s="58">
        <v>0</v>
      </c>
      <c r="AE256" s="58">
        <v>0</v>
      </c>
      <c r="AF256" s="58">
        <v>0</v>
      </c>
      <c r="AG256" s="58" t="str">
        <f>VLOOKUP(BHRAF201920[[#This Row],[OrgID]],'Practice Panel'!$A$14:$F$129,4,FALSE)</f>
        <v>Redbridge</v>
      </c>
      <c r="AH256" s="58" t="str">
        <f>VLOOKUP(BHRAF201920[[#This Row],[OrgID]],'Practice Panel'!$A$14:$F$129,6,FALSE)</f>
        <v>Fairlop</v>
      </c>
    </row>
    <row r="257" spans="1:34">
      <c r="A257" s="1" t="s">
        <v>406</v>
      </c>
      <c r="B257" s="57">
        <v>44075</v>
      </c>
      <c r="C257" s="57">
        <v>44076</v>
      </c>
      <c r="D257" s="1" t="s">
        <v>328</v>
      </c>
      <c r="E257" s="58">
        <v>535</v>
      </c>
      <c r="F257" s="58">
        <v>0</v>
      </c>
      <c r="G257" s="58">
        <v>0</v>
      </c>
      <c r="H257" s="1">
        <v>0</v>
      </c>
      <c r="I257" s="58">
        <v>0</v>
      </c>
      <c r="J257" s="58">
        <v>0</v>
      </c>
      <c r="K257" s="58">
        <v>0</v>
      </c>
      <c r="L257" s="58">
        <v>0</v>
      </c>
      <c r="M257" s="58">
        <v>0</v>
      </c>
      <c r="N257" s="58">
        <v>0</v>
      </c>
      <c r="O257" s="58">
        <v>0</v>
      </c>
      <c r="P257" s="58">
        <v>0</v>
      </c>
      <c r="Q257" s="58">
        <v>0</v>
      </c>
      <c r="R257" s="58">
        <v>0</v>
      </c>
      <c r="S257" s="58">
        <v>0</v>
      </c>
      <c r="T257" s="58">
        <v>0</v>
      </c>
      <c r="U257" s="58">
        <v>0</v>
      </c>
      <c r="V257" s="58">
        <v>0</v>
      </c>
      <c r="W257" s="58">
        <v>0</v>
      </c>
      <c r="X257" s="58">
        <v>0</v>
      </c>
      <c r="Y257" s="58">
        <v>0</v>
      </c>
      <c r="Z257" s="58">
        <v>0</v>
      </c>
      <c r="AA257" s="58">
        <v>0</v>
      </c>
      <c r="AB257" s="58">
        <v>0</v>
      </c>
      <c r="AC257" s="58">
        <v>2</v>
      </c>
      <c r="AD257" s="58">
        <v>0</v>
      </c>
      <c r="AE257" s="58">
        <v>0</v>
      </c>
      <c r="AF257" s="58">
        <v>0</v>
      </c>
      <c r="AG257" s="58" t="str">
        <f>VLOOKUP(BHRAF201920[[#This Row],[OrgID]],'Practice Panel'!$A$14:$F$129,4,FALSE)</f>
        <v>Redbridge</v>
      </c>
      <c r="AH257" s="58" t="str">
        <f>VLOOKUP(BHRAF201920[[#This Row],[OrgID]],'Practice Panel'!$A$14:$F$129,6,FALSE)</f>
        <v>Cranbrook</v>
      </c>
    </row>
    <row r="258" spans="1:34">
      <c r="A258" s="1" t="s">
        <v>406</v>
      </c>
      <c r="B258" s="57">
        <v>44075</v>
      </c>
      <c r="C258" s="57">
        <v>44076</v>
      </c>
      <c r="D258" s="1" t="s">
        <v>318</v>
      </c>
      <c r="E258" s="58">
        <v>3062</v>
      </c>
      <c r="F258" s="58">
        <v>5</v>
      </c>
      <c r="G258" s="58">
        <v>5</v>
      </c>
      <c r="H258" s="1">
        <v>0</v>
      </c>
      <c r="I258" s="58">
        <v>0</v>
      </c>
      <c r="J258" s="58">
        <v>0</v>
      </c>
      <c r="K258" s="58">
        <v>0</v>
      </c>
      <c r="L258" s="58">
        <v>0</v>
      </c>
      <c r="M258" s="58">
        <v>0</v>
      </c>
      <c r="N258" s="58">
        <v>0</v>
      </c>
      <c r="O258" s="58">
        <v>0</v>
      </c>
      <c r="P258" s="58">
        <v>0</v>
      </c>
      <c r="Q258" s="58">
        <v>0</v>
      </c>
      <c r="R258" s="58">
        <v>0</v>
      </c>
      <c r="S258" s="58">
        <v>0</v>
      </c>
      <c r="T258" s="58">
        <v>0</v>
      </c>
      <c r="U258" s="58">
        <v>0</v>
      </c>
      <c r="V258" s="58">
        <v>0</v>
      </c>
      <c r="W258" s="58">
        <v>0</v>
      </c>
      <c r="X258" s="58">
        <v>0</v>
      </c>
      <c r="Y258" s="58">
        <v>0</v>
      </c>
      <c r="Z258" s="58">
        <v>0</v>
      </c>
      <c r="AA258" s="58">
        <v>0</v>
      </c>
      <c r="AB258" s="58">
        <v>0</v>
      </c>
      <c r="AC258" s="58">
        <v>1</v>
      </c>
      <c r="AD258" s="58">
        <v>0</v>
      </c>
      <c r="AE258" s="58">
        <v>0</v>
      </c>
      <c r="AF258" s="58">
        <v>0</v>
      </c>
      <c r="AG258" s="58" t="str">
        <f>VLOOKUP(BHRAF201920[[#This Row],[OrgID]],'Practice Panel'!$A$14:$F$129,4,FALSE)</f>
        <v>Redbridge</v>
      </c>
      <c r="AH258" s="58" t="str">
        <f>VLOOKUP(BHRAF201920[[#This Row],[OrgID]],'Practice Panel'!$A$14:$F$129,6,FALSE)</f>
        <v>Cranbrook</v>
      </c>
    </row>
    <row r="259" spans="1:34">
      <c r="A259" s="1" t="s">
        <v>406</v>
      </c>
      <c r="B259" s="57">
        <v>44075</v>
      </c>
      <c r="C259" s="57">
        <v>44076</v>
      </c>
      <c r="D259" s="1" t="s">
        <v>324</v>
      </c>
      <c r="E259" s="58">
        <v>982</v>
      </c>
      <c r="F259" s="58">
        <v>5</v>
      </c>
      <c r="G259" s="58">
        <v>5</v>
      </c>
      <c r="H259" s="1">
        <v>0</v>
      </c>
      <c r="I259" s="58">
        <v>0</v>
      </c>
      <c r="J259" s="58">
        <v>0</v>
      </c>
      <c r="K259" s="58">
        <v>0</v>
      </c>
      <c r="L259" s="58">
        <v>0</v>
      </c>
      <c r="M259" s="58">
        <v>0</v>
      </c>
      <c r="N259" s="58">
        <v>0</v>
      </c>
      <c r="O259" s="58">
        <v>0</v>
      </c>
      <c r="P259" s="58">
        <v>0</v>
      </c>
      <c r="Q259" s="58">
        <v>0</v>
      </c>
      <c r="R259" s="58">
        <v>0</v>
      </c>
      <c r="S259" s="58">
        <v>0</v>
      </c>
      <c r="T259" s="58">
        <v>0</v>
      </c>
      <c r="U259" s="58">
        <v>0</v>
      </c>
      <c r="V259" s="58">
        <v>0</v>
      </c>
      <c r="W259" s="58">
        <v>0</v>
      </c>
      <c r="X259" s="58">
        <v>0</v>
      </c>
      <c r="Y259" s="58">
        <v>0</v>
      </c>
      <c r="Z259" s="58">
        <v>0</v>
      </c>
      <c r="AA259" s="58">
        <v>0</v>
      </c>
      <c r="AB259" s="58">
        <v>0</v>
      </c>
      <c r="AC259" s="58">
        <v>2</v>
      </c>
      <c r="AD259" s="58">
        <v>0</v>
      </c>
      <c r="AE259" s="58">
        <v>0</v>
      </c>
      <c r="AF259" s="58">
        <v>0</v>
      </c>
      <c r="AG259" s="58" t="str">
        <f>VLOOKUP(BHRAF201920[[#This Row],[OrgID]],'Practice Panel'!$A$14:$F$129,4,FALSE)</f>
        <v>Redbridge</v>
      </c>
      <c r="AH259" s="58" t="str">
        <f>VLOOKUP(BHRAF201920[[#This Row],[OrgID]],'Practice Panel'!$A$14:$F$129,6,FALSE)</f>
        <v>Cranbrook</v>
      </c>
    </row>
    <row r="260" spans="1:34">
      <c r="A260" s="1" t="s">
        <v>406</v>
      </c>
      <c r="B260" s="57">
        <v>44075</v>
      </c>
      <c r="C260" s="57">
        <v>44076</v>
      </c>
      <c r="D260" s="1" t="s">
        <v>390</v>
      </c>
      <c r="E260" s="58">
        <v>2081</v>
      </c>
      <c r="F260" s="58">
        <v>1</v>
      </c>
      <c r="G260" s="58">
        <v>1</v>
      </c>
      <c r="H260" s="1">
        <v>0</v>
      </c>
      <c r="I260" s="58">
        <v>0</v>
      </c>
      <c r="J260" s="58">
        <v>0</v>
      </c>
      <c r="K260" s="58">
        <v>0</v>
      </c>
      <c r="L260" s="58">
        <v>0</v>
      </c>
      <c r="M260" s="58">
        <v>0</v>
      </c>
      <c r="N260" s="58">
        <v>0</v>
      </c>
      <c r="O260" s="58">
        <v>0</v>
      </c>
      <c r="P260" s="58">
        <v>0</v>
      </c>
      <c r="Q260" s="58">
        <v>0</v>
      </c>
      <c r="R260" s="58">
        <v>0</v>
      </c>
      <c r="S260" s="58">
        <v>0</v>
      </c>
      <c r="T260" s="58">
        <v>0</v>
      </c>
      <c r="U260" s="58">
        <v>0</v>
      </c>
      <c r="V260" s="58">
        <v>0</v>
      </c>
      <c r="W260" s="58">
        <v>0</v>
      </c>
      <c r="X260" s="58">
        <v>0</v>
      </c>
      <c r="Y260" s="58">
        <v>0</v>
      </c>
      <c r="Z260" s="58">
        <v>0</v>
      </c>
      <c r="AA260" s="58">
        <v>0</v>
      </c>
      <c r="AB260" s="58">
        <v>0</v>
      </c>
      <c r="AC260" s="58">
        <v>2</v>
      </c>
      <c r="AD260" s="58">
        <v>0</v>
      </c>
      <c r="AE260" s="58">
        <v>0</v>
      </c>
      <c r="AF260" s="58">
        <v>0</v>
      </c>
      <c r="AG260" s="58" t="str">
        <f>VLOOKUP(BHRAF201920[[#This Row],[OrgID]],'Practice Panel'!$A$14:$F$129,4,FALSE)</f>
        <v>Redbridge</v>
      </c>
      <c r="AH260" s="58" t="str">
        <f>VLOOKUP(BHRAF201920[[#This Row],[OrgID]],'Practice Panel'!$A$14:$F$129,6,FALSE)</f>
        <v>Loxford</v>
      </c>
    </row>
    <row r="261" spans="1:34">
      <c r="A261" s="1" t="s">
        <v>406</v>
      </c>
      <c r="B261" s="57">
        <v>44075</v>
      </c>
      <c r="C261" s="57">
        <v>44076</v>
      </c>
      <c r="D261" s="1" t="s">
        <v>316</v>
      </c>
      <c r="E261" s="58">
        <v>1796</v>
      </c>
      <c r="F261" s="58">
        <v>8</v>
      </c>
      <c r="G261" s="58">
        <v>8</v>
      </c>
      <c r="H261" s="1">
        <v>0</v>
      </c>
      <c r="I261" s="58">
        <v>0</v>
      </c>
      <c r="J261" s="58">
        <v>0</v>
      </c>
      <c r="K261" s="58">
        <v>0</v>
      </c>
      <c r="L261" s="58">
        <v>0</v>
      </c>
      <c r="M261" s="58">
        <v>0</v>
      </c>
      <c r="N261" s="58">
        <v>0</v>
      </c>
      <c r="O261" s="58">
        <v>0</v>
      </c>
      <c r="P261" s="58">
        <v>0</v>
      </c>
      <c r="Q261" s="58">
        <v>0</v>
      </c>
      <c r="R261" s="58">
        <v>0</v>
      </c>
      <c r="S261" s="58">
        <v>0</v>
      </c>
      <c r="T261" s="58">
        <v>0</v>
      </c>
      <c r="U261" s="58">
        <v>0</v>
      </c>
      <c r="V261" s="58">
        <v>0</v>
      </c>
      <c r="W261" s="58">
        <v>0</v>
      </c>
      <c r="X261" s="58">
        <v>0</v>
      </c>
      <c r="Y261" s="58">
        <v>0</v>
      </c>
      <c r="Z261" s="58">
        <v>0</v>
      </c>
      <c r="AA261" s="58">
        <v>0</v>
      </c>
      <c r="AB261" s="58">
        <v>0</v>
      </c>
      <c r="AC261" s="58">
        <v>1</v>
      </c>
      <c r="AD261" s="58">
        <v>0</v>
      </c>
      <c r="AE261" s="58">
        <v>0</v>
      </c>
      <c r="AF261" s="58">
        <v>0</v>
      </c>
      <c r="AG261" s="58" t="str">
        <f>VLOOKUP(BHRAF201920[[#This Row],[OrgID]],'Practice Panel'!$A$14:$F$129,4,FALSE)</f>
        <v>Redbridge</v>
      </c>
      <c r="AH261" s="58" t="str">
        <f>VLOOKUP(BHRAF201920[[#This Row],[OrgID]],'Practice Panel'!$A$14:$F$129,6,FALSE)</f>
        <v>Cranbrook</v>
      </c>
    </row>
    <row r="262" spans="1:34">
      <c r="A262" s="1" t="s">
        <v>406</v>
      </c>
      <c r="B262" s="57">
        <v>44075</v>
      </c>
      <c r="C262" s="57">
        <v>44076</v>
      </c>
      <c r="D262" s="1" t="s">
        <v>83</v>
      </c>
      <c r="E262" s="58">
        <v>837</v>
      </c>
      <c r="F262" s="58">
        <v>0</v>
      </c>
      <c r="G262" s="58">
        <v>0</v>
      </c>
      <c r="H262" s="1">
        <v>0</v>
      </c>
      <c r="I262" s="58">
        <v>0</v>
      </c>
      <c r="J262" s="58">
        <v>0</v>
      </c>
      <c r="K262" s="58">
        <v>0</v>
      </c>
      <c r="L262" s="58">
        <v>0</v>
      </c>
      <c r="M262" s="58">
        <v>0</v>
      </c>
      <c r="N262" s="58">
        <v>0</v>
      </c>
      <c r="O262" s="58">
        <v>0</v>
      </c>
      <c r="P262" s="58">
        <v>0</v>
      </c>
      <c r="Q262" s="58">
        <v>0</v>
      </c>
      <c r="R262" s="58">
        <v>0</v>
      </c>
      <c r="S262" s="58">
        <v>0</v>
      </c>
      <c r="T262" s="58">
        <v>0</v>
      </c>
      <c r="U262" s="58">
        <v>0</v>
      </c>
      <c r="V262" s="58">
        <v>0</v>
      </c>
      <c r="W262" s="58">
        <v>0</v>
      </c>
      <c r="X262" s="58">
        <v>0</v>
      </c>
      <c r="Y262" s="58">
        <v>0</v>
      </c>
      <c r="Z262" s="58">
        <v>0</v>
      </c>
      <c r="AA262" s="58">
        <v>0</v>
      </c>
      <c r="AB262" s="58">
        <v>0</v>
      </c>
      <c r="AC262" s="58">
        <v>1</v>
      </c>
      <c r="AD262" s="58">
        <v>0</v>
      </c>
      <c r="AE262" s="58">
        <v>0</v>
      </c>
      <c r="AF262" s="58">
        <v>0</v>
      </c>
      <c r="AG262" s="58" t="str">
        <f>VLOOKUP(BHRAF201920[[#This Row],[OrgID]],'Practice Panel'!$A$14:$F$129,4,FALSE)</f>
        <v>Barking</v>
      </c>
      <c r="AH262" s="58" t="str">
        <f>VLOOKUP(BHRAF201920[[#This Row],[OrgID]],'Practice Panel'!$A$14:$F$129,6,FALSE)</f>
        <v>North</v>
      </c>
    </row>
    <row r="263" spans="1:34">
      <c r="A263" s="1" t="s">
        <v>406</v>
      </c>
      <c r="B263" s="57">
        <v>44075</v>
      </c>
      <c r="C263" s="57">
        <v>44076</v>
      </c>
      <c r="D263" s="1" t="s">
        <v>352</v>
      </c>
      <c r="E263" s="58">
        <v>1696</v>
      </c>
      <c r="F263" s="58">
        <v>48</v>
      </c>
      <c r="G263" s="58">
        <v>48</v>
      </c>
      <c r="H263" s="1">
        <v>0</v>
      </c>
      <c r="I263" s="58">
        <v>0</v>
      </c>
      <c r="J263" s="58">
        <v>0</v>
      </c>
      <c r="K263" s="58">
        <v>0</v>
      </c>
      <c r="L263" s="58">
        <v>0</v>
      </c>
      <c r="M263" s="58">
        <v>0</v>
      </c>
      <c r="N263" s="58">
        <v>0</v>
      </c>
      <c r="O263" s="58">
        <v>0</v>
      </c>
      <c r="P263" s="58">
        <v>0</v>
      </c>
      <c r="Q263" s="58">
        <v>0</v>
      </c>
      <c r="R263" s="58">
        <v>0</v>
      </c>
      <c r="S263" s="58">
        <v>0</v>
      </c>
      <c r="T263" s="58">
        <v>0</v>
      </c>
      <c r="U263" s="58">
        <v>0</v>
      </c>
      <c r="V263" s="58">
        <v>0</v>
      </c>
      <c r="W263" s="58">
        <v>0</v>
      </c>
      <c r="X263" s="58">
        <v>0</v>
      </c>
      <c r="Y263" s="58">
        <v>0</v>
      </c>
      <c r="Z263" s="58">
        <v>0</v>
      </c>
      <c r="AA263" s="58">
        <v>0</v>
      </c>
      <c r="AB263" s="58">
        <v>0</v>
      </c>
      <c r="AC263" s="58">
        <v>4</v>
      </c>
      <c r="AD263" s="58">
        <v>0</v>
      </c>
      <c r="AE263" s="58">
        <v>0</v>
      </c>
      <c r="AF263" s="58">
        <v>0</v>
      </c>
      <c r="AG263" s="58" t="str">
        <f>VLOOKUP(BHRAF201920[[#This Row],[OrgID]],'Practice Panel'!$A$14:$F$129,4,FALSE)</f>
        <v>Redbridge</v>
      </c>
      <c r="AH263" s="58" t="str">
        <f>VLOOKUP(BHRAF201920[[#This Row],[OrgID]],'Practice Panel'!$A$14:$F$129,6,FALSE)</f>
        <v>Seven Kings</v>
      </c>
    </row>
    <row r="264" spans="1:34">
      <c r="A264" s="1" t="s">
        <v>406</v>
      </c>
      <c r="B264" s="57">
        <v>44075</v>
      </c>
      <c r="C264" s="57">
        <v>44076</v>
      </c>
      <c r="D264" s="1" t="s">
        <v>338</v>
      </c>
      <c r="E264" s="58">
        <v>991</v>
      </c>
      <c r="F264" s="58">
        <v>0</v>
      </c>
      <c r="G264" s="58">
        <v>0</v>
      </c>
      <c r="H264" s="1">
        <v>0</v>
      </c>
      <c r="I264" s="58">
        <v>0</v>
      </c>
      <c r="J264" s="58">
        <v>0</v>
      </c>
      <c r="K264" s="58">
        <v>0</v>
      </c>
      <c r="L264" s="58">
        <v>0</v>
      </c>
      <c r="M264" s="58">
        <v>0</v>
      </c>
      <c r="N264" s="58">
        <v>0</v>
      </c>
      <c r="O264" s="58">
        <v>0</v>
      </c>
      <c r="P264" s="58">
        <v>0</v>
      </c>
      <c r="Q264" s="58">
        <v>0</v>
      </c>
      <c r="R264" s="58">
        <v>0</v>
      </c>
      <c r="S264" s="58">
        <v>0</v>
      </c>
      <c r="T264" s="58">
        <v>0</v>
      </c>
      <c r="U264" s="58">
        <v>0</v>
      </c>
      <c r="V264" s="58">
        <v>0</v>
      </c>
      <c r="W264" s="58">
        <v>0</v>
      </c>
      <c r="X264" s="58">
        <v>0</v>
      </c>
      <c r="Y264" s="58">
        <v>0</v>
      </c>
      <c r="Z264" s="58">
        <v>0</v>
      </c>
      <c r="AA264" s="58">
        <v>0</v>
      </c>
      <c r="AB264" s="58">
        <v>0</v>
      </c>
      <c r="AC264" s="58">
        <v>2</v>
      </c>
      <c r="AD264" s="58">
        <v>0</v>
      </c>
      <c r="AE264" s="58">
        <v>0</v>
      </c>
      <c r="AF264" s="58">
        <v>0</v>
      </c>
      <c r="AG264" s="58" t="str">
        <f>VLOOKUP(BHRAF201920[[#This Row],[OrgID]],'Practice Panel'!$A$14:$F$129,4,FALSE)</f>
        <v>Redbridge</v>
      </c>
      <c r="AH264" s="58" t="str">
        <f>VLOOKUP(BHRAF201920[[#This Row],[OrgID]],'Practice Panel'!$A$14:$F$129,6,FALSE)</f>
        <v>Fairlop</v>
      </c>
    </row>
    <row r="265" spans="1:34">
      <c r="A265" s="1" t="s">
        <v>406</v>
      </c>
      <c r="B265" s="57">
        <v>44075</v>
      </c>
      <c r="C265" s="57">
        <v>44076</v>
      </c>
      <c r="D265" s="1" t="s">
        <v>336</v>
      </c>
      <c r="E265" s="58">
        <v>1085</v>
      </c>
      <c r="F265" s="58">
        <v>2</v>
      </c>
      <c r="G265" s="58">
        <v>2</v>
      </c>
      <c r="H265" s="1">
        <v>0</v>
      </c>
      <c r="I265" s="58">
        <v>0</v>
      </c>
      <c r="J265" s="58">
        <v>0</v>
      </c>
      <c r="K265" s="58">
        <v>0</v>
      </c>
      <c r="L265" s="58">
        <v>0</v>
      </c>
      <c r="M265" s="58">
        <v>0</v>
      </c>
      <c r="N265" s="58">
        <v>0</v>
      </c>
      <c r="O265" s="58">
        <v>0</v>
      </c>
      <c r="P265" s="58">
        <v>0</v>
      </c>
      <c r="Q265" s="58">
        <v>0</v>
      </c>
      <c r="R265" s="58">
        <v>0</v>
      </c>
      <c r="S265" s="58">
        <v>0</v>
      </c>
      <c r="T265" s="58">
        <v>0</v>
      </c>
      <c r="U265" s="58">
        <v>0</v>
      </c>
      <c r="V265" s="58">
        <v>0</v>
      </c>
      <c r="W265" s="58">
        <v>0</v>
      </c>
      <c r="X265" s="58">
        <v>0</v>
      </c>
      <c r="Y265" s="58">
        <v>0</v>
      </c>
      <c r="Z265" s="58">
        <v>0</v>
      </c>
      <c r="AA265" s="58">
        <v>0</v>
      </c>
      <c r="AB265" s="58">
        <v>0</v>
      </c>
      <c r="AC265" s="58">
        <v>1</v>
      </c>
      <c r="AD265" s="58">
        <v>0</v>
      </c>
      <c r="AE265" s="58">
        <v>0</v>
      </c>
      <c r="AF265" s="58">
        <v>0</v>
      </c>
      <c r="AG265" s="58" t="str">
        <f>VLOOKUP(BHRAF201920[[#This Row],[OrgID]],'Practice Panel'!$A$14:$F$129,4,FALSE)</f>
        <v>Redbridge</v>
      </c>
      <c r="AH265" s="58" t="str">
        <f>VLOOKUP(BHRAF201920[[#This Row],[OrgID]],'Practice Panel'!$A$14:$F$129,6,FALSE)</f>
        <v>Fairlop</v>
      </c>
    </row>
    <row r="266" spans="1:34">
      <c r="A266" s="1" t="s">
        <v>406</v>
      </c>
      <c r="B266" s="57">
        <v>44075</v>
      </c>
      <c r="C266" s="57">
        <v>44076</v>
      </c>
      <c r="D266" s="1" t="s">
        <v>334</v>
      </c>
      <c r="E266" s="58">
        <v>1976</v>
      </c>
      <c r="F266" s="58">
        <v>2</v>
      </c>
      <c r="G266" s="58">
        <v>2</v>
      </c>
      <c r="H266" s="1">
        <v>0</v>
      </c>
      <c r="I266" s="58">
        <v>0</v>
      </c>
      <c r="J266" s="58">
        <v>0</v>
      </c>
      <c r="K266" s="58">
        <v>0</v>
      </c>
      <c r="L266" s="58">
        <v>0</v>
      </c>
      <c r="M266" s="58">
        <v>0</v>
      </c>
      <c r="N266" s="58">
        <v>0</v>
      </c>
      <c r="O266" s="58">
        <v>0</v>
      </c>
      <c r="P266" s="58">
        <v>0</v>
      </c>
      <c r="Q266" s="58">
        <v>0</v>
      </c>
      <c r="R266" s="58">
        <v>0</v>
      </c>
      <c r="S266" s="58">
        <v>0</v>
      </c>
      <c r="T266" s="58">
        <v>0</v>
      </c>
      <c r="U266" s="58">
        <v>0</v>
      </c>
      <c r="V266" s="58">
        <v>0</v>
      </c>
      <c r="W266" s="58">
        <v>0</v>
      </c>
      <c r="X266" s="58">
        <v>0</v>
      </c>
      <c r="Y266" s="58">
        <v>0</v>
      </c>
      <c r="Z266" s="58">
        <v>0</v>
      </c>
      <c r="AA266" s="58">
        <v>0</v>
      </c>
      <c r="AB266" s="58">
        <v>0</v>
      </c>
      <c r="AC266" s="58">
        <v>4</v>
      </c>
      <c r="AD266" s="58">
        <v>0</v>
      </c>
      <c r="AE266" s="58">
        <v>0</v>
      </c>
      <c r="AF266" s="58">
        <v>0</v>
      </c>
      <c r="AG266" s="58" t="str">
        <f>VLOOKUP(BHRAF201920[[#This Row],[OrgID]],'Practice Panel'!$A$14:$F$129,4,FALSE)</f>
        <v>Redbridge</v>
      </c>
      <c r="AH266" s="58" t="str">
        <f>VLOOKUP(BHRAF201920[[#This Row],[OrgID]],'Practice Panel'!$A$14:$F$129,6,FALSE)</f>
        <v>Fairlop</v>
      </c>
    </row>
    <row r="267" spans="1:34">
      <c r="A267" s="1" t="s">
        <v>406</v>
      </c>
      <c r="B267" s="57">
        <v>44075</v>
      </c>
      <c r="C267" s="57">
        <v>44076</v>
      </c>
      <c r="D267" s="1" t="s">
        <v>332</v>
      </c>
      <c r="E267" s="58">
        <v>1918</v>
      </c>
      <c r="F267" s="58">
        <v>5</v>
      </c>
      <c r="G267" s="58">
        <v>5</v>
      </c>
      <c r="H267" s="1">
        <v>0</v>
      </c>
      <c r="I267" s="58">
        <v>0</v>
      </c>
      <c r="J267" s="58">
        <v>0</v>
      </c>
      <c r="K267" s="58">
        <v>0</v>
      </c>
      <c r="L267" s="58">
        <v>0</v>
      </c>
      <c r="M267" s="58">
        <v>0</v>
      </c>
      <c r="N267" s="58">
        <v>0</v>
      </c>
      <c r="O267" s="58">
        <v>0</v>
      </c>
      <c r="P267" s="58">
        <v>0</v>
      </c>
      <c r="Q267" s="58">
        <v>0</v>
      </c>
      <c r="R267" s="58">
        <v>0</v>
      </c>
      <c r="S267" s="58">
        <v>0</v>
      </c>
      <c r="T267" s="58">
        <v>0</v>
      </c>
      <c r="U267" s="58">
        <v>0</v>
      </c>
      <c r="V267" s="58">
        <v>0</v>
      </c>
      <c r="W267" s="58">
        <v>0</v>
      </c>
      <c r="X267" s="58">
        <v>0</v>
      </c>
      <c r="Y267" s="58">
        <v>0</v>
      </c>
      <c r="Z267" s="58">
        <v>0</v>
      </c>
      <c r="AA267" s="58">
        <v>0</v>
      </c>
      <c r="AB267" s="58">
        <v>0</v>
      </c>
      <c r="AC267" s="58">
        <v>0</v>
      </c>
      <c r="AD267" s="58">
        <v>0</v>
      </c>
      <c r="AE267" s="58">
        <v>0</v>
      </c>
      <c r="AF267" s="58">
        <v>0</v>
      </c>
      <c r="AG267" s="58" t="str">
        <f>VLOOKUP(BHRAF201920[[#This Row],[OrgID]],'Practice Panel'!$A$14:$F$129,4,FALSE)</f>
        <v>Redbridge</v>
      </c>
      <c r="AH267" s="58" t="str">
        <f>VLOOKUP(BHRAF201920[[#This Row],[OrgID]],'Practice Panel'!$A$14:$F$129,6,FALSE)</f>
        <v>Fairlop</v>
      </c>
    </row>
    <row r="268" spans="1:34">
      <c r="A268" s="1" t="s">
        <v>406</v>
      </c>
      <c r="B268" s="57">
        <v>44075</v>
      </c>
      <c r="C268" s="57">
        <v>44076</v>
      </c>
      <c r="D268" s="1" t="s">
        <v>376</v>
      </c>
      <c r="E268" s="58">
        <v>1252</v>
      </c>
      <c r="F268" s="58">
        <v>27</v>
      </c>
      <c r="G268" s="58">
        <v>27</v>
      </c>
      <c r="H268" s="1">
        <v>0</v>
      </c>
      <c r="I268" s="58">
        <v>0</v>
      </c>
      <c r="J268" s="58">
        <v>0</v>
      </c>
      <c r="K268" s="58">
        <v>0</v>
      </c>
      <c r="L268" s="58">
        <v>0</v>
      </c>
      <c r="M268" s="58">
        <v>0</v>
      </c>
      <c r="N268" s="58">
        <v>0</v>
      </c>
      <c r="O268" s="58">
        <v>0</v>
      </c>
      <c r="P268" s="58">
        <v>0</v>
      </c>
      <c r="Q268" s="58">
        <v>0</v>
      </c>
      <c r="R268" s="58">
        <v>0</v>
      </c>
      <c r="S268" s="58">
        <v>0</v>
      </c>
      <c r="T268" s="58">
        <v>0</v>
      </c>
      <c r="U268" s="58">
        <v>0</v>
      </c>
      <c r="V268" s="58">
        <v>0</v>
      </c>
      <c r="W268" s="58">
        <v>0</v>
      </c>
      <c r="X268" s="58">
        <v>0</v>
      </c>
      <c r="Y268" s="58">
        <v>0</v>
      </c>
      <c r="Z268" s="58">
        <v>0</v>
      </c>
      <c r="AA268" s="58">
        <v>0</v>
      </c>
      <c r="AB268" s="58">
        <v>0</v>
      </c>
      <c r="AC268" s="58">
        <v>1</v>
      </c>
      <c r="AD268" s="58">
        <v>0</v>
      </c>
      <c r="AE268" s="58">
        <v>0</v>
      </c>
      <c r="AF268" s="58">
        <v>0</v>
      </c>
      <c r="AG268" s="58" t="str">
        <f>VLOOKUP(BHRAF201920[[#This Row],[OrgID]],'Practice Panel'!$A$14:$F$129,4,FALSE)</f>
        <v>Redbridge</v>
      </c>
      <c r="AH268" s="58" t="str">
        <f>VLOOKUP(BHRAF201920[[#This Row],[OrgID]],'Practice Panel'!$A$14:$F$129,6,FALSE)</f>
        <v>Wanstead &amp; Woodford</v>
      </c>
    </row>
    <row r="269" spans="1:34">
      <c r="A269" s="1" t="s">
        <v>406</v>
      </c>
      <c r="B269" s="57">
        <v>44075</v>
      </c>
      <c r="C269" s="57">
        <v>44076</v>
      </c>
      <c r="D269" s="1" t="s">
        <v>40</v>
      </c>
      <c r="E269" s="58">
        <v>1389</v>
      </c>
      <c r="F269" s="58">
        <v>3</v>
      </c>
      <c r="G269" s="58">
        <v>3</v>
      </c>
      <c r="H269" s="1">
        <v>0</v>
      </c>
      <c r="I269" s="58">
        <v>0</v>
      </c>
      <c r="J269" s="58">
        <v>0</v>
      </c>
      <c r="K269" s="58">
        <v>0</v>
      </c>
      <c r="L269" s="58">
        <v>0</v>
      </c>
      <c r="M269" s="58">
        <v>0</v>
      </c>
      <c r="N269" s="58">
        <v>0</v>
      </c>
      <c r="O269" s="58">
        <v>0</v>
      </c>
      <c r="P269" s="58">
        <v>0</v>
      </c>
      <c r="Q269" s="58">
        <v>0</v>
      </c>
      <c r="R269" s="58">
        <v>0</v>
      </c>
      <c r="S269" s="58">
        <v>0</v>
      </c>
      <c r="T269" s="58">
        <v>0</v>
      </c>
      <c r="U269" s="58">
        <v>0</v>
      </c>
      <c r="V269" s="58">
        <v>0</v>
      </c>
      <c r="W269" s="58">
        <v>0</v>
      </c>
      <c r="X269" s="58">
        <v>0</v>
      </c>
      <c r="Y269" s="58">
        <v>0</v>
      </c>
      <c r="Z269" s="58">
        <v>0</v>
      </c>
      <c r="AA269" s="58">
        <v>0</v>
      </c>
      <c r="AB269" s="58">
        <v>0</v>
      </c>
      <c r="AC269" s="58">
        <v>2</v>
      </c>
      <c r="AD269" s="58">
        <v>0</v>
      </c>
      <c r="AE269" s="58">
        <v>0</v>
      </c>
      <c r="AF269" s="58">
        <v>0</v>
      </c>
      <c r="AG269" s="58" t="str">
        <f>VLOOKUP(BHRAF201920[[#This Row],[OrgID]],'Practice Panel'!$A$14:$F$129,4,FALSE)</f>
        <v>Barking</v>
      </c>
      <c r="AH269" s="58" t="str">
        <f>VLOOKUP(BHRAF201920[[#This Row],[OrgID]],'Practice Panel'!$A$14:$F$129,6,FALSE)</f>
        <v>East One</v>
      </c>
    </row>
    <row r="270" spans="1:34">
      <c r="A270" s="1" t="s">
        <v>406</v>
      </c>
      <c r="B270" s="57">
        <v>44075</v>
      </c>
      <c r="C270" s="57">
        <v>44076</v>
      </c>
      <c r="D270" s="1" t="s">
        <v>302</v>
      </c>
      <c r="E270" s="58">
        <v>2223</v>
      </c>
      <c r="F270" s="58">
        <v>10</v>
      </c>
      <c r="G270" s="58">
        <v>10</v>
      </c>
      <c r="H270" s="1">
        <v>0</v>
      </c>
      <c r="I270" s="58">
        <v>0</v>
      </c>
      <c r="J270" s="58">
        <v>0</v>
      </c>
      <c r="K270" s="58">
        <v>0</v>
      </c>
      <c r="L270" s="58">
        <v>0</v>
      </c>
      <c r="M270" s="58">
        <v>0</v>
      </c>
      <c r="N270" s="58">
        <v>0</v>
      </c>
      <c r="O270" s="58">
        <v>0</v>
      </c>
      <c r="P270" s="58">
        <v>0</v>
      </c>
      <c r="Q270" s="58">
        <v>0</v>
      </c>
      <c r="R270" s="58">
        <v>0</v>
      </c>
      <c r="S270" s="58">
        <v>0</v>
      </c>
      <c r="T270" s="58">
        <v>0</v>
      </c>
      <c r="U270" s="58">
        <v>0</v>
      </c>
      <c r="V270" s="58">
        <v>0</v>
      </c>
      <c r="W270" s="58">
        <v>0</v>
      </c>
      <c r="X270" s="58">
        <v>0</v>
      </c>
      <c r="Y270" s="58">
        <v>0</v>
      </c>
      <c r="Z270" s="58">
        <v>0</v>
      </c>
      <c r="AA270" s="58">
        <v>0</v>
      </c>
      <c r="AB270" s="58">
        <v>0</v>
      </c>
      <c r="AC270" s="58">
        <v>6</v>
      </c>
      <c r="AD270" s="58">
        <v>0</v>
      </c>
      <c r="AE270" s="58">
        <v>0</v>
      </c>
      <c r="AF270" s="58">
        <v>0</v>
      </c>
      <c r="AG270" s="58" t="str">
        <f>VLOOKUP(BHRAF201920[[#This Row],[OrgID]],'Practice Panel'!$A$14:$F$129,4,FALSE)</f>
        <v>Havering</v>
      </c>
      <c r="AH270" s="58" t="str">
        <f>VLOOKUP(BHRAF201920[[#This Row],[OrgID]],'Practice Panel'!$A$14:$F$129,6,FALSE)</f>
        <v>Havering South</v>
      </c>
    </row>
    <row r="271" spans="1:34">
      <c r="A271" s="1" t="s">
        <v>406</v>
      </c>
      <c r="B271" s="57">
        <v>44075</v>
      </c>
      <c r="C271" s="57">
        <v>44076</v>
      </c>
      <c r="D271" s="1" t="s">
        <v>77</v>
      </c>
      <c r="E271" s="58">
        <v>1910</v>
      </c>
      <c r="F271" s="58">
        <v>0</v>
      </c>
      <c r="G271" s="58">
        <v>0</v>
      </c>
      <c r="H271" s="1">
        <v>0</v>
      </c>
      <c r="I271" s="58">
        <v>0</v>
      </c>
      <c r="J271" s="58">
        <v>0</v>
      </c>
      <c r="K271" s="58">
        <v>0</v>
      </c>
      <c r="L271" s="58">
        <v>0</v>
      </c>
      <c r="M271" s="58">
        <v>0</v>
      </c>
      <c r="N271" s="58">
        <v>0</v>
      </c>
      <c r="O271" s="58">
        <v>0</v>
      </c>
      <c r="P271" s="58">
        <v>0</v>
      </c>
      <c r="Q271" s="58">
        <v>0</v>
      </c>
      <c r="R271" s="58">
        <v>0</v>
      </c>
      <c r="S271" s="58">
        <v>0</v>
      </c>
      <c r="T271" s="58">
        <v>0</v>
      </c>
      <c r="U271" s="58">
        <v>0</v>
      </c>
      <c r="V271" s="58">
        <v>0</v>
      </c>
      <c r="W271" s="58">
        <v>0</v>
      </c>
      <c r="X271" s="58">
        <v>0</v>
      </c>
      <c r="Y271" s="58">
        <v>0</v>
      </c>
      <c r="Z271" s="58">
        <v>0</v>
      </c>
      <c r="AA271" s="58">
        <v>0</v>
      </c>
      <c r="AB271" s="58">
        <v>0</v>
      </c>
      <c r="AC271" s="58">
        <v>1</v>
      </c>
      <c r="AD271" s="58">
        <v>0</v>
      </c>
      <c r="AE271" s="58">
        <v>0</v>
      </c>
      <c r="AF271" s="58">
        <v>0</v>
      </c>
      <c r="AG271" s="58" t="str">
        <f>VLOOKUP(BHRAF201920[[#This Row],[OrgID]],'Practice Panel'!$A$14:$F$129,4,FALSE)</f>
        <v>Barking</v>
      </c>
      <c r="AH271" s="58" t="str">
        <f>VLOOKUP(BHRAF201920[[#This Row],[OrgID]],'Practice Panel'!$A$14:$F$129,6,FALSE)</f>
        <v>North</v>
      </c>
    </row>
    <row r="272" spans="1:34">
      <c r="A272" s="1" t="s">
        <v>406</v>
      </c>
      <c r="B272" s="57">
        <v>44075</v>
      </c>
      <c r="C272" s="57">
        <v>44076</v>
      </c>
      <c r="D272" s="1" t="s">
        <v>244</v>
      </c>
      <c r="E272" s="58">
        <v>1634</v>
      </c>
      <c r="F272" s="58">
        <v>1</v>
      </c>
      <c r="G272" s="58">
        <v>1</v>
      </c>
      <c r="H272" s="1">
        <v>0</v>
      </c>
      <c r="I272" s="58">
        <v>0</v>
      </c>
      <c r="J272" s="58">
        <v>0</v>
      </c>
      <c r="K272" s="58">
        <v>0</v>
      </c>
      <c r="L272" s="58">
        <v>0</v>
      </c>
      <c r="M272" s="58">
        <v>0</v>
      </c>
      <c r="N272" s="58">
        <v>0</v>
      </c>
      <c r="O272" s="58">
        <v>0</v>
      </c>
      <c r="P272" s="58">
        <v>0</v>
      </c>
      <c r="Q272" s="58">
        <v>0</v>
      </c>
      <c r="R272" s="58">
        <v>0</v>
      </c>
      <c r="S272" s="58">
        <v>0</v>
      </c>
      <c r="T272" s="58">
        <v>0</v>
      </c>
      <c r="U272" s="58">
        <v>0</v>
      </c>
      <c r="V272" s="58">
        <v>0</v>
      </c>
      <c r="W272" s="58">
        <v>0</v>
      </c>
      <c r="X272" s="58">
        <v>0</v>
      </c>
      <c r="Y272" s="58">
        <v>0</v>
      </c>
      <c r="Z272" s="58">
        <v>0</v>
      </c>
      <c r="AA272" s="58">
        <v>0</v>
      </c>
      <c r="AB272" s="58">
        <v>0</v>
      </c>
      <c r="AC272" s="58">
        <v>1</v>
      </c>
      <c r="AD272" s="58">
        <v>0</v>
      </c>
      <c r="AE272" s="58">
        <v>0</v>
      </c>
      <c r="AF272" s="58">
        <v>0</v>
      </c>
      <c r="AG272" s="58" t="str">
        <f>VLOOKUP(BHRAF201920[[#This Row],[OrgID]],'Practice Panel'!$A$14:$F$129,4,FALSE)</f>
        <v>Havering</v>
      </c>
      <c r="AH272" s="58" t="str">
        <f>VLOOKUP(BHRAF201920[[#This Row],[OrgID]],'Practice Panel'!$A$14:$F$129,6,FALSE)</f>
        <v>Havering Crest</v>
      </c>
    </row>
    <row r="273" spans="1:34">
      <c r="A273" s="1" t="s">
        <v>406</v>
      </c>
      <c r="B273" s="57">
        <v>44075</v>
      </c>
      <c r="C273" s="57">
        <v>44076</v>
      </c>
      <c r="D273" s="1" t="s">
        <v>38</v>
      </c>
      <c r="E273" s="58">
        <v>2870</v>
      </c>
      <c r="F273" s="58">
        <v>1</v>
      </c>
      <c r="G273" s="58">
        <v>1</v>
      </c>
      <c r="H273" s="1">
        <v>0</v>
      </c>
      <c r="I273" s="58">
        <v>0</v>
      </c>
      <c r="J273" s="58">
        <v>0</v>
      </c>
      <c r="K273" s="58">
        <v>0</v>
      </c>
      <c r="L273" s="58">
        <v>0</v>
      </c>
      <c r="M273" s="58">
        <v>0</v>
      </c>
      <c r="N273" s="58">
        <v>0</v>
      </c>
      <c r="O273" s="58">
        <v>0</v>
      </c>
      <c r="P273" s="58">
        <v>0</v>
      </c>
      <c r="Q273" s="58">
        <v>0</v>
      </c>
      <c r="R273" s="58">
        <v>0</v>
      </c>
      <c r="S273" s="58">
        <v>0</v>
      </c>
      <c r="T273" s="58">
        <v>0</v>
      </c>
      <c r="U273" s="58">
        <v>0</v>
      </c>
      <c r="V273" s="58">
        <v>0</v>
      </c>
      <c r="W273" s="58">
        <v>0</v>
      </c>
      <c r="X273" s="58">
        <v>0</v>
      </c>
      <c r="Y273" s="58">
        <v>0</v>
      </c>
      <c r="Z273" s="58">
        <v>0</v>
      </c>
      <c r="AA273" s="58">
        <v>0</v>
      </c>
      <c r="AB273" s="58">
        <v>0</v>
      </c>
      <c r="AC273" s="58">
        <v>3</v>
      </c>
      <c r="AD273" s="58">
        <v>0</v>
      </c>
      <c r="AE273" s="58">
        <v>0</v>
      </c>
      <c r="AF273" s="58">
        <v>0</v>
      </c>
      <c r="AG273" s="58" t="str">
        <f>VLOOKUP(BHRAF201920[[#This Row],[OrgID]],'Practice Panel'!$A$14:$F$129,4,FALSE)</f>
        <v>Barking</v>
      </c>
      <c r="AH273" s="58" t="str">
        <f>VLOOKUP(BHRAF201920[[#This Row],[OrgID]],'Practice Panel'!$A$14:$F$129,6,FALSE)</f>
        <v>East One</v>
      </c>
    </row>
    <row r="274" spans="1:34">
      <c r="A274" s="1" t="s">
        <v>406</v>
      </c>
      <c r="B274" s="57">
        <v>44075</v>
      </c>
      <c r="C274" s="57">
        <v>44076</v>
      </c>
      <c r="D274" s="1" t="s">
        <v>266</v>
      </c>
      <c r="E274" s="58">
        <v>3391</v>
      </c>
      <c r="F274" s="58">
        <v>27</v>
      </c>
      <c r="G274" s="58">
        <v>27</v>
      </c>
      <c r="H274" s="1">
        <v>0</v>
      </c>
      <c r="I274" s="58">
        <v>0</v>
      </c>
      <c r="J274" s="58">
        <v>0</v>
      </c>
      <c r="K274" s="58">
        <v>0</v>
      </c>
      <c r="L274" s="58">
        <v>0</v>
      </c>
      <c r="M274" s="58">
        <v>0</v>
      </c>
      <c r="N274" s="58">
        <v>0</v>
      </c>
      <c r="O274" s="58">
        <v>0</v>
      </c>
      <c r="P274" s="58">
        <v>0</v>
      </c>
      <c r="Q274" s="58">
        <v>0</v>
      </c>
      <c r="R274" s="58">
        <v>0</v>
      </c>
      <c r="S274" s="58">
        <v>0</v>
      </c>
      <c r="T274" s="58">
        <v>0</v>
      </c>
      <c r="U274" s="58">
        <v>0</v>
      </c>
      <c r="V274" s="58">
        <v>0</v>
      </c>
      <c r="W274" s="58">
        <v>0</v>
      </c>
      <c r="X274" s="58">
        <v>0</v>
      </c>
      <c r="Y274" s="58">
        <v>0</v>
      </c>
      <c r="Z274" s="58">
        <v>0</v>
      </c>
      <c r="AA274" s="58">
        <v>0</v>
      </c>
      <c r="AB274" s="58">
        <v>0</v>
      </c>
      <c r="AC274" s="58">
        <v>5</v>
      </c>
      <c r="AD274" s="58">
        <v>0</v>
      </c>
      <c r="AE274" s="58">
        <v>0</v>
      </c>
      <c r="AF274" s="58">
        <v>0</v>
      </c>
      <c r="AG274" s="58" t="str">
        <f>VLOOKUP(BHRAF201920[[#This Row],[OrgID]],'Practice Panel'!$A$14:$F$129,4,FALSE)</f>
        <v>Havering</v>
      </c>
      <c r="AH274" s="58" t="str">
        <f>VLOOKUP(BHRAF201920[[#This Row],[OrgID]],'Practice Panel'!$A$14:$F$129,6,FALSE)</f>
        <v>Havering North</v>
      </c>
    </row>
    <row r="275" spans="1:34">
      <c r="A275" s="1" t="s">
        <v>406</v>
      </c>
      <c r="B275" s="57">
        <v>44075</v>
      </c>
      <c r="C275" s="57">
        <v>44076</v>
      </c>
      <c r="D275" s="1" t="s">
        <v>72</v>
      </c>
      <c r="E275" s="58">
        <v>2348</v>
      </c>
      <c r="F275" s="58">
        <v>1</v>
      </c>
      <c r="G275" s="58">
        <v>1</v>
      </c>
      <c r="H275" s="1">
        <v>0</v>
      </c>
      <c r="I275" s="58">
        <v>0</v>
      </c>
      <c r="J275" s="58">
        <v>0</v>
      </c>
      <c r="K275" s="58">
        <v>0</v>
      </c>
      <c r="L275" s="58">
        <v>0</v>
      </c>
      <c r="M275" s="58">
        <v>0</v>
      </c>
      <c r="N275" s="58">
        <v>0</v>
      </c>
      <c r="O275" s="58">
        <v>0</v>
      </c>
      <c r="P275" s="58">
        <v>0</v>
      </c>
      <c r="Q275" s="58">
        <v>0</v>
      </c>
      <c r="R275" s="58">
        <v>0</v>
      </c>
      <c r="S275" s="58">
        <v>0</v>
      </c>
      <c r="T275" s="58">
        <v>0</v>
      </c>
      <c r="U275" s="58">
        <v>0</v>
      </c>
      <c r="V275" s="58">
        <v>0</v>
      </c>
      <c r="W275" s="58">
        <v>0</v>
      </c>
      <c r="X275" s="58">
        <v>0</v>
      </c>
      <c r="Y275" s="58">
        <v>0</v>
      </c>
      <c r="Z275" s="58">
        <v>0</v>
      </c>
      <c r="AA275" s="58">
        <v>0</v>
      </c>
      <c r="AB275" s="58">
        <v>0</v>
      </c>
      <c r="AC275" s="58">
        <v>4</v>
      </c>
      <c r="AD275" s="58">
        <v>0</v>
      </c>
      <c r="AE275" s="58">
        <v>0</v>
      </c>
      <c r="AF275" s="58">
        <v>0</v>
      </c>
      <c r="AG275" s="58" t="str">
        <f>VLOOKUP(BHRAF201920[[#This Row],[OrgID]],'Practice Panel'!$A$14:$F$129,4,FALSE)</f>
        <v>Barking</v>
      </c>
      <c r="AH275" s="58" t="str">
        <f>VLOOKUP(BHRAF201920[[#This Row],[OrgID]],'Practice Panel'!$A$14:$F$129,6,FALSE)</f>
        <v>West One</v>
      </c>
    </row>
    <row r="276" spans="1:34">
      <c r="A276" s="1" t="s">
        <v>406</v>
      </c>
      <c r="B276" s="57">
        <v>44075</v>
      </c>
      <c r="C276" s="57">
        <v>44076</v>
      </c>
      <c r="D276" s="1" t="s">
        <v>33</v>
      </c>
      <c r="E276" s="58">
        <v>1516</v>
      </c>
      <c r="F276" s="58">
        <v>3</v>
      </c>
      <c r="G276" s="58">
        <v>3</v>
      </c>
      <c r="H276" s="1">
        <v>0</v>
      </c>
      <c r="I276" s="58">
        <v>0</v>
      </c>
      <c r="J276" s="58">
        <v>0</v>
      </c>
      <c r="K276" s="58">
        <v>0</v>
      </c>
      <c r="L276" s="58">
        <v>0</v>
      </c>
      <c r="M276" s="58">
        <v>0</v>
      </c>
      <c r="N276" s="58">
        <v>0</v>
      </c>
      <c r="O276" s="58">
        <v>0</v>
      </c>
      <c r="P276" s="58">
        <v>0</v>
      </c>
      <c r="Q276" s="58">
        <v>0</v>
      </c>
      <c r="R276" s="58">
        <v>0</v>
      </c>
      <c r="S276" s="58">
        <v>0</v>
      </c>
      <c r="T276" s="58">
        <v>0</v>
      </c>
      <c r="U276" s="58">
        <v>0</v>
      </c>
      <c r="V276" s="58">
        <v>0</v>
      </c>
      <c r="W276" s="58">
        <v>0</v>
      </c>
      <c r="X276" s="58">
        <v>0</v>
      </c>
      <c r="Y276" s="58">
        <v>0</v>
      </c>
      <c r="Z276" s="58">
        <v>0</v>
      </c>
      <c r="AA276" s="58">
        <v>0</v>
      </c>
      <c r="AB276" s="58">
        <v>0</v>
      </c>
      <c r="AC276" s="58">
        <v>1</v>
      </c>
      <c r="AD276" s="58">
        <v>0</v>
      </c>
      <c r="AE276" s="58">
        <v>0</v>
      </c>
      <c r="AF276" s="58">
        <v>0</v>
      </c>
      <c r="AG276" s="58" t="str">
        <f>VLOOKUP(BHRAF201920[[#This Row],[OrgID]],'Practice Panel'!$A$14:$F$129,4,FALSE)</f>
        <v>Barking</v>
      </c>
      <c r="AH276" s="58" t="str">
        <f>VLOOKUP(BHRAF201920[[#This Row],[OrgID]],'Practice Panel'!$A$14:$F$129,6,FALSE)</f>
        <v>East One</v>
      </c>
    </row>
    <row r="277" spans="1:34">
      <c r="A277" s="1" t="s">
        <v>406</v>
      </c>
      <c r="B277" s="57">
        <v>44075</v>
      </c>
      <c r="C277" s="57">
        <v>44076</v>
      </c>
      <c r="D277" s="1" t="s">
        <v>290</v>
      </c>
      <c r="E277" s="58">
        <v>5990</v>
      </c>
      <c r="F277" s="58">
        <v>41</v>
      </c>
      <c r="G277" s="58">
        <v>41</v>
      </c>
      <c r="H277" s="1">
        <v>0</v>
      </c>
      <c r="I277" s="58">
        <v>0</v>
      </c>
      <c r="J277" s="58">
        <v>0</v>
      </c>
      <c r="K277" s="58">
        <v>0</v>
      </c>
      <c r="L277" s="58">
        <v>0</v>
      </c>
      <c r="M277" s="58">
        <v>0</v>
      </c>
      <c r="N277" s="58">
        <v>0</v>
      </c>
      <c r="O277" s="58">
        <v>0</v>
      </c>
      <c r="P277" s="58">
        <v>0</v>
      </c>
      <c r="Q277" s="58">
        <v>0</v>
      </c>
      <c r="R277" s="58">
        <v>0</v>
      </c>
      <c r="S277" s="58">
        <v>0</v>
      </c>
      <c r="T277" s="58">
        <v>0</v>
      </c>
      <c r="U277" s="58">
        <v>0</v>
      </c>
      <c r="V277" s="58">
        <v>0</v>
      </c>
      <c r="W277" s="58">
        <v>0</v>
      </c>
      <c r="X277" s="58">
        <v>0</v>
      </c>
      <c r="Y277" s="58">
        <v>0</v>
      </c>
      <c r="Z277" s="58">
        <v>0</v>
      </c>
      <c r="AA277" s="58">
        <v>0</v>
      </c>
      <c r="AB277" s="58">
        <v>0</v>
      </c>
      <c r="AC277" s="58">
        <v>13</v>
      </c>
      <c r="AD277" s="58">
        <v>0</v>
      </c>
      <c r="AE277" s="58">
        <v>0</v>
      </c>
      <c r="AF277" s="58">
        <v>0</v>
      </c>
      <c r="AG277" s="58" t="str">
        <f>VLOOKUP(BHRAF201920[[#This Row],[OrgID]],'Practice Panel'!$A$14:$F$129,4,FALSE)</f>
        <v>Havering</v>
      </c>
      <c r="AH277" s="58" t="str">
        <f>VLOOKUP(BHRAF201920[[#This Row],[OrgID]],'Practice Panel'!$A$14:$F$129,6,FALSE)</f>
        <v>Havering South</v>
      </c>
    </row>
    <row r="278" spans="1:34">
      <c r="A278" s="1" t="s">
        <v>406</v>
      </c>
      <c r="B278" s="57">
        <v>44075</v>
      </c>
      <c r="C278" s="57">
        <v>44076</v>
      </c>
      <c r="D278" s="1" t="s">
        <v>31</v>
      </c>
      <c r="E278" s="58">
        <v>895</v>
      </c>
      <c r="F278" s="58">
        <v>3</v>
      </c>
      <c r="G278" s="58">
        <v>3</v>
      </c>
      <c r="H278" s="1">
        <v>0</v>
      </c>
      <c r="I278" s="58">
        <v>0</v>
      </c>
      <c r="J278" s="58">
        <v>0</v>
      </c>
      <c r="K278" s="58">
        <v>0</v>
      </c>
      <c r="L278" s="58">
        <v>0</v>
      </c>
      <c r="M278" s="58">
        <v>0</v>
      </c>
      <c r="N278" s="58">
        <v>0</v>
      </c>
      <c r="O278" s="58">
        <v>0</v>
      </c>
      <c r="P278" s="58">
        <v>0</v>
      </c>
      <c r="Q278" s="58">
        <v>0</v>
      </c>
      <c r="R278" s="58">
        <v>0</v>
      </c>
      <c r="S278" s="58">
        <v>0</v>
      </c>
      <c r="T278" s="58">
        <v>0</v>
      </c>
      <c r="U278" s="58">
        <v>0</v>
      </c>
      <c r="V278" s="58">
        <v>0</v>
      </c>
      <c r="W278" s="58">
        <v>0</v>
      </c>
      <c r="X278" s="58">
        <v>0</v>
      </c>
      <c r="Y278" s="58">
        <v>0</v>
      </c>
      <c r="Z278" s="58">
        <v>0</v>
      </c>
      <c r="AA278" s="58">
        <v>0</v>
      </c>
      <c r="AB278" s="58">
        <v>0</v>
      </c>
      <c r="AC278" s="58">
        <v>3</v>
      </c>
      <c r="AD278" s="58">
        <v>0</v>
      </c>
      <c r="AE278" s="58">
        <v>0</v>
      </c>
      <c r="AF278" s="58">
        <v>0</v>
      </c>
      <c r="AG278" s="58" t="str">
        <f>VLOOKUP(BHRAF201920[[#This Row],[OrgID]],'Practice Panel'!$A$14:$F$129,4,FALSE)</f>
        <v>Barking</v>
      </c>
      <c r="AH278" s="58" t="str">
        <f>VLOOKUP(BHRAF201920[[#This Row],[OrgID]],'Practice Panel'!$A$14:$F$129,6,FALSE)</f>
        <v>East</v>
      </c>
    </row>
    <row r="279" spans="1:34">
      <c r="A279" s="1" t="s">
        <v>406</v>
      </c>
      <c r="B279" s="57">
        <v>44075</v>
      </c>
      <c r="C279" s="57">
        <v>44076</v>
      </c>
      <c r="D279" s="1" t="s">
        <v>75</v>
      </c>
      <c r="E279" s="58">
        <v>5628</v>
      </c>
      <c r="F279" s="58">
        <v>10</v>
      </c>
      <c r="G279" s="58">
        <v>10</v>
      </c>
      <c r="H279" s="1">
        <v>0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8">
        <v>0</v>
      </c>
      <c r="P279" s="58">
        <v>0</v>
      </c>
      <c r="Q279" s="58">
        <v>0</v>
      </c>
      <c r="R279" s="58">
        <v>0</v>
      </c>
      <c r="S279" s="58">
        <v>0</v>
      </c>
      <c r="T279" s="58">
        <v>0</v>
      </c>
      <c r="U279" s="58">
        <v>0</v>
      </c>
      <c r="V279" s="58">
        <v>0</v>
      </c>
      <c r="W279" s="58">
        <v>0</v>
      </c>
      <c r="X279" s="58">
        <v>0</v>
      </c>
      <c r="Y279" s="58">
        <v>0</v>
      </c>
      <c r="Z279" s="58">
        <v>0</v>
      </c>
      <c r="AA279" s="58">
        <v>0</v>
      </c>
      <c r="AB279" s="58">
        <v>0</v>
      </c>
      <c r="AC279" s="58">
        <v>2</v>
      </c>
      <c r="AD279" s="58">
        <v>0</v>
      </c>
      <c r="AE279" s="58">
        <v>0</v>
      </c>
      <c r="AF279" s="58">
        <v>0</v>
      </c>
      <c r="AG279" s="58" t="str">
        <f>VLOOKUP(BHRAF201920[[#This Row],[OrgID]],'Practice Panel'!$A$14:$F$129,4,FALSE)</f>
        <v>Barking</v>
      </c>
      <c r="AH279" s="58" t="str">
        <f>VLOOKUP(BHRAF201920[[#This Row],[OrgID]],'Practice Panel'!$A$14:$F$129,6,FALSE)</f>
        <v>North</v>
      </c>
    </row>
    <row r="280" spans="1:34">
      <c r="A280" s="1" t="s">
        <v>406</v>
      </c>
      <c r="B280" s="57">
        <v>44075</v>
      </c>
      <c r="C280" s="57">
        <v>44076</v>
      </c>
      <c r="D280" s="1" t="s">
        <v>68</v>
      </c>
      <c r="E280" s="58">
        <v>2246</v>
      </c>
      <c r="F280" s="58">
        <v>2</v>
      </c>
      <c r="G280" s="58">
        <v>2</v>
      </c>
      <c r="H280" s="1">
        <v>0</v>
      </c>
      <c r="I280" s="58">
        <v>0</v>
      </c>
      <c r="J280" s="58">
        <v>0</v>
      </c>
      <c r="K280" s="58">
        <v>0</v>
      </c>
      <c r="L280" s="58">
        <v>0</v>
      </c>
      <c r="M280" s="58">
        <v>0</v>
      </c>
      <c r="N280" s="58">
        <v>0</v>
      </c>
      <c r="O280" s="58">
        <v>0</v>
      </c>
      <c r="P280" s="58">
        <v>0</v>
      </c>
      <c r="Q280" s="58">
        <v>0</v>
      </c>
      <c r="R280" s="58">
        <v>0</v>
      </c>
      <c r="S280" s="58">
        <v>0</v>
      </c>
      <c r="T280" s="58">
        <v>0</v>
      </c>
      <c r="U280" s="58">
        <v>0</v>
      </c>
      <c r="V280" s="58">
        <v>0</v>
      </c>
      <c r="W280" s="58">
        <v>0</v>
      </c>
      <c r="X280" s="58">
        <v>0</v>
      </c>
      <c r="Y280" s="58">
        <v>0</v>
      </c>
      <c r="Z280" s="58">
        <v>0</v>
      </c>
      <c r="AA280" s="58">
        <v>0</v>
      </c>
      <c r="AB280" s="58">
        <v>0</v>
      </c>
      <c r="AC280" s="58">
        <v>5</v>
      </c>
      <c r="AD280" s="58">
        <v>0</v>
      </c>
      <c r="AE280" s="58">
        <v>0</v>
      </c>
      <c r="AF280" s="58">
        <v>0</v>
      </c>
      <c r="AG280" s="58" t="str">
        <f>VLOOKUP(BHRAF201920[[#This Row],[OrgID]],'Practice Panel'!$A$14:$F$129,4,FALSE)</f>
        <v>Barking</v>
      </c>
      <c r="AH280" s="58" t="str">
        <f>VLOOKUP(BHRAF201920[[#This Row],[OrgID]],'Practice Panel'!$A$14:$F$129,6,FALSE)</f>
        <v>West One</v>
      </c>
    </row>
    <row r="281" spans="1:34">
      <c r="A281" s="1" t="s">
        <v>406</v>
      </c>
      <c r="B281" s="57">
        <v>44075</v>
      </c>
      <c r="C281" s="57">
        <v>44076</v>
      </c>
      <c r="D281" s="1" t="s">
        <v>242</v>
      </c>
      <c r="E281" s="58">
        <v>2764</v>
      </c>
      <c r="F281" s="58">
        <v>11</v>
      </c>
      <c r="G281" s="58">
        <v>11</v>
      </c>
      <c r="H281" s="1">
        <v>0</v>
      </c>
      <c r="I281" s="58">
        <v>0</v>
      </c>
      <c r="J281" s="58">
        <v>0</v>
      </c>
      <c r="K281" s="58">
        <v>0</v>
      </c>
      <c r="L281" s="58">
        <v>0</v>
      </c>
      <c r="M281" s="58">
        <v>0</v>
      </c>
      <c r="N281" s="58">
        <v>0</v>
      </c>
      <c r="O281" s="58">
        <v>0</v>
      </c>
      <c r="P281" s="58">
        <v>0</v>
      </c>
      <c r="Q281" s="58">
        <v>0</v>
      </c>
      <c r="R281" s="58">
        <v>0</v>
      </c>
      <c r="S281" s="58">
        <v>0</v>
      </c>
      <c r="T281" s="58">
        <v>0</v>
      </c>
      <c r="U281" s="58">
        <v>0</v>
      </c>
      <c r="V281" s="58">
        <v>0</v>
      </c>
      <c r="W281" s="58">
        <v>0</v>
      </c>
      <c r="X281" s="58">
        <v>0</v>
      </c>
      <c r="Y281" s="58">
        <v>0</v>
      </c>
      <c r="Z281" s="58">
        <v>0</v>
      </c>
      <c r="AA281" s="58">
        <v>0</v>
      </c>
      <c r="AB281" s="58">
        <v>0</v>
      </c>
      <c r="AC281" s="58">
        <v>2</v>
      </c>
      <c r="AD281" s="58">
        <v>0</v>
      </c>
      <c r="AE281" s="58">
        <v>0</v>
      </c>
      <c r="AF281" s="58">
        <v>0</v>
      </c>
      <c r="AG281" s="58" t="str">
        <f>VLOOKUP(BHRAF201920[[#This Row],[OrgID]],'Practice Panel'!$A$14:$F$129,4,FALSE)</f>
        <v>Havering</v>
      </c>
      <c r="AH281" s="58" t="str">
        <f>VLOOKUP(BHRAF201920[[#This Row],[OrgID]],'Practice Panel'!$A$14:$F$129,6,FALSE)</f>
        <v>Havering Crest</v>
      </c>
    </row>
    <row r="282" spans="1:34">
      <c r="A282" s="1" t="s">
        <v>406</v>
      </c>
      <c r="B282" s="57">
        <v>44075</v>
      </c>
      <c r="C282" s="57">
        <v>44076</v>
      </c>
      <c r="D282" s="1" t="s">
        <v>260</v>
      </c>
      <c r="E282" s="58">
        <v>1013</v>
      </c>
      <c r="F282" s="58">
        <v>1</v>
      </c>
      <c r="G282" s="58">
        <v>1</v>
      </c>
      <c r="H282" s="1">
        <v>0</v>
      </c>
      <c r="I282" s="58">
        <v>0</v>
      </c>
      <c r="J282" s="58">
        <v>0</v>
      </c>
      <c r="K282" s="58">
        <v>0</v>
      </c>
      <c r="L282" s="58">
        <v>0</v>
      </c>
      <c r="M282" s="58">
        <v>0</v>
      </c>
      <c r="N282" s="58">
        <v>0</v>
      </c>
      <c r="O282" s="58">
        <v>0</v>
      </c>
      <c r="P282" s="58">
        <v>0</v>
      </c>
      <c r="Q282" s="58">
        <v>0</v>
      </c>
      <c r="R282" s="58">
        <v>0</v>
      </c>
      <c r="S282" s="58">
        <v>0</v>
      </c>
      <c r="T282" s="58">
        <v>0</v>
      </c>
      <c r="U282" s="58">
        <v>0</v>
      </c>
      <c r="V282" s="58">
        <v>0</v>
      </c>
      <c r="W282" s="58">
        <v>0</v>
      </c>
      <c r="X282" s="58">
        <v>0</v>
      </c>
      <c r="Y282" s="58">
        <v>0</v>
      </c>
      <c r="Z282" s="58">
        <v>0</v>
      </c>
      <c r="AA282" s="58">
        <v>0</v>
      </c>
      <c r="AB282" s="58">
        <v>0</v>
      </c>
      <c r="AC282" s="58">
        <v>0</v>
      </c>
      <c r="AD282" s="58">
        <v>0</v>
      </c>
      <c r="AE282" s="58">
        <v>0</v>
      </c>
      <c r="AF282" s="58">
        <v>0</v>
      </c>
      <c r="AG282" s="58" t="str">
        <f>VLOOKUP(BHRAF201920[[#This Row],[OrgID]],'Practice Panel'!$A$14:$F$129,4,FALSE)</f>
        <v>Havering</v>
      </c>
      <c r="AH282" s="58" t="str">
        <f>VLOOKUP(BHRAF201920[[#This Row],[OrgID]],'Practice Panel'!$A$14:$F$129,6,FALSE)</f>
        <v>Havering North</v>
      </c>
    </row>
    <row r="283" spans="1:34">
      <c r="A283" s="1" t="s">
        <v>406</v>
      </c>
      <c r="B283" s="57">
        <v>44075</v>
      </c>
      <c r="C283" s="57">
        <v>44076</v>
      </c>
      <c r="D283" s="1" t="s">
        <v>66</v>
      </c>
      <c r="E283" s="58">
        <v>1576</v>
      </c>
      <c r="F283" s="58">
        <v>10</v>
      </c>
      <c r="G283" s="58">
        <v>10</v>
      </c>
      <c r="H283" s="1">
        <v>0</v>
      </c>
      <c r="I283" s="58">
        <v>0</v>
      </c>
      <c r="J283" s="58">
        <v>0</v>
      </c>
      <c r="K283" s="58">
        <v>0</v>
      </c>
      <c r="L283" s="58">
        <v>0</v>
      </c>
      <c r="M283" s="58">
        <v>0</v>
      </c>
      <c r="N283" s="58">
        <v>0</v>
      </c>
      <c r="O283" s="58">
        <v>0</v>
      </c>
      <c r="P283" s="58">
        <v>0</v>
      </c>
      <c r="Q283" s="58">
        <v>0</v>
      </c>
      <c r="R283" s="58">
        <v>0</v>
      </c>
      <c r="S283" s="58">
        <v>0</v>
      </c>
      <c r="T283" s="58">
        <v>0</v>
      </c>
      <c r="U283" s="58">
        <v>0</v>
      </c>
      <c r="V283" s="58">
        <v>0</v>
      </c>
      <c r="W283" s="58">
        <v>0</v>
      </c>
      <c r="X283" s="58">
        <v>0</v>
      </c>
      <c r="Y283" s="58">
        <v>0</v>
      </c>
      <c r="Z283" s="58">
        <v>0</v>
      </c>
      <c r="AA283" s="58">
        <v>0</v>
      </c>
      <c r="AB283" s="58">
        <v>0</v>
      </c>
      <c r="AC283" s="58">
        <v>3</v>
      </c>
      <c r="AD283" s="58">
        <v>0</v>
      </c>
      <c r="AE283" s="58">
        <v>0</v>
      </c>
      <c r="AF283" s="58">
        <v>0</v>
      </c>
      <c r="AG283" s="58" t="str">
        <f>VLOOKUP(BHRAF201920[[#This Row],[OrgID]],'Practice Panel'!$A$14:$F$129,4,FALSE)</f>
        <v>Barking</v>
      </c>
      <c r="AH283" s="58" t="str">
        <f>VLOOKUP(BHRAF201920[[#This Row],[OrgID]],'Practice Panel'!$A$14:$F$129,6,FALSE)</f>
        <v>West One</v>
      </c>
    </row>
    <row r="284" spans="1:34">
      <c r="A284" s="1" t="s">
        <v>406</v>
      </c>
      <c r="B284" s="57">
        <v>44075</v>
      </c>
      <c r="C284" s="57">
        <v>44076</v>
      </c>
      <c r="D284" s="1" t="s">
        <v>238</v>
      </c>
      <c r="E284" s="58">
        <v>1567</v>
      </c>
      <c r="F284" s="58">
        <v>3</v>
      </c>
      <c r="G284" s="58">
        <v>3</v>
      </c>
      <c r="H284" s="1">
        <v>0</v>
      </c>
      <c r="I284" s="58">
        <v>0</v>
      </c>
      <c r="J284" s="58">
        <v>0</v>
      </c>
      <c r="K284" s="58">
        <v>0</v>
      </c>
      <c r="L284" s="58">
        <v>0</v>
      </c>
      <c r="M284" s="58">
        <v>0</v>
      </c>
      <c r="N284" s="58">
        <v>0</v>
      </c>
      <c r="O284" s="58">
        <v>0</v>
      </c>
      <c r="P284" s="58">
        <v>0</v>
      </c>
      <c r="Q284" s="58">
        <v>0</v>
      </c>
      <c r="R284" s="58">
        <v>0</v>
      </c>
      <c r="S284" s="58">
        <v>0</v>
      </c>
      <c r="T284" s="58">
        <v>0</v>
      </c>
      <c r="U284" s="58">
        <v>0</v>
      </c>
      <c r="V284" s="58">
        <v>0</v>
      </c>
      <c r="W284" s="58">
        <v>0</v>
      </c>
      <c r="X284" s="58">
        <v>0</v>
      </c>
      <c r="Y284" s="58">
        <v>0</v>
      </c>
      <c r="Z284" s="58">
        <v>0</v>
      </c>
      <c r="AA284" s="58">
        <v>0</v>
      </c>
      <c r="AB284" s="58">
        <v>0</v>
      </c>
      <c r="AC284" s="58">
        <v>2</v>
      </c>
      <c r="AD284" s="58">
        <v>0</v>
      </c>
      <c r="AE284" s="58">
        <v>0</v>
      </c>
      <c r="AF284" s="58">
        <v>0</v>
      </c>
      <c r="AG284" s="58" t="str">
        <f>VLOOKUP(BHRAF201920[[#This Row],[OrgID]],'Practice Panel'!$A$14:$F$129,4,FALSE)</f>
        <v>Havering</v>
      </c>
      <c r="AH284" s="58" t="str">
        <f>VLOOKUP(BHRAF201920[[#This Row],[OrgID]],'Practice Panel'!$A$14:$F$129,6,FALSE)</f>
        <v>Havering Crest</v>
      </c>
    </row>
    <row r="285" spans="1:34">
      <c r="A285" s="1" t="s">
        <v>406</v>
      </c>
      <c r="B285" s="57">
        <v>44075</v>
      </c>
      <c r="C285" s="57">
        <v>44076</v>
      </c>
      <c r="D285" s="1" t="s">
        <v>300</v>
      </c>
      <c r="E285" s="58">
        <v>1960</v>
      </c>
      <c r="F285" s="58">
        <v>11</v>
      </c>
      <c r="G285" s="58">
        <v>11</v>
      </c>
      <c r="H285" s="1">
        <v>0</v>
      </c>
      <c r="I285" s="58">
        <v>0</v>
      </c>
      <c r="J285" s="58">
        <v>0</v>
      </c>
      <c r="K285" s="58">
        <v>0</v>
      </c>
      <c r="L285" s="58">
        <v>0</v>
      </c>
      <c r="M285" s="58">
        <v>0</v>
      </c>
      <c r="N285" s="58">
        <v>0</v>
      </c>
      <c r="O285" s="58">
        <v>0</v>
      </c>
      <c r="P285" s="58">
        <v>0</v>
      </c>
      <c r="Q285" s="58">
        <v>0</v>
      </c>
      <c r="R285" s="58">
        <v>0</v>
      </c>
      <c r="S285" s="58">
        <v>0</v>
      </c>
      <c r="T285" s="58">
        <v>0</v>
      </c>
      <c r="U285" s="58">
        <v>0</v>
      </c>
      <c r="V285" s="58">
        <v>0</v>
      </c>
      <c r="W285" s="58">
        <v>0</v>
      </c>
      <c r="X285" s="58">
        <v>0</v>
      </c>
      <c r="Y285" s="58">
        <v>0</v>
      </c>
      <c r="Z285" s="58">
        <v>0</v>
      </c>
      <c r="AA285" s="58">
        <v>0</v>
      </c>
      <c r="AB285" s="58">
        <v>0</v>
      </c>
      <c r="AC285" s="58">
        <v>3</v>
      </c>
      <c r="AD285" s="58">
        <v>0</v>
      </c>
      <c r="AE285" s="58">
        <v>0</v>
      </c>
      <c r="AF285" s="58">
        <v>0</v>
      </c>
      <c r="AG285" s="58" t="str">
        <f>VLOOKUP(BHRAF201920[[#This Row],[OrgID]],'Practice Panel'!$A$14:$F$129,4,FALSE)</f>
        <v>Havering</v>
      </c>
      <c r="AH285" s="58" t="str">
        <f>VLOOKUP(BHRAF201920[[#This Row],[OrgID]],'Practice Panel'!$A$14:$F$129,6,FALSE)</f>
        <v>Havering South</v>
      </c>
    </row>
    <row r="286" spans="1:34">
      <c r="A286" s="1" t="s">
        <v>406</v>
      </c>
      <c r="B286" s="57">
        <v>44075</v>
      </c>
      <c r="C286" s="57">
        <v>44076</v>
      </c>
      <c r="D286" s="1" t="s">
        <v>312</v>
      </c>
      <c r="E286" s="58">
        <v>1456</v>
      </c>
      <c r="F286" s="58">
        <v>32</v>
      </c>
      <c r="G286" s="58">
        <v>32</v>
      </c>
      <c r="H286" s="1">
        <v>0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8">
        <v>0</v>
      </c>
      <c r="P286" s="58">
        <v>0</v>
      </c>
      <c r="Q286" s="58">
        <v>0</v>
      </c>
      <c r="R286" s="58">
        <v>0</v>
      </c>
      <c r="S286" s="58">
        <v>0</v>
      </c>
      <c r="T286" s="58">
        <v>0</v>
      </c>
      <c r="U286" s="58">
        <v>0</v>
      </c>
      <c r="V286" s="58">
        <v>0</v>
      </c>
      <c r="W286" s="58">
        <v>0</v>
      </c>
      <c r="X286" s="58">
        <v>0</v>
      </c>
      <c r="Y286" s="58">
        <v>0</v>
      </c>
      <c r="Z286" s="58">
        <v>0</v>
      </c>
      <c r="AA286" s="58">
        <v>0</v>
      </c>
      <c r="AB286" s="58">
        <v>0</v>
      </c>
      <c r="AC286" s="58">
        <v>3</v>
      </c>
      <c r="AD286" s="58">
        <v>0</v>
      </c>
      <c r="AE286" s="58">
        <v>0</v>
      </c>
      <c r="AF286" s="58">
        <v>0</v>
      </c>
      <c r="AG286" s="58" t="str">
        <f>VLOOKUP(BHRAF201920[[#This Row],[OrgID]],'Practice Panel'!$A$14:$F$129,4,FALSE)</f>
        <v>Havering</v>
      </c>
      <c r="AH286" s="58" t="str">
        <f>VLOOKUP(BHRAF201920[[#This Row],[OrgID]],'Practice Panel'!$A$14:$F$129,6,FALSE)</f>
        <v>Havering South</v>
      </c>
    </row>
    <row r="287" spans="1:34">
      <c r="A287" s="1" t="s">
        <v>406</v>
      </c>
      <c r="B287" s="57">
        <v>44075</v>
      </c>
      <c r="C287" s="57">
        <v>44076</v>
      </c>
      <c r="D287" s="1" t="s">
        <v>64</v>
      </c>
      <c r="E287" s="58">
        <v>1892</v>
      </c>
      <c r="F287" s="58">
        <v>5</v>
      </c>
      <c r="G287" s="58">
        <v>5</v>
      </c>
      <c r="H287" s="1">
        <v>0</v>
      </c>
      <c r="I287" s="58">
        <v>0</v>
      </c>
      <c r="J287" s="58">
        <v>0</v>
      </c>
      <c r="K287" s="58">
        <v>0</v>
      </c>
      <c r="L287" s="58">
        <v>0</v>
      </c>
      <c r="M287" s="58">
        <v>0</v>
      </c>
      <c r="N287" s="58">
        <v>0</v>
      </c>
      <c r="O287" s="58">
        <v>0</v>
      </c>
      <c r="P287" s="58">
        <v>0</v>
      </c>
      <c r="Q287" s="58">
        <v>0</v>
      </c>
      <c r="R287" s="58">
        <v>0</v>
      </c>
      <c r="S287" s="58">
        <v>0</v>
      </c>
      <c r="T287" s="58">
        <v>0</v>
      </c>
      <c r="U287" s="58">
        <v>0</v>
      </c>
      <c r="V287" s="58">
        <v>0</v>
      </c>
      <c r="W287" s="58">
        <v>0</v>
      </c>
      <c r="X287" s="58">
        <v>0</v>
      </c>
      <c r="Y287" s="58">
        <v>0</v>
      </c>
      <c r="Z287" s="58">
        <v>0</v>
      </c>
      <c r="AA287" s="58">
        <v>0</v>
      </c>
      <c r="AB287" s="58">
        <v>0</v>
      </c>
      <c r="AC287" s="58">
        <v>0</v>
      </c>
      <c r="AD287" s="58">
        <v>0</v>
      </c>
      <c r="AE287" s="58">
        <v>0</v>
      </c>
      <c r="AF287" s="58">
        <v>0</v>
      </c>
      <c r="AG287" s="58" t="str">
        <f>VLOOKUP(BHRAF201920[[#This Row],[OrgID]],'Practice Panel'!$A$14:$F$129,4,FALSE)</f>
        <v>Barking</v>
      </c>
      <c r="AH287" s="58" t="str">
        <f>VLOOKUP(BHRAF201920[[#This Row],[OrgID]],'Practice Panel'!$A$14:$F$129,6,FALSE)</f>
        <v>West One</v>
      </c>
    </row>
    <row r="288" spans="1:34">
      <c r="A288" s="1" t="s">
        <v>406</v>
      </c>
      <c r="B288" s="57">
        <v>44075</v>
      </c>
      <c r="C288" s="57">
        <v>44076</v>
      </c>
      <c r="D288" s="1" t="s">
        <v>304</v>
      </c>
      <c r="E288" s="58">
        <v>1528</v>
      </c>
      <c r="F288" s="58">
        <v>18</v>
      </c>
      <c r="G288" s="58">
        <v>18</v>
      </c>
      <c r="H288" s="1">
        <v>0</v>
      </c>
      <c r="I288" s="58">
        <v>0</v>
      </c>
      <c r="J288" s="58">
        <v>0</v>
      </c>
      <c r="K288" s="58">
        <v>0</v>
      </c>
      <c r="L288" s="58">
        <v>0</v>
      </c>
      <c r="M288" s="58">
        <v>0</v>
      </c>
      <c r="N288" s="58">
        <v>0</v>
      </c>
      <c r="O288" s="58">
        <v>0</v>
      </c>
      <c r="P288" s="58">
        <v>0</v>
      </c>
      <c r="Q288" s="58">
        <v>0</v>
      </c>
      <c r="R288" s="58">
        <v>0</v>
      </c>
      <c r="S288" s="58">
        <v>0</v>
      </c>
      <c r="T288" s="58">
        <v>0</v>
      </c>
      <c r="U288" s="58">
        <v>0</v>
      </c>
      <c r="V288" s="58">
        <v>0</v>
      </c>
      <c r="W288" s="58">
        <v>0</v>
      </c>
      <c r="X288" s="58">
        <v>0</v>
      </c>
      <c r="Y288" s="58">
        <v>0</v>
      </c>
      <c r="Z288" s="58">
        <v>0</v>
      </c>
      <c r="AA288" s="58">
        <v>0</v>
      </c>
      <c r="AB288" s="58">
        <v>0</v>
      </c>
      <c r="AC288" s="58">
        <v>1</v>
      </c>
      <c r="AD288" s="58">
        <v>0</v>
      </c>
      <c r="AE288" s="58">
        <v>0</v>
      </c>
      <c r="AF288" s="58">
        <v>0</v>
      </c>
      <c r="AG288" s="58" t="str">
        <f>VLOOKUP(BHRAF201920[[#This Row],[OrgID]],'Practice Panel'!$A$14:$F$129,4,FALSE)</f>
        <v>Havering</v>
      </c>
      <c r="AH288" s="58" t="str">
        <f>VLOOKUP(BHRAF201920[[#This Row],[OrgID]],'Practice Panel'!$A$14:$F$129,6,FALSE)</f>
        <v>Havering South</v>
      </c>
    </row>
    <row r="289" spans="1:34">
      <c r="A289" s="1" t="s">
        <v>406</v>
      </c>
      <c r="B289" s="57">
        <v>44075</v>
      </c>
      <c r="C289" s="57">
        <v>44076</v>
      </c>
      <c r="D289" s="1" t="s">
        <v>310</v>
      </c>
      <c r="E289" s="58">
        <v>1154</v>
      </c>
      <c r="F289" s="58">
        <v>2</v>
      </c>
      <c r="G289" s="58">
        <v>2</v>
      </c>
      <c r="H289" s="1">
        <v>0</v>
      </c>
      <c r="I289" s="58">
        <v>0</v>
      </c>
      <c r="J289" s="58">
        <v>0</v>
      </c>
      <c r="K289" s="58">
        <v>0</v>
      </c>
      <c r="L289" s="58">
        <v>0</v>
      </c>
      <c r="M289" s="58">
        <v>0</v>
      </c>
      <c r="N289" s="58">
        <v>0</v>
      </c>
      <c r="O289" s="58">
        <v>0</v>
      </c>
      <c r="P289" s="58">
        <v>0</v>
      </c>
      <c r="Q289" s="58">
        <v>0</v>
      </c>
      <c r="R289" s="58">
        <v>0</v>
      </c>
      <c r="S289" s="58">
        <v>0</v>
      </c>
      <c r="T289" s="58">
        <v>0</v>
      </c>
      <c r="U289" s="58">
        <v>0</v>
      </c>
      <c r="V289" s="58">
        <v>0</v>
      </c>
      <c r="W289" s="58">
        <v>0</v>
      </c>
      <c r="X289" s="58">
        <v>0</v>
      </c>
      <c r="Y289" s="58">
        <v>0</v>
      </c>
      <c r="Z289" s="58">
        <v>0</v>
      </c>
      <c r="AA289" s="58">
        <v>0</v>
      </c>
      <c r="AB289" s="58">
        <v>0</v>
      </c>
      <c r="AC289" s="58">
        <v>6</v>
      </c>
      <c r="AD289" s="58">
        <v>0</v>
      </c>
      <c r="AE289" s="58">
        <v>0</v>
      </c>
      <c r="AF289" s="58">
        <v>0</v>
      </c>
      <c r="AG289" s="58" t="str">
        <f>VLOOKUP(BHRAF201920[[#This Row],[OrgID]],'Practice Panel'!$A$14:$F$129,4,FALSE)</f>
        <v>Havering</v>
      </c>
      <c r="AH289" s="58" t="str">
        <f>VLOOKUP(BHRAF201920[[#This Row],[OrgID]],'Practice Panel'!$A$14:$F$129,6,FALSE)</f>
        <v>Havering South</v>
      </c>
    </row>
    <row r="290" spans="1:34">
      <c r="A290" s="1" t="s">
        <v>406</v>
      </c>
      <c r="B290" s="57">
        <v>44075</v>
      </c>
      <c r="C290" s="57">
        <v>44076</v>
      </c>
      <c r="D290" s="1" t="s">
        <v>274</v>
      </c>
      <c r="E290" s="58">
        <v>1756</v>
      </c>
      <c r="F290" s="58">
        <v>1</v>
      </c>
      <c r="G290" s="58">
        <v>1</v>
      </c>
      <c r="H290" s="1">
        <v>0</v>
      </c>
      <c r="I290" s="58">
        <v>0</v>
      </c>
      <c r="J290" s="58">
        <v>0</v>
      </c>
      <c r="K290" s="58">
        <v>0</v>
      </c>
      <c r="L290" s="58">
        <v>0</v>
      </c>
      <c r="M290" s="58">
        <v>0</v>
      </c>
      <c r="N290" s="58">
        <v>0</v>
      </c>
      <c r="O290" s="58">
        <v>0</v>
      </c>
      <c r="P290" s="58">
        <v>0</v>
      </c>
      <c r="Q290" s="58">
        <v>0</v>
      </c>
      <c r="R290" s="58">
        <v>0</v>
      </c>
      <c r="S290" s="58">
        <v>0</v>
      </c>
      <c r="T290" s="58">
        <v>0</v>
      </c>
      <c r="U290" s="58">
        <v>0</v>
      </c>
      <c r="V290" s="58">
        <v>0</v>
      </c>
      <c r="W290" s="58">
        <v>0</v>
      </c>
      <c r="X290" s="58">
        <v>0</v>
      </c>
      <c r="Y290" s="58">
        <v>0</v>
      </c>
      <c r="Z290" s="58">
        <v>0</v>
      </c>
      <c r="AA290" s="58">
        <v>0</v>
      </c>
      <c r="AB290" s="58">
        <v>0</v>
      </c>
      <c r="AC290" s="58">
        <v>3</v>
      </c>
      <c r="AD290" s="58">
        <v>0</v>
      </c>
      <c r="AE290" s="58">
        <v>0</v>
      </c>
      <c r="AF290" s="58">
        <v>0</v>
      </c>
      <c r="AG290" s="58" t="str">
        <f>VLOOKUP(BHRAF201920[[#This Row],[OrgID]],'Practice Panel'!$A$14:$F$129,4,FALSE)</f>
        <v>Havering</v>
      </c>
      <c r="AH290" s="58" t="str">
        <f>VLOOKUP(BHRAF201920[[#This Row],[OrgID]],'Practice Panel'!$A$14:$F$129,6,FALSE)</f>
        <v>Havering North</v>
      </c>
    </row>
    <row r="291" spans="1:34">
      <c r="A291" s="1" t="s">
        <v>406</v>
      </c>
      <c r="B291" s="57">
        <v>44075</v>
      </c>
      <c r="C291" s="57">
        <v>44076</v>
      </c>
      <c r="D291" s="1" t="s">
        <v>240</v>
      </c>
      <c r="E291" s="58">
        <v>2321</v>
      </c>
      <c r="F291" s="58">
        <v>20</v>
      </c>
      <c r="G291" s="58">
        <v>20</v>
      </c>
      <c r="H291" s="1">
        <v>0</v>
      </c>
      <c r="I291" s="58">
        <v>0</v>
      </c>
      <c r="J291" s="58">
        <v>0</v>
      </c>
      <c r="K291" s="58">
        <v>0</v>
      </c>
      <c r="L291" s="58">
        <v>0</v>
      </c>
      <c r="M291" s="58">
        <v>0</v>
      </c>
      <c r="N291" s="58">
        <v>0</v>
      </c>
      <c r="O291" s="58">
        <v>0</v>
      </c>
      <c r="P291" s="58">
        <v>0</v>
      </c>
      <c r="Q291" s="58">
        <v>0</v>
      </c>
      <c r="R291" s="58">
        <v>0</v>
      </c>
      <c r="S291" s="58">
        <v>0</v>
      </c>
      <c r="T291" s="58">
        <v>0</v>
      </c>
      <c r="U291" s="58">
        <v>0</v>
      </c>
      <c r="V291" s="58">
        <v>0</v>
      </c>
      <c r="W291" s="58">
        <v>0</v>
      </c>
      <c r="X291" s="58">
        <v>0</v>
      </c>
      <c r="Y291" s="58">
        <v>0</v>
      </c>
      <c r="Z291" s="58">
        <v>0</v>
      </c>
      <c r="AA291" s="58">
        <v>0</v>
      </c>
      <c r="AB291" s="58">
        <v>0</v>
      </c>
      <c r="AC291" s="58">
        <v>3</v>
      </c>
      <c r="AD291" s="58">
        <v>0</v>
      </c>
      <c r="AE291" s="58">
        <v>0</v>
      </c>
      <c r="AF291" s="58">
        <v>0</v>
      </c>
      <c r="AG291" s="58" t="str">
        <f>VLOOKUP(BHRAF201920[[#This Row],[OrgID]],'Practice Panel'!$A$14:$F$129,4,FALSE)</f>
        <v>Havering</v>
      </c>
      <c r="AH291" s="58" t="str">
        <f>VLOOKUP(BHRAF201920[[#This Row],[OrgID]],'Practice Panel'!$A$14:$F$129,6,FALSE)</f>
        <v>Havering Crest</v>
      </c>
    </row>
    <row r="292" spans="1:34">
      <c r="A292" s="1" t="s">
        <v>406</v>
      </c>
      <c r="B292" s="57">
        <v>44075</v>
      </c>
      <c r="C292" s="57">
        <v>44076</v>
      </c>
      <c r="D292" s="1" t="s">
        <v>48</v>
      </c>
      <c r="E292" s="58">
        <v>2078</v>
      </c>
      <c r="F292" s="58">
        <v>0</v>
      </c>
      <c r="G292" s="58">
        <v>0</v>
      </c>
      <c r="H292" s="1">
        <v>0</v>
      </c>
      <c r="I292" s="58">
        <v>0</v>
      </c>
      <c r="J292" s="58">
        <v>0</v>
      </c>
      <c r="K292" s="58">
        <v>0</v>
      </c>
      <c r="L292" s="58">
        <v>0</v>
      </c>
      <c r="M292" s="58">
        <v>0</v>
      </c>
      <c r="N292" s="58">
        <v>0</v>
      </c>
      <c r="O292" s="58">
        <v>0</v>
      </c>
      <c r="P292" s="58">
        <v>0</v>
      </c>
      <c r="Q292" s="58">
        <v>0</v>
      </c>
      <c r="R292" s="58">
        <v>0</v>
      </c>
      <c r="S292" s="58">
        <v>0</v>
      </c>
      <c r="T292" s="58">
        <v>0</v>
      </c>
      <c r="U292" s="58">
        <v>0</v>
      </c>
      <c r="V292" s="58">
        <v>0</v>
      </c>
      <c r="W292" s="58">
        <v>0</v>
      </c>
      <c r="X292" s="58">
        <v>0</v>
      </c>
      <c r="Y292" s="58">
        <v>0</v>
      </c>
      <c r="Z292" s="58">
        <v>0</v>
      </c>
      <c r="AA292" s="58">
        <v>0</v>
      </c>
      <c r="AB292" s="58">
        <v>0</v>
      </c>
      <c r="AC292" s="58">
        <v>1</v>
      </c>
      <c r="AD292" s="58">
        <v>0</v>
      </c>
      <c r="AE292" s="58">
        <v>0</v>
      </c>
      <c r="AF292" s="58">
        <v>0</v>
      </c>
      <c r="AG292" s="58" t="str">
        <f>VLOOKUP(BHRAF201920[[#This Row],[OrgID]],'Practice Panel'!$A$14:$F$129,4,FALSE)</f>
        <v>Barking</v>
      </c>
      <c r="AH292" s="58" t="str">
        <f>VLOOKUP(BHRAF201920[[#This Row],[OrgID]],'Practice Panel'!$A$14:$F$129,6,FALSE)</f>
        <v>New West</v>
      </c>
    </row>
    <row r="293" spans="1:34">
      <c r="A293" s="1" t="s">
        <v>406</v>
      </c>
      <c r="B293" s="57">
        <v>44075</v>
      </c>
      <c r="C293" s="57">
        <v>44076</v>
      </c>
      <c r="D293" s="1" t="s">
        <v>57</v>
      </c>
      <c r="E293" s="58">
        <v>2090</v>
      </c>
      <c r="F293" s="58">
        <v>0</v>
      </c>
      <c r="G293" s="58">
        <v>0</v>
      </c>
      <c r="H293" s="1">
        <v>0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8">
        <v>0</v>
      </c>
      <c r="P293" s="58">
        <v>0</v>
      </c>
      <c r="Q293" s="58">
        <v>0</v>
      </c>
      <c r="R293" s="58">
        <v>0</v>
      </c>
      <c r="S293" s="58">
        <v>0</v>
      </c>
      <c r="T293" s="58">
        <v>0</v>
      </c>
      <c r="U293" s="58">
        <v>0</v>
      </c>
      <c r="V293" s="58">
        <v>0</v>
      </c>
      <c r="W293" s="58">
        <v>0</v>
      </c>
      <c r="X293" s="58">
        <v>0</v>
      </c>
      <c r="Y293" s="58">
        <v>0</v>
      </c>
      <c r="Z293" s="58">
        <v>0</v>
      </c>
      <c r="AA293" s="58">
        <v>0</v>
      </c>
      <c r="AB293" s="58">
        <v>0</v>
      </c>
      <c r="AC293" s="58">
        <v>3</v>
      </c>
      <c r="AD293" s="58">
        <v>0</v>
      </c>
      <c r="AE293" s="58">
        <v>0</v>
      </c>
      <c r="AF293" s="58">
        <v>0</v>
      </c>
      <c r="AG293" s="58" t="str">
        <f>VLOOKUP(BHRAF201920[[#This Row],[OrgID]],'Practice Panel'!$A$14:$F$129,4,FALSE)</f>
        <v>Barking</v>
      </c>
      <c r="AH293" s="58" t="str">
        <f>VLOOKUP(BHRAF201920[[#This Row],[OrgID]],'Practice Panel'!$A$14:$F$129,6,FALSE)</f>
        <v>East</v>
      </c>
    </row>
    <row r="294" spans="1:34">
      <c r="A294" s="1" t="s">
        <v>406</v>
      </c>
      <c r="B294" s="57">
        <v>44075</v>
      </c>
      <c r="C294" s="57">
        <v>44076</v>
      </c>
      <c r="D294" s="1" t="s">
        <v>388</v>
      </c>
      <c r="E294" s="58">
        <v>7185</v>
      </c>
      <c r="F294" s="58">
        <v>19</v>
      </c>
      <c r="G294" s="58">
        <v>19</v>
      </c>
      <c r="H294" s="1">
        <v>0</v>
      </c>
      <c r="I294" s="58">
        <v>0</v>
      </c>
      <c r="J294" s="58">
        <v>0</v>
      </c>
      <c r="K294" s="58">
        <v>0</v>
      </c>
      <c r="L294" s="58">
        <v>0</v>
      </c>
      <c r="M294" s="58">
        <v>0</v>
      </c>
      <c r="N294" s="58">
        <v>0</v>
      </c>
      <c r="O294" s="58">
        <v>0</v>
      </c>
      <c r="P294" s="58">
        <v>0</v>
      </c>
      <c r="Q294" s="58">
        <v>0</v>
      </c>
      <c r="R294" s="58">
        <v>0</v>
      </c>
      <c r="S294" s="58">
        <v>0</v>
      </c>
      <c r="T294" s="58">
        <v>0</v>
      </c>
      <c r="U294" s="58">
        <v>0</v>
      </c>
      <c r="V294" s="58">
        <v>0</v>
      </c>
      <c r="W294" s="58">
        <v>0</v>
      </c>
      <c r="X294" s="58">
        <v>0</v>
      </c>
      <c r="Y294" s="58">
        <v>0</v>
      </c>
      <c r="Z294" s="58">
        <v>0</v>
      </c>
      <c r="AA294" s="58">
        <v>0</v>
      </c>
      <c r="AB294" s="58">
        <v>0</v>
      </c>
      <c r="AC294" s="58">
        <v>2</v>
      </c>
      <c r="AD294" s="58">
        <v>0</v>
      </c>
      <c r="AE294" s="58">
        <v>0</v>
      </c>
      <c r="AF294" s="58">
        <v>0</v>
      </c>
      <c r="AG294" s="58" t="str">
        <f>VLOOKUP(BHRAF201920[[#This Row],[OrgID]],'Practice Panel'!$A$14:$F$129,4,FALSE)</f>
        <v>Redbridge</v>
      </c>
      <c r="AH294" s="58" t="str">
        <f>VLOOKUP(BHRAF201920[[#This Row],[OrgID]],'Practice Panel'!$A$14:$F$129,6,FALSE)</f>
        <v>Loxford</v>
      </c>
    </row>
    <row r="295" spans="1:34">
      <c r="A295" s="1" t="s">
        <v>406</v>
      </c>
      <c r="B295" s="57">
        <v>44075</v>
      </c>
      <c r="C295" s="57">
        <v>44076</v>
      </c>
      <c r="D295" s="1" t="s">
        <v>89</v>
      </c>
      <c r="E295" s="58">
        <v>2809</v>
      </c>
      <c r="F295" s="58">
        <v>0</v>
      </c>
      <c r="G295" s="58">
        <v>0</v>
      </c>
      <c r="H295" s="1">
        <v>0</v>
      </c>
      <c r="I295" s="58">
        <v>0</v>
      </c>
      <c r="J295" s="58">
        <v>0</v>
      </c>
      <c r="K295" s="58">
        <v>0</v>
      </c>
      <c r="L295" s="58">
        <v>0</v>
      </c>
      <c r="M295" s="58">
        <v>0</v>
      </c>
      <c r="N295" s="58">
        <v>0</v>
      </c>
      <c r="O295" s="58">
        <v>0</v>
      </c>
      <c r="P295" s="58">
        <v>0</v>
      </c>
      <c r="Q295" s="58">
        <v>0</v>
      </c>
      <c r="R295" s="58">
        <v>0</v>
      </c>
      <c r="S295" s="58">
        <v>0</v>
      </c>
      <c r="T295" s="58">
        <v>0</v>
      </c>
      <c r="U295" s="58">
        <v>0</v>
      </c>
      <c r="V295" s="58">
        <v>0</v>
      </c>
      <c r="W295" s="58">
        <v>0</v>
      </c>
      <c r="X295" s="58">
        <v>0</v>
      </c>
      <c r="Y295" s="58">
        <v>0</v>
      </c>
      <c r="Z295" s="58">
        <v>0</v>
      </c>
      <c r="AA295" s="58">
        <v>0</v>
      </c>
      <c r="AB295" s="58">
        <v>0</v>
      </c>
      <c r="AC295" s="58">
        <v>0</v>
      </c>
      <c r="AD295" s="58">
        <v>0</v>
      </c>
      <c r="AE295" s="58">
        <v>0</v>
      </c>
      <c r="AF295" s="58">
        <v>0</v>
      </c>
      <c r="AG295" s="58" t="str">
        <f>VLOOKUP(BHRAF201920[[#This Row],[OrgID]],'Practice Panel'!$A$14:$F$129,4,FALSE)</f>
        <v>Barking</v>
      </c>
      <c r="AH295" s="58" t="str">
        <f>VLOOKUP(BHRAF201920[[#This Row],[OrgID]],'Practice Panel'!$A$14:$F$129,6,FALSE)</f>
        <v>North</v>
      </c>
    </row>
    <row r="296" spans="1:34">
      <c r="A296" s="1" t="s">
        <v>406</v>
      </c>
      <c r="B296" s="57">
        <v>44075</v>
      </c>
      <c r="C296" s="57">
        <v>44076</v>
      </c>
      <c r="D296" s="1" t="s">
        <v>372</v>
      </c>
      <c r="E296" s="58">
        <v>2019</v>
      </c>
      <c r="F296" s="58">
        <v>11</v>
      </c>
      <c r="G296" s="58">
        <v>10</v>
      </c>
      <c r="H296" s="1">
        <v>1</v>
      </c>
      <c r="I296" s="58">
        <v>0</v>
      </c>
      <c r="J296" s="58">
        <v>0</v>
      </c>
      <c r="K296" s="58">
        <v>0</v>
      </c>
      <c r="L296" s="58">
        <v>0</v>
      </c>
      <c r="M296" s="58">
        <v>0</v>
      </c>
      <c r="N296" s="58">
        <v>0</v>
      </c>
      <c r="O296" s="58">
        <v>0</v>
      </c>
      <c r="P296" s="58">
        <v>0</v>
      </c>
      <c r="Q296" s="58">
        <v>0</v>
      </c>
      <c r="R296" s="58">
        <v>0</v>
      </c>
      <c r="S296" s="58">
        <v>0</v>
      </c>
      <c r="T296" s="58">
        <v>0</v>
      </c>
      <c r="U296" s="58">
        <v>0</v>
      </c>
      <c r="V296" s="58">
        <v>0</v>
      </c>
      <c r="W296" s="58">
        <v>0</v>
      </c>
      <c r="X296" s="58">
        <v>0</v>
      </c>
      <c r="Y296" s="58">
        <v>0</v>
      </c>
      <c r="Z296" s="58">
        <v>0</v>
      </c>
      <c r="AA296" s="58">
        <v>0</v>
      </c>
      <c r="AB296" s="58">
        <v>0</v>
      </c>
      <c r="AC296" s="58">
        <v>5</v>
      </c>
      <c r="AD296" s="58">
        <v>0</v>
      </c>
      <c r="AE296" s="58">
        <v>0</v>
      </c>
      <c r="AF296" s="58">
        <v>0</v>
      </c>
      <c r="AG296" s="58" t="str">
        <f>VLOOKUP(BHRAF201920[[#This Row],[OrgID]],'Practice Panel'!$A$14:$F$129,4,FALSE)</f>
        <v>Redbridge</v>
      </c>
      <c r="AH296" s="58" t="str">
        <f>VLOOKUP(BHRAF201920[[#This Row],[OrgID]],'Practice Panel'!$A$14:$F$129,6,FALSE)</f>
        <v>Wanstead &amp; Woodford</v>
      </c>
    </row>
    <row r="297" spans="1:34">
      <c r="A297" s="1" t="s">
        <v>406</v>
      </c>
      <c r="B297" s="57">
        <v>44075</v>
      </c>
      <c r="C297" s="57">
        <v>44076</v>
      </c>
      <c r="D297" s="1" t="s">
        <v>94</v>
      </c>
      <c r="E297" s="58">
        <v>4772</v>
      </c>
      <c r="F297" s="58">
        <v>25</v>
      </c>
      <c r="G297" s="58">
        <v>24</v>
      </c>
      <c r="H297" s="1">
        <v>1</v>
      </c>
      <c r="I297" s="58">
        <v>0</v>
      </c>
      <c r="J297" s="58">
        <v>0</v>
      </c>
      <c r="K297" s="58">
        <v>0</v>
      </c>
      <c r="L297" s="58">
        <v>0</v>
      </c>
      <c r="M297" s="58">
        <v>0</v>
      </c>
      <c r="N297" s="58">
        <v>0</v>
      </c>
      <c r="O297" s="58">
        <v>0</v>
      </c>
      <c r="P297" s="58">
        <v>0</v>
      </c>
      <c r="Q297" s="58">
        <v>0</v>
      </c>
      <c r="R297" s="58">
        <v>0</v>
      </c>
      <c r="S297" s="58">
        <v>0</v>
      </c>
      <c r="T297" s="58">
        <v>0</v>
      </c>
      <c r="U297" s="58">
        <v>0</v>
      </c>
      <c r="V297" s="58">
        <v>0</v>
      </c>
      <c r="W297" s="58">
        <v>0</v>
      </c>
      <c r="X297" s="58">
        <v>0</v>
      </c>
      <c r="Y297" s="58">
        <v>0</v>
      </c>
      <c r="Z297" s="58">
        <v>0</v>
      </c>
      <c r="AA297" s="58">
        <v>0</v>
      </c>
      <c r="AB297" s="58">
        <v>0</v>
      </c>
      <c r="AC297" s="58">
        <v>7</v>
      </c>
      <c r="AD297" s="58">
        <v>0</v>
      </c>
      <c r="AE297" s="58">
        <v>0</v>
      </c>
      <c r="AF297" s="58">
        <v>0</v>
      </c>
      <c r="AG297" s="58" t="str">
        <f>VLOOKUP(BHRAF201920[[#This Row],[OrgID]],'Practice Panel'!$A$14:$F$129,4,FALSE)</f>
        <v>Barking</v>
      </c>
      <c r="AH297" s="58" t="str">
        <f>VLOOKUP(BHRAF201920[[#This Row],[OrgID]],'Practice Panel'!$A$14:$F$129,6,FALSE)</f>
        <v>Central</v>
      </c>
    </row>
    <row r="298" spans="1:34">
      <c r="A298" s="1" t="s">
        <v>406</v>
      </c>
      <c r="B298" s="57">
        <v>44075</v>
      </c>
      <c r="C298" s="57">
        <v>44076</v>
      </c>
      <c r="D298" s="1" t="s">
        <v>60</v>
      </c>
      <c r="E298" s="58">
        <v>5024</v>
      </c>
      <c r="F298" s="58">
        <v>13</v>
      </c>
      <c r="G298" s="58">
        <v>11</v>
      </c>
      <c r="H298" s="1">
        <v>2</v>
      </c>
      <c r="I298" s="58">
        <v>0</v>
      </c>
      <c r="J298" s="58">
        <v>0</v>
      </c>
      <c r="K298" s="58">
        <v>0</v>
      </c>
      <c r="L298" s="58">
        <v>0</v>
      </c>
      <c r="M298" s="58">
        <v>0</v>
      </c>
      <c r="N298" s="58">
        <v>0</v>
      </c>
      <c r="O298" s="58">
        <v>0</v>
      </c>
      <c r="P298" s="58">
        <v>0</v>
      </c>
      <c r="Q298" s="58">
        <v>0</v>
      </c>
      <c r="R298" s="58">
        <v>0</v>
      </c>
      <c r="S298" s="58">
        <v>0</v>
      </c>
      <c r="T298" s="58">
        <v>0</v>
      </c>
      <c r="U298" s="58">
        <v>0</v>
      </c>
      <c r="V298" s="58">
        <v>0</v>
      </c>
      <c r="W298" s="58">
        <v>0</v>
      </c>
      <c r="X298" s="58">
        <v>0</v>
      </c>
      <c r="Y298" s="58">
        <v>0</v>
      </c>
      <c r="Z298" s="58">
        <v>0</v>
      </c>
      <c r="AA298" s="58">
        <v>0</v>
      </c>
      <c r="AB298" s="58">
        <v>0</v>
      </c>
      <c r="AC298" s="58">
        <v>6</v>
      </c>
      <c r="AD298" s="58">
        <v>0</v>
      </c>
      <c r="AE298" s="58">
        <v>0</v>
      </c>
      <c r="AF298" s="58">
        <v>0</v>
      </c>
      <c r="AG298" s="58" t="str">
        <f>VLOOKUP(BHRAF201920[[#This Row],[OrgID]],'Practice Panel'!$A$14:$F$129,4,FALSE)</f>
        <v>Barking</v>
      </c>
      <c r="AH298" s="58" t="str">
        <f>VLOOKUP(BHRAF201920[[#This Row],[OrgID]],'Practice Panel'!$A$14:$F$129,6,FALSE)</f>
        <v>West One</v>
      </c>
    </row>
    <row r="299" spans="1:34">
      <c r="A299" s="1" t="s">
        <v>406</v>
      </c>
      <c r="B299" s="57">
        <v>44075</v>
      </c>
      <c r="C299" s="57">
        <v>44076</v>
      </c>
      <c r="D299" s="1" t="s">
        <v>288</v>
      </c>
      <c r="E299" s="58">
        <v>4153</v>
      </c>
      <c r="F299" s="58">
        <v>15</v>
      </c>
      <c r="G299" s="58">
        <v>14</v>
      </c>
      <c r="H299" s="1">
        <v>1</v>
      </c>
      <c r="I299" s="58">
        <v>1</v>
      </c>
      <c r="J299" s="58">
        <v>0</v>
      </c>
      <c r="K299" s="58">
        <v>0</v>
      </c>
      <c r="L299" s="58">
        <v>0</v>
      </c>
      <c r="M299" s="58">
        <v>0</v>
      </c>
      <c r="N299" s="58">
        <v>0</v>
      </c>
      <c r="O299" s="58">
        <v>0</v>
      </c>
      <c r="P299" s="58">
        <v>0</v>
      </c>
      <c r="Q299" s="58">
        <v>0</v>
      </c>
      <c r="R299" s="58">
        <v>0</v>
      </c>
      <c r="S299" s="58">
        <v>0</v>
      </c>
      <c r="T299" s="58">
        <v>0</v>
      </c>
      <c r="U299" s="58">
        <v>0</v>
      </c>
      <c r="V299" s="58">
        <v>0</v>
      </c>
      <c r="W299" s="58">
        <v>0</v>
      </c>
      <c r="X299" s="58">
        <v>0</v>
      </c>
      <c r="Y299" s="58">
        <v>0</v>
      </c>
      <c r="Z299" s="58">
        <v>0</v>
      </c>
      <c r="AA299" s="58">
        <v>0</v>
      </c>
      <c r="AB299" s="58">
        <v>0</v>
      </c>
      <c r="AC299" s="58">
        <v>5</v>
      </c>
      <c r="AD299" s="58">
        <v>0</v>
      </c>
      <c r="AE299" s="58">
        <v>0</v>
      </c>
      <c r="AF299" s="58">
        <v>0</v>
      </c>
      <c r="AG299" s="58" t="str">
        <f>VLOOKUP(BHRAF201920[[#This Row],[OrgID]],'Practice Panel'!$A$14:$F$129,4,FALSE)</f>
        <v>Havering</v>
      </c>
      <c r="AH299" s="58" t="str">
        <f>VLOOKUP(BHRAF201920[[#This Row],[OrgID]],'Practice Panel'!$A$14:$F$129,6,FALSE)</f>
        <v>Havering South</v>
      </c>
    </row>
    <row r="300" spans="1:34">
      <c r="A300" s="1" t="s">
        <v>406</v>
      </c>
      <c r="B300" s="57">
        <v>44075</v>
      </c>
      <c r="C300" s="57">
        <v>44076</v>
      </c>
      <c r="D300" s="1" t="s">
        <v>53</v>
      </c>
      <c r="E300" s="58">
        <v>1765</v>
      </c>
      <c r="F300" s="58">
        <v>5</v>
      </c>
      <c r="G300" s="58">
        <v>4</v>
      </c>
      <c r="H300" s="1">
        <v>1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8">
        <v>0</v>
      </c>
      <c r="P300" s="58">
        <v>0</v>
      </c>
      <c r="Q300" s="58">
        <v>0</v>
      </c>
      <c r="R300" s="58">
        <v>0</v>
      </c>
      <c r="S300" s="58">
        <v>0</v>
      </c>
      <c r="T300" s="58">
        <v>0</v>
      </c>
      <c r="U300" s="58">
        <v>0</v>
      </c>
      <c r="V300" s="58">
        <v>0</v>
      </c>
      <c r="W300" s="58">
        <v>0</v>
      </c>
      <c r="X300" s="58">
        <v>0</v>
      </c>
      <c r="Y300" s="58">
        <v>0</v>
      </c>
      <c r="Z300" s="58">
        <v>0</v>
      </c>
      <c r="AA300" s="58">
        <v>0</v>
      </c>
      <c r="AB300" s="58">
        <v>0</v>
      </c>
      <c r="AC300" s="58">
        <v>4</v>
      </c>
      <c r="AD300" s="58">
        <v>0</v>
      </c>
      <c r="AE300" s="58">
        <v>0</v>
      </c>
      <c r="AF300" s="58">
        <v>0</v>
      </c>
      <c r="AG300" s="58" t="str">
        <f>VLOOKUP(BHRAF201920[[#This Row],[OrgID]],'Practice Panel'!$A$14:$F$129,4,FALSE)</f>
        <v>Barking</v>
      </c>
      <c r="AH300" s="58" t="str">
        <f>VLOOKUP(BHRAF201920[[#This Row],[OrgID]],'Practice Panel'!$A$14:$F$129,6,FALSE)</f>
        <v>New West</v>
      </c>
    </row>
    <row r="301" spans="1:34">
      <c r="A301" s="1" t="s">
        <v>406</v>
      </c>
      <c r="B301" s="57">
        <v>44075</v>
      </c>
      <c r="C301" s="57">
        <v>44076</v>
      </c>
      <c r="D301" s="1" t="s">
        <v>79</v>
      </c>
      <c r="E301" s="58">
        <v>2622</v>
      </c>
      <c r="F301" s="58">
        <v>5</v>
      </c>
      <c r="G301" s="58">
        <v>4</v>
      </c>
      <c r="H301" s="1">
        <v>1</v>
      </c>
      <c r="I301" s="58">
        <v>0</v>
      </c>
      <c r="J301" s="58">
        <v>0</v>
      </c>
      <c r="K301" s="58">
        <v>0</v>
      </c>
      <c r="L301" s="58">
        <v>0</v>
      </c>
      <c r="M301" s="58">
        <v>0</v>
      </c>
      <c r="N301" s="58">
        <v>0</v>
      </c>
      <c r="O301" s="58">
        <v>0</v>
      </c>
      <c r="P301" s="58">
        <v>0</v>
      </c>
      <c r="Q301" s="58">
        <v>0</v>
      </c>
      <c r="R301" s="58">
        <v>0</v>
      </c>
      <c r="S301" s="58">
        <v>0</v>
      </c>
      <c r="T301" s="58">
        <v>0</v>
      </c>
      <c r="U301" s="58">
        <v>0</v>
      </c>
      <c r="V301" s="58">
        <v>0</v>
      </c>
      <c r="W301" s="58">
        <v>0</v>
      </c>
      <c r="X301" s="58">
        <v>0</v>
      </c>
      <c r="Y301" s="58">
        <v>0</v>
      </c>
      <c r="Z301" s="58">
        <v>0</v>
      </c>
      <c r="AA301" s="58">
        <v>0</v>
      </c>
      <c r="AB301" s="58">
        <v>0</v>
      </c>
      <c r="AC301" s="58">
        <v>4</v>
      </c>
      <c r="AD301" s="58">
        <v>0</v>
      </c>
      <c r="AE301" s="58">
        <v>0</v>
      </c>
      <c r="AF301" s="58">
        <v>0</v>
      </c>
      <c r="AG301" s="58" t="str">
        <f>VLOOKUP(BHRAF201920[[#This Row],[OrgID]],'Practice Panel'!$A$14:$F$129,4,FALSE)</f>
        <v>Barking</v>
      </c>
      <c r="AH301" s="58" t="str">
        <f>VLOOKUP(BHRAF201920[[#This Row],[OrgID]],'Practice Panel'!$A$14:$F$129,6,FALSE)</f>
        <v>North</v>
      </c>
    </row>
    <row r="302" spans="1:34">
      <c r="A302" s="1" t="s">
        <v>406</v>
      </c>
      <c r="B302" s="57">
        <v>44075</v>
      </c>
      <c r="C302" s="57">
        <v>44076</v>
      </c>
      <c r="D302" s="1" t="s">
        <v>250</v>
      </c>
      <c r="E302" s="58">
        <v>5303</v>
      </c>
      <c r="F302" s="58">
        <v>11</v>
      </c>
      <c r="G302" s="58">
        <v>10</v>
      </c>
      <c r="H302" s="1">
        <v>1</v>
      </c>
      <c r="I302" s="58">
        <v>0</v>
      </c>
      <c r="J302" s="58">
        <v>0</v>
      </c>
      <c r="K302" s="58">
        <v>0</v>
      </c>
      <c r="L302" s="58">
        <v>0</v>
      </c>
      <c r="M302" s="58">
        <v>0</v>
      </c>
      <c r="N302" s="58">
        <v>0</v>
      </c>
      <c r="O302" s="58">
        <v>0</v>
      </c>
      <c r="P302" s="58">
        <v>0</v>
      </c>
      <c r="Q302" s="58">
        <v>0</v>
      </c>
      <c r="R302" s="58">
        <v>0</v>
      </c>
      <c r="S302" s="58">
        <v>1</v>
      </c>
      <c r="T302" s="58">
        <v>0</v>
      </c>
      <c r="U302" s="58">
        <v>0</v>
      </c>
      <c r="V302" s="58">
        <v>0</v>
      </c>
      <c r="W302" s="58">
        <v>0</v>
      </c>
      <c r="X302" s="58">
        <v>0</v>
      </c>
      <c r="Y302" s="58">
        <v>0</v>
      </c>
      <c r="Z302" s="58">
        <v>0</v>
      </c>
      <c r="AA302" s="58">
        <v>0</v>
      </c>
      <c r="AB302" s="58">
        <v>0</v>
      </c>
      <c r="AC302" s="58">
        <v>14</v>
      </c>
      <c r="AD302" s="58">
        <v>0</v>
      </c>
      <c r="AE302" s="58">
        <v>0</v>
      </c>
      <c r="AF302" s="58">
        <v>0</v>
      </c>
      <c r="AG302" s="58" t="str">
        <f>VLOOKUP(BHRAF201920[[#This Row],[OrgID]],'Practice Panel'!$A$14:$F$129,4,FALSE)</f>
        <v>Havering</v>
      </c>
      <c r="AH302" s="58" t="str">
        <f>VLOOKUP(BHRAF201920[[#This Row],[OrgID]],'Practice Panel'!$A$14:$F$129,6,FALSE)</f>
        <v>Havering Marshall</v>
      </c>
    </row>
    <row r="303" spans="1:34">
      <c r="A303" s="1" t="s">
        <v>406</v>
      </c>
      <c r="B303" s="57">
        <v>44075</v>
      </c>
      <c r="C303" s="57">
        <v>44076</v>
      </c>
      <c r="D303" s="1" t="s">
        <v>62</v>
      </c>
      <c r="E303" s="58">
        <v>1160</v>
      </c>
      <c r="F303" s="58">
        <v>4</v>
      </c>
      <c r="G303" s="58">
        <v>4</v>
      </c>
      <c r="H303" s="1">
        <v>0</v>
      </c>
      <c r="I303" s="58">
        <v>0</v>
      </c>
      <c r="J303" s="58">
        <v>0</v>
      </c>
      <c r="K303" s="58">
        <v>0</v>
      </c>
      <c r="L303" s="58">
        <v>0</v>
      </c>
      <c r="M303" s="58">
        <v>0</v>
      </c>
      <c r="N303" s="58">
        <v>0</v>
      </c>
      <c r="O303" s="58">
        <v>0</v>
      </c>
      <c r="P303" s="58">
        <v>0</v>
      </c>
      <c r="Q303" s="58">
        <v>0</v>
      </c>
      <c r="R303" s="58">
        <v>0</v>
      </c>
      <c r="S303" s="58">
        <v>1</v>
      </c>
      <c r="T303" s="58">
        <v>0</v>
      </c>
      <c r="U303" s="58">
        <v>0</v>
      </c>
      <c r="V303" s="58">
        <v>0</v>
      </c>
      <c r="W303" s="58">
        <v>0</v>
      </c>
      <c r="X303" s="58">
        <v>0</v>
      </c>
      <c r="Y303" s="58">
        <v>0</v>
      </c>
      <c r="Z303" s="58">
        <v>0</v>
      </c>
      <c r="AA303" s="58">
        <v>0</v>
      </c>
      <c r="AB303" s="58">
        <v>0</v>
      </c>
      <c r="AC303" s="58">
        <v>3</v>
      </c>
      <c r="AD303" s="58">
        <v>0</v>
      </c>
      <c r="AE303" s="58">
        <v>0</v>
      </c>
      <c r="AF303" s="58">
        <v>0</v>
      </c>
      <c r="AG303" s="58" t="str">
        <f>VLOOKUP(BHRAF201920[[#This Row],[OrgID]],'Practice Panel'!$A$14:$F$129,4,FALSE)</f>
        <v>Barking</v>
      </c>
      <c r="AH303" s="58" t="str">
        <f>VLOOKUP(BHRAF201920[[#This Row],[OrgID]],'Practice Panel'!$A$14:$F$129,6,FALSE)</f>
        <v>West One</v>
      </c>
    </row>
    <row r="304" spans="1:34">
      <c r="A304" s="1" t="s">
        <v>406</v>
      </c>
      <c r="B304" s="57">
        <v>44075</v>
      </c>
      <c r="C304" s="57">
        <v>44076</v>
      </c>
      <c r="D304" s="1" t="s">
        <v>350</v>
      </c>
      <c r="E304" s="58">
        <v>2088</v>
      </c>
      <c r="F304" s="58">
        <v>6</v>
      </c>
      <c r="G304" s="58">
        <v>6</v>
      </c>
      <c r="H304" s="1">
        <v>0</v>
      </c>
      <c r="I304" s="58">
        <v>0</v>
      </c>
      <c r="J304" s="58">
        <v>0</v>
      </c>
      <c r="K304" s="58">
        <v>0</v>
      </c>
      <c r="L304" s="58">
        <v>0</v>
      </c>
      <c r="M304" s="58">
        <v>0</v>
      </c>
      <c r="N304" s="58">
        <v>0</v>
      </c>
      <c r="O304" s="58">
        <v>0</v>
      </c>
      <c r="P304" s="58">
        <v>0</v>
      </c>
      <c r="Q304" s="58">
        <v>0</v>
      </c>
      <c r="R304" s="58">
        <v>0</v>
      </c>
      <c r="S304" s="58">
        <v>0</v>
      </c>
      <c r="T304" s="58">
        <v>0</v>
      </c>
      <c r="U304" s="58">
        <v>1</v>
      </c>
      <c r="V304" s="58">
        <v>0</v>
      </c>
      <c r="W304" s="58">
        <v>0</v>
      </c>
      <c r="X304" s="58">
        <v>0</v>
      </c>
      <c r="Y304" s="58">
        <v>0</v>
      </c>
      <c r="Z304" s="58">
        <v>0</v>
      </c>
      <c r="AA304" s="58">
        <v>0</v>
      </c>
      <c r="AB304" s="58">
        <v>0</v>
      </c>
      <c r="AC304" s="58">
        <v>1</v>
      </c>
      <c r="AD304" s="58">
        <v>0</v>
      </c>
      <c r="AE304" s="58">
        <v>0</v>
      </c>
      <c r="AF304" s="58">
        <v>0</v>
      </c>
      <c r="AG304" s="58" t="str">
        <f>VLOOKUP(BHRAF201920[[#This Row],[OrgID]],'Practice Panel'!$A$14:$F$129,4,FALSE)</f>
        <v>Redbridge</v>
      </c>
      <c r="AH304" s="58" t="str">
        <f>VLOOKUP(BHRAF201920[[#This Row],[OrgID]],'Practice Panel'!$A$14:$F$129,6,FALSE)</f>
        <v>Seven Kings</v>
      </c>
    </row>
    <row r="305" spans="1:34">
      <c r="A305" s="1" t="s">
        <v>406</v>
      </c>
      <c r="B305" s="57">
        <v>44075</v>
      </c>
      <c r="C305" s="57">
        <v>44076</v>
      </c>
      <c r="D305" s="1" t="s">
        <v>342</v>
      </c>
      <c r="E305" s="58">
        <v>1053</v>
      </c>
      <c r="F305" s="58">
        <v>1</v>
      </c>
      <c r="G305" s="58">
        <v>1</v>
      </c>
      <c r="H305" s="1">
        <v>0</v>
      </c>
      <c r="I305" s="58">
        <v>0</v>
      </c>
      <c r="J305" s="58">
        <v>0</v>
      </c>
      <c r="K305" s="58">
        <v>0</v>
      </c>
      <c r="L305" s="58">
        <v>0</v>
      </c>
      <c r="M305" s="58">
        <v>0</v>
      </c>
      <c r="N305" s="58">
        <v>0</v>
      </c>
      <c r="O305" s="58">
        <v>0</v>
      </c>
      <c r="P305" s="58">
        <v>0</v>
      </c>
      <c r="Q305" s="58">
        <v>0</v>
      </c>
      <c r="R305" s="58">
        <v>0</v>
      </c>
      <c r="S305" s="58">
        <v>0</v>
      </c>
      <c r="T305" s="58">
        <v>0</v>
      </c>
      <c r="U305" s="58">
        <v>1</v>
      </c>
      <c r="V305" s="58">
        <v>0</v>
      </c>
      <c r="W305" s="58">
        <v>0</v>
      </c>
      <c r="X305" s="58">
        <v>0</v>
      </c>
      <c r="Y305" s="58">
        <v>0</v>
      </c>
      <c r="Z305" s="58">
        <v>0</v>
      </c>
      <c r="AA305" s="58">
        <v>0</v>
      </c>
      <c r="AB305" s="58">
        <v>0</v>
      </c>
      <c r="AC305" s="58">
        <v>5</v>
      </c>
      <c r="AD305" s="58">
        <v>0</v>
      </c>
      <c r="AE305" s="58">
        <v>0</v>
      </c>
      <c r="AF305" s="58">
        <v>0</v>
      </c>
      <c r="AG305" s="58" t="str">
        <f>VLOOKUP(BHRAF201920[[#This Row],[OrgID]],'Practice Panel'!$A$14:$F$129,4,FALSE)</f>
        <v>Redbridge</v>
      </c>
      <c r="AH305" s="58" t="str">
        <f>VLOOKUP(BHRAF201920[[#This Row],[OrgID]],'Practice Panel'!$A$14:$F$129,6,FALSE)</f>
        <v>Fairlop</v>
      </c>
    </row>
    <row r="306" spans="1:34">
      <c r="A306" s="1" t="s">
        <v>406</v>
      </c>
      <c r="B306" s="57">
        <v>44075</v>
      </c>
      <c r="C306" s="57">
        <v>44076</v>
      </c>
      <c r="D306" s="1" t="s">
        <v>296</v>
      </c>
      <c r="E306" s="58">
        <v>8807</v>
      </c>
      <c r="F306" s="58">
        <v>16</v>
      </c>
      <c r="G306" s="58">
        <v>16</v>
      </c>
      <c r="H306" s="1">
        <v>0</v>
      </c>
      <c r="I306" s="58">
        <v>0</v>
      </c>
      <c r="J306" s="58">
        <v>0</v>
      </c>
      <c r="K306" s="58">
        <v>0</v>
      </c>
      <c r="L306" s="58">
        <v>0</v>
      </c>
      <c r="M306" s="58">
        <v>0</v>
      </c>
      <c r="N306" s="58">
        <v>0</v>
      </c>
      <c r="O306" s="58">
        <v>0</v>
      </c>
      <c r="P306" s="58">
        <v>0</v>
      </c>
      <c r="Q306" s="58">
        <v>0</v>
      </c>
      <c r="R306" s="58">
        <v>0</v>
      </c>
      <c r="S306" s="58">
        <v>0</v>
      </c>
      <c r="T306" s="58">
        <v>0</v>
      </c>
      <c r="U306" s="58">
        <v>3</v>
      </c>
      <c r="V306" s="58">
        <v>0</v>
      </c>
      <c r="W306" s="58">
        <v>0</v>
      </c>
      <c r="X306" s="58">
        <v>0</v>
      </c>
      <c r="Y306" s="58">
        <v>0</v>
      </c>
      <c r="Z306" s="58">
        <v>0</v>
      </c>
      <c r="AA306" s="58">
        <v>0</v>
      </c>
      <c r="AB306" s="58">
        <v>0</v>
      </c>
      <c r="AC306" s="58">
        <v>13</v>
      </c>
      <c r="AD306" s="58">
        <v>0</v>
      </c>
      <c r="AE306" s="58">
        <v>0</v>
      </c>
      <c r="AF306" s="58">
        <v>0</v>
      </c>
      <c r="AG306" s="58" t="str">
        <f>VLOOKUP(BHRAF201920[[#This Row],[OrgID]],'Practice Panel'!$A$14:$F$129,4,FALSE)</f>
        <v>Havering</v>
      </c>
      <c r="AH306" s="58" t="str">
        <f>VLOOKUP(BHRAF201920[[#This Row],[OrgID]],'Practice Panel'!$A$14:$F$129,6,FALSE)</f>
        <v>Havering South</v>
      </c>
    </row>
    <row r="307" spans="1:34">
      <c r="A307" s="1" t="s">
        <v>406</v>
      </c>
      <c r="B307" s="57">
        <v>44075</v>
      </c>
      <c r="C307" s="57">
        <v>44076</v>
      </c>
      <c r="D307" s="1" t="s">
        <v>236</v>
      </c>
      <c r="E307" s="58">
        <v>2724</v>
      </c>
      <c r="F307" s="58">
        <v>26</v>
      </c>
      <c r="G307" s="58">
        <v>26</v>
      </c>
      <c r="H307" s="1">
        <v>0</v>
      </c>
      <c r="I307" s="58">
        <v>0</v>
      </c>
      <c r="J307" s="58">
        <v>0</v>
      </c>
      <c r="K307" s="58">
        <v>0</v>
      </c>
      <c r="L307" s="58">
        <v>0</v>
      </c>
      <c r="M307" s="58">
        <v>0</v>
      </c>
      <c r="N307" s="58">
        <v>0</v>
      </c>
      <c r="O307" s="58">
        <v>0</v>
      </c>
      <c r="P307" s="58">
        <v>0</v>
      </c>
      <c r="Q307" s="58">
        <v>0</v>
      </c>
      <c r="R307" s="58">
        <v>0</v>
      </c>
      <c r="S307" s="58">
        <v>0</v>
      </c>
      <c r="T307" s="58">
        <v>0</v>
      </c>
      <c r="U307" s="58">
        <v>1</v>
      </c>
      <c r="V307" s="58">
        <v>0</v>
      </c>
      <c r="W307" s="58">
        <v>0</v>
      </c>
      <c r="X307" s="58">
        <v>0</v>
      </c>
      <c r="Y307" s="58">
        <v>0</v>
      </c>
      <c r="Z307" s="58">
        <v>0</v>
      </c>
      <c r="AA307" s="58">
        <v>0</v>
      </c>
      <c r="AB307" s="58">
        <v>0</v>
      </c>
      <c r="AC307" s="58">
        <v>3</v>
      </c>
      <c r="AD307" s="58">
        <v>0</v>
      </c>
      <c r="AE307" s="58">
        <v>0</v>
      </c>
      <c r="AF307" s="58">
        <v>0</v>
      </c>
      <c r="AG307" s="58" t="str">
        <f>VLOOKUP(BHRAF201920[[#This Row],[OrgID]],'Practice Panel'!$A$14:$F$129,4,FALSE)</f>
        <v>Havering</v>
      </c>
      <c r="AH307" s="58" t="str">
        <f>VLOOKUP(BHRAF201920[[#This Row],[OrgID]],'Practice Panel'!$A$14:$F$129,6,FALSE)</f>
        <v>Havering Crest</v>
      </c>
    </row>
    <row r="308" spans="1:34">
      <c r="A308" s="1" t="s">
        <v>406</v>
      </c>
      <c r="B308" s="57">
        <v>44075</v>
      </c>
      <c r="C308" s="57">
        <v>44076</v>
      </c>
      <c r="D308" s="1" t="s">
        <v>36</v>
      </c>
      <c r="E308" s="58">
        <v>2822</v>
      </c>
      <c r="F308" s="58">
        <v>8</v>
      </c>
      <c r="G308" s="58">
        <v>8</v>
      </c>
      <c r="H308" s="1">
        <v>0</v>
      </c>
      <c r="I308" s="58">
        <v>0</v>
      </c>
      <c r="J308" s="58">
        <v>0</v>
      </c>
      <c r="K308" s="58">
        <v>0</v>
      </c>
      <c r="L308" s="58">
        <v>0</v>
      </c>
      <c r="M308" s="58">
        <v>0</v>
      </c>
      <c r="N308" s="58">
        <v>0</v>
      </c>
      <c r="O308" s="58">
        <v>0</v>
      </c>
      <c r="P308" s="58">
        <v>0</v>
      </c>
      <c r="Q308" s="58">
        <v>0</v>
      </c>
      <c r="R308" s="58">
        <v>0</v>
      </c>
      <c r="S308" s="58">
        <v>0</v>
      </c>
      <c r="T308" s="58">
        <v>0</v>
      </c>
      <c r="U308" s="58">
        <v>1</v>
      </c>
      <c r="V308" s="58">
        <v>1</v>
      </c>
      <c r="W308" s="58">
        <v>0</v>
      </c>
      <c r="X308" s="58">
        <v>0</v>
      </c>
      <c r="Y308" s="58">
        <v>0</v>
      </c>
      <c r="Z308" s="58">
        <v>0</v>
      </c>
      <c r="AA308" s="58">
        <v>0</v>
      </c>
      <c r="AB308" s="58">
        <v>0</v>
      </c>
      <c r="AC308" s="58">
        <v>6</v>
      </c>
      <c r="AD308" s="58">
        <v>0</v>
      </c>
      <c r="AE308" s="58">
        <v>1</v>
      </c>
      <c r="AF308" s="58">
        <v>0</v>
      </c>
      <c r="AG308" s="58" t="str">
        <f>VLOOKUP(BHRAF201920[[#This Row],[OrgID]],'Practice Panel'!$A$14:$F$129,4,FALSE)</f>
        <v>Barking</v>
      </c>
      <c r="AH308" s="58" t="str">
        <f>VLOOKUP(BHRAF201920[[#This Row],[OrgID]],'Practice Panel'!$A$14:$F$129,6,FALSE)</f>
        <v>East One</v>
      </c>
    </row>
    <row r="309" spans="1:34">
      <c r="A309" s="1" t="s">
        <v>406</v>
      </c>
      <c r="B309" s="57">
        <v>44075</v>
      </c>
      <c r="C309" s="57">
        <v>44076</v>
      </c>
      <c r="D309" s="1" t="s">
        <v>258</v>
      </c>
      <c r="E309" s="58">
        <v>3526</v>
      </c>
      <c r="F309" s="58">
        <v>4</v>
      </c>
      <c r="G309" s="58">
        <v>4</v>
      </c>
      <c r="H309" s="1">
        <v>0</v>
      </c>
      <c r="I309" s="58">
        <v>0</v>
      </c>
      <c r="J309" s="58">
        <v>0</v>
      </c>
      <c r="K309" s="58">
        <v>0</v>
      </c>
      <c r="L309" s="58">
        <v>0</v>
      </c>
      <c r="M309" s="58">
        <v>0</v>
      </c>
      <c r="N309" s="58">
        <v>0</v>
      </c>
      <c r="O309" s="58">
        <v>0</v>
      </c>
      <c r="P309" s="58">
        <v>0</v>
      </c>
      <c r="Q309" s="58">
        <v>0</v>
      </c>
      <c r="R309" s="58">
        <v>0</v>
      </c>
      <c r="S309" s="58">
        <v>0</v>
      </c>
      <c r="T309" s="58">
        <v>0</v>
      </c>
      <c r="U309" s="58">
        <v>1</v>
      </c>
      <c r="V309" s="58">
        <v>0</v>
      </c>
      <c r="W309" s="58">
        <v>0</v>
      </c>
      <c r="X309" s="58">
        <v>0</v>
      </c>
      <c r="Y309" s="58">
        <v>0</v>
      </c>
      <c r="Z309" s="58">
        <v>0</v>
      </c>
      <c r="AA309" s="58">
        <v>0</v>
      </c>
      <c r="AB309" s="58">
        <v>0</v>
      </c>
      <c r="AC309" s="58">
        <v>10</v>
      </c>
      <c r="AD309" s="58">
        <v>0</v>
      </c>
      <c r="AE309" s="58">
        <v>0</v>
      </c>
      <c r="AF309" s="58">
        <v>0</v>
      </c>
      <c r="AG309" s="58" t="str">
        <f>VLOOKUP(BHRAF201920[[#This Row],[OrgID]],'Practice Panel'!$A$14:$F$129,4,FALSE)</f>
        <v>Havering</v>
      </c>
      <c r="AH309" s="58" t="str">
        <f>VLOOKUP(BHRAF201920[[#This Row],[OrgID]],'Practice Panel'!$A$14:$F$129,6,FALSE)</f>
        <v>Havering North</v>
      </c>
    </row>
    <row r="310" spans="1:34">
      <c r="A310" s="1" t="s">
        <v>406</v>
      </c>
      <c r="B310" s="57">
        <v>44075</v>
      </c>
      <c r="C310" s="57">
        <v>44076</v>
      </c>
      <c r="D310" s="1" t="s">
        <v>272</v>
      </c>
      <c r="E310" s="58">
        <v>4697</v>
      </c>
      <c r="F310" s="58">
        <v>7</v>
      </c>
      <c r="G310" s="58">
        <v>7</v>
      </c>
      <c r="H310" s="1">
        <v>0</v>
      </c>
      <c r="I310" s="58">
        <v>0</v>
      </c>
      <c r="J310" s="58">
        <v>0</v>
      </c>
      <c r="K310" s="58">
        <v>0</v>
      </c>
      <c r="L310" s="58">
        <v>0</v>
      </c>
      <c r="M310" s="58">
        <v>0</v>
      </c>
      <c r="N310" s="58">
        <v>0</v>
      </c>
      <c r="O310" s="58">
        <v>0</v>
      </c>
      <c r="P310" s="58">
        <v>0</v>
      </c>
      <c r="Q310" s="58">
        <v>0</v>
      </c>
      <c r="R310" s="58">
        <v>0</v>
      </c>
      <c r="S310" s="58">
        <v>0</v>
      </c>
      <c r="T310" s="58">
        <v>0</v>
      </c>
      <c r="U310" s="58">
        <v>2</v>
      </c>
      <c r="V310" s="58">
        <v>0</v>
      </c>
      <c r="W310" s="58">
        <v>0</v>
      </c>
      <c r="X310" s="58">
        <v>0</v>
      </c>
      <c r="Y310" s="58">
        <v>0</v>
      </c>
      <c r="Z310" s="58">
        <v>0</v>
      </c>
      <c r="AA310" s="58">
        <v>0</v>
      </c>
      <c r="AB310" s="58">
        <v>0</v>
      </c>
      <c r="AC310" s="58">
        <v>9</v>
      </c>
      <c r="AD310" s="58">
        <v>0</v>
      </c>
      <c r="AE310" s="58">
        <v>0</v>
      </c>
      <c r="AF310" s="58">
        <v>0</v>
      </c>
      <c r="AG310" s="58" t="str">
        <f>VLOOKUP(BHRAF201920[[#This Row],[OrgID]],'Practice Panel'!$A$14:$F$129,4,FALSE)</f>
        <v>Havering</v>
      </c>
      <c r="AH310" s="58" t="str">
        <f>VLOOKUP(BHRAF201920[[#This Row],[OrgID]],'Practice Panel'!$A$14:$F$129,6,FALSE)</f>
        <v>Havering North</v>
      </c>
    </row>
    <row r="311" spans="1:34">
      <c r="A311" s="1" t="s">
        <v>406</v>
      </c>
      <c r="B311" s="57">
        <v>44075</v>
      </c>
      <c r="C311" s="57">
        <v>44076</v>
      </c>
      <c r="D311" s="1" t="s">
        <v>81</v>
      </c>
      <c r="E311" s="58">
        <v>5299</v>
      </c>
      <c r="F311" s="58">
        <v>1</v>
      </c>
      <c r="G311" s="58">
        <v>1</v>
      </c>
      <c r="H311" s="1">
        <v>0</v>
      </c>
      <c r="I311" s="58">
        <v>0</v>
      </c>
      <c r="J311" s="58">
        <v>0</v>
      </c>
      <c r="K311" s="58">
        <v>0</v>
      </c>
      <c r="L311" s="58">
        <v>0</v>
      </c>
      <c r="M311" s="58">
        <v>0</v>
      </c>
      <c r="N311" s="58">
        <v>0</v>
      </c>
      <c r="O311" s="58">
        <v>0</v>
      </c>
      <c r="P311" s="58">
        <v>0</v>
      </c>
      <c r="Q311" s="58">
        <v>0</v>
      </c>
      <c r="R311" s="58">
        <v>0</v>
      </c>
      <c r="S311" s="58">
        <v>0</v>
      </c>
      <c r="T311" s="58">
        <v>0</v>
      </c>
      <c r="U311" s="58">
        <v>1</v>
      </c>
      <c r="V311" s="58">
        <v>0</v>
      </c>
      <c r="W311" s="58">
        <v>0</v>
      </c>
      <c r="X311" s="58">
        <v>0</v>
      </c>
      <c r="Y311" s="58">
        <v>0</v>
      </c>
      <c r="Z311" s="58">
        <v>0</v>
      </c>
      <c r="AA311" s="58">
        <v>0</v>
      </c>
      <c r="AB311" s="58">
        <v>0</v>
      </c>
      <c r="AC311" s="58">
        <v>2</v>
      </c>
      <c r="AD311" s="58">
        <v>0</v>
      </c>
      <c r="AE311" s="58">
        <v>0</v>
      </c>
      <c r="AF311" s="58">
        <v>0</v>
      </c>
      <c r="AG311" s="58" t="str">
        <f>VLOOKUP(BHRAF201920[[#This Row],[OrgID]],'Practice Panel'!$A$14:$F$129,4,FALSE)</f>
        <v>Barking</v>
      </c>
      <c r="AH311" s="58" t="str">
        <f>VLOOKUP(BHRAF201920[[#This Row],[OrgID]],'Practice Panel'!$A$14:$F$129,6,FALSE)</f>
        <v>North</v>
      </c>
    </row>
    <row r="312" spans="1:34">
      <c r="A312" s="1" t="s">
        <v>406</v>
      </c>
      <c r="B312" s="57">
        <v>44075</v>
      </c>
      <c r="C312" s="57">
        <v>44076</v>
      </c>
      <c r="D312" s="1" t="s">
        <v>42</v>
      </c>
      <c r="E312" s="58">
        <v>1160</v>
      </c>
      <c r="F312" s="58">
        <v>6</v>
      </c>
      <c r="G312" s="58">
        <v>6</v>
      </c>
      <c r="H312" s="1">
        <v>0</v>
      </c>
      <c r="I312" s="58">
        <v>0</v>
      </c>
      <c r="J312" s="58">
        <v>0</v>
      </c>
      <c r="K312" s="58">
        <v>0</v>
      </c>
      <c r="L312" s="58">
        <v>0</v>
      </c>
      <c r="M312" s="58">
        <v>0</v>
      </c>
      <c r="N312" s="58">
        <v>0</v>
      </c>
      <c r="O312" s="58">
        <v>0</v>
      </c>
      <c r="P312" s="58">
        <v>0</v>
      </c>
      <c r="Q312" s="58">
        <v>0</v>
      </c>
      <c r="R312" s="58">
        <v>0</v>
      </c>
      <c r="S312" s="58">
        <v>1</v>
      </c>
      <c r="T312" s="58">
        <v>0</v>
      </c>
      <c r="U312" s="58">
        <v>1</v>
      </c>
      <c r="V312" s="58">
        <v>0</v>
      </c>
      <c r="W312" s="58">
        <v>0</v>
      </c>
      <c r="X312" s="58">
        <v>0</v>
      </c>
      <c r="Y312" s="58">
        <v>0</v>
      </c>
      <c r="Z312" s="58">
        <v>0</v>
      </c>
      <c r="AA312" s="58">
        <v>0</v>
      </c>
      <c r="AB312" s="58">
        <v>0</v>
      </c>
      <c r="AC312" s="58">
        <v>3</v>
      </c>
      <c r="AD312" s="58">
        <v>0</v>
      </c>
      <c r="AE312" s="58">
        <v>0</v>
      </c>
      <c r="AF312" s="58">
        <v>0</v>
      </c>
      <c r="AG312" s="58" t="str">
        <f>VLOOKUP(BHRAF201920[[#This Row],[OrgID]],'Practice Panel'!$A$14:$F$129,4,FALSE)</f>
        <v>Barking</v>
      </c>
      <c r="AH312" s="58" t="str">
        <f>VLOOKUP(BHRAF201920[[#This Row],[OrgID]],'Practice Panel'!$A$14:$F$129,6,FALSE)</f>
        <v>East One</v>
      </c>
    </row>
    <row r="313" spans="1:34">
      <c r="A313" s="1" t="s">
        <v>406</v>
      </c>
      <c r="B313" s="57">
        <v>44075</v>
      </c>
      <c r="C313" s="57">
        <v>44076</v>
      </c>
      <c r="D313" s="1" t="s">
        <v>278</v>
      </c>
      <c r="E313" s="58">
        <v>5496</v>
      </c>
      <c r="F313" s="58">
        <v>5</v>
      </c>
      <c r="G313" s="58">
        <v>5</v>
      </c>
      <c r="H313" s="1">
        <v>0</v>
      </c>
      <c r="I313" s="58">
        <v>0</v>
      </c>
      <c r="J313" s="58">
        <v>0</v>
      </c>
      <c r="K313" s="58">
        <v>0</v>
      </c>
      <c r="L313" s="58">
        <v>0</v>
      </c>
      <c r="M313" s="58">
        <v>0</v>
      </c>
      <c r="N313" s="58">
        <v>0</v>
      </c>
      <c r="O313" s="58">
        <v>0</v>
      </c>
      <c r="P313" s="58">
        <v>0</v>
      </c>
      <c r="Q313" s="58">
        <v>0</v>
      </c>
      <c r="R313" s="58">
        <v>0</v>
      </c>
      <c r="S313" s="58">
        <v>0</v>
      </c>
      <c r="T313" s="58">
        <v>0</v>
      </c>
      <c r="U313" s="58">
        <v>1</v>
      </c>
      <c r="V313" s="58">
        <v>0</v>
      </c>
      <c r="W313" s="58">
        <v>0</v>
      </c>
      <c r="X313" s="58">
        <v>0</v>
      </c>
      <c r="Y313" s="58">
        <v>0</v>
      </c>
      <c r="Z313" s="58">
        <v>0</v>
      </c>
      <c r="AA313" s="58">
        <v>0</v>
      </c>
      <c r="AB313" s="58">
        <v>0</v>
      </c>
      <c r="AC313" s="58">
        <v>20</v>
      </c>
      <c r="AD313" s="58">
        <v>0</v>
      </c>
      <c r="AE313" s="58">
        <v>0</v>
      </c>
      <c r="AF313" s="58">
        <v>0</v>
      </c>
      <c r="AG313" s="58" t="str">
        <f>VLOOKUP(BHRAF201920[[#This Row],[OrgID]],'Practice Panel'!$A$14:$F$129,4,FALSE)</f>
        <v>Havering</v>
      </c>
      <c r="AH313" s="58" t="str">
        <f>VLOOKUP(BHRAF201920[[#This Row],[OrgID]],'Practice Panel'!$A$14:$F$129,6,FALSE)</f>
        <v>Havering North</v>
      </c>
    </row>
    <row r="314" spans="1:34">
      <c r="A314" s="1" t="s">
        <v>406</v>
      </c>
      <c r="B314" s="57">
        <v>44075</v>
      </c>
      <c r="C314" s="57">
        <v>44076</v>
      </c>
      <c r="D314" s="1" t="s">
        <v>91</v>
      </c>
      <c r="E314" s="58">
        <v>1338</v>
      </c>
      <c r="F314" s="58">
        <v>11</v>
      </c>
      <c r="G314" s="58">
        <v>11</v>
      </c>
      <c r="H314" s="1">
        <v>0</v>
      </c>
      <c r="I314" s="58">
        <v>0</v>
      </c>
      <c r="J314" s="58">
        <v>0</v>
      </c>
      <c r="K314" s="58">
        <v>0</v>
      </c>
      <c r="L314" s="58">
        <v>0</v>
      </c>
      <c r="M314" s="58">
        <v>0</v>
      </c>
      <c r="N314" s="58">
        <v>0</v>
      </c>
      <c r="O314" s="58">
        <v>0</v>
      </c>
      <c r="P314" s="58">
        <v>0</v>
      </c>
      <c r="Q314" s="58">
        <v>0</v>
      </c>
      <c r="R314" s="58">
        <v>0</v>
      </c>
      <c r="S314" s="58">
        <v>0</v>
      </c>
      <c r="T314" s="58">
        <v>0</v>
      </c>
      <c r="U314" s="58">
        <v>1</v>
      </c>
      <c r="V314" s="58">
        <v>0</v>
      </c>
      <c r="W314" s="58">
        <v>0</v>
      </c>
      <c r="X314" s="58">
        <v>0</v>
      </c>
      <c r="Y314" s="58">
        <v>0</v>
      </c>
      <c r="Z314" s="58">
        <v>0</v>
      </c>
      <c r="AA314" s="58">
        <v>0</v>
      </c>
      <c r="AB314" s="58">
        <v>0</v>
      </c>
      <c r="AC314" s="58">
        <v>2</v>
      </c>
      <c r="AD314" s="58">
        <v>0</v>
      </c>
      <c r="AE314" s="58">
        <v>0</v>
      </c>
      <c r="AF314" s="58">
        <v>0</v>
      </c>
      <c r="AG314" s="58" t="str">
        <f>VLOOKUP(BHRAF201920[[#This Row],[OrgID]],'Practice Panel'!$A$14:$F$129,4,FALSE)</f>
        <v>Barking</v>
      </c>
      <c r="AH314" s="58" t="str">
        <f>VLOOKUP(BHRAF201920[[#This Row],[OrgID]],'Practice Panel'!$A$14:$F$129,6,FALSE)</f>
        <v>Central</v>
      </c>
    </row>
    <row r="315" spans="1:34">
      <c r="A315" s="1" t="s">
        <v>406</v>
      </c>
      <c r="B315" s="57">
        <v>44075</v>
      </c>
      <c r="C315" s="57">
        <v>44076</v>
      </c>
      <c r="D315" s="1" t="s">
        <v>51</v>
      </c>
      <c r="E315" s="58">
        <v>3139</v>
      </c>
      <c r="F315" s="58">
        <v>14</v>
      </c>
      <c r="G315" s="58">
        <v>14</v>
      </c>
      <c r="H315" s="1">
        <v>0</v>
      </c>
      <c r="I315" s="58">
        <v>0</v>
      </c>
      <c r="J315" s="58">
        <v>0</v>
      </c>
      <c r="K315" s="58">
        <v>0</v>
      </c>
      <c r="L315" s="58">
        <v>0</v>
      </c>
      <c r="M315" s="58">
        <v>0</v>
      </c>
      <c r="N315" s="58">
        <v>0</v>
      </c>
      <c r="O315" s="58">
        <v>0</v>
      </c>
      <c r="P315" s="58">
        <v>0</v>
      </c>
      <c r="Q315" s="58">
        <v>0</v>
      </c>
      <c r="R315" s="58">
        <v>0</v>
      </c>
      <c r="S315" s="58">
        <v>0</v>
      </c>
      <c r="T315" s="58">
        <v>0</v>
      </c>
      <c r="U315" s="58">
        <v>1</v>
      </c>
      <c r="V315" s="58">
        <v>0</v>
      </c>
      <c r="W315" s="58">
        <v>0</v>
      </c>
      <c r="X315" s="58">
        <v>0</v>
      </c>
      <c r="Y315" s="58">
        <v>0</v>
      </c>
      <c r="Z315" s="58">
        <v>0</v>
      </c>
      <c r="AA315" s="58">
        <v>0</v>
      </c>
      <c r="AB315" s="58">
        <v>0</v>
      </c>
      <c r="AC315" s="58">
        <v>5</v>
      </c>
      <c r="AD315" s="58">
        <v>0</v>
      </c>
      <c r="AE315" s="58">
        <v>0</v>
      </c>
      <c r="AF315" s="58">
        <v>0</v>
      </c>
      <c r="AG315" s="58" t="str">
        <f>VLOOKUP(BHRAF201920[[#This Row],[OrgID]],'Practice Panel'!$A$14:$F$129,4,FALSE)</f>
        <v>Barking</v>
      </c>
      <c r="AH315" s="58" t="str">
        <f>VLOOKUP(BHRAF201920[[#This Row],[OrgID]],'Practice Panel'!$A$14:$F$129,6,FALSE)</f>
        <v>New West</v>
      </c>
    </row>
    <row r="316" spans="1:34">
      <c r="A316" s="1" t="s">
        <v>406</v>
      </c>
      <c r="B316" s="57">
        <v>44075</v>
      </c>
      <c r="C316" s="57">
        <v>44076</v>
      </c>
      <c r="D316" s="1" t="s">
        <v>276</v>
      </c>
      <c r="E316" s="58">
        <v>11946</v>
      </c>
      <c r="F316" s="58">
        <v>2</v>
      </c>
      <c r="G316" s="58">
        <v>2</v>
      </c>
      <c r="H316" s="1">
        <v>0</v>
      </c>
      <c r="I316" s="58">
        <v>0</v>
      </c>
      <c r="J316" s="58">
        <v>0</v>
      </c>
      <c r="K316" s="58">
        <v>0</v>
      </c>
      <c r="L316" s="58">
        <v>0</v>
      </c>
      <c r="M316" s="58">
        <v>0</v>
      </c>
      <c r="N316" s="58">
        <v>0</v>
      </c>
      <c r="O316" s="58">
        <v>0</v>
      </c>
      <c r="P316" s="58">
        <v>0</v>
      </c>
      <c r="Q316" s="58">
        <v>0</v>
      </c>
      <c r="R316" s="58">
        <v>0</v>
      </c>
      <c r="S316" s="58">
        <v>0</v>
      </c>
      <c r="T316" s="58">
        <v>0</v>
      </c>
      <c r="U316" s="58">
        <v>1</v>
      </c>
      <c r="V316" s="58">
        <v>0</v>
      </c>
      <c r="W316" s="58">
        <v>0</v>
      </c>
      <c r="X316" s="58">
        <v>0</v>
      </c>
      <c r="Y316" s="58">
        <v>0</v>
      </c>
      <c r="Z316" s="58">
        <v>0</v>
      </c>
      <c r="AA316" s="58">
        <v>0</v>
      </c>
      <c r="AB316" s="58">
        <v>0</v>
      </c>
      <c r="AC316" s="58">
        <v>5</v>
      </c>
      <c r="AD316" s="58">
        <v>0</v>
      </c>
      <c r="AE316" s="58">
        <v>0</v>
      </c>
      <c r="AF316" s="58">
        <v>0</v>
      </c>
      <c r="AG316" s="58" t="str">
        <f>VLOOKUP(BHRAF201920[[#This Row],[OrgID]],'Practice Panel'!$A$14:$F$129,4,FALSE)</f>
        <v>Havering</v>
      </c>
      <c r="AH316" s="58" t="str">
        <f>VLOOKUP(BHRAF201920[[#This Row],[OrgID]],'Practice Panel'!$A$14:$F$129,6,FALSE)</f>
        <v>Havering North</v>
      </c>
    </row>
    <row r="317" spans="1:34">
      <c r="A317" s="1" t="s">
        <v>406</v>
      </c>
      <c r="B317" s="57">
        <v>44075</v>
      </c>
      <c r="C317" s="57">
        <v>44076</v>
      </c>
      <c r="D317" s="1" t="s">
        <v>248</v>
      </c>
      <c r="E317" s="58">
        <v>586</v>
      </c>
      <c r="F317" s="58">
        <v>0</v>
      </c>
      <c r="G317" s="58">
        <v>0</v>
      </c>
      <c r="H317" s="1">
        <v>0</v>
      </c>
      <c r="I317" s="58">
        <v>0</v>
      </c>
      <c r="J317" s="58">
        <v>0</v>
      </c>
      <c r="K317" s="58">
        <v>0</v>
      </c>
      <c r="L317" s="58">
        <v>0</v>
      </c>
      <c r="M317" s="58">
        <v>0</v>
      </c>
      <c r="N317" s="58">
        <v>0</v>
      </c>
      <c r="O317" s="58">
        <v>0</v>
      </c>
      <c r="P317" s="58">
        <v>0</v>
      </c>
      <c r="Q317" s="58">
        <v>0</v>
      </c>
      <c r="R317" s="58">
        <v>0</v>
      </c>
      <c r="S317" s="58">
        <v>0</v>
      </c>
      <c r="T317" s="58">
        <v>0</v>
      </c>
      <c r="U317" s="58">
        <v>0</v>
      </c>
      <c r="V317" s="58">
        <v>0</v>
      </c>
      <c r="W317" s="58">
        <v>2</v>
      </c>
      <c r="X317" s="58">
        <v>0</v>
      </c>
      <c r="Y317" s="58">
        <v>0</v>
      </c>
      <c r="Z317" s="58">
        <v>1</v>
      </c>
      <c r="AA317" s="58">
        <v>0</v>
      </c>
      <c r="AB317" s="58">
        <v>0</v>
      </c>
      <c r="AC317" s="58">
        <v>2</v>
      </c>
      <c r="AD317" s="58">
        <v>0</v>
      </c>
      <c r="AE317" s="58">
        <v>0</v>
      </c>
      <c r="AF317" s="58">
        <v>0</v>
      </c>
      <c r="AG317" s="58" t="str">
        <f>VLOOKUP(BHRAF201920[[#This Row],[OrgID]],'Practice Panel'!$A$14:$F$129,4,FALSE)</f>
        <v>Havering</v>
      </c>
      <c r="AH317" s="58" t="str">
        <f>VLOOKUP(BHRAF201920[[#This Row],[OrgID]],'Practice Panel'!$A$14:$F$129,6,FALSE)</f>
        <v>Havering Crest</v>
      </c>
    </row>
    <row r="318" spans="1:34">
      <c r="A318" s="1" t="s">
        <v>406</v>
      </c>
      <c r="B318" s="57">
        <v>44075</v>
      </c>
      <c r="C318" s="57">
        <v>44076</v>
      </c>
      <c r="D318" s="1" t="s">
        <v>314</v>
      </c>
      <c r="E318" s="58">
        <v>1252</v>
      </c>
      <c r="F318" s="58">
        <v>6</v>
      </c>
      <c r="G318" s="58">
        <v>6</v>
      </c>
      <c r="H318" s="1">
        <v>0</v>
      </c>
      <c r="I318" s="58">
        <v>0</v>
      </c>
      <c r="J318" s="58">
        <v>0</v>
      </c>
      <c r="K318" s="58">
        <v>0</v>
      </c>
      <c r="L318" s="58">
        <v>0</v>
      </c>
      <c r="M318" s="58">
        <v>0</v>
      </c>
      <c r="N318" s="58">
        <v>0</v>
      </c>
      <c r="O318" s="58">
        <v>0</v>
      </c>
      <c r="P318" s="58">
        <v>0</v>
      </c>
      <c r="Q318" s="58">
        <v>3</v>
      </c>
      <c r="R318" s="58">
        <v>0</v>
      </c>
      <c r="S318" s="58">
        <v>0</v>
      </c>
      <c r="T318" s="58">
        <v>0</v>
      </c>
      <c r="U318" s="58">
        <v>0</v>
      </c>
      <c r="V318" s="58">
        <v>0</v>
      </c>
      <c r="W318" s="58">
        <v>5</v>
      </c>
      <c r="X318" s="58">
        <v>3</v>
      </c>
      <c r="Y318" s="58">
        <v>1</v>
      </c>
      <c r="Z318" s="58">
        <v>5</v>
      </c>
      <c r="AA318" s="58">
        <v>0</v>
      </c>
      <c r="AB318" s="58">
        <v>0</v>
      </c>
      <c r="AC318" s="58">
        <v>5</v>
      </c>
      <c r="AD318" s="58">
        <v>0</v>
      </c>
      <c r="AE318" s="58">
        <v>0</v>
      </c>
      <c r="AF318" s="58">
        <v>0</v>
      </c>
      <c r="AG318" s="58" t="str">
        <f>VLOOKUP(BHRAF201920[[#This Row],[OrgID]],'Practice Panel'!$A$14:$F$129,4,FALSE)</f>
        <v>Havering</v>
      </c>
      <c r="AH318" s="58" t="str">
        <f>VLOOKUP(BHRAF201920[[#This Row],[OrgID]],'Practice Panel'!$A$14:$F$129,6,FALSE)</f>
        <v>Havering South</v>
      </c>
    </row>
    <row r="319" spans="1:34">
      <c r="A319" s="1" t="s">
        <v>406</v>
      </c>
      <c r="B319" s="57">
        <v>44075</v>
      </c>
      <c r="C319" s="57">
        <v>44076</v>
      </c>
      <c r="D319" s="1" t="s">
        <v>346</v>
      </c>
      <c r="E319" s="58">
        <v>2217</v>
      </c>
      <c r="F319" s="58">
        <v>2</v>
      </c>
      <c r="G319" s="58">
        <v>2</v>
      </c>
      <c r="H319" s="1">
        <v>0</v>
      </c>
      <c r="I319" s="58">
        <v>0</v>
      </c>
      <c r="J319" s="58">
        <v>0</v>
      </c>
      <c r="K319" s="58">
        <v>0</v>
      </c>
      <c r="L319" s="58">
        <v>0</v>
      </c>
      <c r="M319" s="58">
        <v>0</v>
      </c>
      <c r="N319" s="58">
        <v>0</v>
      </c>
      <c r="O319" s="58">
        <v>0</v>
      </c>
      <c r="P319" s="58">
        <v>0</v>
      </c>
      <c r="Q319" s="58">
        <v>3</v>
      </c>
      <c r="R319" s="58">
        <v>0</v>
      </c>
      <c r="S319" s="58">
        <v>0</v>
      </c>
      <c r="T319" s="58">
        <v>0</v>
      </c>
      <c r="U319" s="58">
        <v>0</v>
      </c>
      <c r="V319" s="58">
        <v>0</v>
      </c>
      <c r="W319" s="58">
        <v>13</v>
      </c>
      <c r="X319" s="58">
        <v>5</v>
      </c>
      <c r="Y319" s="58">
        <v>4</v>
      </c>
      <c r="Z319" s="58">
        <v>5</v>
      </c>
      <c r="AA319" s="58">
        <v>0</v>
      </c>
      <c r="AB319" s="58">
        <v>0</v>
      </c>
      <c r="AC319" s="58">
        <v>13</v>
      </c>
      <c r="AD319" s="58">
        <v>0</v>
      </c>
      <c r="AE319" s="58">
        <v>0</v>
      </c>
      <c r="AF319" s="58">
        <v>0</v>
      </c>
      <c r="AG319" s="58" t="str">
        <f>VLOOKUP(BHRAF201920[[#This Row],[OrgID]],'Practice Panel'!$A$14:$F$129,4,FALSE)</f>
        <v>Redbridge</v>
      </c>
      <c r="AH319" s="58" t="str">
        <f>VLOOKUP(BHRAF201920[[#This Row],[OrgID]],'Practice Panel'!$A$14:$F$129,6,FALSE)</f>
        <v>Fairlop</v>
      </c>
    </row>
    <row r="320" spans="1:34">
      <c r="A320" s="1" t="s">
        <v>406</v>
      </c>
      <c r="B320" s="57">
        <v>44075</v>
      </c>
      <c r="C320" s="57">
        <v>44076</v>
      </c>
      <c r="D320" s="1" t="s">
        <v>396</v>
      </c>
      <c r="E320" s="58">
        <v>6618</v>
      </c>
      <c r="F320" s="58">
        <v>35</v>
      </c>
      <c r="G320" s="58">
        <v>34</v>
      </c>
      <c r="H320" s="1">
        <v>1</v>
      </c>
      <c r="I320" s="58">
        <v>0</v>
      </c>
      <c r="J320" s="58">
        <v>1</v>
      </c>
      <c r="K320" s="58">
        <v>0</v>
      </c>
      <c r="L320" s="58">
        <v>0</v>
      </c>
      <c r="M320" s="58">
        <v>1</v>
      </c>
      <c r="N320" s="58">
        <v>0</v>
      </c>
      <c r="O320" s="58">
        <v>1</v>
      </c>
      <c r="P320" s="58">
        <v>0</v>
      </c>
      <c r="Q320" s="58">
        <v>0</v>
      </c>
      <c r="R320" s="58">
        <v>1</v>
      </c>
      <c r="S320" s="58">
        <v>0</v>
      </c>
      <c r="T320" s="58">
        <v>0</v>
      </c>
      <c r="U320" s="58">
        <v>2</v>
      </c>
      <c r="V320" s="58">
        <v>1</v>
      </c>
      <c r="W320" s="58">
        <v>1</v>
      </c>
      <c r="X320" s="58">
        <v>1</v>
      </c>
      <c r="Y320" s="58">
        <v>1</v>
      </c>
      <c r="Z320" s="58">
        <v>1</v>
      </c>
      <c r="AA320" s="58">
        <v>0</v>
      </c>
      <c r="AB320" s="58">
        <v>0</v>
      </c>
      <c r="AC320" s="58">
        <v>6</v>
      </c>
      <c r="AD320" s="58">
        <v>0</v>
      </c>
      <c r="AE320" s="58">
        <v>1</v>
      </c>
      <c r="AF320" s="58">
        <v>0</v>
      </c>
      <c r="AG320" s="58" t="str">
        <f>VLOOKUP(BHRAF201920[[#This Row],[OrgID]],'Practice Panel'!$A$14:$F$129,4,FALSE)</f>
        <v>Redbridge</v>
      </c>
      <c r="AH320" s="58" t="str">
        <f>VLOOKUP(BHRAF201920[[#This Row],[OrgID]],'Practice Panel'!$A$14:$F$129,6,FALSE)</f>
        <v>NewCross Alliance</v>
      </c>
    </row>
    <row r="321" spans="1:34">
      <c r="A321" s="1" t="s">
        <v>406</v>
      </c>
      <c r="B321" s="57">
        <v>44075</v>
      </c>
      <c r="C321" s="57">
        <v>44076</v>
      </c>
      <c r="D321" s="1" t="s">
        <v>286</v>
      </c>
      <c r="E321" s="58">
        <v>1479</v>
      </c>
      <c r="F321" s="58">
        <v>30</v>
      </c>
      <c r="G321" s="58">
        <v>30</v>
      </c>
      <c r="H321" s="1">
        <v>0</v>
      </c>
      <c r="I321" s="58">
        <v>0</v>
      </c>
      <c r="J321" s="58">
        <v>1</v>
      </c>
      <c r="K321" s="58">
        <v>0</v>
      </c>
      <c r="L321" s="58">
        <v>0</v>
      </c>
      <c r="M321" s="58">
        <v>1</v>
      </c>
      <c r="N321" s="58">
        <v>0</v>
      </c>
      <c r="O321" s="58">
        <v>1</v>
      </c>
      <c r="P321" s="58">
        <v>0</v>
      </c>
      <c r="Q321" s="58">
        <v>1</v>
      </c>
      <c r="R321" s="58">
        <v>0</v>
      </c>
      <c r="S321" s="58">
        <v>0</v>
      </c>
      <c r="T321" s="58">
        <v>0</v>
      </c>
      <c r="U321" s="58">
        <v>3</v>
      </c>
      <c r="V321" s="58">
        <v>0</v>
      </c>
      <c r="W321" s="58">
        <v>1</v>
      </c>
      <c r="X321" s="58">
        <v>0</v>
      </c>
      <c r="Y321" s="58">
        <v>0</v>
      </c>
      <c r="Z321" s="58">
        <v>0</v>
      </c>
      <c r="AA321" s="58">
        <v>0</v>
      </c>
      <c r="AB321" s="58">
        <v>0</v>
      </c>
      <c r="AC321" s="58">
        <v>4</v>
      </c>
      <c r="AD321" s="58">
        <v>0</v>
      </c>
      <c r="AE321" s="58">
        <v>0</v>
      </c>
      <c r="AF321" s="58">
        <v>0</v>
      </c>
      <c r="AG321" s="58" t="str">
        <f>VLOOKUP(BHRAF201920[[#This Row],[OrgID]],'Practice Panel'!$A$14:$F$129,4,FALSE)</f>
        <v>Havering</v>
      </c>
      <c r="AH321" s="58" t="str">
        <f>VLOOKUP(BHRAF201920[[#This Row],[OrgID]],'Practice Panel'!$A$14:$F$129,6,FALSE)</f>
        <v>Havering South</v>
      </c>
    </row>
    <row r="322" spans="1:34">
      <c r="A322" s="1" t="s">
        <v>406</v>
      </c>
      <c r="B322" s="57">
        <v>44075</v>
      </c>
      <c r="C322" s="57">
        <v>44076</v>
      </c>
      <c r="D322" s="1" t="s">
        <v>282</v>
      </c>
      <c r="E322" s="58">
        <v>900</v>
      </c>
      <c r="F322" s="58">
        <v>11</v>
      </c>
      <c r="G322" s="58">
        <v>11</v>
      </c>
      <c r="H322" s="1">
        <v>0</v>
      </c>
      <c r="I322" s="58">
        <v>0</v>
      </c>
      <c r="J322" s="58">
        <v>1</v>
      </c>
      <c r="K322" s="58">
        <v>0</v>
      </c>
      <c r="L322" s="58">
        <v>0</v>
      </c>
      <c r="M322" s="58">
        <v>1</v>
      </c>
      <c r="N322" s="58">
        <v>0</v>
      </c>
      <c r="O322" s="58">
        <v>1</v>
      </c>
      <c r="P322" s="58">
        <v>0</v>
      </c>
      <c r="Q322" s="58">
        <v>0</v>
      </c>
      <c r="R322" s="58">
        <v>1</v>
      </c>
      <c r="S322" s="58">
        <v>0</v>
      </c>
      <c r="T322" s="58">
        <v>0</v>
      </c>
      <c r="U322" s="58">
        <v>0</v>
      </c>
      <c r="V322" s="58">
        <v>0</v>
      </c>
      <c r="W322" s="58">
        <v>1</v>
      </c>
      <c r="X322" s="58">
        <v>1</v>
      </c>
      <c r="Y322" s="58">
        <v>1</v>
      </c>
      <c r="Z322" s="58">
        <v>1</v>
      </c>
      <c r="AA322" s="58">
        <v>0</v>
      </c>
      <c r="AB322" s="58">
        <v>0</v>
      </c>
      <c r="AC322" s="58">
        <v>2</v>
      </c>
      <c r="AD322" s="58">
        <v>0</v>
      </c>
      <c r="AE322" s="58">
        <v>0</v>
      </c>
      <c r="AF322" s="58">
        <v>0</v>
      </c>
      <c r="AG322" s="58" t="str">
        <f>VLOOKUP(BHRAF201920[[#This Row],[OrgID]],'Practice Panel'!$A$14:$F$129,4,FALSE)</f>
        <v>Havering</v>
      </c>
      <c r="AH322" s="58" t="str">
        <f>VLOOKUP(BHRAF201920[[#This Row],[OrgID]],'Practice Panel'!$A$14:$F$129,6,FALSE)</f>
        <v>Havering North</v>
      </c>
    </row>
    <row r="323" spans="1:34">
      <c r="A323" s="1" t="s">
        <v>406</v>
      </c>
      <c r="B323" s="57">
        <v>44075</v>
      </c>
      <c r="C323" s="57">
        <v>44076</v>
      </c>
      <c r="D323" s="1" t="s">
        <v>280</v>
      </c>
      <c r="E323" s="58">
        <v>2170</v>
      </c>
      <c r="F323" s="58">
        <v>6</v>
      </c>
      <c r="G323" s="58">
        <v>6</v>
      </c>
      <c r="H323" s="1">
        <v>0</v>
      </c>
      <c r="I323" s="58">
        <v>0</v>
      </c>
      <c r="J323" s="58">
        <v>1</v>
      </c>
      <c r="K323" s="58">
        <v>0</v>
      </c>
      <c r="L323" s="58">
        <v>1</v>
      </c>
      <c r="M323" s="58">
        <v>1</v>
      </c>
      <c r="N323" s="58">
        <v>0</v>
      </c>
      <c r="O323" s="58">
        <v>1</v>
      </c>
      <c r="P323" s="58">
        <v>0</v>
      </c>
      <c r="Q323" s="58">
        <v>0</v>
      </c>
      <c r="R323" s="58">
        <v>1</v>
      </c>
      <c r="S323" s="58">
        <v>0</v>
      </c>
      <c r="T323" s="58">
        <v>0</v>
      </c>
      <c r="U323" s="58">
        <v>0</v>
      </c>
      <c r="V323" s="58">
        <v>0</v>
      </c>
      <c r="W323" s="58">
        <v>1</v>
      </c>
      <c r="X323" s="58">
        <v>0</v>
      </c>
      <c r="Y323" s="58">
        <v>0</v>
      </c>
      <c r="Z323" s="58">
        <v>0</v>
      </c>
      <c r="AA323" s="58">
        <v>0</v>
      </c>
      <c r="AB323" s="58">
        <v>0</v>
      </c>
      <c r="AC323" s="58">
        <v>3</v>
      </c>
      <c r="AD323" s="58">
        <v>0</v>
      </c>
      <c r="AE323" s="58">
        <v>0</v>
      </c>
      <c r="AF323" s="58">
        <v>0</v>
      </c>
      <c r="AG323" s="58" t="str">
        <f>VLOOKUP(BHRAF201920[[#This Row],[OrgID]],'Practice Panel'!$A$14:$F$129,4,FALSE)</f>
        <v>Havering</v>
      </c>
      <c r="AH323" s="58" t="str">
        <f>VLOOKUP(BHRAF201920[[#This Row],[OrgID]],'Practice Panel'!$A$14:$F$129,6,FALSE)</f>
        <v>Havering North</v>
      </c>
    </row>
    <row r="324" spans="1:34">
      <c r="A324" s="1" t="s">
        <v>406</v>
      </c>
      <c r="B324" s="57">
        <v>44075</v>
      </c>
      <c r="C324" s="57">
        <v>44076</v>
      </c>
      <c r="D324" s="1" t="s">
        <v>370</v>
      </c>
      <c r="E324" s="58">
        <v>3772</v>
      </c>
      <c r="F324" s="58">
        <v>9</v>
      </c>
      <c r="G324" s="58">
        <v>9</v>
      </c>
      <c r="H324" s="1">
        <v>0</v>
      </c>
      <c r="I324" s="58">
        <v>0</v>
      </c>
      <c r="J324" s="58">
        <v>1</v>
      </c>
      <c r="K324" s="58">
        <v>1</v>
      </c>
      <c r="L324" s="58">
        <v>1</v>
      </c>
      <c r="M324" s="58">
        <v>1</v>
      </c>
      <c r="N324" s="58">
        <v>0</v>
      </c>
      <c r="O324" s="58">
        <v>1</v>
      </c>
      <c r="P324" s="58">
        <v>0</v>
      </c>
      <c r="Q324" s="58">
        <v>1</v>
      </c>
      <c r="R324" s="58">
        <v>1</v>
      </c>
      <c r="S324" s="58">
        <v>0</v>
      </c>
      <c r="T324" s="58">
        <v>0</v>
      </c>
      <c r="U324" s="58">
        <v>1</v>
      </c>
      <c r="V324" s="58">
        <v>1</v>
      </c>
      <c r="W324" s="58">
        <v>1</v>
      </c>
      <c r="X324" s="58">
        <v>1</v>
      </c>
      <c r="Y324" s="58">
        <v>1</v>
      </c>
      <c r="Z324" s="58">
        <v>1</v>
      </c>
      <c r="AA324" s="58">
        <v>1</v>
      </c>
      <c r="AB324" s="58">
        <v>0</v>
      </c>
      <c r="AC324" s="58">
        <v>2</v>
      </c>
      <c r="AD324" s="58">
        <v>1</v>
      </c>
      <c r="AE324" s="58">
        <v>1</v>
      </c>
      <c r="AF324" s="58">
        <v>0</v>
      </c>
      <c r="AG324" s="58" t="str">
        <f>VLOOKUP(BHRAF201920[[#This Row],[OrgID]],'Practice Panel'!$A$14:$F$129,4,FALSE)</f>
        <v>Redbridge</v>
      </c>
      <c r="AH324" s="58" t="str">
        <f>VLOOKUP(BHRAF201920[[#This Row],[OrgID]],'Practice Panel'!$A$14:$F$129,6,FALSE)</f>
        <v>Wanstead &amp; Woodford</v>
      </c>
    </row>
    <row r="325" spans="1:34">
      <c r="A325" s="1" t="s">
        <v>406</v>
      </c>
      <c r="B325" s="57">
        <v>44075</v>
      </c>
      <c r="C325" s="57">
        <v>44076</v>
      </c>
      <c r="D325" s="1" t="s">
        <v>378</v>
      </c>
      <c r="E325" s="58">
        <v>1529</v>
      </c>
      <c r="F325" s="58">
        <v>5</v>
      </c>
      <c r="G325" s="58">
        <v>4</v>
      </c>
      <c r="H325" s="1">
        <v>1</v>
      </c>
      <c r="I325" s="58">
        <v>1</v>
      </c>
      <c r="J325" s="58">
        <v>1</v>
      </c>
      <c r="K325" s="58">
        <v>1</v>
      </c>
      <c r="L325" s="58">
        <v>1</v>
      </c>
      <c r="M325" s="58">
        <v>1</v>
      </c>
      <c r="N325" s="58">
        <v>0</v>
      </c>
      <c r="O325" s="58">
        <v>1</v>
      </c>
      <c r="P325" s="58">
        <v>0</v>
      </c>
      <c r="Q325" s="58">
        <v>0</v>
      </c>
      <c r="R325" s="58">
        <v>1</v>
      </c>
      <c r="S325" s="58">
        <v>0</v>
      </c>
      <c r="T325" s="58">
        <v>0</v>
      </c>
      <c r="U325" s="58">
        <v>0</v>
      </c>
      <c r="V325" s="58">
        <v>0</v>
      </c>
      <c r="W325" s="58">
        <v>0</v>
      </c>
      <c r="X325" s="58">
        <v>0</v>
      </c>
      <c r="Y325" s="58">
        <v>0</v>
      </c>
      <c r="Z325" s="58">
        <v>0</v>
      </c>
      <c r="AA325" s="58">
        <v>0</v>
      </c>
      <c r="AB325" s="58">
        <v>0</v>
      </c>
      <c r="AC325" s="58">
        <v>8</v>
      </c>
      <c r="AD325" s="58">
        <v>1</v>
      </c>
      <c r="AE325" s="58">
        <v>0</v>
      </c>
      <c r="AF325" s="58">
        <v>0</v>
      </c>
      <c r="AG325" s="58" t="str">
        <f>VLOOKUP(BHRAF201920[[#This Row],[OrgID]],'Practice Panel'!$A$14:$F$129,4,FALSE)</f>
        <v>Redbridge</v>
      </c>
      <c r="AH325" s="58" t="str">
        <f>VLOOKUP(BHRAF201920[[#This Row],[OrgID]],'Practice Panel'!$A$14:$F$129,6,FALSE)</f>
        <v>Wanstead &amp; Woodford</v>
      </c>
    </row>
    <row r="326" spans="1:34">
      <c r="A326" s="1" t="s">
        <v>406</v>
      </c>
      <c r="B326" s="57">
        <v>44075</v>
      </c>
      <c r="C326" s="57">
        <v>44076</v>
      </c>
      <c r="D326" s="1" t="s">
        <v>252</v>
      </c>
      <c r="E326" s="58">
        <v>4843</v>
      </c>
      <c r="F326" s="58">
        <v>6</v>
      </c>
      <c r="G326" s="58">
        <v>6</v>
      </c>
      <c r="H326" s="1">
        <v>0</v>
      </c>
      <c r="I326" s="58">
        <v>0</v>
      </c>
      <c r="J326" s="58">
        <v>1</v>
      </c>
      <c r="K326" s="58">
        <v>1</v>
      </c>
      <c r="L326" s="58">
        <v>1</v>
      </c>
      <c r="M326" s="58">
        <v>1</v>
      </c>
      <c r="N326" s="58">
        <v>0</v>
      </c>
      <c r="O326" s="58">
        <v>1</v>
      </c>
      <c r="P326" s="58">
        <v>0</v>
      </c>
      <c r="Q326" s="58">
        <v>1</v>
      </c>
      <c r="R326" s="58">
        <v>1</v>
      </c>
      <c r="S326" s="58">
        <v>1</v>
      </c>
      <c r="T326" s="58">
        <v>0</v>
      </c>
      <c r="U326" s="58">
        <v>3</v>
      </c>
      <c r="V326" s="58">
        <v>0</v>
      </c>
      <c r="W326" s="58">
        <v>1</v>
      </c>
      <c r="X326" s="58">
        <v>0</v>
      </c>
      <c r="Y326" s="58">
        <v>1</v>
      </c>
      <c r="Z326" s="58">
        <v>1</v>
      </c>
      <c r="AA326" s="58">
        <v>0</v>
      </c>
      <c r="AB326" s="58">
        <v>0</v>
      </c>
      <c r="AC326" s="58">
        <v>6</v>
      </c>
      <c r="AD326" s="58">
        <v>1</v>
      </c>
      <c r="AE326" s="58">
        <v>0</v>
      </c>
      <c r="AF326" s="58">
        <v>0</v>
      </c>
      <c r="AG326" s="58" t="str">
        <f>VLOOKUP(BHRAF201920[[#This Row],[OrgID]],'Practice Panel'!$A$14:$F$129,4,FALSE)</f>
        <v>Havering</v>
      </c>
      <c r="AH326" s="58" t="str">
        <f>VLOOKUP(BHRAF201920[[#This Row],[OrgID]],'Practice Panel'!$A$14:$F$129,6,FALSE)</f>
        <v>Havering Marshall</v>
      </c>
    </row>
    <row r="327" spans="1:34">
      <c r="A327" s="1" t="s">
        <v>406</v>
      </c>
      <c r="B327" s="57">
        <v>44075</v>
      </c>
      <c r="C327" s="57">
        <v>44076</v>
      </c>
      <c r="D327" s="1" t="s">
        <v>268</v>
      </c>
      <c r="E327" s="58">
        <v>2880</v>
      </c>
      <c r="F327" s="58">
        <v>4</v>
      </c>
      <c r="G327" s="58">
        <v>4</v>
      </c>
      <c r="H327" s="1">
        <v>0</v>
      </c>
      <c r="I327" s="58">
        <v>0</v>
      </c>
      <c r="J327" s="58">
        <v>1</v>
      </c>
      <c r="K327" s="58">
        <v>1</v>
      </c>
      <c r="L327" s="58">
        <v>1</v>
      </c>
      <c r="M327" s="58">
        <v>1</v>
      </c>
      <c r="N327" s="58">
        <v>0</v>
      </c>
      <c r="O327" s="58">
        <v>1</v>
      </c>
      <c r="P327" s="58">
        <v>0</v>
      </c>
      <c r="Q327" s="58">
        <v>1</v>
      </c>
      <c r="R327" s="58">
        <v>1</v>
      </c>
      <c r="S327" s="58">
        <v>0</v>
      </c>
      <c r="T327" s="58">
        <v>0</v>
      </c>
      <c r="U327" s="58">
        <v>1</v>
      </c>
      <c r="V327" s="58">
        <v>1</v>
      </c>
      <c r="W327" s="58">
        <v>0</v>
      </c>
      <c r="X327" s="58">
        <v>0</v>
      </c>
      <c r="Y327" s="58">
        <v>0</v>
      </c>
      <c r="Z327" s="58">
        <v>0</v>
      </c>
      <c r="AA327" s="58">
        <v>0</v>
      </c>
      <c r="AB327" s="58">
        <v>0</v>
      </c>
      <c r="AC327" s="58">
        <v>3</v>
      </c>
      <c r="AD327" s="58">
        <v>1</v>
      </c>
      <c r="AE327" s="58">
        <v>1</v>
      </c>
      <c r="AF327" s="58">
        <v>0</v>
      </c>
      <c r="AG327" s="58" t="str">
        <f>VLOOKUP(BHRAF201920[[#This Row],[OrgID]],'Practice Panel'!$A$14:$F$129,4,FALSE)</f>
        <v>Havering</v>
      </c>
      <c r="AH327" s="58" t="str">
        <f>VLOOKUP(BHRAF201920[[#This Row],[OrgID]],'Practice Panel'!$A$14:$F$129,6,FALSE)</f>
        <v>Havering North</v>
      </c>
    </row>
    <row r="328" spans="1:34">
      <c r="A328" s="1" t="s">
        <v>406</v>
      </c>
      <c r="B328" s="57">
        <v>44075</v>
      </c>
      <c r="C328" s="57">
        <v>44076</v>
      </c>
      <c r="D328" s="1" t="s">
        <v>308</v>
      </c>
      <c r="E328" s="58">
        <v>4724</v>
      </c>
      <c r="F328" s="58">
        <v>19</v>
      </c>
      <c r="G328" s="58">
        <v>19</v>
      </c>
      <c r="H328" s="1">
        <v>0</v>
      </c>
      <c r="I328" s="58">
        <v>0</v>
      </c>
      <c r="J328" s="58">
        <v>1</v>
      </c>
      <c r="K328" s="58">
        <v>1</v>
      </c>
      <c r="L328" s="58">
        <v>1</v>
      </c>
      <c r="M328" s="58">
        <v>1</v>
      </c>
      <c r="N328" s="58">
        <v>0</v>
      </c>
      <c r="O328" s="58">
        <v>1</v>
      </c>
      <c r="P328" s="58">
        <v>0</v>
      </c>
      <c r="Q328" s="58">
        <v>1</v>
      </c>
      <c r="R328" s="58">
        <v>1</v>
      </c>
      <c r="S328" s="58">
        <v>0</v>
      </c>
      <c r="T328" s="58">
        <v>0</v>
      </c>
      <c r="U328" s="58">
        <v>0</v>
      </c>
      <c r="V328" s="58">
        <v>0</v>
      </c>
      <c r="W328" s="58">
        <v>0</v>
      </c>
      <c r="X328" s="58">
        <v>0</v>
      </c>
      <c r="Y328" s="58">
        <v>0</v>
      </c>
      <c r="Z328" s="58">
        <v>0</v>
      </c>
      <c r="AA328" s="58">
        <v>0</v>
      </c>
      <c r="AB328" s="58">
        <v>0</v>
      </c>
      <c r="AC328" s="58">
        <v>8</v>
      </c>
      <c r="AD328" s="58">
        <v>1</v>
      </c>
      <c r="AE328" s="58">
        <v>0</v>
      </c>
      <c r="AF328" s="58">
        <v>0</v>
      </c>
      <c r="AG328" s="58" t="str">
        <f>VLOOKUP(BHRAF201920[[#This Row],[OrgID]],'Practice Panel'!$A$14:$F$129,4,FALSE)</f>
        <v>Havering</v>
      </c>
      <c r="AH328" s="58" t="str">
        <f>VLOOKUP(BHRAF201920[[#This Row],[OrgID]],'Practice Panel'!$A$14:$F$129,6,FALSE)</f>
        <v>Havering South</v>
      </c>
    </row>
    <row r="329" spans="1:34">
      <c r="A329" s="1" t="s">
        <v>406</v>
      </c>
      <c r="B329" s="57">
        <v>44075</v>
      </c>
      <c r="C329" s="57">
        <v>44076</v>
      </c>
      <c r="D329" s="1" t="s">
        <v>85</v>
      </c>
      <c r="E329" s="58">
        <v>755</v>
      </c>
      <c r="F329" s="58">
        <v>0</v>
      </c>
      <c r="G329" s="58">
        <v>0</v>
      </c>
      <c r="H329" s="1">
        <v>0</v>
      </c>
      <c r="I329" s="58">
        <v>0</v>
      </c>
      <c r="J329" s="58">
        <v>1</v>
      </c>
      <c r="K329" s="58">
        <v>1</v>
      </c>
      <c r="L329" s="58">
        <v>1</v>
      </c>
      <c r="M329" s="58">
        <v>1</v>
      </c>
      <c r="N329" s="58">
        <v>0</v>
      </c>
      <c r="O329" s="58">
        <v>1</v>
      </c>
      <c r="P329" s="58">
        <v>1</v>
      </c>
      <c r="Q329" s="58">
        <v>0</v>
      </c>
      <c r="R329" s="58">
        <v>1</v>
      </c>
      <c r="S329" s="58">
        <v>0</v>
      </c>
      <c r="T329" s="58">
        <v>0</v>
      </c>
      <c r="U329" s="58">
        <v>0</v>
      </c>
      <c r="V329" s="58">
        <v>0</v>
      </c>
      <c r="W329" s="58">
        <v>1</v>
      </c>
      <c r="X329" s="58">
        <v>1</v>
      </c>
      <c r="Y329" s="58">
        <v>0</v>
      </c>
      <c r="Z329" s="58">
        <v>1</v>
      </c>
      <c r="AA329" s="58">
        <v>0</v>
      </c>
      <c r="AB329" s="58">
        <v>0</v>
      </c>
      <c r="AC329" s="58">
        <v>2</v>
      </c>
      <c r="AD329" s="58">
        <v>1</v>
      </c>
      <c r="AE329" s="58">
        <v>0</v>
      </c>
      <c r="AF329" s="58">
        <v>0</v>
      </c>
      <c r="AG329" s="58" t="str">
        <f>VLOOKUP(BHRAF201920[[#This Row],[OrgID]],'Practice Panel'!$A$14:$F$129,4,FALSE)</f>
        <v>Barking</v>
      </c>
      <c r="AH329" s="58" t="str">
        <f>VLOOKUP(BHRAF201920[[#This Row],[OrgID]],'Practice Panel'!$A$14:$F$129,6,FALSE)</f>
        <v>North</v>
      </c>
    </row>
    <row r="330" spans="1:34">
      <c r="A330" s="1" t="s">
        <v>406</v>
      </c>
      <c r="B330" s="57">
        <v>44075</v>
      </c>
      <c r="C330" s="57">
        <v>44076</v>
      </c>
      <c r="D330" s="1" t="s">
        <v>380</v>
      </c>
      <c r="E330" s="58">
        <v>2644</v>
      </c>
      <c r="F330" s="58">
        <v>26</v>
      </c>
      <c r="G330" s="58">
        <v>26</v>
      </c>
      <c r="H330" s="1">
        <v>0</v>
      </c>
      <c r="I330" s="58">
        <v>0</v>
      </c>
      <c r="J330" s="58">
        <v>2</v>
      </c>
      <c r="K330" s="58">
        <v>1</v>
      </c>
      <c r="L330" s="58">
        <v>2</v>
      </c>
      <c r="M330" s="58">
        <v>1</v>
      </c>
      <c r="N330" s="58">
        <v>0</v>
      </c>
      <c r="O330" s="58">
        <v>2</v>
      </c>
      <c r="P330" s="58">
        <v>2</v>
      </c>
      <c r="Q330" s="58">
        <v>0</v>
      </c>
      <c r="R330" s="58">
        <v>2</v>
      </c>
      <c r="S330" s="58">
        <v>3</v>
      </c>
      <c r="T330" s="58">
        <v>2</v>
      </c>
      <c r="U330" s="58">
        <v>1</v>
      </c>
      <c r="V330" s="58">
        <v>0</v>
      </c>
      <c r="W330" s="58">
        <v>2</v>
      </c>
      <c r="X330" s="58">
        <v>2</v>
      </c>
      <c r="Y330" s="58">
        <v>2</v>
      </c>
      <c r="Z330" s="58">
        <v>2</v>
      </c>
      <c r="AA330" s="58">
        <v>2</v>
      </c>
      <c r="AB330" s="58">
        <v>1</v>
      </c>
      <c r="AC330" s="58">
        <v>5</v>
      </c>
      <c r="AD330" s="58">
        <v>1</v>
      </c>
      <c r="AE330" s="58">
        <v>0</v>
      </c>
      <c r="AF330" s="58">
        <v>0</v>
      </c>
      <c r="AG330" s="58" t="str">
        <f>VLOOKUP(BHRAF201920[[#This Row],[OrgID]],'Practice Panel'!$A$14:$F$129,4,FALSE)</f>
        <v>Redbridge</v>
      </c>
      <c r="AH330" s="58" t="str">
        <f>VLOOKUP(BHRAF201920[[#This Row],[OrgID]],'Practice Panel'!$A$14:$F$129,6,FALSE)</f>
        <v>Wanstead &amp; Woodford</v>
      </c>
    </row>
    <row r="331" spans="1:34">
      <c r="A331" s="1" t="s">
        <v>406</v>
      </c>
      <c r="B331" s="57">
        <v>44075</v>
      </c>
      <c r="C331" s="57">
        <v>44076</v>
      </c>
      <c r="D331" s="1" t="s">
        <v>320</v>
      </c>
      <c r="E331" s="58">
        <v>1220</v>
      </c>
      <c r="F331" s="58">
        <v>6</v>
      </c>
      <c r="G331" s="58">
        <v>6</v>
      </c>
      <c r="H331" s="1">
        <v>0</v>
      </c>
      <c r="I331" s="58">
        <v>0</v>
      </c>
      <c r="J331" s="58">
        <v>1</v>
      </c>
      <c r="K331" s="58">
        <v>1</v>
      </c>
      <c r="L331" s="58">
        <v>1</v>
      </c>
      <c r="M331" s="58">
        <v>1</v>
      </c>
      <c r="N331" s="58">
        <v>0</v>
      </c>
      <c r="O331" s="58">
        <v>1</v>
      </c>
      <c r="P331" s="58">
        <v>1</v>
      </c>
      <c r="Q331" s="58">
        <v>1</v>
      </c>
      <c r="R331" s="58">
        <v>0</v>
      </c>
      <c r="S331" s="58">
        <v>0</v>
      </c>
      <c r="T331" s="58">
        <v>0</v>
      </c>
      <c r="U331" s="58">
        <v>1</v>
      </c>
      <c r="V331" s="58">
        <v>1</v>
      </c>
      <c r="W331" s="58">
        <v>1</v>
      </c>
      <c r="X331" s="58">
        <v>1</v>
      </c>
      <c r="Y331" s="58">
        <v>1</v>
      </c>
      <c r="Z331" s="58">
        <v>1</v>
      </c>
      <c r="AA331" s="58">
        <v>0</v>
      </c>
      <c r="AB331" s="58">
        <v>0</v>
      </c>
      <c r="AC331" s="58">
        <v>3</v>
      </c>
      <c r="AD331" s="58">
        <v>0</v>
      </c>
      <c r="AE331" s="58">
        <v>1</v>
      </c>
      <c r="AF331" s="58">
        <v>0</v>
      </c>
      <c r="AG331" s="58" t="str">
        <f>VLOOKUP(BHRAF201920[[#This Row],[OrgID]],'Practice Panel'!$A$14:$F$129,4,FALSE)</f>
        <v>Redbridge</v>
      </c>
      <c r="AH331" s="58" t="str">
        <f>VLOOKUP(BHRAF201920[[#This Row],[OrgID]],'Practice Panel'!$A$14:$F$129,6,FALSE)</f>
        <v>Cranbrook</v>
      </c>
    </row>
    <row r="332" spans="1:34">
      <c r="A332" s="1" t="s">
        <v>406</v>
      </c>
      <c r="B332" s="57">
        <v>44075</v>
      </c>
      <c r="C332" s="57">
        <v>44076</v>
      </c>
      <c r="D332" s="1" t="s">
        <v>354</v>
      </c>
      <c r="E332" s="58">
        <v>2722</v>
      </c>
      <c r="F332" s="58">
        <v>16</v>
      </c>
      <c r="G332" s="58">
        <v>16</v>
      </c>
      <c r="H332" s="1">
        <v>0</v>
      </c>
      <c r="I332" s="58">
        <v>0</v>
      </c>
      <c r="J332" s="58">
        <v>1</v>
      </c>
      <c r="K332" s="58">
        <v>0</v>
      </c>
      <c r="L332" s="58">
        <v>1</v>
      </c>
      <c r="M332" s="58">
        <v>0</v>
      </c>
      <c r="N332" s="58">
        <v>0</v>
      </c>
      <c r="O332" s="58">
        <v>1</v>
      </c>
      <c r="P332" s="58">
        <v>1</v>
      </c>
      <c r="Q332" s="58">
        <v>0</v>
      </c>
      <c r="R332" s="58">
        <v>1</v>
      </c>
      <c r="S332" s="58">
        <v>0</v>
      </c>
      <c r="T332" s="58">
        <v>0</v>
      </c>
      <c r="U332" s="58">
        <v>0</v>
      </c>
      <c r="V332" s="58">
        <v>0</v>
      </c>
      <c r="W332" s="58">
        <v>1</v>
      </c>
      <c r="X332" s="58">
        <v>1</v>
      </c>
      <c r="Y332" s="58">
        <v>1</v>
      </c>
      <c r="Z332" s="58">
        <v>1</v>
      </c>
      <c r="AA332" s="58">
        <v>0</v>
      </c>
      <c r="AB332" s="58">
        <v>0</v>
      </c>
      <c r="AC332" s="58">
        <v>3</v>
      </c>
      <c r="AD332" s="58">
        <v>0</v>
      </c>
      <c r="AE332" s="58">
        <v>0</v>
      </c>
      <c r="AF332" s="58">
        <v>0</v>
      </c>
      <c r="AG332" s="58" t="str">
        <f>VLOOKUP(BHRAF201920[[#This Row],[OrgID]],'Practice Panel'!$A$14:$F$129,4,FALSE)</f>
        <v>Redbridge</v>
      </c>
      <c r="AH332" s="58" t="str">
        <f>VLOOKUP(BHRAF201920[[#This Row],[OrgID]],'Practice Panel'!$A$14:$F$129,6,FALSE)</f>
        <v>Seven Kings</v>
      </c>
    </row>
    <row r="333" spans="1:34">
      <c r="A333" s="1" t="s">
        <v>406</v>
      </c>
      <c r="B333" s="57">
        <v>44075</v>
      </c>
      <c r="C333" s="57">
        <v>44076</v>
      </c>
      <c r="D333" s="1" t="s">
        <v>234</v>
      </c>
      <c r="E333" s="58">
        <v>4906</v>
      </c>
      <c r="F333" s="58">
        <v>7</v>
      </c>
      <c r="G333" s="58">
        <v>7</v>
      </c>
      <c r="H333" s="1">
        <v>0</v>
      </c>
      <c r="I333" s="58">
        <v>0</v>
      </c>
      <c r="J333" s="58">
        <v>1</v>
      </c>
      <c r="K333" s="58">
        <v>0</v>
      </c>
      <c r="L333" s="58">
        <v>1</v>
      </c>
      <c r="M333" s="58">
        <v>1</v>
      </c>
      <c r="N333" s="58">
        <v>0</v>
      </c>
      <c r="O333" s="58">
        <v>1</v>
      </c>
      <c r="P333" s="58">
        <v>1</v>
      </c>
      <c r="Q333" s="58">
        <v>1</v>
      </c>
      <c r="R333" s="58">
        <v>1</v>
      </c>
      <c r="S333" s="58">
        <v>0</v>
      </c>
      <c r="T333" s="58">
        <v>0</v>
      </c>
      <c r="U333" s="58">
        <v>0</v>
      </c>
      <c r="V333" s="58">
        <v>0</v>
      </c>
      <c r="W333" s="58">
        <v>1</v>
      </c>
      <c r="X333" s="58">
        <v>1</v>
      </c>
      <c r="Y333" s="58">
        <v>0</v>
      </c>
      <c r="Z333" s="58">
        <v>1</v>
      </c>
      <c r="AA333" s="58">
        <v>0</v>
      </c>
      <c r="AB333" s="58">
        <v>0</v>
      </c>
      <c r="AC333" s="58">
        <v>9</v>
      </c>
      <c r="AD333" s="58">
        <v>0</v>
      </c>
      <c r="AE333" s="58">
        <v>0</v>
      </c>
      <c r="AF333" s="58">
        <v>0</v>
      </c>
      <c r="AG333" s="58" t="str">
        <f>VLOOKUP(BHRAF201920[[#This Row],[OrgID]],'Practice Panel'!$A$14:$F$129,4,FALSE)</f>
        <v>Havering</v>
      </c>
      <c r="AH333" s="58" t="str">
        <f>VLOOKUP(BHRAF201920[[#This Row],[OrgID]],'Practice Panel'!$A$14:$F$129,6,FALSE)</f>
        <v>Havering Crest</v>
      </c>
    </row>
    <row r="334" spans="1:34">
      <c r="A334" s="1" t="s">
        <v>406</v>
      </c>
      <c r="B334" s="57">
        <v>44075</v>
      </c>
      <c r="C334" s="57">
        <v>44076</v>
      </c>
      <c r="D334" s="1" t="s">
        <v>254</v>
      </c>
      <c r="E334" s="58">
        <v>7919</v>
      </c>
      <c r="F334" s="58">
        <v>45</v>
      </c>
      <c r="G334" s="58">
        <v>44</v>
      </c>
      <c r="H334" s="1">
        <v>1</v>
      </c>
      <c r="I334" s="58">
        <v>0</v>
      </c>
      <c r="J334" s="58">
        <v>1</v>
      </c>
      <c r="K334" s="58">
        <v>1</v>
      </c>
      <c r="L334" s="58">
        <v>1</v>
      </c>
      <c r="M334" s="58">
        <v>1</v>
      </c>
      <c r="N334" s="58">
        <v>0</v>
      </c>
      <c r="O334" s="58">
        <v>1</v>
      </c>
      <c r="P334" s="58">
        <v>1</v>
      </c>
      <c r="Q334" s="58">
        <v>1</v>
      </c>
      <c r="R334" s="58">
        <v>1</v>
      </c>
      <c r="S334" s="58">
        <v>1</v>
      </c>
      <c r="T334" s="58">
        <v>0</v>
      </c>
      <c r="U334" s="58">
        <v>2</v>
      </c>
      <c r="V334" s="58">
        <v>1</v>
      </c>
      <c r="W334" s="58">
        <v>1</v>
      </c>
      <c r="X334" s="58">
        <v>1</v>
      </c>
      <c r="Y334" s="58">
        <v>1</v>
      </c>
      <c r="Z334" s="58">
        <v>1</v>
      </c>
      <c r="AA334" s="58">
        <v>1</v>
      </c>
      <c r="AB334" s="58">
        <v>1</v>
      </c>
      <c r="AC334" s="58">
        <v>26</v>
      </c>
      <c r="AD334" s="58">
        <v>1</v>
      </c>
      <c r="AE334" s="58">
        <v>1</v>
      </c>
      <c r="AF334" s="58">
        <v>0</v>
      </c>
      <c r="AG334" s="58" t="str">
        <f>VLOOKUP(BHRAF201920[[#This Row],[OrgID]],'Practice Panel'!$A$14:$F$129,4,FALSE)</f>
        <v>Havering</v>
      </c>
      <c r="AH334" s="58" t="str">
        <f>VLOOKUP(BHRAF201920[[#This Row],[OrgID]],'Practice Panel'!$A$14:$F$129,6,FALSE)</f>
        <v>Havering Marshall</v>
      </c>
    </row>
    <row r="335" spans="1:34">
      <c r="A335" s="1" t="s">
        <v>406</v>
      </c>
      <c r="B335" s="57">
        <v>44075</v>
      </c>
      <c r="C335" s="57">
        <v>44076</v>
      </c>
      <c r="D335" s="1" t="s">
        <v>26</v>
      </c>
      <c r="E335" s="58">
        <v>2011</v>
      </c>
      <c r="F335" s="58">
        <v>16</v>
      </c>
      <c r="G335" s="58">
        <v>16</v>
      </c>
      <c r="H335" s="1">
        <v>0</v>
      </c>
      <c r="I335" s="58">
        <v>0</v>
      </c>
      <c r="J335" s="58">
        <v>1</v>
      </c>
      <c r="K335" s="58">
        <v>1</v>
      </c>
      <c r="L335" s="58">
        <v>1</v>
      </c>
      <c r="M335" s="58">
        <v>1</v>
      </c>
      <c r="N335" s="58">
        <v>0</v>
      </c>
      <c r="O335" s="58">
        <v>1</v>
      </c>
      <c r="P335" s="58">
        <v>1</v>
      </c>
      <c r="Q335" s="58">
        <v>1</v>
      </c>
      <c r="R335" s="58">
        <v>0</v>
      </c>
      <c r="S335" s="58">
        <v>0</v>
      </c>
      <c r="T335" s="58">
        <v>0</v>
      </c>
      <c r="U335" s="58">
        <v>0</v>
      </c>
      <c r="V335" s="58">
        <v>0</v>
      </c>
      <c r="W335" s="58">
        <v>0</v>
      </c>
      <c r="X335" s="58">
        <v>0</v>
      </c>
      <c r="Y335" s="58">
        <v>0</v>
      </c>
      <c r="Z335" s="58">
        <v>0</v>
      </c>
      <c r="AA335" s="58">
        <v>0</v>
      </c>
      <c r="AB335" s="58">
        <v>0</v>
      </c>
      <c r="AC335" s="58">
        <v>4</v>
      </c>
      <c r="AD335" s="58">
        <v>0</v>
      </c>
      <c r="AE335" s="58">
        <v>0</v>
      </c>
      <c r="AF335" s="58">
        <v>0</v>
      </c>
      <c r="AG335" s="58" t="str">
        <f>VLOOKUP(BHRAF201920[[#This Row],[OrgID]],'Practice Panel'!$A$14:$F$129,4,FALSE)</f>
        <v>Barking</v>
      </c>
      <c r="AH335" s="58" t="str">
        <f>VLOOKUP(BHRAF201920[[#This Row],[OrgID]],'Practice Panel'!$A$14:$F$129,6,FALSE)</f>
        <v>East</v>
      </c>
    </row>
    <row r="336" spans="1:34">
      <c r="A336" s="1" t="s">
        <v>406</v>
      </c>
      <c r="B336" s="57">
        <v>44075</v>
      </c>
      <c r="C336" s="57">
        <v>44076</v>
      </c>
      <c r="D336" s="1" t="s">
        <v>292</v>
      </c>
      <c r="E336" s="58">
        <v>2425</v>
      </c>
      <c r="F336" s="58">
        <v>17</v>
      </c>
      <c r="G336" s="58">
        <v>17</v>
      </c>
      <c r="H336" s="1">
        <v>0</v>
      </c>
      <c r="I336" s="58">
        <v>0</v>
      </c>
      <c r="J336" s="58">
        <v>1</v>
      </c>
      <c r="K336" s="58">
        <v>1</v>
      </c>
      <c r="L336" s="58">
        <v>0</v>
      </c>
      <c r="M336" s="58">
        <v>0</v>
      </c>
      <c r="N336" s="58">
        <v>0</v>
      </c>
      <c r="O336" s="58">
        <v>1</v>
      </c>
      <c r="P336" s="58">
        <v>1</v>
      </c>
      <c r="Q336" s="58">
        <v>1</v>
      </c>
      <c r="R336" s="58">
        <v>1</v>
      </c>
      <c r="S336" s="58">
        <v>1</v>
      </c>
      <c r="T336" s="58">
        <v>0</v>
      </c>
      <c r="U336" s="58">
        <v>0</v>
      </c>
      <c r="V336" s="58">
        <v>0</v>
      </c>
      <c r="W336" s="58">
        <v>1</v>
      </c>
      <c r="X336" s="58">
        <v>1</v>
      </c>
      <c r="Y336" s="58">
        <v>1</v>
      </c>
      <c r="Z336" s="58">
        <v>1</v>
      </c>
      <c r="AA336" s="58">
        <v>0</v>
      </c>
      <c r="AB336" s="58">
        <v>0</v>
      </c>
      <c r="AC336" s="58">
        <v>6</v>
      </c>
      <c r="AD336" s="58">
        <v>0</v>
      </c>
      <c r="AE336" s="58">
        <v>0</v>
      </c>
      <c r="AF336" s="58">
        <v>0</v>
      </c>
      <c r="AG336" s="58" t="str">
        <f>VLOOKUP(BHRAF201920[[#This Row],[OrgID]],'Practice Panel'!$A$14:$F$129,4,FALSE)</f>
        <v>Havering</v>
      </c>
      <c r="AH336" s="58" t="str">
        <f>VLOOKUP(BHRAF201920[[#This Row],[OrgID]],'Practice Panel'!$A$14:$F$129,6,FALSE)</f>
        <v>Havering South</v>
      </c>
    </row>
    <row r="337" spans="1:34">
      <c r="A337" s="1" t="s">
        <v>406</v>
      </c>
      <c r="B337" s="57">
        <v>44075</v>
      </c>
      <c r="C337" s="57">
        <v>44076</v>
      </c>
      <c r="D337" s="1" t="s">
        <v>364</v>
      </c>
      <c r="E337" s="58">
        <v>3740</v>
      </c>
      <c r="F337" s="58">
        <v>5</v>
      </c>
      <c r="G337" s="58">
        <v>5</v>
      </c>
      <c r="H337" s="1">
        <v>0</v>
      </c>
      <c r="I337" s="58">
        <v>0</v>
      </c>
      <c r="J337" s="58">
        <v>4</v>
      </c>
      <c r="K337" s="58">
        <v>3</v>
      </c>
      <c r="L337" s="58">
        <v>3</v>
      </c>
      <c r="M337" s="58">
        <v>4</v>
      </c>
      <c r="N337" s="58">
        <v>0</v>
      </c>
      <c r="O337" s="58">
        <v>4</v>
      </c>
      <c r="P337" s="58">
        <v>4</v>
      </c>
      <c r="Q337" s="58">
        <v>4</v>
      </c>
      <c r="R337" s="58">
        <v>3</v>
      </c>
      <c r="S337" s="58">
        <v>0</v>
      </c>
      <c r="T337" s="58">
        <v>0</v>
      </c>
      <c r="U337" s="58">
        <v>4</v>
      </c>
      <c r="V337" s="58">
        <v>4</v>
      </c>
      <c r="W337" s="58">
        <v>3</v>
      </c>
      <c r="X337" s="58">
        <v>3</v>
      </c>
      <c r="Y337" s="58">
        <v>1</v>
      </c>
      <c r="Z337" s="58">
        <v>3</v>
      </c>
      <c r="AA337" s="58">
        <v>2</v>
      </c>
      <c r="AB337" s="58">
        <v>0</v>
      </c>
      <c r="AC337" s="58">
        <v>7</v>
      </c>
      <c r="AD337" s="58">
        <v>3</v>
      </c>
      <c r="AE337" s="58">
        <v>4</v>
      </c>
      <c r="AF337" s="58">
        <v>2</v>
      </c>
      <c r="AG337" s="58" t="str">
        <f>VLOOKUP(BHRAF201920[[#This Row],[OrgID]],'Practice Panel'!$A$14:$F$129,4,FALSE)</f>
        <v>Redbridge</v>
      </c>
      <c r="AH337" s="58" t="str">
        <f>VLOOKUP(BHRAF201920[[#This Row],[OrgID]],'Practice Panel'!$A$14:$F$129,6,FALSE)</f>
        <v>Wanstead &amp; Woodford</v>
      </c>
    </row>
    <row r="338" spans="1:34">
      <c r="A338" s="1" t="s">
        <v>406</v>
      </c>
      <c r="B338" s="57">
        <v>44075</v>
      </c>
      <c r="C338" s="57">
        <v>44076</v>
      </c>
      <c r="D338" s="1" t="s">
        <v>298</v>
      </c>
      <c r="E338" s="58">
        <v>1025</v>
      </c>
      <c r="F338" s="58">
        <v>5</v>
      </c>
      <c r="G338" s="58">
        <v>5</v>
      </c>
      <c r="H338" s="1">
        <v>0</v>
      </c>
      <c r="I338" s="58">
        <v>0</v>
      </c>
      <c r="J338" s="58">
        <v>2</v>
      </c>
      <c r="K338" s="58">
        <v>2</v>
      </c>
      <c r="L338" s="58">
        <v>2</v>
      </c>
      <c r="M338" s="58">
        <v>2</v>
      </c>
      <c r="N338" s="58">
        <v>0</v>
      </c>
      <c r="O338" s="58">
        <v>2</v>
      </c>
      <c r="P338" s="58">
        <v>2</v>
      </c>
      <c r="Q338" s="58">
        <v>2</v>
      </c>
      <c r="R338" s="58">
        <v>1</v>
      </c>
      <c r="S338" s="58">
        <v>0</v>
      </c>
      <c r="T338" s="58">
        <v>0</v>
      </c>
      <c r="U338" s="58">
        <v>2</v>
      </c>
      <c r="V338" s="58">
        <v>2</v>
      </c>
      <c r="W338" s="58">
        <v>2</v>
      </c>
      <c r="X338" s="58">
        <v>2</v>
      </c>
      <c r="Y338" s="58">
        <v>2</v>
      </c>
      <c r="Z338" s="58">
        <v>2</v>
      </c>
      <c r="AA338" s="58">
        <v>2</v>
      </c>
      <c r="AB338" s="58">
        <v>0</v>
      </c>
      <c r="AC338" s="58">
        <v>2</v>
      </c>
      <c r="AD338" s="58">
        <v>1</v>
      </c>
      <c r="AE338" s="58">
        <v>2</v>
      </c>
      <c r="AF338" s="58">
        <v>2</v>
      </c>
      <c r="AG338" s="58" t="str">
        <f>VLOOKUP(BHRAF201920[[#This Row],[OrgID]],'Practice Panel'!$A$14:$F$129,4,FALSE)</f>
        <v>Havering</v>
      </c>
      <c r="AH338" s="58" t="str">
        <f>VLOOKUP(BHRAF201920[[#This Row],[OrgID]],'Practice Panel'!$A$14:$F$129,6,FALSE)</f>
        <v>Havering South</v>
      </c>
    </row>
    <row r="339" spans="1:34">
      <c r="A339" s="1" t="s">
        <v>406</v>
      </c>
      <c r="B339" s="57">
        <v>44075</v>
      </c>
      <c r="C339" s="57">
        <v>44076</v>
      </c>
      <c r="D339" s="1" t="s">
        <v>284</v>
      </c>
      <c r="E339" s="58">
        <v>2038</v>
      </c>
      <c r="F339" s="58">
        <v>5</v>
      </c>
      <c r="G339" s="58">
        <v>5</v>
      </c>
      <c r="H339" s="1">
        <v>0</v>
      </c>
      <c r="I339" s="58">
        <v>0</v>
      </c>
      <c r="J339" s="58">
        <v>2</v>
      </c>
      <c r="K339" s="58">
        <v>1</v>
      </c>
      <c r="L339" s="58">
        <v>2</v>
      </c>
      <c r="M339" s="58">
        <v>1</v>
      </c>
      <c r="N339" s="58">
        <v>0</v>
      </c>
      <c r="O339" s="58">
        <v>2</v>
      </c>
      <c r="P339" s="58">
        <v>2</v>
      </c>
      <c r="Q339" s="58">
        <v>2</v>
      </c>
      <c r="R339" s="58">
        <v>2</v>
      </c>
      <c r="S339" s="58">
        <v>0</v>
      </c>
      <c r="T339" s="58">
        <v>0</v>
      </c>
      <c r="U339" s="58">
        <v>2</v>
      </c>
      <c r="V339" s="58">
        <v>2</v>
      </c>
      <c r="W339" s="58">
        <v>2</v>
      </c>
      <c r="X339" s="58">
        <v>2</v>
      </c>
      <c r="Y339" s="58">
        <v>2</v>
      </c>
      <c r="Z339" s="58">
        <v>2</v>
      </c>
      <c r="AA339" s="58">
        <v>2</v>
      </c>
      <c r="AB339" s="58">
        <v>0</v>
      </c>
      <c r="AC339" s="58">
        <v>9</v>
      </c>
      <c r="AD339" s="58">
        <v>1</v>
      </c>
      <c r="AE339" s="58">
        <v>2</v>
      </c>
      <c r="AF339" s="58">
        <v>1</v>
      </c>
      <c r="AG339" s="58" t="str">
        <f>VLOOKUP(BHRAF201920[[#This Row],[OrgID]],'Practice Panel'!$A$14:$F$129,4,FALSE)</f>
        <v>Havering</v>
      </c>
      <c r="AH339" s="58" t="str">
        <f>VLOOKUP(BHRAF201920[[#This Row],[OrgID]],'Practice Panel'!$A$14:$F$129,6,FALSE)</f>
        <v>Havering South</v>
      </c>
    </row>
    <row r="340" spans="1:34">
      <c r="A340" s="1" t="s">
        <v>406</v>
      </c>
      <c r="B340" s="57">
        <v>44075</v>
      </c>
      <c r="C340" s="57"/>
      <c r="D340" s="1" t="s">
        <v>384</v>
      </c>
      <c r="E340" s="58">
        <v>508</v>
      </c>
      <c r="F340" s="58">
        <v>2</v>
      </c>
      <c r="G340" s="58">
        <v>2</v>
      </c>
      <c r="H340" s="1">
        <v>0</v>
      </c>
      <c r="I340" s="58">
        <v>0</v>
      </c>
      <c r="J340" s="58">
        <v>0</v>
      </c>
      <c r="K340" s="58">
        <v>0</v>
      </c>
      <c r="L340" s="58">
        <v>0</v>
      </c>
      <c r="M340" s="58">
        <v>0</v>
      </c>
      <c r="N340" s="58">
        <v>0</v>
      </c>
      <c r="O340" s="58">
        <v>0</v>
      </c>
      <c r="P340" s="58">
        <v>0</v>
      </c>
      <c r="Q340" s="58">
        <v>0</v>
      </c>
      <c r="R340" s="58">
        <v>0</v>
      </c>
      <c r="S340" s="58">
        <v>0</v>
      </c>
      <c r="T340" s="58">
        <v>0</v>
      </c>
      <c r="U340" s="58">
        <v>0</v>
      </c>
      <c r="V340" s="58">
        <v>0</v>
      </c>
      <c r="W340" s="58">
        <v>0</v>
      </c>
      <c r="X340" s="58">
        <v>0</v>
      </c>
      <c r="Y340" s="58">
        <v>0</v>
      </c>
      <c r="Z340" s="58">
        <v>0</v>
      </c>
      <c r="AA340" s="58">
        <v>0</v>
      </c>
      <c r="AB340" s="58">
        <v>0</v>
      </c>
      <c r="AC340" s="58">
        <v>5</v>
      </c>
      <c r="AD340" s="58">
        <v>0</v>
      </c>
      <c r="AE340" s="58">
        <v>0</v>
      </c>
      <c r="AF340" s="58">
        <v>0</v>
      </c>
      <c r="AG340" s="58" t="str">
        <f>VLOOKUP(BHRAF201920[[#This Row],[OrgID]],'Practice Panel'!$A$14:$F$129,4,FALSE)</f>
        <v>Redbridge</v>
      </c>
      <c r="AH340" s="58" t="str">
        <f>VLOOKUP(BHRAF201920[[#This Row],[OrgID]],'Practice Panel'!$A$14:$F$129,6,FALSE)</f>
        <v>Wanstead &amp; Woodford</v>
      </c>
    </row>
    <row r="341" spans="1:34">
      <c r="A341" s="1" t="s">
        <v>406</v>
      </c>
      <c r="B341" s="57">
        <v>44075</v>
      </c>
      <c r="C341" s="57"/>
      <c r="D341" s="1" t="s">
        <v>394</v>
      </c>
      <c r="E341" s="58">
        <v>806</v>
      </c>
      <c r="F341" s="58">
        <v>16</v>
      </c>
      <c r="G341" s="58">
        <v>16</v>
      </c>
      <c r="H341" s="1">
        <v>0</v>
      </c>
      <c r="I341" s="58">
        <v>0</v>
      </c>
      <c r="J341" s="58">
        <v>0</v>
      </c>
      <c r="K341" s="58">
        <v>0</v>
      </c>
      <c r="L341" s="58">
        <v>0</v>
      </c>
      <c r="M341" s="58">
        <v>0</v>
      </c>
      <c r="N341" s="58">
        <v>0</v>
      </c>
      <c r="O341" s="58">
        <v>0</v>
      </c>
      <c r="P341" s="58">
        <v>0</v>
      </c>
      <c r="Q341" s="58">
        <v>0</v>
      </c>
      <c r="R341" s="58">
        <v>0</v>
      </c>
      <c r="S341" s="58">
        <v>0</v>
      </c>
      <c r="T341" s="58">
        <v>0</v>
      </c>
      <c r="U341" s="58">
        <v>0</v>
      </c>
      <c r="V341" s="58">
        <v>0</v>
      </c>
      <c r="W341" s="58">
        <v>0</v>
      </c>
      <c r="X341" s="58">
        <v>0</v>
      </c>
      <c r="Y341" s="58">
        <v>0</v>
      </c>
      <c r="Z341" s="58">
        <v>0</v>
      </c>
      <c r="AA341" s="58">
        <v>0</v>
      </c>
      <c r="AB341" s="58">
        <v>0</v>
      </c>
      <c r="AC341" s="58">
        <v>2</v>
      </c>
      <c r="AD341" s="58">
        <v>0</v>
      </c>
      <c r="AE341" s="58">
        <v>0</v>
      </c>
      <c r="AF341" s="58">
        <v>0</v>
      </c>
      <c r="AG341" s="58" t="str">
        <f>VLOOKUP(BHRAF201920[[#This Row],[OrgID]],'Practice Panel'!$A$14:$F$129,4,FALSE)</f>
        <v>Redbridge</v>
      </c>
      <c r="AH341" s="58" t="str">
        <f>VLOOKUP(BHRAF201920[[#This Row],[OrgID]],'Practice Panel'!$A$14:$F$129,6,FALSE)</f>
        <v>Loxford</v>
      </c>
    </row>
    <row r="342" spans="1:34">
      <c r="A342" s="1" t="s">
        <v>406</v>
      </c>
      <c r="B342" s="57">
        <v>44075</v>
      </c>
      <c r="C342" s="57"/>
      <c r="D342" s="1" t="s">
        <v>392</v>
      </c>
      <c r="E342" s="58">
        <v>413</v>
      </c>
      <c r="F342" s="58">
        <v>29</v>
      </c>
      <c r="G342" s="58">
        <v>28</v>
      </c>
      <c r="H342" s="1">
        <v>1</v>
      </c>
      <c r="I342" s="58">
        <v>0</v>
      </c>
      <c r="J342" s="58">
        <v>0</v>
      </c>
      <c r="K342" s="58">
        <v>0</v>
      </c>
      <c r="L342" s="58">
        <v>0</v>
      </c>
      <c r="M342" s="58">
        <v>0</v>
      </c>
      <c r="N342" s="58">
        <v>0</v>
      </c>
      <c r="O342" s="58">
        <v>0</v>
      </c>
      <c r="P342" s="58">
        <v>0</v>
      </c>
      <c r="Q342" s="58">
        <v>0</v>
      </c>
      <c r="R342" s="58">
        <v>0</v>
      </c>
      <c r="S342" s="58">
        <v>0</v>
      </c>
      <c r="T342" s="58">
        <v>0</v>
      </c>
      <c r="U342" s="58">
        <v>0</v>
      </c>
      <c r="V342" s="58">
        <v>0</v>
      </c>
      <c r="W342" s="58">
        <v>0</v>
      </c>
      <c r="X342" s="58">
        <v>0</v>
      </c>
      <c r="Y342" s="58">
        <v>0</v>
      </c>
      <c r="Z342" s="58">
        <v>0</v>
      </c>
      <c r="AA342" s="58">
        <v>0</v>
      </c>
      <c r="AB342" s="58">
        <v>0</v>
      </c>
      <c r="AC342" s="58">
        <v>3</v>
      </c>
      <c r="AD342" s="58">
        <v>0</v>
      </c>
      <c r="AE342" s="58">
        <v>0</v>
      </c>
      <c r="AF342" s="58">
        <v>0</v>
      </c>
      <c r="AG342" s="58" t="str">
        <f>VLOOKUP(BHRAF201920[[#This Row],[OrgID]],'Practice Panel'!$A$14:$F$129,4,FALSE)</f>
        <v>Redbridge</v>
      </c>
      <c r="AH342" s="58" t="str">
        <f>VLOOKUP(BHRAF201920[[#This Row],[OrgID]],'Practice Panel'!$A$14:$F$129,6,FALSE)</f>
        <v>Loxford</v>
      </c>
    </row>
    <row r="343" spans="1:34">
      <c r="A343" s="1" t="s">
        <v>406</v>
      </c>
      <c r="B343" s="57">
        <v>44075</v>
      </c>
      <c r="C343" s="57"/>
      <c r="D343" s="1" t="s">
        <v>330</v>
      </c>
      <c r="E343" s="58">
        <v>318</v>
      </c>
      <c r="F343" s="58">
        <v>17</v>
      </c>
      <c r="G343" s="58">
        <v>17</v>
      </c>
      <c r="H343" s="1">
        <v>0</v>
      </c>
      <c r="I343" s="58">
        <v>0</v>
      </c>
      <c r="J343" s="58">
        <v>0</v>
      </c>
      <c r="K343" s="58">
        <v>0</v>
      </c>
      <c r="L343" s="58">
        <v>0</v>
      </c>
      <c r="M343" s="58">
        <v>0</v>
      </c>
      <c r="N343" s="58">
        <v>0</v>
      </c>
      <c r="O343" s="58">
        <v>0</v>
      </c>
      <c r="P343" s="58">
        <v>0</v>
      </c>
      <c r="Q343" s="58">
        <v>0</v>
      </c>
      <c r="R343" s="58">
        <v>0</v>
      </c>
      <c r="S343" s="58">
        <v>0</v>
      </c>
      <c r="T343" s="58">
        <v>0</v>
      </c>
      <c r="U343" s="58">
        <v>0</v>
      </c>
      <c r="V343" s="58">
        <v>0</v>
      </c>
      <c r="W343" s="58">
        <v>0</v>
      </c>
      <c r="X343" s="58">
        <v>0</v>
      </c>
      <c r="Y343" s="58">
        <v>0</v>
      </c>
      <c r="Z343" s="58">
        <v>0</v>
      </c>
      <c r="AA343" s="58">
        <v>0</v>
      </c>
      <c r="AB343" s="58">
        <v>0</v>
      </c>
      <c r="AC343" s="58">
        <v>0</v>
      </c>
      <c r="AD343" s="58">
        <v>0</v>
      </c>
      <c r="AE343" s="58">
        <v>0</v>
      </c>
      <c r="AF343" s="58">
        <v>0</v>
      </c>
      <c r="AG343" s="58" t="str">
        <f>VLOOKUP(BHRAF201920[[#This Row],[OrgID]],'Practice Panel'!$A$14:$F$129,4,FALSE)</f>
        <v>Redbridge</v>
      </c>
      <c r="AH343" s="58" t="str">
        <f>VLOOKUP(BHRAF201920[[#This Row],[OrgID]],'Practice Panel'!$A$14:$F$129,6,FALSE)</f>
        <v>Cranbrook</v>
      </c>
    </row>
    <row r="344" spans="1:34">
      <c r="A344" s="1" t="s">
        <v>406</v>
      </c>
      <c r="B344" s="57">
        <v>44075</v>
      </c>
      <c r="C344" s="57"/>
      <c r="D344" s="1" t="s">
        <v>362</v>
      </c>
      <c r="E344" s="58">
        <v>369</v>
      </c>
      <c r="F344" s="58">
        <v>19</v>
      </c>
      <c r="G344" s="58">
        <v>19</v>
      </c>
      <c r="H344" s="1">
        <v>0</v>
      </c>
      <c r="I344" s="58">
        <v>0</v>
      </c>
      <c r="J344" s="58">
        <v>0</v>
      </c>
      <c r="K344" s="58">
        <v>0</v>
      </c>
      <c r="L344" s="58">
        <v>0</v>
      </c>
      <c r="M344" s="58">
        <v>0</v>
      </c>
      <c r="N344" s="58">
        <v>0</v>
      </c>
      <c r="O344" s="58">
        <v>0</v>
      </c>
      <c r="P344" s="58">
        <v>0</v>
      </c>
      <c r="Q344" s="58">
        <v>0</v>
      </c>
      <c r="R344" s="58">
        <v>0</v>
      </c>
      <c r="S344" s="58">
        <v>0</v>
      </c>
      <c r="T344" s="58">
        <v>0</v>
      </c>
      <c r="U344" s="58">
        <v>0</v>
      </c>
      <c r="V344" s="58">
        <v>0</v>
      </c>
      <c r="W344" s="58">
        <v>0</v>
      </c>
      <c r="X344" s="58">
        <v>0</v>
      </c>
      <c r="Y344" s="58">
        <v>0</v>
      </c>
      <c r="Z344" s="58">
        <v>0</v>
      </c>
      <c r="AA344" s="58">
        <v>0</v>
      </c>
      <c r="AB344" s="58">
        <v>0</v>
      </c>
      <c r="AC344" s="58">
        <v>2</v>
      </c>
      <c r="AD344" s="58">
        <v>0</v>
      </c>
      <c r="AE344" s="58">
        <v>0</v>
      </c>
      <c r="AF344" s="58">
        <v>0</v>
      </c>
      <c r="AG344" s="58" t="str">
        <f>VLOOKUP(BHRAF201920[[#This Row],[OrgID]],'Practice Panel'!$A$14:$F$129,4,FALSE)</f>
        <v>Redbridge</v>
      </c>
      <c r="AH344" s="58" t="str">
        <f>VLOOKUP(BHRAF201920[[#This Row],[OrgID]],'Practice Panel'!$A$14:$F$129,6,FALSE)</f>
        <v>Seven Kings</v>
      </c>
    </row>
    <row r="345" spans="1:34">
      <c r="A345" s="1" t="s">
        <v>406</v>
      </c>
      <c r="B345" s="57">
        <v>44075</v>
      </c>
      <c r="C345" s="57"/>
      <c r="D345" s="1" t="s">
        <v>70</v>
      </c>
      <c r="E345" s="58">
        <v>584</v>
      </c>
      <c r="F345" s="58">
        <v>34</v>
      </c>
      <c r="G345" s="58">
        <v>31</v>
      </c>
      <c r="H345" s="1">
        <v>3</v>
      </c>
      <c r="I345" s="58">
        <v>0</v>
      </c>
      <c r="J345" s="58">
        <v>0</v>
      </c>
      <c r="K345" s="58">
        <v>0</v>
      </c>
      <c r="L345" s="58">
        <v>0</v>
      </c>
      <c r="M345" s="58">
        <v>0</v>
      </c>
      <c r="N345" s="58">
        <v>0</v>
      </c>
      <c r="O345" s="58">
        <v>0</v>
      </c>
      <c r="P345" s="58">
        <v>0</v>
      </c>
      <c r="Q345" s="58">
        <v>0</v>
      </c>
      <c r="R345" s="58">
        <v>0</v>
      </c>
      <c r="S345" s="58">
        <v>0</v>
      </c>
      <c r="T345" s="58">
        <v>0</v>
      </c>
      <c r="U345" s="58">
        <v>1</v>
      </c>
      <c r="V345" s="58">
        <v>0</v>
      </c>
      <c r="W345" s="58">
        <v>0</v>
      </c>
      <c r="X345" s="58">
        <v>0</v>
      </c>
      <c r="Y345" s="58">
        <v>0</v>
      </c>
      <c r="Z345" s="58">
        <v>0</v>
      </c>
      <c r="AA345" s="58">
        <v>0</v>
      </c>
      <c r="AB345" s="58">
        <v>0</v>
      </c>
      <c r="AC345" s="58">
        <v>7</v>
      </c>
      <c r="AD345" s="58">
        <v>0</v>
      </c>
      <c r="AE345" s="58">
        <v>0</v>
      </c>
      <c r="AF345" s="58">
        <v>0</v>
      </c>
      <c r="AG345" s="58" t="str">
        <f>VLOOKUP(BHRAF201920[[#This Row],[OrgID]],'Practice Panel'!$A$14:$F$129,4,FALSE)</f>
        <v>Barking</v>
      </c>
      <c r="AH345" s="58" t="str">
        <f>VLOOKUP(BHRAF201920[[#This Row],[OrgID]],'Practice Panel'!$A$14:$F$129,6,FALSE)</f>
        <v>West One</v>
      </c>
    </row>
    <row r="346" spans="1:34">
      <c r="A346" s="1" t="s">
        <v>406</v>
      </c>
      <c r="B346" s="57">
        <v>44105</v>
      </c>
      <c r="C346" s="57">
        <v>44107</v>
      </c>
      <c r="D346" s="1" t="s">
        <v>44</v>
      </c>
      <c r="E346" s="58">
        <v>1851</v>
      </c>
      <c r="F346" s="58">
        <v>2</v>
      </c>
      <c r="G346" s="58">
        <v>2</v>
      </c>
      <c r="H346" s="1">
        <v>0</v>
      </c>
      <c r="I346" s="58">
        <v>0</v>
      </c>
      <c r="J346" s="58">
        <v>0</v>
      </c>
      <c r="K346" s="58">
        <v>0</v>
      </c>
      <c r="L346" s="58">
        <v>0</v>
      </c>
      <c r="M346" s="58">
        <v>0</v>
      </c>
      <c r="N346" s="58">
        <v>0</v>
      </c>
      <c r="O346" s="58">
        <v>0</v>
      </c>
      <c r="P346" s="58">
        <v>0</v>
      </c>
      <c r="Q346" s="58">
        <v>0</v>
      </c>
      <c r="R346" s="58">
        <v>0</v>
      </c>
      <c r="S346" s="58">
        <v>0</v>
      </c>
      <c r="T346" s="58">
        <v>0</v>
      </c>
      <c r="U346" s="58">
        <v>0</v>
      </c>
      <c r="V346" s="58">
        <v>0</v>
      </c>
      <c r="W346" s="58">
        <v>0</v>
      </c>
      <c r="X346" s="58">
        <v>0</v>
      </c>
      <c r="Y346" s="58">
        <v>0</v>
      </c>
      <c r="Z346" s="58">
        <v>0</v>
      </c>
      <c r="AA346" s="58">
        <v>0</v>
      </c>
      <c r="AB346" s="58">
        <v>0</v>
      </c>
      <c r="AC346" s="58">
        <v>3</v>
      </c>
      <c r="AD346" s="58">
        <v>0</v>
      </c>
      <c r="AE346" s="58">
        <v>0</v>
      </c>
      <c r="AF346" s="58">
        <v>0</v>
      </c>
      <c r="AG346" s="58" t="str">
        <f>VLOOKUP(BHRAF201920[[#This Row],[OrgID]],'Practice Panel'!$A$14:$F$129,4,FALSE)</f>
        <v>Barking</v>
      </c>
      <c r="AH346" s="58" t="str">
        <f>VLOOKUP(BHRAF201920[[#This Row],[OrgID]],'Practice Panel'!$A$14:$F$129,6,FALSE)</f>
        <v>East One</v>
      </c>
    </row>
    <row r="347" spans="1:34">
      <c r="A347" s="1" t="s">
        <v>406</v>
      </c>
      <c r="B347" s="57">
        <v>44105</v>
      </c>
      <c r="C347" s="57">
        <v>44107</v>
      </c>
      <c r="D347" s="1" t="s">
        <v>256</v>
      </c>
      <c r="E347" s="58">
        <v>883</v>
      </c>
      <c r="F347" s="58">
        <v>3</v>
      </c>
      <c r="G347" s="58">
        <v>3</v>
      </c>
      <c r="H347" s="1">
        <v>0</v>
      </c>
      <c r="I347" s="58">
        <v>0</v>
      </c>
      <c r="J347" s="58">
        <v>0</v>
      </c>
      <c r="K347" s="58">
        <v>0</v>
      </c>
      <c r="L347" s="58">
        <v>0</v>
      </c>
      <c r="M347" s="58">
        <v>0</v>
      </c>
      <c r="N347" s="58">
        <v>0</v>
      </c>
      <c r="O347" s="58">
        <v>0</v>
      </c>
      <c r="P347" s="58">
        <v>0</v>
      </c>
      <c r="Q347" s="58">
        <v>0</v>
      </c>
      <c r="R347" s="58">
        <v>0</v>
      </c>
      <c r="S347" s="58">
        <v>0</v>
      </c>
      <c r="T347" s="58">
        <v>0</v>
      </c>
      <c r="U347" s="58">
        <v>0</v>
      </c>
      <c r="V347" s="58">
        <v>0</v>
      </c>
      <c r="W347" s="58">
        <v>0</v>
      </c>
      <c r="X347" s="58">
        <v>0</v>
      </c>
      <c r="Y347" s="58">
        <v>0</v>
      </c>
      <c r="Z347" s="58">
        <v>0</v>
      </c>
      <c r="AA347" s="58">
        <v>0</v>
      </c>
      <c r="AB347" s="58">
        <v>0</v>
      </c>
      <c r="AC347" s="58">
        <v>2</v>
      </c>
      <c r="AD347" s="58">
        <v>0</v>
      </c>
      <c r="AE347" s="58">
        <v>0</v>
      </c>
      <c r="AF347" s="58">
        <v>0</v>
      </c>
      <c r="AG347" s="58" t="str">
        <f>VLOOKUP(BHRAF201920[[#This Row],[OrgID]],'Practice Panel'!$A$14:$F$129,4,FALSE)</f>
        <v>Havering</v>
      </c>
      <c r="AH347" s="58" t="str">
        <f>VLOOKUP(BHRAF201920[[#This Row],[OrgID]],'Practice Panel'!$A$14:$F$129,6,FALSE)</f>
        <v>Havering North</v>
      </c>
    </row>
    <row r="348" spans="1:34">
      <c r="A348" s="1" t="s">
        <v>406</v>
      </c>
      <c r="B348" s="57">
        <v>44105</v>
      </c>
      <c r="C348" s="57">
        <v>44107</v>
      </c>
      <c r="D348" s="1" t="s">
        <v>326</v>
      </c>
      <c r="E348" s="58">
        <v>2994</v>
      </c>
      <c r="F348" s="58">
        <v>4</v>
      </c>
      <c r="G348" s="58">
        <v>4</v>
      </c>
      <c r="H348" s="1">
        <v>0</v>
      </c>
      <c r="I348" s="58">
        <v>0</v>
      </c>
      <c r="J348" s="58">
        <v>0</v>
      </c>
      <c r="K348" s="58">
        <v>0</v>
      </c>
      <c r="L348" s="58">
        <v>0</v>
      </c>
      <c r="M348" s="58">
        <v>0</v>
      </c>
      <c r="N348" s="58">
        <v>0</v>
      </c>
      <c r="O348" s="58">
        <v>0</v>
      </c>
      <c r="P348" s="58">
        <v>0</v>
      </c>
      <c r="Q348" s="58">
        <v>0</v>
      </c>
      <c r="R348" s="58">
        <v>0</v>
      </c>
      <c r="S348" s="58">
        <v>0</v>
      </c>
      <c r="T348" s="58">
        <v>0</v>
      </c>
      <c r="U348" s="58">
        <v>0</v>
      </c>
      <c r="V348" s="58">
        <v>0</v>
      </c>
      <c r="W348" s="58">
        <v>0</v>
      </c>
      <c r="X348" s="58">
        <v>0</v>
      </c>
      <c r="Y348" s="58">
        <v>0</v>
      </c>
      <c r="Z348" s="58">
        <v>0</v>
      </c>
      <c r="AA348" s="58">
        <v>0</v>
      </c>
      <c r="AB348" s="58">
        <v>0</v>
      </c>
      <c r="AC348" s="58">
        <v>3</v>
      </c>
      <c r="AD348" s="58">
        <v>0</v>
      </c>
      <c r="AE348" s="58">
        <v>0</v>
      </c>
      <c r="AF348" s="58">
        <v>0</v>
      </c>
      <c r="AG348" s="58" t="str">
        <f>VLOOKUP(BHRAF201920[[#This Row],[OrgID]],'Practice Panel'!$A$14:$F$129,4,FALSE)</f>
        <v>Redbridge</v>
      </c>
      <c r="AH348" s="58" t="str">
        <f>VLOOKUP(BHRAF201920[[#This Row],[OrgID]],'Practice Panel'!$A$14:$F$129,6,FALSE)</f>
        <v>Cranbrook</v>
      </c>
    </row>
    <row r="349" spans="1:34">
      <c r="A349" s="1" t="s">
        <v>406</v>
      </c>
      <c r="B349" s="57">
        <v>44105</v>
      </c>
      <c r="C349" s="57">
        <v>44107</v>
      </c>
      <c r="D349" s="1" t="s">
        <v>348</v>
      </c>
      <c r="E349" s="58">
        <v>3789</v>
      </c>
      <c r="F349" s="58">
        <v>0</v>
      </c>
      <c r="G349" s="58">
        <v>0</v>
      </c>
      <c r="H349" s="1">
        <v>0</v>
      </c>
      <c r="I349" s="58">
        <v>0</v>
      </c>
      <c r="J349" s="58">
        <v>0</v>
      </c>
      <c r="K349" s="58">
        <v>0</v>
      </c>
      <c r="L349" s="58">
        <v>0</v>
      </c>
      <c r="M349" s="58">
        <v>0</v>
      </c>
      <c r="N349" s="58">
        <v>0</v>
      </c>
      <c r="O349" s="58">
        <v>0</v>
      </c>
      <c r="P349" s="58">
        <v>0</v>
      </c>
      <c r="Q349" s="58">
        <v>0</v>
      </c>
      <c r="R349" s="58">
        <v>0</v>
      </c>
      <c r="S349" s="58">
        <v>0</v>
      </c>
      <c r="T349" s="58">
        <v>0</v>
      </c>
      <c r="U349" s="58">
        <v>0</v>
      </c>
      <c r="V349" s="58">
        <v>0</v>
      </c>
      <c r="W349" s="58">
        <v>0</v>
      </c>
      <c r="X349" s="58">
        <v>0</v>
      </c>
      <c r="Y349" s="58">
        <v>0</v>
      </c>
      <c r="Z349" s="58">
        <v>0</v>
      </c>
      <c r="AA349" s="58">
        <v>0</v>
      </c>
      <c r="AB349" s="58">
        <v>0</v>
      </c>
      <c r="AC349" s="58">
        <v>0</v>
      </c>
      <c r="AD349" s="58">
        <v>0</v>
      </c>
      <c r="AE349" s="58">
        <v>0</v>
      </c>
      <c r="AF349" s="58">
        <v>0</v>
      </c>
      <c r="AG349" s="58" t="str">
        <f>VLOOKUP(BHRAF201920[[#This Row],[OrgID]],'Practice Panel'!$A$14:$F$129,4,FALSE)</f>
        <v>Redbridge</v>
      </c>
      <c r="AH349" s="58" t="str">
        <f>VLOOKUP(BHRAF201920[[#This Row],[OrgID]],'Practice Panel'!$A$14:$F$129,6,FALSE)</f>
        <v>Seven Kings</v>
      </c>
    </row>
    <row r="350" spans="1:34">
      <c r="A350" s="1" t="s">
        <v>406</v>
      </c>
      <c r="B350" s="57">
        <v>44105</v>
      </c>
      <c r="C350" s="57">
        <v>44107</v>
      </c>
      <c r="D350" s="1" t="s">
        <v>374</v>
      </c>
      <c r="E350" s="58">
        <v>3855</v>
      </c>
      <c r="F350" s="58">
        <v>49</v>
      </c>
      <c r="G350" s="58">
        <v>49</v>
      </c>
      <c r="H350" s="1">
        <v>0</v>
      </c>
      <c r="I350" s="58">
        <v>0</v>
      </c>
      <c r="J350" s="58">
        <v>0</v>
      </c>
      <c r="K350" s="58">
        <v>0</v>
      </c>
      <c r="L350" s="58">
        <v>0</v>
      </c>
      <c r="M350" s="58">
        <v>0</v>
      </c>
      <c r="N350" s="58">
        <v>0</v>
      </c>
      <c r="O350" s="58">
        <v>0</v>
      </c>
      <c r="P350" s="58">
        <v>0</v>
      </c>
      <c r="Q350" s="58">
        <v>0</v>
      </c>
      <c r="R350" s="58">
        <v>0</v>
      </c>
      <c r="S350" s="58">
        <v>0</v>
      </c>
      <c r="T350" s="58">
        <v>0</v>
      </c>
      <c r="U350" s="58">
        <v>0</v>
      </c>
      <c r="V350" s="58">
        <v>0</v>
      </c>
      <c r="W350" s="58">
        <v>0</v>
      </c>
      <c r="X350" s="58">
        <v>0</v>
      </c>
      <c r="Y350" s="58">
        <v>0</v>
      </c>
      <c r="Z350" s="58">
        <v>0</v>
      </c>
      <c r="AA350" s="58">
        <v>0</v>
      </c>
      <c r="AB350" s="58">
        <v>0</v>
      </c>
      <c r="AC350" s="58">
        <v>1</v>
      </c>
      <c r="AD350" s="58">
        <v>0</v>
      </c>
      <c r="AE350" s="58">
        <v>0</v>
      </c>
      <c r="AF350" s="58">
        <v>0</v>
      </c>
      <c r="AG350" s="58" t="str">
        <f>VLOOKUP(BHRAF201920[[#This Row],[OrgID]],'Practice Panel'!$A$14:$F$129,4,FALSE)</f>
        <v>Redbridge</v>
      </c>
      <c r="AH350" s="58" t="str">
        <f>VLOOKUP(BHRAF201920[[#This Row],[OrgID]],'Practice Panel'!$A$14:$F$129,6,FALSE)</f>
        <v>Wanstead &amp; Woodford</v>
      </c>
    </row>
    <row r="351" spans="1:34">
      <c r="A351" s="1" t="s">
        <v>406</v>
      </c>
      <c r="B351" s="57">
        <v>44105</v>
      </c>
      <c r="C351" s="57">
        <v>44107</v>
      </c>
      <c r="D351" s="1" t="s">
        <v>386</v>
      </c>
      <c r="E351" s="58">
        <v>5213</v>
      </c>
      <c r="F351" s="58">
        <v>4</v>
      </c>
      <c r="G351" s="58">
        <v>4</v>
      </c>
      <c r="H351" s="1">
        <v>0</v>
      </c>
      <c r="I351" s="58">
        <v>0</v>
      </c>
      <c r="J351" s="58">
        <v>0</v>
      </c>
      <c r="K351" s="58">
        <v>0</v>
      </c>
      <c r="L351" s="58">
        <v>0</v>
      </c>
      <c r="M351" s="58">
        <v>0</v>
      </c>
      <c r="N351" s="58">
        <v>0</v>
      </c>
      <c r="O351" s="58">
        <v>0</v>
      </c>
      <c r="P351" s="58">
        <v>0</v>
      </c>
      <c r="Q351" s="58">
        <v>0</v>
      </c>
      <c r="R351" s="58">
        <v>0</v>
      </c>
      <c r="S351" s="58">
        <v>0</v>
      </c>
      <c r="T351" s="58">
        <v>0</v>
      </c>
      <c r="U351" s="58">
        <v>0</v>
      </c>
      <c r="V351" s="58">
        <v>0</v>
      </c>
      <c r="W351" s="58">
        <v>0</v>
      </c>
      <c r="X351" s="58">
        <v>0</v>
      </c>
      <c r="Y351" s="58">
        <v>0</v>
      </c>
      <c r="Z351" s="58">
        <v>0</v>
      </c>
      <c r="AA351" s="58">
        <v>0</v>
      </c>
      <c r="AB351" s="58">
        <v>0</v>
      </c>
      <c r="AC351" s="58">
        <v>6</v>
      </c>
      <c r="AD351" s="58">
        <v>0</v>
      </c>
      <c r="AE351" s="58">
        <v>0</v>
      </c>
      <c r="AF351" s="58">
        <v>0</v>
      </c>
      <c r="AG351" s="58" t="str">
        <f>VLOOKUP(BHRAF201920[[#This Row],[OrgID]],'Practice Panel'!$A$14:$F$129,4,FALSE)</f>
        <v>Redbridge</v>
      </c>
      <c r="AH351" s="58" t="str">
        <f>VLOOKUP(BHRAF201920[[#This Row],[OrgID]],'Practice Panel'!$A$14:$F$129,6,FALSE)</f>
        <v>Loxford</v>
      </c>
    </row>
    <row r="352" spans="1:34">
      <c r="A352" s="1" t="s">
        <v>406</v>
      </c>
      <c r="B352" s="57">
        <v>44105</v>
      </c>
      <c r="C352" s="57">
        <v>44107</v>
      </c>
      <c r="D352" s="1" t="s">
        <v>246</v>
      </c>
      <c r="E352" s="58">
        <v>2521</v>
      </c>
      <c r="F352" s="58">
        <v>36</v>
      </c>
      <c r="G352" s="58">
        <v>36</v>
      </c>
      <c r="H352" s="1">
        <v>0</v>
      </c>
      <c r="I352" s="58">
        <v>0</v>
      </c>
      <c r="J352" s="58">
        <v>0</v>
      </c>
      <c r="K352" s="58">
        <v>0</v>
      </c>
      <c r="L352" s="58">
        <v>0</v>
      </c>
      <c r="M352" s="58">
        <v>0</v>
      </c>
      <c r="N352" s="58">
        <v>0</v>
      </c>
      <c r="O352" s="58">
        <v>0</v>
      </c>
      <c r="P352" s="58">
        <v>0</v>
      </c>
      <c r="Q352" s="58">
        <v>0</v>
      </c>
      <c r="R352" s="58">
        <v>0</v>
      </c>
      <c r="S352" s="58">
        <v>0</v>
      </c>
      <c r="T352" s="58">
        <v>0</v>
      </c>
      <c r="U352" s="58">
        <v>0</v>
      </c>
      <c r="V352" s="58">
        <v>0</v>
      </c>
      <c r="W352" s="58">
        <v>0</v>
      </c>
      <c r="X352" s="58">
        <v>0</v>
      </c>
      <c r="Y352" s="58">
        <v>0</v>
      </c>
      <c r="Z352" s="58">
        <v>0</v>
      </c>
      <c r="AA352" s="58">
        <v>0</v>
      </c>
      <c r="AB352" s="58">
        <v>0</v>
      </c>
      <c r="AC352" s="58">
        <v>5</v>
      </c>
      <c r="AD352" s="58">
        <v>0</v>
      </c>
      <c r="AE352" s="58">
        <v>0</v>
      </c>
      <c r="AF352" s="58">
        <v>0</v>
      </c>
      <c r="AG352" s="58" t="str">
        <f>VLOOKUP(BHRAF201920[[#This Row],[OrgID]],'Practice Panel'!$A$14:$F$129,4,FALSE)</f>
        <v>Havering</v>
      </c>
      <c r="AH352" s="58" t="str">
        <f>VLOOKUP(BHRAF201920[[#This Row],[OrgID]],'Practice Panel'!$A$14:$F$129,6,FALSE)</f>
        <v>Havering Crest</v>
      </c>
    </row>
    <row r="353" spans="1:34">
      <c r="A353" s="1" t="s">
        <v>406</v>
      </c>
      <c r="B353" s="57">
        <v>44105</v>
      </c>
      <c r="C353" s="57">
        <v>44107</v>
      </c>
      <c r="D353" s="1" t="s">
        <v>270</v>
      </c>
      <c r="E353" s="58">
        <v>3861</v>
      </c>
      <c r="F353" s="58">
        <v>3</v>
      </c>
      <c r="G353" s="58">
        <v>3</v>
      </c>
      <c r="H353" s="1">
        <v>0</v>
      </c>
      <c r="I353" s="58">
        <v>0</v>
      </c>
      <c r="J353" s="58">
        <v>0</v>
      </c>
      <c r="K353" s="58">
        <v>0</v>
      </c>
      <c r="L353" s="58">
        <v>0</v>
      </c>
      <c r="M353" s="58">
        <v>0</v>
      </c>
      <c r="N353" s="58">
        <v>0</v>
      </c>
      <c r="O353" s="58">
        <v>0</v>
      </c>
      <c r="P353" s="58">
        <v>0</v>
      </c>
      <c r="Q353" s="58">
        <v>0</v>
      </c>
      <c r="R353" s="58">
        <v>0</v>
      </c>
      <c r="S353" s="58">
        <v>0</v>
      </c>
      <c r="T353" s="58">
        <v>0</v>
      </c>
      <c r="U353" s="58">
        <v>0</v>
      </c>
      <c r="V353" s="58">
        <v>0</v>
      </c>
      <c r="W353" s="58">
        <v>0</v>
      </c>
      <c r="X353" s="58">
        <v>0</v>
      </c>
      <c r="Y353" s="58">
        <v>0</v>
      </c>
      <c r="Z353" s="58">
        <v>0</v>
      </c>
      <c r="AA353" s="58">
        <v>0</v>
      </c>
      <c r="AB353" s="58">
        <v>0</v>
      </c>
      <c r="AC353" s="58">
        <v>2</v>
      </c>
      <c r="AD353" s="58">
        <v>0</v>
      </c>
      <c r="AE353" s="58">
        <v>0</v>
      </c>
      <c r="AF353" s="58">
        <v>0</v>
      </c>
      <c r="AG353" s="58" t="str">
        <f>VLOOKUP(BHRAF201920[[#This Row],[OrgID]],'Practice Panel'!$A$14:$F$129,4,FALSE)</f>
        <v>Havering</v>
      </c>
      <c r="AH353" s="58" t="str">
        <f>VLOOKUP(BHRAF201920[[#This Row],[OrgID]],'Practice Panel'!$A$14:$F$129,6,FALSE)</f>
        <v>Havering North</v>
      </c>
    </row>
    <row r="354" spans="1:34">
      <c r="A354" s="1" t="s">
        <v>406</v>
      </c>
      <c r="B354" s="57">
        <v>44105</v>
      </c>
      <c r="C354" s="57">
        <v>44107</v>
      </c>
      <c r="D354" s="1" t="s">
        <v>294</v>
      </c>
      <c r="E354" s="58">
        <v>1109</v>
      </c>
      <c r="F354" s="58">
        <v>1</v>
      </c>
      <c r="G354" s="58">
        <v>1</v>
      </c>
      <c r="H354" s="1">
        <v>0</v>
      </c>
      <c r="I354" s="58">
        <v>0</v>
      </c>
      <c r="J354" s="58">
        <v>0</v>
      </c>
      <c r="K354" s="58">
        <v>0</v>
      </c>
      <c r="L354" s="58">
        <v>0</v>
      </c>
      <c r="M354" s="58">
        <v>0</v>
      </c>
      <c r="N354" s="58">
        <v>0</v>
      </c>
      <c r="O354" s="58">
        <v>0</v>
      </c>
      <c r="P354" s="58">
        <v>0</v>
      </c>
      <c r="Q354" s="58">
        <v>0</v>
      </c>
      <c r="R354" s="58">
        <v>0</v>
      </c>
      <c r="S354" s="58">
        <v>0</v>
      </c>
      <c r="T354" s="58">
        <v>0</v>
      </c>
      <c r="U354" s="58">
        <v>0</v>
      </c>
      <c r="V354" s="58">
        <v>0</v>
      </c>
      <c r="W354" s="58">
        <v>0</v>
      </c>
      <c r="X354" s="58">
        <v>0</v>
      </c>
      <c r="Y354" s="58">
        <v>0</v>
      </c>
      <c r="Z354" s="58">
        <v>0</v>
      </c>
      <c r="AA354" s="58">
        <v>0</v>
      </c>
      <c r="AB354" s="58">
        <v>0</v>
      </c>
      <c r="AC354" s="58">
        <v>4</v>
      </c>
      <c r="AD354" s="58">
        <v>0</v>
      </c>
      <c r="AE354" s="58">
        <v>0</v>
      </c>
      <c r="AF354" s="58">
        <v>0</v>
      </c>
      <c r="AG354" s="58" t="str">
        <f>VLOOKUP(BHRAF201920[[#This Row],[OrgID]],'Practice Panel'!$A$14:$F$129,4,FALSE)</f>
        <v>Havering</v>
      </c>
      <c r="AH354" s="58" t="str">
        <f>VLOOKUP(BHRAF201920[[#This Row],[OrgID]],'Practice Panel'!$A$14:$F$129,6,FALSE)</f>
        <v>Havering South</v>
      </c>
    </row>
    <row r="355" spans="1:34">
      <c r="A355" s="1" t="s">
        <v>406</v>
      </c>
      <c r="B355" s="57">
        <v>44105</v>
      </c>
      <c r="C355" s="57">
        <v>44107</v>
      </c>
      <c r="D355" s="1" t="s">
        <v>68</v>
      </c>
      <c r="E355" s="58">
        <v>2255</v>
      </c>
      <c r="F355" s="58">
        <v>4</v>
      </c>
      <c r="G355" s="58">
        <v>4</v>
      </c>
      <c r="H355" s="1">
        <v>0</v>
      </c>
      <c r="I355" s="58">
        <v>0</v>
      </c>
      <c r="J355" s="58">
        <v>0</v>
      </c>
      <c r="K355" s="58">
        <v>0</v>
      </c>
      <c r="L355" s="58">
        <v>0</v>
      </c>
      <c r="M355" s="58">
        <v>0</v>
      </c>
      <c r="N355" s="58">
        <v>0</v>
      </c>
      <c r="O355" s="58">
        <v>0</v>
      </c>
      <c r="P355" s="58">
        <v>0</v>
      </c>
      <c r="Q355" s="58">
        <v>0</v>
      </c>
      <c r="R355" s="58">
        <v>0</v>
      </c>
      <c r="S355" s="58">
        <v>0</v>
      </c>
      <c r="T355" s="58">
        <v>0</v>
      </c>
      <c r="U355" s="58">
        <v>0</v>
      </c>
      <c r="V355" s="58">
        <v>0</v>
      </c>
      <c r="W355" s="58">
        <v>0</v>
      </c>
      <c r="X355" s="58">
        <v>0</v>
      </c>
      <c r="Y355" s="58">
        <v>0</v>
      </c>
      <c r="Z355" s="58">
        <v>0</v>
      </c>
      <c r="AA355" s="58">
        <v>0</v>
      </c>
      <c r="AB355" s="58">
        <v>0</v>
      </c>
      <c r="AC355" s="58">
        <v>6</v>
      </c>
      <c r="AD355" s="58">
        <v>0</v>
      </c>
      <c r="AE355" s="58">
        <v>0</v>
      </c>
      <c r="AF355" s="58">
        <v>0</v>
      </c>
      <c r="AG355" s="58" t="str">
        <f>VLOOKUP(BHRAF201920[[#This Row],[OrgID]],'Practice Panel'!$A$14:$F$129,4,FALSE)</f>
        <v>Barking</v>
      </c>
      <c r="AH355" s="58" t="str">
        <f>VLOOKUP(BHRAF201920[[#This Row],[OrgID]],'Practice Panel'!$A$14:$F$129,6,FALSE)</f>
        <v>West One</v>
      </c>
    </row>
    <row r="356" spans="1:34">
      <c r="A356" s="1" t="s">
        <v>406</v>
      </c>
      <c r="B356" s="57">
        <v>44105</v>
      </c>
      <c r="C356" s="57">
        <v>44107</v>
      </c>
      <c r="D356" s="1" t="s">
        <v>302</v>
      </c>
      <c r="E356" s="58">
        <v>2231</v>
      </c>
      <c r="F356" s="58">
        <v>13</v>
      </c>
      <c r="G356" s="58">
        <v>13</v>
      </c>
      <c r="H356" s="1">
        <v>0</v>
      </c>
      <c r="I356" s="58">
        <v>0</v>
      </c>
      <c r="J356" s="58">
        <v>0</v>
      </c>
      <c r="K356" s="58">
        <v>0</v>
      </c>
      <c r="L356" s="58">
        <v>0</v>
      </c>
      <c r="M356" s="58">
        <v>0</v>
      </c>
      <c r="N356" s="58">
        <v>0</v>
      </c>
      <c r="O356" s="58">
        <v>0</v>
      </c>
      <c r="P356" s="58">
        <v>0</v>
      </c>
      <c r="Q356" s="58">
        <v>0</v>
      </c>
      <c r="R356" s="58">
        <v>0</v>
      </c>
      <c r="S356" s="58">
        <v>0</v>
      </c>
      <c r="T356" s="58">
        <v>0</v>
      </c>
      <c r="U356" s="58">
        <v>0</v>
      </c>
      <c r="V356" s="58">
        <v>0</v>
      </c>
      <c r="W356" s="58">
        <v>0</v>
      </c>
      <c r="X356" s="58">
        <v>0</v>
      </c>
      <c r="Y356" s="58">
        <v>0</v>
      </c>
      <c r="Z356" s="58">
        <v>0</v>
      </c>
      <c r="AA356" s="58">
        <v>0</v>
      </c>
      <c r="AB356" s="58">
        <v>0</v>
      </c>
      <c r="AC356" s="58">
        <v>6</v>
      </c>
      <c r="AD356" s="58">
        <v>0</v>
      </c>
      <c r="AE356" s="58">
        <v>0</v>
      </c>
      <c r="AF356" s="58">
        <v>0</v>
      </c>
      <c r="AG356" s="58" t="str">
        <f>VLOOKUP(BHRAF201920[[#This Row],[OrgID]],'Practice Panel'!$A$14:$F$129,4,FALSE)</f>
        <v>Havering</v>
      </c>
      <c r="AH356" s="58" t="str">
        <f>VLOOKUP(BHRAF201920[[#This Row],[OrgID]],'Practice Panel'!$A$14:$F$129,6,FALSE)</f>
        <v>Havering South</v>
      </c>
    </row>
    <row r="357" spans="1:34">
      <c r="A357" s="1" t="s">
        <v>406</v>
      </c>
      <c r="B357" s="57">
        <v>44105</v>
      </c>
      <c r="C357" s="57">
        <v>44107</v>
      </c>
      <c r="D357" s="1" t="s">
        <v>260</v>
      </c>
      <c r="E357" s="58">
        <v>1018</v>
      </c>
      <c r="F357" s="58">
        <v>20</v>
      </c>
      <c r="G357" s="58">
        <v>20</v>
      </c>
      <c r="H357" s="1">
        <v>0</v>
      </c>
      <c r="I357" s="58">
        <v>0</v>
      </c>
      <c r="J357" s="58">
        <v>0</v>
      </c>
      <c r="K357" s="58">
        <v>0</v>
      </c>
      <c r="L357" s="58">
        <v>0</v>
      </c>
      <c r="M357" s="58">
        <v>0</v>
      </c>
      <c r="N357" s="58">
        <v>0</v>
      </c>
      <c r="O357" s="58">
        <v>0</v>
      </c>
      <c r="P357" s="58">
        <v>0</v>
      </c>
      <c r="Q357" s="58">
        <v>0</v>
      </c>
      <c r="R357" s="58">
        <v>0</v>
      </c>
      <c r="S357" s="58">
        <v>0</v>
      </c>
      <c r="T357" s="58">
        <v>0</v>
      </c>
      <c r="U357" s="58">
        <v>0</v>
      </c>
      <c r="V357" s="58">
        <v>0</v>
      </c>
      <c r="W357" s="58">
        <v>0</v>
      </c>
      <c r="X357" s="58">
        <v>0</v>
      </c>
      <c r="Y357" s="58">
        <v>0</v>
      </c>
      <c r="Z357" s="58">
        <v>0</v>
      </c>
      <c r="AA357" s="58">
        <v>0</v>
      </c>
      <c r="AB357" s="58">
        <v>0</v>
      </c>
      <c r="AC357" s="58">
        <v>1</v>
      </c>
      <c r="AD357" s="58">
        <v>0</v>
      </c>
      <c r="AE357" s="58">
        <v>0</v>
      </c>
      <c r="AF357" s="58">
        <v>0</v>
      </c>
      <c r="AG357" s="58" t="str">
        <f>VLOOKUP(BHRAF201920[[#This Row],[OrgID]],'Practice Panel'!$A$14:$F$129,4,FALSE)</f>
        <v>Havering</v>
      </c>
      <c r="AH357" s="58" t="str">
        <f>VLOOKUP(BHRAF201920[[#This Row],[OrgID]],'Practice Panel'!$A$14:$F$129,6,FALSE)</f>
        <v>Havering North</v>
      </c>
    </row>
    <row r="358" spans="1:34">
      <c r="A358" s="1" t="s">
        <v>406</v>
      </c>
      <c r="B358" s="57">
        <v>44105</v>
      </c>
      <c r="C358" s="57">
        <v>44107</v>
      </c>
      <c r="D358" s="1" t="s">
        <v>66</v>
      </c>
      <c r="E358" s="58">
        <v>1577</v>
      </c>
      <c r="F358" s="58">
        <v>13</v>
      </c>
      <c r="G358" s="58">
        <v>13</v>
      </c>
      <c r="H358" s="1">
        <v>0</v>
      </c>
      <c r="I358" s="58">
        <v>0</v>
      </c>
      <c r="J358" s="58">
        <v>0</v>
      </c>
      <c r="K358" s="58">
        <v>0</v>
      </c>
      <c r="L358" s="58">
        <v>0</v>
      </c>
      <c r="M358" s="58">
        <v>0</v>
      </c>
      <c r="N358" s="58">
        <v>0</v>
      </c>
      <c r="O358" s="58">
        <v>0</v>
      </c>
      <c r="P358" s="58">
        <v>0</v>
      </c>
      <c r="Q358" s="58">
        <v>0</v>
      </c>
      <c r="R358" s="58">
        <v>0</v>
      </c>
      <c r="S358" s="58">
        <v>0</v>
      </c>
      <c r="T358" s="58">
        <v>0</v>
      </c>
      <c r="U358" s="58">
        <v>0</v>
      </c>
      <c r="V358" s="58">
        <v>0</v>
      </c>
      <c r="W358" s="58">
        <v>0</v>
      </c>
      <c r="X358" s="58">
        <v>0</v>
      </c>
      <c r="Y358" s="58">
        <v>0</v>
      </c>
      <c r="Z358" s="58">
        <v>0</v>
      </c>
      <c r="AA358" s="58">
        <v>0</v>
      </c>
      <c r="AB358" s="58">
        <v>0</v>
      </c>
      <c r="AC358" s="58">
        <v>3</v>
      </c>
      <c r="AD358" s="58">
        <v>0</v>
      </c>
      <c r="AE358" s="58">
        <v>0</v>
      </c>
      <c r="AF358" s="58">
        <v>0</v>
      </c>
      <c r="AG358" s="58" t="str">
        <f>VLOOKUP(BHRAF201920[[#This Row],[OrgID]],'Practice Panel'!$A$14:$F$129,4,FALSE)</f>
        <v>Barking</v>
      </c>
      <c r="AH358" s="58" t="str">
        <f>VLOOKUP(BHRAF201920[[#This Row],[OrgID]],'Practice Panel'!$A$14:$F$129,6,FALSE)</f>
        <v>West One</v>
      </c>
    </row>
    <row r="359" spans="1:34">
      <c r="A359" s="1" t="s">
        <v>406</v>
      </c>
      <c r="B359" s="57">
        <v>44105</v>
      </c>
      <c r="C359" s="57">
        <v>44107</v>
      </c>
      <c r="D359" s="1" t="s">
        <v>238</v>
      </c>
      <c r="E359" s="58">
        <v>1579</v>
      </c>
      <c r="F359" s="58">
        <v>6</v>
      </c>
      <c r="G359" s="58">
        <v>6</v>
      </c>
      <c r="H359" s="1">
        <v>0</v>
      </c>
      <c r="I359" s="58">
        <v>0</v>
      </c>
      <c r="J359" s="58">
        <v>0</v>
      </c>
      <c r="K359" s="58">
        <v>0</v>
      </c>
      <c r="L359" s="58">
        <v>0</v>
      </c>
      <c r="M359" s="58">
        <v>0</v>
      </c>
      <c r="N359" s="58">
        <v>0</v>
      </c>
      <c r="O359" s="58">
        <v>0</v>
      </c>
      <c r="P359" s="58">
        <v>0</v>
      </c>
      <c r="Q359" s="58">
        <v>0</v>
      </c>
      <c r="R359" s="58">
        <v>0</v>
      </c>
      <c r="S359" s="58">
        <v>0</v>
      </c>
      <c r="T359" s="58">
        <v>0</v>
      </c>
      <c r="U359" s="58">
        <v>0</v>
      </c>
      <c r="V359" s="58">
        <v>0</v>
      </c>
      <c r="W359" s="58">
        <v>0</v>
      </c>
      <c r="X359" s="58">
        <v>0</v>
      </c>
      <c r="Y359" s="58">
        <v>0</v>
      </c>
      <c r="Z359" s="58">
        <v>0</v>
      </c>
      <c r="AA359" s="58">
        <v>0</v>
      </c>
      <c r="AB359" s="58">
        <v>0</v>
      </c>
      <c r="AC359" s="58">
        <v>2</v>
      </c>
      <c r="AD359" s="58">
        <v>0</v>
      </c>
      <c r="AE359" s="58">
        <v>0</v>
      </c>
      <c r="AF359" s="58">
        <v>0</v>
      </c>
      <c r="AG359" s="58" t="str">
        <f>VLOOKUP(BHRAF201920[[#This Row],[OrgID]],'Practice Panel'!$A$14:$F$129,4,FALSE)</f>
        <v>Havering</v>
      </c>
      <c r="AH359" s="58" t="str">
        <f>VLOOKUP(BHRAF201920[[#This Row],[OrgID]],'Practice Panel'!$A$14:$F$129,6,FALSE)</f>
        <v>Havering Crest</v>
      </c>
    </row>
    <row r="360" spans="1:34">
      <c r="A360" s="1" t="s">
        <v>406</v>
      </c>
      <c r="B360" s="57">
        <v>44105</v>
      </c>
      <c r="C360" s="57">
        <v>44107</v>
      </c>
      <c r="D360" s="1" t="s">
        <v>262</v>
      </c>
      <c r="E360" s="58">
        <v>1377</v>
      </c>
      <c r="F360" s="58">
        <v>3</v>
      </c>
      <c r="G360" s="58">
        <v>3</v>
      </c>
      <c r="H360" s="1">
        <v>0</v>
      </c>
      <c r="I360" s="58">
        <v>0</v>
      </c>
      <c r="J360" s="58">
        <v>0</v>
      </c>
      <c r="K360" s="58">
        <v>0</v>
      </c>
      <c r="L360" s="58">
        <v>0</v>
      </c>
      <c r="M360" s="58">
        <v>0</v>
      </c>
      <c r="N360" s="58">
        <v>0</v>
      </c>
      <c r="O360" s="58">
        <v>0</v>
      </c>
      <c r="P360" s="58">
        <v>0</v>
      </c>
      <c r="Q360" s="58">
        <v>0</v>
      </c>
      <c r="R360" s="58">
        <v>0</v>
      </c>
      <c r="S360" s="58">
        <v>0</v>
      </c>
      <c r="T360" s="58">
        <v>0</v>
      </c>
      <c r="U360" s="58">
        <v>0</v>
      </c>
      <c r="V360" s="58">
        <v>0</v>
      </c>
      <c r="W360" s="58">
        <v>0</v>
      </c>
      <c r="X360" s="58">
        <v>0</v>
      </c>
      <c r="Y360" s="58">
        <v>0</v>
      </c>
      <c r="Z360" s="58">
        <v>0</v>
      </c>
      <c r="AA360" s="58">
        <v>0</v>
      </c>
      <c r="AB360" s="58">
        <v>0</v>
      </c>
      <c r="AC360" s="58">
        <v>2</v>
      </c>
      <c r="AD360" s="58">
        <v>0</v>
      </c>
      <c r="AE360" s="58">
        <v>0</v>
      </c>
      <c r="AF360" s="58">
        <v>0</v>
      </c>
      <c r="AG360" s="58" t="str">
        <f>VLOOKUP(BHRAF201920[[#This Row],[OrgID]],'Practice Panel'!$A$14:$F$129,4,FALSE)</f>
        <v>Havering</v>
      </c>
      <c r="AH360" s="58" t="str">
        <f>VLOOKUP(BHRAF201920[[#This Row],[OrgID]],'Practice Panel'!$A$14:$F$129,6,FALSE)</f>
        <v>Havering North</v>
      </c>
    </row>
    <row r="361" spans="1:34">
      <c r="A361" s="1" t="s">
        <v>406</v>
      </c>
      <c r="B361" s="57">
        <v>44105</v>
      </c>
      <c r="C361" s="57">
        <v>44107</v>
      </c>
      <c r="D361" s="1" t="s">
        <v>360</v>
      </c>
      <c r="E361" s="58">
        <v>3045</v>
      </c>
      <c r="F361" s="58">
        <v>10</v>
      </c>
      <c r="G361" s="58">
        <v>10</v>
      </c>
      <c r="H361" s="1">
        <v>0</v>
      </c>
      <c r="I361" s="58">
        <v>0</v>
      </c>
      <c r="J361" s="58">
        <v>0</v>
      </c>
      <c r="K361" s="58">
        <v>0</v>
      </c>
      <c r="L361" s="58">
        <v>0</v>
      </c>
      <c r="M361" s="58">
        <v>0</v>
      </c>
      <c r="N361" s="58">
        <v>0</v>
      </c>
      <c r="O361" s="58">
        <v>0</v>
      </c>
      <c r="P361" s="58">
        <v>0</v>
      </c>
      <c r="Q361" s="58">
        <v>0</v>
      </c>
      <c r="R361" s="58">
        <v>0</v>
      </c>
      <c r="S361" s="58">
        <v>0</v>
      </c>
      <c r="T361" s="58">
        <v>0</v>
      </c>
      <c r="U361" s="58">
        <v>0</v>
      </c>
      <c r="V361" s="58">
        <v>0</v>
      </c>
      <c r="W361" s="58">
        <v>0</v>
      </c>
      <c r="X361" s="58">
        <v>0</v>
      </c>
      <c r="Y361" s="58">
        <v>0</v>
      </c>
      <c r="Z361" s="58">
        <v>0</v>
      </c>
      <c r="AA361" s="58">
        <v>0</v>
      </c>
      <c r="AB361" s="58">
        <v>0</v>
      </c>
      <c r="AC361" s="58">
        <v>1</v>
      </c>
      <c r="AD361" s="58">
        <v>0</v>
      </c>
      <c r="AE361" s="58">
        <v>0</v>
      </c>
      <c r="AF361" s="58">
        <v>0</v>
      </c>
      <c r="AG361" s="58" t="str">
        <f>VLOOKUP(BHRAF201920[[#This Row],[OrgID]],'Practice Panel'!$A$14:$F$129,4,FALSE)</f>
        <v>Redbridge</v>
      </c>
      <c r="AH361" s="58" t="str">
        <f>VLOOKUP(BHRAF201920[[#This Row],[OrgID]],'Practice Panel'!$A$14:$F$129,6,FALSE)</f>
        <v>Seven Kings</v>
      </c>
    </row>
    <row r="362" spans="1:34">
      <c r="A362" s="1" t="s">
        <v>406</v>
      </c>
      <c r="B362" s="57">
        <v>44105</v>
      </c>
      <c r="C362" s="57">
        <v>44107</v>
      </c>
      <c r="D362" s="1" t="s">
        <v>356</v>
      </c>
      <c r="E362" s="58">
        <v>1661</v>
      </c>
      <c r="F362" s="58">
        <v>32</v>
      </c>
      <c r="G362" s="58">
        <v>32</v>
      </c>
      <c r="H362" s="1">
        <v>0</v>
      </c>
      <c r="I362" s="58">
        <v>0</v>
      </c>
      <c r="J362" s="58">
        <v>0</v>
      </c>
      <c r="K362" s="58">
        <v>0</v>
      </c>
      <c r="L362" s="58">
        <v>0</v>
      </c>
      <c r="M362" s="58">
        <v>0</v>
      </c>
      <c r="N362" s="58">
        <v>0</v>
      </c>
      <c r="O362" s="58">
        <v>0</v>
      </c>
      <c r="P362" s="58">
        <v>0</v>
      </c>
      <c r="Q362" s="58">
        <v>0</v>
      </c>
      <c r="R362" s="58">
        <v>0</v>
      </c>
      <c r="S362" s="58">
        <v>0</v>
      </c>
      <c r="T362" s="58">
        <v>0</v>
      </c>
      <c r="U362" s="58">
        <v>0</v>
      </c>
      <c r="V362" s="58">
        <v>0</v>
      </c>
      <c r="W362" s="58">
        <v>0</v>
      </c>
      <c r="X362" s="58">
        <v>0</v>
      </c>
      <c r="Y362" s="58">
        <v>0</v>
      </c>
      <c r="Z362" s="58">
        <v>0</v>
      </c>
      <c r="AA362" s="58">
        <v>0</v>
      </c>
      <c r="AB362" s="58">
        <v>0</v>
      </c>
      <c r="AC362" s="58">
        <v>2</v>
      </c>
      <c r="AD362" s="58">
        <v>0</v>
      </c>
      <c r="AE362" s="58">
        <v>0</v>
      </c>
      <c r="AF362" s="58">
        <v>0</v>
      </c>
      <c r="AG362" s="58" t="str">
        <f>VLOOKUP(BHRAF201920[[#This Row],[OrgID]],'Practice Panel'!$A$14:$F$129,4,FALSE)</f>
        <v>Redbridge</v>
      </c>
      <c r="AH362" s="58" t="str">
        <f>VLOOKUP(BHRAF201920[[#This Row],[OrgID]],'Practice Panel'!$A$14:$F$129,6,FALSE)</f>
        <v>Seven Kings</v>
      </c>
    </row>
    <row r="363" spans="1:34">
      <c r="A363" s="1" t="s">
        <v>406</v>
      </c>
      <c r="B363" s="57">
        <v>44105</v>
      </c>
      <c r="C363" s="57">
        <v>44107</v>
      </c>
      <c r="D363" s="1" t="s">
        <v>340</v>
      </c>
      <c r="E363" s="58">
        <v>1114</v>
      </c>
      <c r="F363" s="58">
        <v>5</v>
      </c>
      <c r="G363" s="58">
        <v>5</v>
      </c>
      <c r="H363" s="1">
        <v>0</v>
      </c>
      <c r="I363" s="58">
        <v>0</v>
      </c>
      <c r="J363" s="58">
        <v>0</v>
      </c>
      <c r="K363" s="58">
        <v>0</v>
      </c>
      <c r="L363" s="58">
        <v>0</v>
      </c>
      <c r="M363" s="58">
        <v>0</v>
      </c>
      <c r="N363" s="58">
        <v>0</v>
      </c>
      <c r="O363" s="58">
        <v>0</v>
      </c>
      <c r="P363" s="58">
        <v>0</v>
      </c>
      <c r="Q363" s="58">
        <v>0</v>
      </c>
      <c r="R363" s="58">
        <v>0</v>
      </c>
      <c r="S363" s="58">
        <v>0</v>
      </c>
      <c r="T363" s="58">
        <v>0</v>
      </c>
      <c r="U363" s="58">
        <v>0</v>
      </c>
      <c r="V363" s="58">
        <v>0</v>
      </c>
      <c r="W363" s="58">
        <v>0</v>
      </c>
      <c r="X363" s="58">
        <v>0</v>
      </c>
      <c r="Y363" s="58">
        <v>0</v>
      </c>
      <c r="Z363" s="58">
        <v>0</v>
      </c>
      <c r="AA363" s="58">
        <v>0</v>
      </c>
      <c r="AB363" s="58">
        <v>0</v>
      </c>
      <c r="AC363" s="58">
        <v>1</v>
      </c>
      <c r="AD363" s="58">
        <v>0</v>
      </c>
      <c r="AE363" s="58">
        <v>0</v>
      </c>
      <c r="AF363" s="58">
        <v>0</v>
      </c>
      <c r="AG363" s="58" t="str">
        <f>VLOOKUP(BHRAF201920[[#This Row],[OrgID]],'Practice Panel'!$A$14:$F$129,4,FALSE)</f>
        <v>Redbridge</v>
      </c>
      <c r="AH363" s="58" t="str">
        <f>VLOOKUP(BHRAF201920[[#This Row],[OrgID]],'Practice Panel'!$A$14:$F$129,6,FALSE)</f>
        <v>Fairlop</v>
      </c>
    </row>
    <row r="364" spans="1:34">
      <c r="A364" s="1" t="s">
        <v>406</v>
      </c>
      <c r="B364" s="57">
        <v>44105</v>
      </c>
      <c r="C364" s="57">
        <v>44107</v>
      </c>
      <c r="D364" s="1" t="s">
        <v>328</v>
      </c>
      <c r="E364" s="58">
        <v>537</v>
      </c>
      <c r="F364" s="58">
        <v>1</v>
      </c>
      <c r="G364" s="58">
        <v>1</v>
      </c>
      <c r="H364" s="1">
        <v>0</v>
      </c>
      <c r="I364" s="58">
        <v>0</v>
      </c>
      <c r="J364" s="58">
        <v>0</v>
      </c>
      <c r="K364" s="58">
        <v>0</v>
      </c>
      <c r="L364" s="58">
        <v>0</v>
      </c>
      <c r="M364" s="58">
        <v>0</v>
      </c>
      <c r="N364" s="58">
        <v>0</v>
      </c>
      <c r="O364" s="58">
        <v>0</v>
      </c>
      <c r="P364" s="58">
        <v>0</v>
      </c>
      <c r="Q364" s="58">
        <v>0</v>
      </c>
      <c r="R364" s="58">
        <v>0</v>
      </c>
      <c r="S364" s="58">
        <v>0</v>
      </c>
      <c r="T364" s="58">
        <v>0</v>
      </c>
      <c r="U364" s="58">
        <v>0</v>
      </c>
      <c r="V364" s="58">
        <v>0</v>
      </c>
      <c r="W364" s="58">
        <v>0</v>
      </c>
      <c r="X364" s="58">
        <v>0</v>
      </c>
      <c r="Y364" s="58">
        <v>0</v>
      </c>
      <c r="Z364" s="58">
        <v>0</v>
      </c>
      <c r="AA364" s="58">
        <v>0</v>
      </c>
      <c r="AB364" s="58">
        <v>0</v>
      </c>
      <c r="AC364" s="58">
        <v>2</v>
      </c>
      <c r="AD364" s="58">
        <v>0</v>
      </c>
      <c r="AE364" s="58">
        <v>0</v>
      </c>
      <c r="AF364" s="58">
        <v>0</v>
      </c>
      <c r="AG364" s="58" t="str">
        <f>VLOOKUP(BHRAF201920[[#This Row],[OrgID]],'Practice Panel'!$A$14:$F$129,4,FALSE)</f>
        <v>Redbridge</v>
      </c>
      <c r="AH364" s="58" t="str">
        <f>VLOOKUP(BHRAF201920[[#This Row],[OrgID]],'Practice Panel'!$A$14:$F$129,6,FALSE)</f>
        <v>Cranbrook</v>
      </c>
    </row>
    <row r="365" spans="1:34">
      <c r="A365" s="1" t="s">
        <v>406</v>
      </c>
      <c r="B365" s="57">
        <v>44105</v>
      </c>
      <c r="C365" s="57">
        <v>44107</v>
      </c>
      <c r="D365" s="1" t="s">
        <v>318</v>
      </c>
      <c r="E365" s="58">
        <v>3077</v>
      </c>
      <c r="F365" s="58">
        <v>47</v>
      </c>
      <c r="G365" s="58">
        <v>47</v>
      </c>
      <c r="H365" s="1">
        <v>0</v>
      </c>
      <c r="I365" s="58">
        <v>0</v>
      </c>
      <c r="J365" s="58">
        <v>0</v>
      </c>
      <c r="K365" s="58">
        <v>0</v>
      </c>
      <c r="L365" s="58">
        <v>0</v>
      </c>
      <c r="M365" s="58">
        <v>0</v>
      </c>
      <c r="N365" s="58">
        <v>0</v>
      </c>
      <c r="O365" s="58">
        <v>0</v>
      </c>
      <c r="P365" s="58">
        <v>0</v>
      </c>
      <c r="Q365" s="58">
        <v>0</v>
      </c>
      <c r="R365" s="58">
        <v>0</v>
      </c>
      <c r="S365" s="58">
        <v>0</v>
      </c>
      <c r="T365" s="58">
        <v>0</v>
      </c>
      <c r="U365" s="58">
        <v>0</v>
      </c>
      <c r="V365" s="58">
        <v>0</v>
      </c>
      <c r="W365" s="58">
        <v>0</v>
      </c>
      <c r="X365" s="58">
        <v>0</v>
      </c>
      <c r="Y365" s="58">
        <v>0</v>
      </c>
      <c r="Z365" s="58">
        <v>0</v>
      </c>
      <c r="AA365" s="58">
        <v>0</v>
      </c>
      <c r="AB365" s="58">
        <v>0</v>
      </c>
      <c r="AC365" s="58">
        <v>1</v>
      </c>
      <c r="AD365" s="58">
        <v>0</v>
      </c>
      <c r="AE365" s="58">
        <v>0</v>
      </c>
      <c r="AF365" s="58">
        <v>0</v>
      </c>
      <c r="AG365" s="58" t="str">
        <f>VLOOKUP(BHRAF201920[[#This Row],[OrgID]],'Practice Panel'!$A$14:$F$129,4,FALSE)</f>
        <v>Redbridge</v>
      </c>
      <c r="AH365" s="58" t="str">
        <f>VLOOKUP(BHRAF201920[[#This Row],[OrgID]],'Practice Panel'!$A$14:$F$129,6,FALSE)</f>
        <v>Cranbrook</v>
      </c>
    </row>
    <row r="366" spans="1:34">
      <c r="A366" s="1" t="s">
        <v>406</v>
      </c>
      <c r="B366" s="57">
        <v>44105</v>
      </c>
      <c r="C366" s="57">
        <v>44107</v>
      </c>
      <c r="D366" s="1" t="s">
        <v>324</v>
      </c>
      <c r="E366" s="58">
        <v>979</v>
      </c>
      <c r="F366" s="58">
        <v>6</v>
      </c>
      <c r="G366" s="58">
        <v>6</v>
      </c>
      <c r="H366" s="1">
        <v>0</v>
      </c>
      <c r="I366" s="58">
        <v>0</v>
      </c>
      <c r="J366" s="58">
        <v>0</v>
      </c>
      <c r="K366" s="58">
        <v>0</v>
      </c>
      <c r="L366" s="58">
        <v>0</v>
      </c>
      <c r="M366" s="58">
        <v>0</v>
      </c>
      <c r="N366" s="58">
        <v>0</v>
      </c>
      <c r="O366" s="58">
        <v>0</v>
      </c>
      <c r="P366" s="58">
        <v>0</v>
      </c>
      <c r="Q366" s="58">
        <v>0</v>
      </c>
      <c r="R366" s="58">
        <v>0</v>
      </c>
      <c r="S366" s="58">
        <v>0</v>
      </c>
      <c r="T366" s="58">
        <v>0</v>
      </c>
      <c r="U366" s="58">
        <v>0</v>
      </c>
      <c r="V366" s="58">
        <v>0</v>
      </c>
      <c r="W366" s="58">
        <v>0</v>
      </c>
      <c r="X366" s="58">
        <v>0</v>
      </c>
      <c r="Y366" s="58">
        <v>0</v>
      </c>
      <c r="Z366" s="58">
        <v>0</v>
      </c>
      <c r="AA366" s="58">
        <v>0</v>
      </c>
      <c r="AB366" s="58">
        <v>0</v>
      </c>
      <c r="AC366" s="58">
        <v>3</v>
      </c>
      <c r="AD366" s="58">
        <v>0</v>
      </c>
      <c r="AE366" s="58">
        <v>0</v>
      </c>
      <c r="AF366" s="58">
        <v>0</v>
      </c>
      <c r="AG366" s="58" t="str">
        <f>VLOOKUP(BHRAF201920[[#This Row],[OrgID]],'Practice Panel'!$A$14:$F$129,4,FALSE)</f>
        <v>Redbridge</v>
      </c>
      <c r="AH366" s="58" t="str">
        <f>VLOOKUP(BHRAF201920[[#This Row],[OrgID]],'Practice Panel'!$A$14:$F$129,6,FALSE)</f>
        <v>Cranbrook</v>
      </c>
    </row>
    <row r="367" spans="1:34">
      <c r="A367" s="1" t="s">
        <v>406</v>
      </c>
      <c r="B367" s="57">
        <v>44105</v>
      </c>
      <c r="C367" s="57">
        <v>44107</v>
      </c>
      <c r="D367" s="1" t="s">
        <v>390</v>
      </c>
      <c r="E367" s="58">
        <v>2091</v>
      </c>
      <c r="F367" s="58">
        <v>5</v>
      </c>
      <c r="G367" s="58">
        <v>5</v>
      </c>
      <c r="H367" s="1">
        <v>0</v>
      </c>
      <c r="I367" s="58">
        <v>0</v>
      </c>
      <c r="J367" s="58">
        <v>0</v>
      </c>
      <c r="K367" s="58">
        <v>0</v>
      </c>
      <c r="L367" s="58">
        <v>0</v>
      </c>
      <c r="M367" s="58">
        <v>0</v>
      </c>
      <c r="N367" s="58">
        <v>0</v>
      </c>
      <c r="O367" s="58">
        <v>0</v>
      </c>
      <c r="P367" s="58">
        <v>0</v>
      </c>
      <c r="Q367" s="58">
        <v>0</v>
      </c>
      <c r="R367" s="58">
        <v>0</v>
      </c>
      <c r="S367" s="58">
        <v>0</v>
      </c>
      <c r="T367" s="58">
        <v>0</v>
      </c>
      <c r="U367" s="58">
        <v>0</v>
      </c>
      <c r="V367" s="58">
        <v>0</v>
      </c>
      <c r="W367" s="58">
        <v>0</v>
      </c>
      <c r="X367" s="58">
        <v>0</v>
      </c>
      <c r="Y367" s="58">
        <v>0</v>
      </c>
      <c r="Z367" s="58">
        <v>0</v>
      </c>
      <c r="AA367" s="58">
        <v>0</v>
      </c>
      <c r="AB367" s="58">
        <v>0</v>
      </c>
      <c r="AC367" s="58">
        <v>2</v>
      </c>
      <c r="AD367" s="58">
        <v>0</v>
      </c>
      <c r="AE367" s="58">
        <v>0</v>
      </c>
      <c r="AF367" s="58">
        <v>0</v>
      </c>
      <c r="AG367" s="58" t="str">
        <f>VLOOKUP(BHRAF201920[[#This Row],[OrgID]],'Practice Panel'!$A$14:$F$129,4,FALSE)</f>
        <v>Redbridge</v>
      </c>
      <c r="AH367" s="58" t="str">
        <f>VLOOKUP(BHRAF201920[[#This Row],[OrgID]],'Practice Panel'!$A$14:$F$129,6,FALSE)</f>
        <v>Loxford</v>
      </c>
    </row>
    <row r="368" spans="1:34">
      <c r="A368" s="1" t="s">
        <v>406</v>
      </c>
      <c r="B368" s="57">
        <v>44105</v>
      </c>
      <c r="C368" s="57">
        <v>44107</v>
      </c>
      <c r="D368" s="1" t="s">
        <v>382</v>
      </c>
      <c r="E368" s="58">
        <v>511</v>
      </c>
      <c r="F368" s="58">
        <v>1</v>
      </c>
      <c r="G368" s="58">
        <v>1</v>
      </c>
      <c r="H368" s="1">
        <v>0</v>
      </c>
      <c r="I368" s="58">
        <v>0</v>
      </c>
      <c r="J368" s="58">
        <v>0</v>
      </c>
      <c r="K368" s="58">
        <v>0</v>
      </c>
      <c r="L368" s="58">
        <v>0</v>
      </c>
      <c r="M368" s="58">
        <v>0</v>
      </c>
      <c r="N368" s="58">
        <v>0</v>
      </c>
      <c r="O368" s="58">
        <v>0</v>
      </c>
      <c r="P368" s="58">
        <v>0</v>
      </c>
      <c r="Q368" s="58">
        <v>0</v>
      </c>
      <c r="R368" s="58">
        <v>0</v>
      </c>
      <c r="S368" s="58">
        <v>0</v>
      </c>
      <c r="T368" s="58">
        <v>0</v>
      </c>
      <c r="U368" s="58">
        <v>0</v>
      </c>
      <c r="V368" s="58">
        <v>0</v>
      </c>
      <c r="W368" s="58">
        <v>0</v>
      </c>
      <c r="X368" s="58">
        <v>0</v>
      </c>
      <c r="Y368" s="58">
        <v>0</v>
      </c>
      <c r="Z368" s="58">
        <v>0</v>
      </c>
      <c r="AA368" s="58">
        <v>0</v>
      </c>
      <c r="AB368" s="58">
        <v>0</v>
      </c>
      <c r="AC368" s="58">
        <v>1</v>
      </c>
      <c r="AD368" s="58">
        <v>0</v>
      </c>
      <c r="AE368" s="58">
        <v>0</v>
      </c>
      <c r="AF368" s="58">
        <v>0</v>
      </c>
      <c r="AG368" s="58" t="str">
        <f>VLOOKUP(BHRAF201920[[#This Row],[OrgID]],'Practice Panel'!$A$14:$F$129,4,FALSE)</f>
        <v>Redbridge</v>
      </c>
      <c r="AH368" s="58" t="str">
        <f>VLOOKUP(BHRAF201920[[#This Row],[OrgID]],'Practice Panel'!$A$14:$F$129,6,FALSE)</f>
        <v>Wanstead &amp; Woodford</v>
      </c>
    </row>
    <row r="369" spans="1:34">
      <c r="A369" s="1" t="s">
        <v>406</v>
      </c>
      <c r="B369" s="57">
        <v>44105</v>
      </c>
      <c r="C369" s="57">
        <v>44107</v>
      </c>
      <c r="D369" s="1" t="s">
        <v>316</v>
      </c>
      <c r="E369" s="58">
        <v>1806</v>
      </c>
      <c r="F369" s="58">
        <v>17</v>
      </c>
      <c r="G369" s="58">
        <v>17</v>
      </c>
      <c r="H369" s="1">
        <v>0</v>
      </c>
      <c r="I369" s="58">
        <v>0</v>
      </c>
      <c r="J369" s="58">
        <v>0</v>
      </c>
      <c r="K369" s="58">
        <v>0</v>
      </c>
      <c r="L369" s="58">
        <v>0</v>
      </c>
      <c r="M369" s="58">
        <v>0</v>
      </c>
      <c r="N369" s="58">
        <v>0</v>
      </c>
      <c r="O369" s="58">
        <v>0</v>
      </c>
      <c r="P369" s="58">
        <v>0</v>
      </c>
      <c r="Q369" s="58">
        <v>0</v>
      </c>
      <c r="R369" s="58">
        <v>0</v>
      </c>
      <c r="S369" s="58">
        <v>0</v>
      </c>
      <c r="T369" s="58">
        <v>0</v>
      </c>
      <c r="U369" s="58">
        <v>0</v>
      </c>
      <c r="V369" s="58">
        <v>0</v>
      </c>
      <c r="W369" s="58">
        <v>0</v>
      </c>
      <c r="X369" s="58">
        <v>0</v>
      </c>
      <c r="Y369" s="58">
        <v>0</v>
      </c>
      <c r="Z369" s="58">
        <v>0</v>
      </c>
      <c r="AA369" s="58">
        <v>0</v>
      </c>
      <c r="AB369" s="58">
        <v>0</v>
      </c>
      <c r="AC369" s="58">
        <v>1</v>
      </c>
      <c r="AD369" s="58">
        <v>0</v>
      </c>
      <c r="AE369" s="58">
        <v>0</v>
      </c>
      <c r="AF369" s="58">
        <v>0</v>
      </c>
      <c r="AG369" s="58" t="str">
        <f>VLOOKUP(BHRAF201920[[#This Row],[OrgID]],'Practice Panel'!$A$14:$F$129,4,FALSE)</f>
        <v>Redbridge</v>
      </c>
      <c r="AH369" s="58" t="str">
        <f>VLOOKUP(BHRAF201920[[#This Row],[OrgID]],'Practice Panel'!$A$14:$F$129,6,FALSE)</f>
        <v>Cranbrook</v>
      </c>
    </row>
    <row r="370" spans="1:34">
      <c r="A370" s="1" t="s">
        <v>406</v>
      </c>
      <c r="B370" s="57">
        <v>44105</v>
      </c>
      <c r="C370" s="57">
        <v>44107</v>
      </c>
      <c r="D370" s="1" t="s">
        <v>358</v>
      </c>
      <c r="E370" s="58">
        <v>874</v>
      </c>
      <c r="F370" s="58">
        <v>1</v>
      </c>
      <c r="G370" s="58">
        <v>1</v>
      </c>
      <c r="H370" s="1">
        <v>0</v>
      </c>
      <c r="I370" s="58">
        <v>0</v>
      </c>
      <c r="J370" s="58">
        <v>0</v>
      </c>
      <c r="K370" s="58">
        <v>0</v>
      </c>
      <c r="L370" s="58">
        <v>0</v>
      </c>
      <c r="M370" s="58">
        <v>0</v>
      </c>
      <c r="N370" s="58">
        <v>0</v>
      </c>
      <c r="O370" s="58">
        <v>0</v>
      </c>
      <c r="P370" s="58">
        <v>0</v>
      </c>
      <c r="Q370" s="58">
        <v>0</v>
      </c>
      <c r="R370" s="58">
        <v>0</v>
      </c>
      <c r="S370" s="58">
        <v>0</v>
      </c>
      <c r="T370" s="58">
        <v>0</v>
      </c>
      <c r="U370" s="58">
        <v>0</v>
      </c>
      <c r="V370" s="58">
        <v>0</v>
      </c>
      <c r="W370" s="58">
        <v>0</v>
      </c>
      <c r="X370" s="58">
        <v>0</v>
      </c>
      <c r="Y370" s="58">
        <v>0</v>
      </c>
      <c r="Z370" s="58">
        <v>0</v>
      </c>
      <c r="AA370" s="58">
        <v>0</v>
      </c>
      <c r="AB370" s="58">
        <v>0</v>
      </c>
      <c r="AC370" s="58">
        <v>2</v>
      </c>
      <c r="AD370" s="58">
        <v>0</v>
      </c>
      <c r="AE370" s="58">
        <v>0</v>
      </c>
      <c r="AF370" s="58">
        <v>0</v>
      </c>
      <c r="AG370" s="58" t="str">
        <f>VLOOKUP(BHRAF201920[[#This Row],[OrgID]],'Practice Panel'!$A$14:$F$129,4,FALSE)</f>
        <v>Redbridge</v>
      </c>
      <c r="AH370" s="58" t="str">
        <f>VLOOKUP(BHRAF201920[[#This Row],[OrgID]],'Practice Panel'!$A$14:$F$129,6,FALSE)</f>
        <v>Seven Kings</v>
      </c>
    </row>
    <row r="371" spans="1:34">
      <c r="A371" s="1" t="s">
        <v>406</v>
      </c>
      <c r="B371" s="57">
        <v>44105</v>
      </c>
      <c r="C371" s="57">
        <v>44107</v>
      </c>
      <c r="D371" s="1" t="s">
        <v>366</v>
      </c>
      <c r="E371" s="58">
        <v>3419</v>
      </c>
      <c r="F371" s="58">
        <v>13</v>
      </c>
      <c r="G371" s="58">
        <v>13</v>
      </c>
      <c r="H371" s="1">
        <v>0</v>
      </c>
      <c r="I371" s="58">
        <v>0</v>
      </c>
      <c r="J371" s="58">
        <v>0</v>
      </c>
      <c r="K371" s="58">
        <v>0</v>
      </c>
      <c r="L371" s="58">
        <v>0</v>
      </c>
      <c r="M371" s="58">
        <v>0</v>
      </c>
      <c r="N371" s="58">
        <v>0</v>
      </c>
      <c r="O371" s="58">
        <v>0</v>
      </c>
      <c r="P371" s="58">
        <v>0</v>
      </c>
      <c r="Q371" s="58">
        <v>0</v>
      </c>
      <c r="R371" s="58">
        <v>0</v>
      </c>
      <c r="S371" s="58">
        <v>0</v>
      </c>
      <c r="T371" s="58">
        <v>0</v>
      </c>
      <c r="U371" s="58">
        <v>0</v>
      </c>
      <c r="V371" s="58">
        <v>0</v>
      </c>
      <c r="W371" s="58">
        <v>0</v>
      </c>
      <c r="X371" s="58">
        <v>0</v>
      </c>
      <c r="Y371" s="58">
        <v>0</v>
      </c>
      <c r="Z371" s="58">
        <v>0</v>
      </c>
      <c r="AA371" s="58">
        <v>0</v>
      </c>
      <c r="AB371" s="58">
        <v>0</v>
      </c>
      <c r="AC371" s="58">
        <v>4</v>
      </c>
      <c r="AD371" s="58">
        <v>0</v>
      </c>
      <c r="AE371" s="58">
        <v>0</v>
      </c>
      <c r="AF371" s="58">
        <v>0</v>
      </c>
      <c r="AG371" s="58" t="str">
        <f>VLOOKUP(BHRAF201920[[#This Row],[OrgID]],'Practice Panel'!$A$14:$F$129,4,FALSE)</f>
        <v>Redbridge</v>
      </c>
      <c r="AH371" s="58" t="str">
        <f>VLOOKUP(BHRAF201920[[#This Row],[OrgID]],'Practice Panel'!$A$14:$F$129,6,FALSE)</f>
        <v>Wanstead &amp; Woodford</v>
      </c>
    </row>
    <row r="372" spans="1:34">
      <c r="A372" s="1" t="s">
        <v>406</v>
      </c>
      <c r="B372" s="57">
        <v>44105</v>
      </c>
      <c r="C372" s="57">
        <v>44107</v>
      </c>
      <c r="D372" s="1" t="s">
        <v>352</v>
      </c>
      <c r="E372" s="58">
        <v>1701</v>
      </c>
      <c r="F372" s="58">
        <v>72</v>
      </c>
      <c r="G372" s="58">
        <v>72</v>
      </c>
      <c r="H372" s="1">
        <v>0</v>
      </c>
      <c r="I372" s="58">
        <v>0</v>
      </c>
      <c r="J372" s="58">
        <v>0</v>
      </c>
      <c r="K372" s="58">
        <v>0</v>
      </c>
      <c r="L372" s="58">
        <v>0</v>
      </c>
      <c r="M372" s="58">
        <v>0</v>
      </c>
      <c r="N372" s="58">
        <v>0</v>
      </c>
      <c r="O372" s="58">
        <v>0</v>
      </c>
      <c r="P372" s="58">
        <v>0</v>
      </c>
      <c r="Q372" s="58">
        <v>0</v>
      </c>
      <c r="R372" s="58">
        <v>0</v>
      </c>
      <c r="S372" s="58">
        <v>0</v>
      </c>
      <c r="T372" s="58">
        <v>0</v>
      </c>
      <c r="U372" s="58">
        <v>0</v>
      </c>
      <c r="V372" s="58">
        <v>0</v>
      </c>
      <c r="W372" s="58">
        <v>0</v>
      </c>
      <c r="X372" s="58">
        <v>0</v>
      </c>
      <c r="Y372" s="58">
        <v>0</v>
      </c>
      <c r="Z372" s="58">
        <v>0</v>
      </c>
      <c r="AA372" s="58">
        <v>0</v>
      </c>
      <c r="AB372" s="58">
        <v>0</v>
      </c>
      <c r="AC372" s="58">
        <v>4</v>
      </c>
      <c r="AD372" s="58">
        <v>0</v>
      </c>
      <c r="AE372" s="58">
        <v>0</v>
      </c>
      <c r="AF372" s="58">
        <v>0</v>
      </c>
      <c r="AG372" s="58" t="str">
        <f>VLOOKUP(BHRAF201920[[#This Row],[OrgID]],'Practice Panel'!$A$14:$F$129,4,FALSE)</f>
        <v>Redbridge</v>
      </c>
      <c r="AH372" s="58" t="str">
        <f>VLOOKUP(BHRAF201920[[#This Row],[OrgID]],'Practice Panel'!$A$14:$F$129,6,FALSE)</f>
        <v>Seven Kings</v>
      </c>
    </row>
    <row r="373" spans="1:34">
      <c r="A373" s="1" t="s">
        <v>406</v>
      </c>
      <c r="B373" s="57">
        <v>44105</v>
      </c>
      <c r="C373" s="57">
        <v>44107</v>
      </c>
      <c r="D373" s="1" t="s">
        <v>336</v>
      </c>
      <c r="E373" s="58">
        <v>1089</v>
      </c>
      <c r="F373" s="58">
        <v>3</v>
      </c>
      <c r="G373" s="58">
        <v>3</v>
      </c>
      <c r="H373" s="1">
        <v>0</v>
      </c>
      <c r="I373" s="58">
        <v>0</v>
      </c>
      <c r="J373" s="58">
        <v>0</v>
      </c>
      <c r="K373" s="58">
        <v>0</v>
      </c>
      <c r="L373" s="58">
        <v>0</v>
      </c>
      <c r="M373" s="58">
        <v>0</v>
      </c>
      <c r="N373" s="58">
        <v>0</v>
      </c>
      <c r="O373" s="58">
        <v>0</v>
      </c>
      <c r="P373" s="58">
        <v>0</v>
      </c>
      <c r="Q373" s="58">
        <v>0</v>
      </c>
      <c r="R373" s="58">
        <v>0</v>
      </c>
      <c r="S373" s="58">
        <v>0</v>
      </c>
      <c r="T373" s="58">
        <v>0</v>
      </c>
      <c r="U373" s="58">
        <v>0</v>
      </c>
      <c r="V373" s="58">
        <v>0</v>
      </c>
      <c r="W373" s="58">
        <v>0</v>
      </c>
      <c r="X373" s="58">
        <v>0</v>
      </c>
      <c r="Y373" s="58">
        <v>0</v>
      </c>
      <c r="Z373" s="58">
        <v>0</v>
      </c>
      <c r="AA373" s="58">
        <v>0</v>
      </c>
      <c r="AB373" s="58">
        <v>0</v>
      </c>
      <c r="AC373" s="58">
        <v>1</v>
      </c>
      <c r="AD373" s="58">
        <v>0</v>
      </c>
      <c r="AE373" s="58">
        <v>0</v>
      </c>
      <c r="AF373" s="58">
        <v>0</v>
      </c>
      <c r="AG373" s="58" t="str">
        <f>VLOOKUP(BHRAF201920[[#This Row],[OrgID]],'Practice Panel'!$A$14:$F$129,4,FALSE)</f>
        <v>Redbridge</v>
      </c>
      <c r="AH373" s="58" t="str">
        <f>VLOOKUP(BHRAF201920[[#This Row],[OrgID]],'Practice Panel'!$A$14:$F$129,6,FALSE)</f>
        <v>Fairlop</v>
      </c>
    </row>
    <row r="374" spans="1:34">
      <c r="A374" s="1" t="s">
        <v>406</v>
      </c>
      <c r="B374" s="57">
        <v>44105</v>
      </c>
      <c r="C374" s="57">
        <v>44107</v>
      </c>
      <c r="D374" s="1" t="s">
        <v>334</v>
      </c>
      <c r="E374" s="58">
        <v>1982</v>
      </c>
      <c r="F374" s="58">
        <v>5</v>
      </c>
      <c r="G374" s="58">
        <v>5</v>
      </c>
      <c r="H374" s="1">
        <v>0</v>
      </c>
      <c r="I374" s="58">
        <v>0</v>
      </c>
      <c r="J374" s="58">
        <v>0</v>
      </c>
      <c r="K374" s="58">
        <v>0</v>
      </c>
      <c r="L374" s="58">
        <v>0</v>
      </c>
      <c r="M374" s="58">
        <v>0</v>
      </c>
      <c r="N374" s="58">
        <v>0</v>
      </c>
      <c r="O374" s="58">
        <v>0</v>
      </c>
      <c r="P374" s="58">
        <v>0</v>
      </c>
      <c r="Q374" s="58">
        <v>0</v>
      </c>
      <c r="R374" s="58">
        <v>0</v>
      </c>
      <c r="S374" s="58">
        <v>0</v>
      </c>
      <c r="T374" s="58">
        <v>0</v>
      </c>
      <c r="U374" s="58">
        <v>0</v>
      </c>
      <c r="V374" s="58">
        <v>0</v>
      </c>
      <c r="W374" s="58">
        <v>0</v>
      </c>
      <c r="X374" s="58">
        <v>0</v>
      </c>
      <c r="Y374" s="58">
        <v>0</v>
      </c>
      <c r="Z374" s="58">
        <v>0</v>
      </c>
      <c r="AA374" s="58">
        <v>0</v>
      </c>
      <c r="AB374" s="58">
        <v>0</v>
      </c>
      <c r="AC374" s="58">
        <v>4</v>
      </c>
      <c r="AD374" s="58">
        <v>0</v>
      </c>
      <c r="AE374" s="58">
        <v>0</v>
      </c>
      <c r="AF374" s="58">
        <v>0</v>
      </c>
      <c r="AG374" s="58" t="str">
        <f>VLOOKUP(BHRAF201920[[#This Row],[OrgID]],'Practice Panel'!$A$14:$F$129,4,FALSE)</f>
        <v>Redbridge</v>
      </c>
      <c r="AH374" s="58" t="str">
        <f>VLOOKUP(BHRAF201920[[#This Row],[OrgID]],'Practice Panel'!$A$14:$F$129,6,FALSE)</f>
        <v>Fairlop</v>
      </c>
    </row>
    <row r="375" spans="1:34">
      <c r="A375" s="1" t="s">
        <v>406</v>
      </c>
      <c r="B375" s="57">
        <v>44105</v>
      </c>
      <c r="C375" s="57">
        <v>44107</v>
      </c>
      <c r="D375" s="1" t="s">
        <v>332</v>
      </c>
      <c r="E375" s="58">
        <v>1921</v>
      </c>
      <c r="F375" s="58">
        <v>74</v>
      </c>
      <c r="G375" s="58">
        <v>74</v>
      </c>
      <c r="H375" s="1">
        <v>0</v>
      </c>
      <c r="I375" s="58">
        <v>0</v>
      </c>
      <c r="J375" s="58">
        <v>0</v>
      </c>
      <c r="K375" s="58">
        <v>0</v>
      </c>
      <c r="L375" s="58">
        <v>0</v>
      </c>
      <c r="M375" s="58">
        <v>0</v>
      </c>
      <c r="N375" s="58">
        <v>0</v>
      </c>
      <c r="O375" s="58">
        <v>0</v>
      </c>
      <c r="P375" s="58">
        <v>0</v>
      </c>
      <c r="Q375" s="58">
        <v>0</v>
      </c>
      <c r="R375" s="58">
        <v>0</v>
      </c>
      <c r="S375" s="58">
        <v>0</v>
      </c>
      <c r="T375" s="58">
        <v>0</v>
      </c>
      <c r="U375" s="58">
        <v>0</v>
      </c>
      <c r="V375" s="58">
        <v>0</v>
      </c>
      <c r="W375" s="58">
        <v>0</v>
      </c>
      <c r="X375" s="58">
        <v>0</v>
      </c>
      <c r="Y375" s="58">
        <v>0</v>
      </c>
      <c r="Z375" s="58">
        <v>0</v>
      </c>
      <c r="AA375" s="58">
        <v>0</v>
      </c>
      <c r="AB375" s="58">
        <v>0</v>
      </c>
      <c r="AC375" s="58">
        <v>0</v>
      </c>
      <c r="AD375" s="58">
        <v>0</v>
      </c>
      <c r="AE375" s="58">
        <v>0</v>
      </c>
      <c r="AF375" s="58">
        <v>0</v>
      </c>
      <c r="AG375" s="58" t="str">
        <f>VLOOKUP(BHRAF201920[[#This Row],[OrgID]],'Practice Panel'!$A$14:$F$129,4,FALSE)</f>
        <v>Redbridge</v>
      </c>
      <c r="AH375" s="58" t="str">
        <f>VLOOKUP(BHRAF201920[[#This Row],[OrgID]],'Practice Panel'!$A$14:$F$129,6,FALSE)</f>
        <v>Fairlop</v>
      </c>
    </row>
    <row r="376" spans="1:34">
      <c r="A376" s="1" t="s">
        <v>406</v>
      </c>
      <c r="B376" s="57">
        <v>44105</v>
      </c>
      <c r="C376" s="57">
        <v>44107</v>
      </c>
      <c r="D376" s="1" t="s">
        <v>376</v>
      </c>
      <c r="E376" s="58">
        <v>1257</v>
      </c>
      <c r="F376" s="58">
        <v>33</v>
      </c>
      <c r="G376" s="58">
        <v>33</v>
      </c>
      <c r="H376" s="1">
        <v>0</v>
      </c>
      <c r="I376" s="58">
        <v>0</v>
      </c>
      <c r="J376" s="58">
        <v>0</v>
      </c>
      <c r="K376" s="58">
        <v>0</v>
      </c>
      <c r="L376" s="58">
        <v>0</v>
      </c>
      <c r="M376" s="58">
        <v>0</v>
      </c>
      <c r="N376" s="58">
        <v>0</v>
      </c>
      <c r="O376" s="58">
        <v>0</v>
      </c>
      <c r="P376" s="58">
        <v>0</v>
      </c>
      <c r="Q376" s="58">
        <v>0</v>
      </c>
      <c r="R376" s="58">
        <v>0</v>
      </c>
      <c r="S376" s="58">
        <v>0</v>
      </c>
      <c r="T376" s="58">
        <v>0</v>
      </c>
      <c r="U376" s="58">
        <v>0</v>
      </c>
      <c r="V376" s="58">
        <v>0</v>
      </c>
      <c r="W376" s="58">
        <v>0</v>
      </c>
      <c r="X376" s="58">
        <v>0</v>
      </c>
      <c r="Y376" s="58">
        <v>0</v>
      </c>
      <c r="Z376" s="58">
        <v>0</v>
      </c>
      <c r="AA376" s="58">
        <v>0</v>
      </c>
      <c r="AB376" s="58">
        <v>0</v>
      </c>
      <c r="AC376" s="58">
        <v>3</v>
      </c>
      <c r="AD376" s="58">
        <v>0</v>
      </c>
      <c r="AE376" s="58">
        <v>0</v>
      </c>
      <c r="AF376" s="58">
        <v>0</v>
      </c>
      <c r="AG376" s="58" t="str">
        <f>VLOOKUP(BHRAF201920[[#This Row],[OrgID]],'Practice Panel'!$A$14:$F$129,4,FALSE)</f>
        <v>Redbridge</v>
      </c>
      <c r="AH376" s="58" t="str">
        <f>VLOOKUP(BHRAF201920[[#This Row],[OrgID]],'Practice Panel'!$A$14:$F$129,6,FALSE)</f>
        <v>Wanstead &amp; Woodford</v>
      </c>
    </row>
    <row r="377" spans="1:34">
      <c r="A377" s="1" t="s">
        <v>406</v>
      </c>
      <c r="B377" s="57">
        <v>44105</v>
      </c>
      <c r="C377" s="57">
        <v>44107</v>
      </c>
      <c r="D377" s="1" t="s">
        <v>398</v>
      </c>
      <c r="E377" s="58">
        <v>5918</v>
      </c>
      <c r="F377" s="58">
        <v>122</v>
      </c>
      <c r="G377" s="58">
        <v>122</v>
      </c>
      <c r="H377" s="1">
        <v>0</v>
      </c>
      <c r="I377" s="58">
        <v>0</v>
      </c>
      <c r="J377" s="58">
        <v>0</v>
      </c>
      <c r="K377" s="58">
        <v>0</v>
      </c>
      <c r="L377" s="58">
        <v>0</v>
      </c>
      <c r="M377" s="58">
        <v>0</v>
      </c>
      <c r="N377" s="58">
        <v>0</v>
      </c>
      <c r="O377" s="58">
        <v>0</v>
      </c>
      <c r="P377" s="58">
        <v>0</v>
      </c>
      <c r="Q377" s="58">
        <v>0</v>
      </c>
      <c r="R377" s="58">
        <v>0</v>
      </c>
      <c r="S377" s="58">
        <v>0</v>
      </c>
      <c r="T377" s="58">
        <v>0</v>
      </c>
      <c r="U377" s="58">
        <v>0</v>
      </c>
      <c r="V377" s="58">
        <v>0</v>
      </c>
      <c r="W377" s="58">
        <v>0</v>
      </c>
      <c r="X377" s="58">
        <v>0</v>
      </c>
      <c r="Y377" s="58">
        <v>0</v>
      </c>
      <c r="Z377" s="58">
        <v>0</v>
      </c>
      <c r="AA377" s="58">
        <v>0</v>
      </c>
      <c r="AB377" s="58">
        <v>0</v>
      </c>
      <c r="AC377" s="58">
        <v>7</v>
      </c>
      <c r="AD377" s="58">
        <v>0</v>
      </c>
      <c r="AE377" s="58">
        <v>0</v>
      </c>
      <c r="AF377" s="58">
        <v>0</v>
      </c>
      <c r="AG377" s="58" t="str">
        <f>VLOOKUP(BHRAF201920[[#This Row],[OrgID]],'Practice Panel'!$A$14:$F$129,4,FALSE)</f>
        <v>Redbridge</v>
      </c>
      <c r="AH377" s="58" t="str">
        <f>VLOOKUP(BHRAF201920[[#This Row],[OrgID]],'Practice Panel'!$A$14:$F$129,6,FALSE)</f>
        <v>NewCross Alliance</v>
      </c>
    </row>
    <row r="378" spans="1:34">
      <c r="A378" s="1" t="s">
        <v>406</v>
      </c>
      <c r="B378" s="57">
        <v>44105</v>
      </c>
      <c r="C378" s="57">
        <v>44107</v>
      </c>
      <c r="D378" s="1" t="s">
        <v>344</v>
      </c>
      <c r="E378" s="58">
        <v>4320</v>
      </c>
      <c r="F378" s="58">
        <v>55</v>
      </c>
      <c r="G378" s="58">
        <v>55</v>
      </c>
      <c r="H378" s="1">
        <v>0</v>
      </c>
      <c r="I378" s="58">
        <v>0</v>
      </c>
      <c r="J378" s="58">
        <v>0</v>
      </c>
      <c r="K378" s="58">
        <v>0</v>
      </c>
      <c r="L378" s="58">
        <v>0</v>
      </c>
      <c r="M378" s="58">
        <v>0</v>
      </c>
      <c r="N378" s="58">
        <v>0</v>
      </c>
      <c r="O378" s="58">
        <v>0</v>
      </c>
      <c r="P378" s="58">
        <v>0</v>
      </c>
      <c r="Q378" s="58">
        <v>0</v>
      </c>
      <c r="R378" s="58">
        <v>0</v>
      </c>
      <c r="S378" s="58">
        <v>0</v>
      </c>
      <c r="T378" s="58">
        <v>0</v>
      </c>
      <c r="U378" s="58">
        <v>0</v>
      </c>
      <c r="V378" s="58">
        <v>0</v>
      </c>
      <c r="W378" s="58">
        <v>0</v>
      </c>
      <c r="X378" s="58">
        <v>0</v>
      </c>
      <c r="Y378" s="58">
        <v>0</v>
      </c>
      <c r="Z378" s="58">
        <v>0</v>
      </c>
      <c r="AA378" s="58">
        <v>0</v>
      </c>
      <c r="AB378" s="58">
        <v>0</v>
      </c>
      <c r="AC378" s="58">
        <v>5</v>
      </c>
      <c r="AD378" s="58">
        <v>0</v>
      </c>
      <c r="AE378" s="58">
        <v>0</v>
      </c>
      <c r="AF378" s="58">
        <v>0</v>
      </c>
      <c r="AG378" s="58" t="str">
        <f>VLOOKUP(BHRAF201920[[#This Row],[OrgID]],'Practice Panel'!$A$14:$F$129,4,FALSE)</f>
        <v>Redbridge</v>
      </c>
      <c r="AH378" s="58" t="str">
        <f>VLOOKUP(BHRAF201920[[#This Row],[OrgID]],'Practice Panel'!$A$14:$F$129,6,FALSE)</f>
        <v>Fairlop</v>
      </c>
    </row>
    <row r="379" spans="1:34">
      <c r="A379" s="1" t="s">
        <v>406</v>
      </c>
      <c r="B379" s="57">
        <v>44105</v>
      </c>
      <c r="C379" s="57">
        <v>44107</v>
      </c>
      <c r="D379" s="1" t="s">
        <v>338</v>
      </c>
      <c r="E379" s="58">
        <v>992</v>
      </c>
      <c r="F379" s="58">
        <v>5</v>
      </c>
      <c r="G379" s="58">
        <v>5</v>
      </c>
      <c r="H379" s="1">
        <v>0</v>
      </c>
      <c r="I379" s="58">
        <v>0</v>
      </c>
      <c r="J379" s="58">
        <v>0</v>
      </c>
      <c r="K379" s="58">
        <v>0</v>
      </c>
      <c r="L379" s="58">
        <v>0</v>
      </c>
      <c r="M379" s="58">
        <v>0</v>
      </c>
      <c r="N379" s="58">
        <v>0</v>
      </c>
      <c r="O379" s="58">
        <v>0</v>
      </c>
      <c r="P379" s="58">
        <v>0</v>
      </c>
      <c r="Q379" s="58">
        <v>0</v>
      </c>
      <c r="R379" s="58">
        <v>0</v>
      </c>
      <c r="S379" s="58">
        <v>0</v>
      </c>
      <c r="T379" s="58">
        <v>0</v>
      </c>
      <c r="U379" s="58">
        <v>0</v>
      </c>
      <c r="V379" s="58">
        <v>0</v>
      </c>
      <c r="W379" s="58">
        <v>0</v>
      </c>
      <c r="X379" s="58">
        <v>0</v>
      </c>
      <c r="Y379" s="58">
        <v>0</v>
      </c>
      <c r="Z379" s="58">
        <v>0</v>
      </c>
      <c r="AA379" s="58">
        <v>0</v>
      </c>
      <c r="AB379" s="58">
        <v>0</v>
      </c>
      <c r="AC379" s="58">
        <v>2</v>
      </c>
      <c r="AD379" s="58">
        <v>0</v>
      </c>
      <c r="AE379" s="58">
        <v>0</v>
      </c>
      <c r="AF379" s="58">
        <v>0</v>
      </c>
      <c r="AG379" s="58" t="str">
        <f>VLOOKUP(BHRAF201920[[#This Row],[OrgID]],'Practice Panel'!$A$14:$F$129,4,FALSE)</f>
        <v>Redbridge</v>
      </c>
      <c r="AH379" s="58" t="str">
        <f>VLOOKUP(BHRAF201920[[#This Row],[OrgID]],'Practice Panel'!$A$14:$F$129,6,FALSE)</f>
        <v>Fairlop</v>
      </c>
    </row>
    <row r="380" spans="1:34">
      <c r="A380" s="1" t="s">
        <v>406</v>
      </c>
      <c r="B380" s="57">
        <v>44105</v>
      </c>
      <c r="C380" s="57">
        <v>44107</v>
      </c>
      <c r="D380" s="1" t="s">
        <v>300</v>
      </c>
      <c r="E380" s="58">
        <v>1964</v>
      </c>
      <c r="F380" s="58">
        <v>12</v>
      </c>
      <c r="G380" s="58">
        <v>12</v>
      </c>
      <c r="H380" s="1">
        <v>0</v>
      </c>
      <c r="I380" s="58">
        <v>0</v>
      </c>
      <c r="J380" s="58">
        <v>0</v>
      </c>
      <c r="K380" s="58">
        <v>0</v>
      </c>
      <c r="L380" s="58">
        <v>0</v>
      </c>
      <c r="M380" s="58">
        <v>0</v>
      </c>
      <c r="N380" s="58">
        <v>0</v>
      </c>
      <c r="O380" s="58">
        <v>0</v>
      </c>
      <c r="P380" s="58">
        <v>0</v>
      </c>
      <c r="Q380" s="58">
        <v>0</v>
      </c>
      <c r="R380" s="58">
        <v>0</v>
      </c>
      <c r="S380" s="58">
        <v>0</v>
      </c>
      <c r="T380" s="58">
        <v>0</v>
      </c>
      <c r="U380" s="58">
        <v>0</v>
      </c>
      <c r="V380" s="58">
        <v>0</v>
      </c>
      <c r="W380" s="58">
        <v>0</v>
      </c>
      <c r="X380" s="58">
        <v>0</v>
      </c>
      <c r="Y380" s="58">
        <v>0</v>
      </c>
      <c r="Z380" s="58">
        <v>0</v>
      </c>
      <c r="AA380" s="58">
        <v>0</v>
      </c>
      <c r="AB380" s="58">
        <v>0</v>
      </c>
      <c r="AC380" s="58">
        <v>5</v>
      </c>
      <c r="AD380" s="58">
        <v>0</v>
      </c>
      <c r="AE380" s="58">
        <v>0</v>
      </c>
      <c r="AF380" s="58">
        <v>0</v>
      </c>
      <c r="AG380" s="58" t="str">
        <f>VLOOKUP(BHRAF201920[[#This Row],[OrgID]],'Practice Panel'!$A$14:$F$129,4,FALSE)</f>
        <v>Havering</v>
      </c>
      <c r="AH380" s="58" t="str">
        <f>VLOOKUP(BHRAF201920[[#This Row],[OrgID]],'Practice Panel'!$A$14:$F$129,6,FALSE)</f>
        <v>Havering South</v>
      </c>
    </row>
    <row r="381" spans="1:34">
      <c r="A381" s="1" t="s">
        <v>406</v>
      </c>
      <c r="B381" s="57">
        <v>44105</v>
      </c>
      <c r="C381" s="57">
        <v>44107</v>
      </c>
      <c r="D381" s="1" t="s">
        <v>40</v>
      </c>
      <c r="E381" s="58">
        <v>1396</v>
      </c>
      <c r="F381" s="58">
        <v>15</v>
      </c>
      <c r="G381" s="58">
        <v>15</v>
      </c>
      <c r="H381" s="1">
        <v>0</v>
      </c>
      <c r="I381" s="58">
        <v>0</v>
      </c>
      <c r="J381" s="58">
        <v>0</v>
      </c>
      <c r="K381" s="58">
        <v>0</v>
      </c>
      <c r="L381" s="58">
        <v>0</v>
      </c>
      <c r="M381" s="58">
        <v>0</v>
      </c>
      <c r="N381" s="58">
        <v>0</v>
      </c>
      <c r="O381" s="58">
        <v>0</v>
      </c>
      <c r="P381" s="58">
        <v>0</v>
      </c>
      <c r="Q381" s="58">
        <v>0</v>
      </c>
      <c r="R381" s="58">
        <v>0</v>
      </c>
      <c r="S381" s="58">
        <v>0</v>
      </c>
      <c r="T381" s="58">
        <v>0</v>
      </c>
      <c r="U381" s="58">
        <v>0</v>
      </c>
      <c r="V381" s="58">
        <v>0</v>
      </c>
      <c r="W381" s="58">
        <v>0</v>
      </c>
      <c r="X381" s="58">
        <v>0</v>
      </c>
      <c r="Y381" s="58">
        <v>0</v>
      </c>
      <c r="Z381" s="58">
        <v>0</v>
      </c>
      <c r="AA381" s="58">
        <v>0</v>
      </c>
      <c r="AB381" s="58">
        <v>0</v>
      </c>
      <c r="AC381" s="58">
        <v>3</v>
      </c>
      <c r="AD381" s="58">
        <v>0</v>
      </c>
      <c r="AE381" s="58">
        <v>0</v>
      </c>
      <c r="AF381" s="58">
        <v>0</v>
      </c>
      <c r="AG381" s="58" t="str">
        <f>VLOOKUP(BHRAF201920[[#This Row],[OrgID]],'Practice Panel'!$A$14:$F$129,4,FALSE)</f>
        <v>Barking</v>
      </c>
      <c r="AH381" s="58" t="str">
        <f>VLOOKUP(BHRAF201920[[#This Row],[OrgID]],'Practice Panel'!$A$14:$F$129,6,FALSE)</f>
        <v>East One</v>
      </c>
    </row>
    <row r="382" spans="1:34">
      <c r="A382" s="1" t="s">
        <v>406</v>
      </c>
      <c r="B382" s="57">
        <v>44105</v>
      </c>
      <c r="C382" s="57">
        <v>44107</v>
      </c>
      <c r="D382" s="1" t="s">
        <v>312</v>
      </c>
      <c r="E382" s="58">
        <v>1457</v>
      </c>
      <c r="F382" s="58">
        <v>39</v>
      </c>
      <c r="G382" s="58">
        <v>39</v>
      </c>
      <c r="H382" s="1">
        <v>0</v>
      </c>
      <c r="I382" s="58">
        <v>0</v>
      </c>
      <c r="J382" s="58">
        <v>0</v>
      </c>
      <c r="K382" s="58">
        <v>0</v>
      </c>
      <c r="L382" s="58">
        <v>0</v>
      </c>
      <c r="M382" s="58">
        <v>0</v>
      </c>
      <c r="N382" s="58">
        <v>0</v>
      </c>
      <c r="O382" s="58">
        <v>0</v>
      </c>
      <c r="P382" s="58">
        <v>0</v>
      </c>
      <c r="Q382" s="58">
        <v>0</v>
      </c>
      <c r="R382" s="58">
        <v>0</v>
      </c>
      <c r="S382" s="58">
        <v>0</v>
      </c>
      <c r="T382" s="58">
        <v>0</v>
      </c>
      <c r="U382" s="58">
        <v>0</v>
      </c>
      <c r="V382" s="58">
        <v>0</v>
      </c>
      <c r="W382" s="58">
        <v>0</v>
      </c>
      <c r="X382" s="58">
        <v>0</v>
      </c>
      <c r="Y382" s="58">
        <v>0</v>
      </c>
      <c r="Z382" s="58">
        <v>0</v>
      </c>
      <c r="AA382" s="58">
        <v>0</v>
      </c>
      <c r="AB382" s="58">
        <v>0</v>
      </c>
      <c r="AC382" s="58">
        <v>5</v>
      </c>
      <c r="AD382" s="58">
        <v>0</v>
      </c>
      <c r="AE382" s="58">
        <v>0</v>
      </c>
      <c r="AF382" s="58">
        <v>0</v>
      </c>
      <c r="AG382" s="58" t="str">
        <f>VLOOKUP(BHRAF201920[[#This Row],[OrgID]],'Practice Panel'!$A$14:$F$129,4,FALSE)</f>
        <v>Havering</v>
      </c>
      <c r="AH382" s="58" t="str">
        <f>VLOOKUP(BHRAF201920[[#This Row],[OrgID]],'Practice Panel'!$A$14:$F$129,6,FALSE)</f>
        <v>Havering South</v>
      </c>
    </row>
    <row r="383" spans="1:34">
      <c r="A383" s="1" t="s">
        <v>406</v>
      </c>
      <c r="B383" s="57">
        <v>44105</v>
      </c>
      <c r="C383" s="57">
        <v>44107</v>
      </c>
      <c r="D383" s="1" t="s">
        <v>75</v>
      </c>
      <c r="E383" s="58">
        <v>5635</v>
      </c>
      <c r="F383" s="58">
        <v>16</v>
      </c>
      <c r="G383" s="58">
        <v>16</v>
      </c>
      <c r="H383" s="1">
        <v>0</v>
      </c>
      <c r="I383" s="58">
        <v>0</v>
      </c>
      <c r="J383" s="58">
        <v>0</v>
      </c>
      <c r="K383" s="58">
        <v>0</v>
      </c>
      <c r="L383" s="58">
        <v>0</v>
      </c>
      <c r="M383" s="58">
        <v>0</v>
      </c>
      <c r="N383" s="58">
        <v>0</v>
      </c>
      <c r="O383" s="58">
        <v>0</v>
      </c>
      <c r="P383" s="58">
        <v>0</v>
      </c>
      <c r="Q383" s="58">
        <v>0</v>
      </c>
      <c r="R383" s="58">
        <v>0</v>
      </c>
      <c r="S383" s="58">
        <v>0</v>
      </c>
      <c r="T383" s="58">
        <v>0</v>
      </c>
      <c r="U383" s="58">
        <v>0</v>
      </c>
      <c r="V383" s="58">
        <v>0</v>
      </c>
      <c r="W383" s="58">
        <v>0</v>
      </c>
      <c r="X383" s="58">
        <v>0</v>
      </c>
      <c r="Y383" s="58">
        <v>0</v>
      </c>
      <c r="Z383" s="58">
        <v>0</v>
      </c>
      <c r="AA383" s="58">
        <v>0</v>
      </c>
      <c r="AB383" s="58">
        <v>0</v>
      </c>
      <c r="AC383" s="58">
        <v>2</v>
      </c>
      <c r="AD383" s="58">
        <v>0</v>
      </c>
      <c r="AE383" s="58">
        <v>0</v>
      </c>
      <c r="AF383" s="58">
        <v>0</v>
      </c>
      <c r="AG383" s="58" t="str">
        <f>VLOOKUP(BHRAF201920[[#This Row],[OrgID]],'Practice Panel'!$A$14:$F$129,4,FALSE)</f>
        <v>Barking</v>
      </c>
      <c r="AH383" s="58" t="str">
        <f>VLOOKUP(BHRAF201920[[#This Row],[OrgID]],'Practice Panel'!$A$14:$F$129,6,FALSE)</f>
        <v>North</v>
      </c>
    </row>
    <row r="384" spans="1:34">
      <c r="A384" s="1" t="s">
        <v>406</v>
      </c>
      <c r="B384" s="57">
        <v>44105</v>
      </c>
      <c r="C384" s="57">
        <v>44107</v>
      </c>
      <c r="D384" s="1" t="s">
        <v>33</v>
      </c>
      <c r="E384" s="58">
        <v>1522</v>
      </c>
      <c r="F384" s="58">
        <v>56</v>
      </c>
      <c r="G384" s="58">
        <v>56</v>
      </c>
      <c r="H384" s="1">
        <v>0</v>
      </c>
      <c r="I384" s="58">
        <v>0</v>
      </c>
      <c r="J384" s="58">
        <v>0</v>
      </c>
      <c r="K384" s="58">
        <v>0</v>
      </c>
      <c r="L384" s="58">
        <v>0</v>
      </c>
      <c r="M384" s="58">
        <v>0</v>
      </c>
      <c r="N384" s="58">
        <v>0</v>
      </c>
      <c r="O384" s="58">
        <v>0</v>
      </c>
      <c r="P384" s="58">
        <v>0</v>
      </c>
      <c r="Q384" s="58">
        <v>0</v>
      </c>
      <c r="R384" s="58">
        <v>0</v>
      </c>
      <c r="S384" s="58">
        <v>0</v>
      </c>
      <c r="T384" s="58">
        <v>0</v>
      </c>
      <c r="U384" s="58">
        <v>0</v>
      </c>
      <c r="V384" s="58">
        <v>0</v>
      </c>
      <c r="W384" s="58">
        <v>0</v>
      </c>
      <c r="X384" s="58">
        <v>0</v>
      </c>
      <c r="Y384" s="58">
        <v>0</v>
      </c>
      <c r="Z384" s="58">
        <v>0</v>
      </c>
      <c r="AA384" s="58">
        <v>0</v>
      </c>
      <c r="AB384" s="58">
        <v>0</v>
      </c>
      <c r="AC384" s="58">
        <v>1</v>
      </c>
      <c r="AD384" s="58">
        <v>0</v>
      </c>
      <c r="AE384" s="58">
        <v>0</v>
      </c>
      <c r="AF384" s="58">
        <v>0</v>
      </c>
      <c r="AG384" s="58" t="str">
        <f>VLOOKUP(BHRAF201920[[#This Row],[OrgID]],'Practice Panel'!$A$14:$F$129,4,FALSE)</f>
        <v>Barking</v>
      </c>
      <c r="AH384" s="58" t="str">
        <f>VLOOKUP(BHRAF201920[[#This Row],[OrgID]],'Practice Panel'!$A$14:$F$129,6,FALSE)</f>
        <v>East One</v>
      </c>
    </row>
    <row r="385" spans="1:34">
      <c r="A385" s="1" t="s">
        <v>406</v>
      </c>
      <c r="B385" s="57">
        <v>44105</v>
      </c>
      <c r="C385" s="57">
        <v>44107</v>
      </c>
      <c r="D385" s="1" t="s">
        <v>57</v>
      </c>
      <c r="E385" s="58">
        <v>2094</v>
      </c>
      <c r="F385" s="58">
        <v>1</v>
      </c>
      <c r="G385" s="58">
        <v>1</v>
      </c>
      <c r="H385" s="1">
        <v>0</v>
      </c>
      <c r="I385" s="58">
        <v>0</v>
      </c>
      <c r="J385" s="58">
        <v>0</v>
      </c>
      <c r="K385" s="58">
        <v>0</v>
      </c>
      <c r="L385" s="58">
        <v>0</v>
      </c>
      <c r="M385" s="58">
        <v>0</v>
      </c>
      <c r="N385" s="58">
        <v>0</v>
      </c>
      <c r="O385" s="58">
        <v>0</v>
      </c>
      <c r="P385" s="58">
        <v>0</v>
      </c>
      <c r="Q385" s="58">
        <v>0</v>
      </c>
      <c r="R385" s="58">
        <v>0</v>
      </c>
      <c r="S385" s="58">
        <v>0</v>
      </c>
      <c r="T385" s="58">
        <v>0</v>
      </c>
      <c r="U385" s="58">
        <v>0</v>
      </c>
      <c r="V385" s="58">
        <v>0</v>
      </c>
      <c r="W385" s="58">
        <v>0</v>
      </c>
      <c r="X385" s="58">
        <v>0</v>
      </c>
      <c r="Y385" s="58">
        <v>0</v>
      </c>
      <c r="Z385" s="58">
        <v>0</v>
      </c>
      <c r="AA385" s="58">
        <v>0</v>
      </c>
      <c r="AB385" s="58">
        <v>0</v>
      </c>
      <c r="AC385" s="58">
        <v>3</v>
      </c>
      <c r="AD385" s="58">
        <v>0</v>
      </c>
      <c r="AE385" s="58">
        <v>0</v>
      </c>
      <c r="AF385" s="58">
        <v>0</v>
      </c>
      <c r="AG385" s="58" t="str">
        <f>VLOOKUP(BHRAF201920[[#This Row],[OrgID]],'Practice Panel'!$A$14:$F$129,4,FALSE)</f>
        <v>Barking</v>
      </c>
      <c r="AH385" s="58" t="str">
        <f>VLOOKUP(BHRAF201920[[#This Row],[OrgID]],'Practice Panel'!$A$14:$F$129,6,FALSE)</f>
        <v>East</v>
      </c>
    </row>
    <row r="386" spans="1:34">
      <c r="A386" s="1" t="s">
        <v>406</v>
      </c>
      <c r="B386" s="57">
        <v>44105</v>
      </c>
      <c r="C386" s="57">
        <v>44107</v>
      </c>
      <c r="D386" s="1" t="s">
        <v>388</v>
      </c>
      <c r="E386" s="58">
        <v>7230</v>
      </c>
      <c r="F386" s="58">
        <v>31</v>
      </c>
      <c r="G386" s="58">
        <v>31</v>
      </c>
      <c r="H386" s="1">
        <v>0</v>
      </c>
      <c r="I386" s="58">
        <v>0</v>
      </c>
      <c r="J386" s="58">
        <v>0</v>
      </c>
      <c r="K386" s="58">
        <v>0</v>
      </c>
      <c r="L386" s="58">
        <v>0</v>
      </c>
      <c r="M386" s="58">
        <v>0</v>
      </c>
      <c r="N386" s="58">
        <v>0</v>
      </c>
      <c r="O386" s="58">
        <v>0</v>
      </c>
      <c r="P386" s="58">
        <v>0</v>
      </c>
      <c r="Q386" s="58">
        <v>0</v>
      </c>
      <c r="R386" s="58">
        <v>0</v>
      </c>
      <c r="S386" s="58">
        <v>0</v>
      </c>
      <c r="T386" s="58">
        <v>0</v>
      </c>
      <c r="U386" s="58">
        <v>0</v>
      </c>
      <c r="V386" s="58">
        <v>0</v>
      </c>
      <c r="W386" s="58">
        <v>0</v>
      </c>
      <c r="X386" s="58">
        <v>0</v>
      </c>
      <c r="Y386" s="58">
        <v>0</v>
      </c>
      <c r="Z386" s="58">
        <v>0</v>
      </c>
      <c r="AA386" s="58">
        <v>0</v>
      </c>
      <c r="AB386" s="58">
        <v>0</v>
      </c>
      <c r="AC386" s="58">
        <v>3</v>
      </c>
      <c r="AD386" s="58">
        <v>0</v>
      </c>
      <c r="AE386" s="58">
        <v>0</v>
      </c>
      <c r="AF386" s="58">
        <v>0</v>
      </c>
      <c r="AG386" s="58" t="str">
        <f>VLOOKUP(BHRAF201920[[#This Row],[OrgID]],'Practice Panel'!$A$14:$F$129,4,FALSE)</f>
        <v>Redbridge</v>
      </c>
      <c r="AH386" s="58" t="str">
        <f>VLOOKUP(BHRAF201920[[#This Row],[OrgID]],'Practice Panel'!$A$14:$F$129,6,FALSE)</f>
        <v>Loxford</v>
      </c>
    </row>
    <row r="387" spans="1:34">
      <c r="A387" s="1" t="s">
        <v>406</v>
      </c>
      <c r="B387" s="57">
        <v>44105</v>
      </c>
      <c r="C387" s="57">
        <v>44107</v>
      </c>
      <c r="D387" s="1" t="s">
        <v>31</v>
      </c>
      <c r="E387" s="58">
        <v>908</v>
      </c>
      <c r="F387" s="58">
        <v>4</v>
      </c>
      <c r="G387" s="58">
        <v>4</v>
      </c>
      <c r="H387" s="1">
        <v>0</v>
      </c>
      <c r="I387" s="58">
        <v>0</v>
      </c>
      <c r="J387" s="58">
        <v>0</v>
      </c>
      <c r="K387" s="58">
        <v>0</v>
      </c>
      <c r="L387" s="58">
        <v>0</v>
      </c>
      <c r="M387" s="58">
        <v>0</v>
      </c>
      <c r="N387" s="58">
        <v>0</v>
      </c>
      <c r="O387" s="58">
        <v>0</v>
      </c>
      <c r="P387" s="58">
        <v>0</v>
      </c>
      <c r="Q387" s="58">
        <v>0</v>
      </c>
      <c r="R387" s="58">
        <v>0</v>
      </c>
      <c r="S387" s="58">
        <v>0</v>
      </c>
      <c r="T387" s="58">
        <v>0</v>
      </c>
      <c r="U387" s="58">
        <v>0</v>
      </c>
      <c r="V387" s="58">
        <v>0</v>
      </c>
      <c r="W387" s="58">
        <v>0</v>
      </c>
      <c r="X387" s="58">
        <v>0</v>
      </c>
      <c r="Y387" s="58">
        <v>0</v>
      </c>
      <c r="Z387" s="58">
        <v>0</v>
      </c>
      <c r="AA387" s="58">
        <v>0</v>
      </c>
      <c r="AB387" s="58">
        <v>0</v>
      </c>
      <c r="AC387" s="58">
        <v>3</v>
      </c>
      <c r="AD387" s="58">
        <v>0</v>
      </c>
      <c r="AE387" s="58">
        <v>0</v>
      </c>
      <c r="AF387" s="58">
        <v>0</v>
      </c>
      <c r="AG387" s="58" t="str">
        <f>VLOOKUP(BHRAF201920[[#This Row],[OrgID]],'Practice Panel'!$A$14:$F$129,4,FALSE)</f>
        <v>Barking</v>
      </c>
      <c r="AH387" s="58" t="str">
        <f>VLOOKUP(BHRAF201920[[#This Row],[OrgID]],'Practice Panel'!$A$14:$F$129,6,FALSE)</f>
        <v>East</v>
      </c>
    </row>
    <row r="388" spans="1:34">
      <c r="A388" s="1" t="s">
        <v>406</v>
      </c>
      <c r="B388" s="57">
        <v>44105</v>
      </c>
      <c r="C388" s="57">
        <v>44107</v>
      </c>
      <c r="D388" s="1" t="s">
        <v>87</v>
      </c>
      <c r="E388" s="58">
        <v>720</v>
      </c>
      <c r="F388" s="58">
        <v>2</v>
      </c>
      <c r="G388" s="58">
        <v>2</v>
      </c>
      <c r="H388" s="1">
        <v>0</v>
      </c>
      <c r="I388" s="58">
        <v>0</v>
      </c>
      <c r="J388" s="58">
        <v>0</v>
      </c>
      <c r="K388" s="58">
        <v>0</v>
      </c>
      <c r="L388" s="58">
        <v>0</v>
      </c>
      <c r="M388" s="58">
        <v>0</v>
      </c>
      <c r="N388" s="58">
        <v>0</v>
      </c>
      <c r="O388" s="58">
        <v>0</v>
      </c>
      <c r="P388" s="58">
        <v>0</v>
      </c>
      <c r="Q388" s="58">
        <v>0</v>
      </c>
      <c r="R388" s="58">
        <v>0</v>
      </c>
      <c r="S388" s="58">
        <v>0</v>
      </c>
      <c r="T388" s="58">
        <v>0</v>
      </c>
      <c r="U388" s="58">
        <v>0</v>
      </c>
      <c r="V388" s="58">
        <v>0</v>
      </c>
      <c r="W388" s="58">
        <v>0</v>
      </c>
      <c r="X388" s="58">
        <v>0</v>
      </c>
      <c r="Y388" s="58">
        <v>0</v>
      </c>
      <c r="Z388" s="58">
        <v>0</v>
      </c>
      <c r="AA388" s="58">
        <v>0</v>
      </c>
      <c r="AB388" s="58">
        <v>0</v>
      </c>
      <c r="AC388" s="58">
        <v>0</v>
      </c>
      <c r="AD388" s="58">
        <v>0</v>
      </c>
      <c r="AE388" s="58">
        <v>0</v>
      </c>
      <c r="AF388" s="58">
        <v>0</v>
      </c>
      <c r="AG388" s="58" t="str">
        <f>VLOOKUP(BHRAF201920[[#This Row],[OrgID]],'Practice Panel'!$A$14:$F$129,4,FALSE)</f>
        <v>Barking</v>
      </c>
      <c r="AH388" s="58" t="str">
        <f>VLOOKUP(BHRAF201920[[#This Row],[OrgID]],'Practice Panel'!$A$14:$F$129,6,FALSE)</f>
        <v>North</v>
      </c>
    </row>
    <row r="389" spans="1:34">
      <c r="A389" s="1" t="s">
        <v>406</v>
      </c>
      <c r="B389" s="57">
        <v>44105</v>
      </c>
      <c r="C389" s="57">
        <v>44107</v>
      </c>
      <c r="D389" s="1" t="s">
        <v>29</v>
      </c>
      <c r="E389" s="58">
        <v>12033</v>
      </c>
      <c r="F389" s="58">
        <v>5</v>
      </c>
      <c r="G389" s="58">
        <v>5</v>
      </c>
      <c r="H389" s="1">
        <v>0</v>
      </c>
      <c r="I389" s="58">
        <v>0</v>
      </c>
      <c r="J389" s="58">
        <v>0</v>
      </c>
      <c r="K389" s="58">
        <v>0</v>
      </c>
      <c r="L389" s="58">
        <v>0</v>
      </c>
      <c r="M389" s="58">
        <v>0</v>
      </c>
      <c r="N389" s="58">
        <v>0</v>
      </c>
      <c r="O389" s="58">
        <v>0</v>
      </c>
      <c r="P389" s="58">
        <v>0</v>
      </c>
      <c r="Q389" s="58">
        <v>0</v>
      </c>
      <c r="R389" s="58">
        <v>0</v>
      </c>
      <c r="S389" s="58">
        <v>0</v>
      </c>
      <c r="T389" s="58">
        <v>0</v>
      </c>
      <c r="U389" s="58">
        <v>0</v>
      </c>
      <c r="V389" s="58">
        <v>0</v>
      </c>
      <c r="W389" s="58">
        <v>0</v>
      </c>
      <c r="X389" s="58">
        <v>0</v>
      </c>
      <c r="Y389" s="58">
        <v>0</v>
      </c>
      <c r="Z389" s="58">
        <v>0</v>
      </c>
      <c r="AA389" s="58">
        <v>0</v>
      </c>
      <c r="AB389" s="58">
        <v>0</v>
      </c>
      <c r="AC389" s="58">
        <v>4</v>
      </c>
      <c r="AD389" s="58">
        <v>0</v>
      </c>
      <c r="AE389" s="58">
        <v>0</v>
      </c>
      <c r="AF389" s="58">
        <v>0</v>
      </c>
      <c r="AG389" s="58" t="str">
        <f>VLOOKUP(BHRAF201920[[#This Row],[OrgID]],'Practice Panel'!$A$14:$F$129,4,FALSE)</f>
        <v>Barking</v>
      </c>
      <c r="AH389" s="58" t="str">
        <f>VLOOKUP(BHRAF201920[[#This Row],[OrgID]],'Practice Panel'!$A$14:$F$129,6,FALSE)</f>
        <v>East</v>
      </c>
    </row>
    <row r="390" spans="1:34">
      <c r="A390" s="1" t="s">
        <v>406</v>
      </c>
      <c r="B390" s="57">
        <v>44105</v>
      </c>
      <c r="C390" s="57">
        <v>44107</v>
      </c>
      <c r="D390" s="1" t="s">
        <v>55</v>
      </c>
      <c r="E390" s="58">
        <v>5244</v>
      </c>
      <c r="F390" s="58">
        <v>3</v>
      </c>
      <c r="G390" s="58">
        <v>3</v>
      </c>
      <c r="H390" s="1">
        <v>0</v>
      </c>
      <c r="I390" s="58">
        <v>0</v>
      </c>
      <c r="J390" s="58">
        <v>0</v>
      </c>
      <c r="K390" s="58">
        <v>0</v>
      </c>
      <c r="L390" s="58">
        <v>0</v>
      </c>
      <c r="M390" s="58">
        <v>0</v>
      </c>
      <c r="N390" s="58">
        <v>0</v>
      </c>
      <c r="O390" s="58">
        <v>0</v>
      </c>
      <c r="P390" s="58">
        <v>0</v>
      </c>
      <c r="Q390" s="58">
        <v>0</v>
      </c>
      <c r="R390" s="58">
        <v>0</v>
      </c>
      <c r="S390" s="58">
        <v>0</v>
      </c>
      <c r="T390" s="58">
        <v>0</v>
      </c>
      <c r="U390" s="58">
        <v>0</v>
      </c>
      <c r="V390" s="58">
        <v>0</v>
      </c>
      <c r="W390" s="58">
        <v>0</v>
      </c>
      <c r="X390" s="58">
        <v>0</v>
      </c>
      <c r="Y390" s="58">
        <v>0</v>
      </c>
      <c r="Z390" s="58">
        <v>0</v>
      </c>
      <c r="AA390" s="58">
        <v>0</v>
      </c>
      <c r="AB390" s="58">
        <v>0</v>
      </c>
      <c r="AC390" s="58">
        <v>0</v>
      </c>
      <c r="AD390" s="58">
        <v>0</v>
      </c>
      <c r="AE390" s="58">
        <v>0</v>
      </c>
      <c r="AF390" s="58">
        <v>0</v>
      </c>
      <c r="AG390" s="58" t="str">
        <f>VLOOKUP(BHRAF201920[[#This Row],[OrgID]],'Practice Panel'!$A$14:$F$129,4,FALSE)</f>
        <v>Barking</v>
      </c>
      <c r="AH390" s="58" t="str">
        <f>VLOOKUP(BHRAF201920[[#This Row],[OrgID]],'Practice Panel'!$A$14:$F$129,6,FALSE)</f>
        <v>New West</v>
      </c>
    </row>
    <row r="391" spans="1:34">
      <c r="A391" s="1" t="s">
        <v>406</v>
      </c>
      <c r="B391" s="57">
        <v>44105</v>
      </c>
      <c r="C391" s="57">
        <v>44107</v>
      </c>
      <c r="D391" s="1" t="s">
        <v>38</v>
      </c>
      <c r="E391" s="58">
        <v>2870</v>
      </c>
      <c r="F391" s="58">
        <v>28</v>
      </c>
      <c r="G391" s="58">
        <v>28</v>
      </c>
      <c r="H391" s="1">
        <v>0</v>
      </c>
      <c r="I391" s="58">
        <v>0</v>
      </c>
      <c r="J391" s="58">
        <v>0</v>
      </c>
      <c r="K391" s="58">
        <v>0</v>
      </c>
      <c r="L391" s="58">
        <v>0</v>
      </c>
      <c r="M391" s="58">
        <v>0</v>
      </c>
      <c r="N391" s="58">
        <v>0</v>
      </c>
      <c r="O391" s="58">
        <v>0</v>
      </c>
      <c r="P391" s="58">
        <v>0</v>
      </c>
      <c r="Q391" s="58">
        <v>0</v>
      </c>
      <c r="R391" s="58">
        <v>0</v>
      </c>
      <c r="S391" s="58">
        <v>0</v>
      </c>
      <c r="T391" s="58">
        <v>0</v>
      </c>
      <c r="U391" s="58">
        <v>0</v>
      </c>
      <c r="V391" s="58">
        <v>0</v>
      </c>
      <c r="W391" s="58">
        <v>0</v>
      </c>
      <c r="X391" s="58">
        <v>0</v>
      </c>
      <c r="Y391" s="58">
        <v>0</v>
      </c>
      <c r="Z391" s="58">
        <v>0</v>
      </c>
      <c r="AA391" s="58">
        <v>0</v>
      </c>
      <c r="AB391" s="58">
        <v>0</v>
      </c>
      <c r="AC391" s="58">
        <v>4</v>
      </c>
      <c r="AD391" s="58">
        <v>0</v>
      </c>
      <c r="AE391" s="58">
        <v>0</v>
      </c>
      <c r="AF391" s="58">
        <v>0</v>
      </c>
      <c r="AG391" s="58" t="str">
        <f>VLOOKUP(BHRAF201920[[#This Row],[OrgID]],'Practice Panel'!$A$14:$F$129,4,FALSE)</f>
        <v>Barking</v>
      </c>
      <c r="AH391" s="58" t="str">
        <f>VLOOKUP(BHRAF201920[[#This Row],[OrgID]],'Practice Panel'!$A$14:$F$129,6,FALSE)</f>
        <v>East One</v>
      </c>
    </row>
    <row r="392" spans="1:34">
      <c r="A392" s="1" t="s">
        <v>406</v>
      </c>
      <c r="B392" s="57">
        <v>44105</v>
      </c>
      <c r="C392" s="57">
        <v>44107</v>
      </c>
      <c r="D392" s="1" t="s">
        <v>64</v>
      </c>
      <c r="E392" s="58">
        <v>1897</v>
      </c>
      <c r="F392" s="58">
        <v>6</v>
      </c>
      <c r="G392" s="58">
        <v>6</v>
      </c>
      <c r="H392" s="1">
        <v>0</v>
      </c>
      <c r="I392" s="58">
        <v>0</v>
      </c>
      <c r="J392" s="58">
        <v>0</v>
      </c>
      <c r="K392" s="58">
        <v>0</v>
      </c>
      <c r="L392" s="58">
        <v>0</v>
      </c>
      <c r="M392" s="58">
        <v>0</v>
      </c>
      <c r="N392" s="58">
        <v>0</v>
      </c>
      <c r="O392" s="58">
        <v>0</v>
      </c>
      <c r="P392" s="58">
        <v>0</v>
      </c>
      <c r="Q392" s="58">
        <v>0</v>
      </c>
      <c r="R392" s="58">
        <v>0</v>
      </c>
      <c r="S392" s="58">
        <v>0</v>
      </c>
      <c r="T392" s="58">
        <v>0</v>
      </c>
      <c r="U392" s="58">
        <v>0</v>
      </c>
      <c r="V392" s="58">
        <v>0</v>
      </c>
      <c r="W392" s="58">
        <v>0</v>
      </c>
      <c r="X392" s="58">
        <v>0</v>
      </c>
      <c r="Y392" s="58">
        <v>0</v>
      </c>
      <c r="Z392" s="58">
        <v>0</v>
      </c>
      <c r="AA392" s="58">
        <v>0</v>
      </c>
      <c r="AB392" s="58">
        <v>0</v>
      </c>
      <c r="AC392" s="58">
        <v>0</v>
      </c>
      <c r="AD392" s="58">
        <v>0</v>
      </c>
      <c r="AE392" s="58">
        <v>0</v>
      </c>
      <c r="AF392" s="58">
        <v>0</v>
      </c>
      <c r="AG392" s="58" t="str">
        <f>VLOOKUP(BHRAF201920[[#This Row],[OrgID]],'Practice Panel'!$A$14:$F$129,4,FALSE)</f>
        <v>Barking</v>
      </c>
      <c r="AH392" s="58" t="str">
        <f>VLOOKUP(BHRAF201920[[#This Row],[OrgID]],'Practice Panel'!$A$14:$F$129,6,FALSE)</f>
        <v>West One</v>
      </c>
    </row>
    <row r="393" spans="1:34">
      <c r="A393" s="1" t="s">
        <v>406</v>
      </c>
      <c r="B393" s="57">
        <v>44105</v>
      </c>
      <c r="C393" s="57">
        <v>44107</v>
      </c>
      <c r="D393" s="1" t="s">
        <v>310</v>
      </c>
      <c r="E393" s="58">
        <v>1157</v>
      </c>
      <c r="F393" s="58">
        <v>6</v>
      </c>
      <c r="G393" s="58">
        <v>6</v>
      </c>
      <c r="H393" s="1">
        <v>0</v>
      </c>
      <c r="I393" s="58">
        <v>0</v>
      </c>
      <c r="J393" s="58">
        <v>0</v>
      </c>
      <c r="K393" s="58">
        <v>0</v>
      </c>
      <c r="L393" s="58">
        <v>0</v>
      </c>
      <c r="M393" s="58">
        <v>0</v>
      </c>
      <c r="N393" s="58">
        <v>0</v>
      </c>
      <c r="O393" s="58">
        <v>0</v>
      </c>
      <c r="P393" s="58">
        <v>0</v>
      </c>
      <c r="Q393" s="58">
        <v>0</v>
      </c>
      <c r="R393" s="58">
        <v>0</v>
      </c>
      <c r="S393" s="58">
        <v>0</v>
      </c>
      <c r="T393" s="58">
        <v>0</v>
      </c>
      <c r="U393" s="58">
        <v>0</v>
      </c>
      <c r="V393" s="58">
        <v>0</v>
      </c>
      <c r="W393" s="58">
        <v>0</v>
      </c>
      <c r="X393" s="58">
        <v>0</v>
      </c>
      <c r="Y393" s="58">
        <v>0</v>
      </c>
      <c r="Z393" s="58">
        <v>0</v>
      </c>
      <c r="AA393" s="58">
        <v>0</v>
      </c>
      <c r="AB393" s="58">
        <v>0</v>
      </c>
      <c r="AC393" s="58">
        <v>7</v>
      </c>
      <c r="AD393" s="58">
        <v>0</v>
      </c>
      <c r="AE393" s="58">
        <v>0</v>
      </c>
      <c r="AF393" s="58">
        <v>0</v>
      </c>
      <c r="AG393" s="58" t="str">
        <f>VLOOKUP(BHRAF201920[[#This Row],[OrgID]],'Practice Panel'!$A$14:$F$129,4,FALSE)</f>
        <v>Havering</v>
      </c>
      <c r="AH393" s="58" t="str">
        <f>VLOOKUP(BHRAF201920[[#This Row],[OrgID]],'Practice Panel'!$A$14:$F$129,6,FALSE)</f>
        <v>Havering South</v>
      </c>
    </row>
    <row r="394" spans="1:34">
      <c r="A394" s="1" t="s">
        <v>406</v>
      </c>
      <c r="B394" s="57">
        <v>44105</v>
      </c>
      <c r="C394" s="57">
        <v>44107</v>
      </c>
      <c r="D394" s="1" t="s">
        <v>274</v>
      </c>
      <c r="E394" s="58">
        <v>1761</v>
      </c>
      <c r="F394" s="58">
        <v>1</v>
      </c>
      <c r="G394" s="58">
        <v>1</v>
      </c>
      <c r="H394" s="1">
        <v>0</v>
      </c>
      <c r="I394" s="58">
        <v>0</v>
      </c>
      <c r="J394" s="58">
        <v>0</v>
      </c>
      <c r="K394" s="58">
        <v>0</v>
      </c>
      <c r="L394" s="58">
        <v>0</v>
      </c>
      <c r="M394" s="58">
        <v>0</v>
      </c>
      <c r="N394" s="58">
        <v>0</v>
      </c>
      <c r="O394" s="58">
        <v>0</v>
      </c>
      <c r="P394" s="58">
        <v>0</v>
      </c>
      <c r="Q394" s="58">
        <v>0</v>
      </c>
      <c r="R394" s="58">
        <v>0</v>
      </c>
      <c r="S394" s="58">
        <v>0</v>
      </c>
      <c r="T394" s="58">
        <v>0</v>
      </c>
      <c r="U394" s="58">
        <v>0</v>
      </c>
      <c r="V394" s="58">
        <v>0</v>
      </c>
      <c r="W394" s="58">
        <v>0</v>
      </c>
      <c r="X394" s="58">
        <v>0</v>
      </c>
      <c r="Y394" s="58">
        <v>0</v>
      </c>
      <c r="Z394" s="58">
        <v>0</v>
      </c>
      <c r="AA394" s="58">
        <v>0</v>
      </c>
      <c r="AB394" s="58">
        <v>0</v>
      </c>
      <c r="AC394" s="58">
        <v>4</v>
      </c>
      <c r="AD394" s="58">
        <v>0</v>
      </c>
      <c r="AE394" s="58">
        <v>0</v>
      </c>
      <c r="AF394" s="58">
        <v>0</v>
      </c>
      <c r="AG394" s="58" t="str">
        <f>VLOOKUP(BHRAF201920[[#This Row],[OrgID]],'Practice Panel'!$A$14:$F$129,4,FALSE)</f>
        <v>Havering</v>
      </c>
      <c r="AH394" s="58" t="str">
        <f>VLOOKUP(BHRAF201920[[#This Row],[OrgID]],'Practice Panel'!$A$14:$F$129,6,FALSE)</f>
        <v>Havering North</v>
      </c>
    </row>
    <row r="395" spans="1:34">
      <c r="A395" s="1" t="s">
        <v>406</v>
      </c>
      <c r="B395" s="57">
        <v>44105</v>
      </c>
      <c r="C395" s="57">
        <v>44107</v>
      </c>
      <c r="D395" s="1" t="s">
        <v>240</v>
      </c>
      <c r="E395" s="58">
        <v>2335</v>
      </c>
      <c r="F395" s="58">
        <v>46</v>
      </c>
      <c r="G395" s="58">
        <v>46</v>
      </c>
      <c r="H395" s="1">
        <v>0</v>
      </c>
      <c r="I395" s="58">
        <v>0</v>
      </c>
      <c r="J395" s="58">
        <v>0</v>
      </c>
      <c r="K395" s="58">
        <v>0</v>
      </c>
      <c r="L395" s="58">
        <v>0</v>
      </c>
      <c r="M395" s="58">
        <v>0</v>
      </c>
      <c r="N395" s="58">
        <v>0</v>
      </c>
      <c r="O395" s="58">
        <v>0</v>
      </c>
      <c r="P395" s="58">
        <v>0</v>
      </c>
      <c r="Q395" s="58">
        <v>0</v>
      </c>
      <c r="R395" s="58">
        <v>0</v>
      </c>
      <c r="S395" s="58">
        <v>0</v>
      </c>
      <c r="T395" s="58">
        <v>0</v>
      </c>
      <c r="U395" s="58">
        <v>0</v>
      </c>
      <c r="V395" s="58">
        <v>0</v>
      </c>
      <c r="W395" s="58">
        <v>0</v>
      </c>
      <c r="X395" s="58">
        <v>0</v>
      </c>
      <c r="Y395" s="58">
        <v>0</v>
      </c>
      <c r="Z395" s="58">
        <v>0</v>
      </c>
      <c r="AA395" s="58">
        <v>0</v>
      </c>
      <c r="AB395" s="58">
        <v>0</v>
      </c>
      <c r="AC395" s="58">
        <v>4</v>
      </c>
      <c r="AD395" s="58">
        <v>0</v>
      </c>
      <c r="AE395" s="58">
        <v>0</v>
      </c>
      <c r="AF395" s="58">
        <v>0</v>
      </c>
      <c r="AG395" s="58" t="str">
        <f>VLOOKUP(BHRAF201920[[#This Row],[OrgID]],'Practice Panel'!$A$14:$F$129,4,FALSE)</f>
        <v>Havering</v>
      </c>
      <c r="AH395" s="58" t="str">
        <f>VLOOKUP(BHRAF201920[[#This Row],[OrgID]],'Practice Panel'!$A$14:$F$129,6,FALSE)</f>
        <v>Havering Crest</v>
      </c>
    </row>
    <row r="396" spans="1:34">
      <c r="A396" s="1" t="s">
        <v>406</v>
      </c>
      <c r="B396" s="57">
        <v>44105</v>
      </c>
      <c r="C396" s="57">
        <v>44107</v>
      </c>
      <c r="D396" s="1" t="s">
        <v>48</v>
      </c>
      <c r="E396" s="58">
        <v>2083</v>
      </c>
      <c r="F396" s="58">
        <v>1</v>
      </c>
      <c r="G396" s="58">
        <v>1</v>
      </c>
      <c r="H396" s="1">
        <v>0</v>
      </c>
      <c r="I396" s="58">
        <v>0</v>
      </c>
      <c r="J396" s="58">
        <v>0</v>
      </c>
      <c r="K396" s="58">
        <v>0</v>
      </c>
      <c r="L396" s="58">
        <v>0</v>
      </c>
      <c r="M396" s="58">
        <v>0</v>
      </c>
      <c r="N396" s="58">
        <v>0</v>
      </c>
      <c r="O396" s="58">
        <v>0</v>
      </c>
      <c r="P396" s="58">
        <v>0</v>
      </c>
      <c r="Q396" s="58">
        <v>0</v>
      </c>
      <c r="R396" s="58">
        <v>0</v>
      </c>
      <c r="S396" s="58">
        <v>0</v>
      </c>
      <c r="T396" s="58">
        <v>0</v>
      </c>
      <c r="U396" s="58">
        <v>0</v>
      </c>
      <c r="V396" s="58">
        <v>0</v>
      </c>
      <c r="W396" s="58">
        <v>0</v>
      </c>
      <c r="X396" s="58">
        <v>0</v>
      </c>
      <c r="Y396" s="58">
        <v>0</v>
      </c>
      <c r="Z396" s="58">
        <v>0</v>
      </c>
      <c r="AA396" s="58">
        <v>0</v>
      </c>
      <c r="AB396" s="58">
        <v>0</v>
      </c>
      <c r="AC396" s="58">
        <v>1</v>
      </c>
      <c r="AD396" s="58">
        <v>0</v>
      </c>
      <c r="AE396" s="58">
        <v>0</v>
      </c>
      <c r="AF396" s="58">
        <v>0</v>
      </c>
      <c r="AG396" s="58" t="str">
        <f>VLOOKUP(BHRAF201920[[#This Row],[OrgID]],'Practice Panel'!$A$14:$F$129,4,FALSE)</f>
        <v>Barking</v>
      </c>
      <c r="AH396" s="58" t="str">
        <f>VLOOKUP(BHRAF201920[[#This Row],[OrgID]],'Practice Panel'!$A$14:$F$129,6,FALSE)</f>
        <v>New West</v>
      </c>
    </row>
    <row r="397" spans="1:34">
      <c r="A397" s="1" t="s">
        <v>406</v>
      </c>
      <c r="B397" s="57">
        <v>44105</v>
      </c>
      <c r="C397" s="57">
        <v>44107</v>
      </c>
      <c r="D397" s="1" t="s">
        <v>242</v>
      </c>
      <c r="E397" s="58">
        <v>2772</v>
      </c>
      <c r="F397" s="58">
        <v>16</v>
      </c>
      <c r="G397" s="58">
        <v>16</v>
      </c>
      <c r="H397" s="1">
        <v>0</v>
      </c>
      <c r="I397" s="58">
        <v>0</v>
      </c>
      <c r="J397" s="58">
        <v>0</v>
      </c>
      <c r="K397" s="58">
        <v>0</v>
      </c>
      <c r="L397" s="58">
        <v>0</v>
      </c>
      <c r="M397" s="58">
        <v>0</v>
      </c>
      <c r="N397" s="58">
        <v>0</v>
      </c>
      <c r="O397" s="58">
        <v>0</v>
      </c>
      <c r="P397" s="58">
        <v>0</v>
      </c>
      <c r="Q397" s="58">
        <v>0</v>
      </c>
      <c r="R397" s="58">
        <v>0</v>
      </c>
      <c r="S397" s="58">
        <v>0</v>
      </c>
      <c r="T397" s="58">
        <v>0</v>
      </c>
      <c r="U397" s="58">
        <v>0</v>
      </c>
      <c r="V397" s="58">
        <v>0</v>
      </c>
      <c r="W397" s="58">
        <v>0</v>
      </c>
      <c r="X397" s="58">
        <v>0</v>
      </c>
      <c r="Y397" s="58">
        <v>0</v>
      </c>
      <c r="Z397" s="58">
        <v>0</v>
      </c>
      <c r="AA397" s="58">
        <v>0</v>
      </c>
      <c r="AB397" s="58">
        <v>0</v>
      </c>
      <c r="AC397" s="58">
        <v>3</v>
      </c>
      <c r="AD397" s="58">
        <v>0</v>
      </c>
      <c r="AE397" s="58">
        <v>0</v>
      </c>
      <c r="AF397" s="58">
        <v>0</v>
      </c>
      <c r="AG397" s="58" t="str">
        <f>VLOOKUP(BHRAF201920[[#This Row],[OrgID]],'Practice Panel'!$A$14:$F$129,4,FALSE)</f>
        <v>Havering</v>
      </c>
      <c r="AH397" s="58" t="str">
        <f>VLOOKUP(BHRAF201920[[#This Row],[OrgID]],'Practice Panel'!$A$14:$F$129,6,FALSE)</f>
        <v>Havering Crest</v>
      </c>
    </row>
    <row r="398" spans="1:34">
      <c r="A398" s="1" t="s">
        <v>406</v>
      </c>
      <c r="B398" s="57">
        <v>44105</v>
      </c>
      <c r="C398" s="57">
        <v>44107</v>
      </c>
      <c r="D398" s="1" t="s">
        <v>72</v>
      </c>
      <c r="E398" s="58">
        <v>2363</v>
      </c>
      <c r="F398" s="58">
        <v>2</v>
      </c>
      <c r="G398" s="58">
        <v>2</v>
      </c>
      <c r="H398" s="1">
        <v>0</v>
      </c>
      <c r="I398" s="58">
        <v>0</v>
      </c>
      <c r="J398" s="58">
        <v>0</v>
      </c>
      <c r="K398" s="58">
        <v>0</v>
      </c>
      <c r="L398" s="58">
        <v>0</v>
      </c>
      <c r="M398" s="58">
        <v>0</v>
      </c>
      <c r="N398" s="58">
        <v>0</v>
      </c>
      <c r="O398" s="58">
        <v>0</v>
      </c>
      <c r="P398" s="58">
        <v>0</v>
      </c>
      <c r="Q398" s="58">
        <v>0</v>
      </c>
      <c r="R398" s="58">
        <v>0</v>
      </c>
      <c r="S398" s="58">
        <v>0</v>
      </c>
      <c r="T398" s="58">
        <v>0</v>
      </c>
      <c r="U398" s="58">
        <v>0</v>
      </c>
      <c r="V398" s="58">
        <v>0</v>
      </c>
      <c r="W398" s="58">
        <v>0</v>
      </c>
      <c r="X398" s="58">
        <v>0</v>
      </c>
      <c r="Y398" s="58">
        <v>0</v>
      </c>
      <c r="Z398" s="58">
        <v>0</v>
      </c>
      <c r="AA398" s="58">
        <v>0</v>
      </c>
      <c r="AB398" s="58">
        <v>0</v>
      </c>
      <c r="AC398" s="58">
        <v>5</v>
      </c>
      <c r="AD398" s="58">
        <v>0</v>
      </c>
      <c r="AE398" s="58">
        <v>0</v>
      </c>
      <c r="AF398" s="58">
        <v>0</v>
      </c>
      <c r="AG398" s="58" t="str">
        <f>VLOOKUP(BHRAF201920[[#This Row],[OrgID]],'Practice Panel'!$A$14:$F$129,4,FALSE)</f>
        <v>Barking</v>
      </c>
      <c r="AH398" s="58" t="str">
        <f>VLOOKUP(BHRAF201920[[#This Row],[OrgID]],'Practice Panel'!$A$14:$F$129,6,FALSE)</f>
        <v>West One</v>
      </c>
    </row>
    <row r="399" spans="1:34">
      <c r="A399" s="1" t="s">
        <v>406</v>
      </c>
      <c r="B399" s="57">
        <v>44105</v>
      </c>
      <c r="C399" s="57">
        <v>44107</v>
      </c>
      <c r="D399" s="1" t="s">
        <v>77</v>
      </c>
      <c r="E399" s="58">
        <v>1919</v>
      </c>
      <c r="F399" s="58">
        <v>1</v>
      </c>
      <c r="G399" s="58">
        <v>1</v>
      </c>
      <c r="H399" s="1">
        <v>0</v>
      </c>
      <c r="I399" s="58">
        <v>0</v>
      </c>
      <c r="J399" s="58">
        <v>0</v>
      </c>
      <c r="K399" s="58">
        <v>0</v>
      </c>
      <c r="L399" s="58">
        <v>0</v>
      </c>
      <c r="M399" s="58">
        <v>0</v>
      </c>
      <c r="N399" s="58">
        <v>0</v>
      </c>
      <c r="O399" s="58">
        <v>0</v>
      </c>
      <c r="P399" s="58">
        <v>0</v>
      </c>
      <c r="Q399" s="58">
        <v>0</v>
      </c>
      <c r="R399" s="58">
        <v>0</v>
      </c>
      <c r="S399" s="58">
        <v>0</v>
      </c>
      <c r="T399" s="58">
        <v>0</v>
      </c>
      <c r="U399" s="58">
        <v>0</v>
      </c>
      <c r="V399" s="58">
        <v>0</v>
      </c>
      <c r="W399" s="58">
        <v>0</v>
      </c>
      <c r="X399" s="58">
        <v>0</v>
      </c>
      <c r="Y399" s="58">
        <v>0</v>
      </c>
      <c r="Z399" s="58">
        <v>0</v>
      </c>
      <c r="AA399" s="58">
        <v>0</v>
      </c>
      <c r="AB399" s="58">
        <v>0</v>
      </c>
      <c r="AC399" s="58">
        <v>1</v>
      </c>
      <c r="AD399" s="58">
        <v>0</v>
      </c>
      <c r="AE399" s="58">
        <v>0</v>
      </c>
      <c r="AF399" s="58">
        <v>0</v>
      </c>
      <c r="AG399" s="58" t="str">
        <f>VLOOKUP(BHRAF201920[[#This Row],[OrgID]],'Practice Panel'!$A$14:$F$129,4,FALSE)</f>
        <v>Barking</v>
      </c>
      <c r="AH399" s="58" t="str">
        <f>VLOOKUP(BHRAF201920[[#This Row],[OrgID]],'Practice Panel'!$A$14:$F$129,6,FALSE)</f>
        <v>North</v>
      </c>
    </row>
    <row r="400" spans="1:34">
      <c r="A400" s="1" t="s">
        <v>406</v>
      </c>
      <c r="B400" s="57">
        <v>44105</v>
      </c>
      <c r="C400" s="57">
        <v>44107</v>
      </c>
      <c r="D400" s="1" t="s">
        <v>96</v>
      </c>
      <c r="E400" s="58">
        <v>1439</v>
      </c>
      <c r="F400" s="58">
        <v>84</v>
      </c>
      <c r="G400" s="58">
        <v>82</v>
      </c>
      <c r="H400" s="1">
        <v>2</v>
      </c>
      <c r="I400" s="58">
        <v>1</v>
      </c>
      <c r="J400" s="58">
        <v>0</v>
      </c>
      <c r="K400" s="58">
        <v>0</v>
      </c>
      <c r="L400" s="58">
        <v>0</v>
      </c>
      <c r="M400" s="58">
        <v>0</v>
      </c>
      <c r="N400" s="58">
        <v>0</v>
      </c>
      <c r="O400" s="58">
        <v>0</v>
      </c>
      <c r="P400" s="58">
        <v>0</v>
      </c>
      <c r="Q400" s="58">
        <v>0</v>
      </c>
      <c r="R400" s="58">
        <v>0</v>
      </c>
      <c r="S400" s="58">
        <v>0</v>
      </c>
      <c r="T400" s="58">
        <v>0</v>
      </c>
      <c r="U400" s="58">
        <v>0</v>
      </c>
      <c r="V400" s="58">
        <v>0</v>
      </c>
      <c r="W400" s="58">
        <v>0</v>
      </c>
      <c r="X400" s="58">
        <v>0</v>
      </c>
      <c r="Y400" s="58">
        <v>0</v>
      </c>
      <c r="Z400" s="58">
        <v>0</v>
      </c>
      <c r="AA400" s="58">
        <v>0</v>
      </c>
      <c r="AB400" s="58">
        <v>0</v>
      </c>
      <c r="AC400" s="58">
        <v>1</v>
      </c>
      <c r="AD400" s="58">
        <v>0</v>
      </c>
      <c r="AE400" s="58">
        <v>0</v>
      </c>
      <c r="AF400" s="58">
        <v>0</v>
      </c>
      <c r="AG400" s="58" t="str">
        <f>VLOOKUP(BHRAF201920[[#This Row],[OrgID]],'Practice Panel'!$A$14:$F$129,4,FALSE)</f>
        <v>Barking</v>
      </c>
      <c r="AH400" s="58" t="str">
        <f>VLOOKUP(BHRAF201920[[#This Row],[OrgID]],'Practice Panel'!$A$14:$F$129,6,FALSE)</f>
        <v>Central</v>
      </c>
    </row>
    <row r="401" spans="1:34">
      <c r="A401" s="1" t="s">
        <v>406</v>
      </c>
      <c r="B401" s="57">
        <v>44105</v>
      </c>
      <c r="C401" s="57">
        <v>44107</v>
      </c>
      <c r="D401" s="1" t="s">
        <v>46</v>
      </c>
      <c r="E401" s="58">
        <v>1694</v>
      </c>
      <c r="F401" s="58">
        <v>14</v>
      </c>
      <c r="G401" s="58">
        <v>13</v>
      </c>
      <c r="H401" s="1">
        <v>1</v>
      </c>
      <c r="I401" s="58">
        <v>1</v>
      </c>
      <c r="J401" s="58">
        <v>0</v>
      </c>
      <c r="K401" s="58">
        <v>0</v>
      </c>
      <c r="L401" s="58">
        <v>0</v>
      </c>
      <c r="M401" s="58">
        <v>0</v>
      </c>
      <c r="N401" s="58">
        <v>0</v>
      </c>
      <c r="O401" s="58">
        <v>0</v>
      </c>
      <c r="P401" s="58">
        <v>0</v>
      </c>
      <c r="Q401" s="58">
        <v>0</v>
      </c>
      <c r="R401" s="58">
        <v>0</v>
      </c>
      <c r="S401" s="58">
        <v>0</v>
      </c>
      <c r="T401" s="58">
        <v>0</v>
      </c>
      <c r="U401" s="58">
        <v>0</v>
      </c>
      <c r="V401" s="58">
        <v>0</v>
      </c>
      <c r="W401" s="58">
        <v>0</v>
      </c>
      <c r="X401" s="58">
        <v>0</v>
      </c>
      <c r="Y401" s="58">
        <v>0</v>
      </c>
      <c r="Z401" s="58">
        <v>0</v>
      </c>
      <c r="AA401" s="58">
        <v>0</v>
      </c>
      <c r="AB401" s="58">
        <v>0</v>
      </c>
      <c r="AC401" s="58">
        <v>4</v>
      </c>
      <c r="AD401" s="58">
        <v>0</v>
      </c>
      <c r="AE401" s="58">
        <v>0</v>
      </c>
      <c r="AF401" s="58">
        <v>0</v>
      </c>
      <c r="AG401" s="58" t="str">
        <f>VLOOKUP(BHRAF201920[[#This Row],[OrgID]],'Practice Panel'!$A$14:$F$129,4,FALSE)</f>
        <v>Barking</v>
      </c>
      <c r="AH401" s="58" t="str">
        <f>VLOOKUP(BHRAF201920[[#This Row],[OrgID]],'Practice Panel'!$A$14:$F$129,6,FALSE)</f>
        <v>East One</v>
      </c>
    </row>
    <row r="402" spans="1:34">
      <c r="A402" s="1" t="s">
        <v>406</v>
      </c>
      <c r="B402" s="57">
        <v>44105</v>
      </c>
      <c r="C402" s="57">
        <v>44107</v>
      </c>
      <c r="D402" s="1" t="s">
        <v>264</v>
      </c>
      <c r="E402" s="58">
        <v>803</v>
      </c>
      <c r="F402" s="58">
        <v>12</v>
      </c>
      <c r="G402" s="58">
        <v>11</v>
      </c>
      <c r="H402" s="1">
        <v>1</v>
      </c>
      <c r="I402" s="58">
        <v>0</v>
      </c>
      <c r="J402" s="58">
        <v>0</v>
      </c>
      <c r="K402" s="58">
        <v>0</v>
      </c>
      <c r="L402" s="58">
        <v>0</v>
      </c>
      <c r="M402" s="58">
        <v>0</v>
      </c>
      <c r="N402" s="58">
        <v>0</v>
      </c>
      <c r="O402" s="58">
        <v>0</v>
      </c>
      <c r="P402" s="58">
        <v>0</v>
      </c>
      <c r="Q402" s="58">
        <v>0</v>
      </c>
      <c r="R402" s="58">
        <v>0</v>
      </c>
      <c r="S402" s="58">
        <v>0</v>
      </c>
      <c r="T402" s="58">
        <v>0</v>
      </c>
      <c r="U402" s="58">
        <v>0</v>
      </c>
      <c r="V402" s="58">
        <v>0</v>
      </c>
      <c r="W402" s="58">
        <v>0</v>
      </c>
      <c r="X402" s="58">
        <v>0</v>
      </c>
      <c r="Y402" s="58">
        <v>0</v>
      </c>
      <c r="Z402" s="58">
        <v>0</v>
      </c>
      <c r="AA402" s="58">
        <v>0</v>
      </c>
      <c r="AB402" s="58">
        <v>0</v>
      </c>
      <c r="AC402" s="58">
        <v>2</v>
      </c>
      <c r="AD402" s="58">
        <v>0</v>
      </c>
      <c r="AE402" s="58">
        <v>0</v>
      </c>
      <c r="AF402" s="58">
        <v>0</v>
      </c>
      <c r="AG402" s="58" t="str">
        <f>VLOOKUP(BHRAF201920[[#This Row],[OrgID]],'Practice Panel'!$A$14:$F$129,4,FALSE)</f>
        <v>Havering</v>
      </c>
      <c r="AH402" s="58" t="str">
        <f>VLOOKUP(BHRAF201920[[#This Row],[OrgID]],'Practice Panel'!$A$14:$F$129,6,FALSE)</f>
        <v>Havering North</v>
      </c>
    </row>
    <row r="403" spans="1:34">
      <c r="A403" s="1" t="s">
        <v>406</v>
      </c>
      <c r="B403" s="57">
        <v>44105</v>
      </c>
      <c r="C403" s="57">
        <v>44107</v>
      </c>
      <c r="D403" s="1" t="s">
        <v>94</v>
      </c>
      <c r="E403" s="58">
        <v>4798</v>
      </c>
      <c r="F403" s="58">
        <v>116</v>
      </c>
      <c r="G403" s="58">
        <v>113</v>
      </c>
      <c r="H403" s="1">
        <v>3</v>
      </c>
      <c r="I403" s="58">
        <v>0</v>
      </c>
      <c r="J403" s="58">
        <v>0</v>
      </c>
      <c r="K403" s="58">
        <v>0</v>
      </c>
      <c r="L403" s="58">
        <v>0</v>
      </c>
      <c r="M403" s="58">
        <v>0</v>
      </c>
      <c r="N403" s="58">
        <v>0</v>
      </c>
      <c r="O403" s="58">
        <v>0</v>
      </c>
      <c r="P403" s="58">
        <v>0</v>
      </c>
      <c r="Q403" s="58">
        <v>0</v>
      </c>
      <c r="R403" s="58">
        <v>0</v>
      </c>
      <c r="S403" s="58">
        <v>0</v>
      </c>
      <c r="T403" s="58">
        <v>0</v>
      </c>
      <c r="U403" s="58">
        <v>0</v>
      </c>
      <c r="V403" s="58">
        <v>0</v>
      </c>
      <c r="W403" s="58">
        <v>0</v>
      </c>
      <c r="X403" s="58">
        <v>0</v>
      </c>
      <c r="Y403" s="58">
        <v>0</v>
      </c>
      <c r="Z403" s="58">
        <v>0</v>
      </c>
      <c r="AA403" s="58">
        <v>0</v>
      </c>
      <c r="AB403" s="58">
        <v>0</v>
      </c>
      <c r="AC403" s="58">
        <v>7</v>
      </c>
      <c r="AD403" s="58">
        <v>0</v>
      </c>
      <c r="AE403" s="58">
        <v>0</v>
      </c>
      <c r="AF403" s="58">
        <v>0</v>
      </c>
      <c r="AG403" s="58" t="str">
        <f>VLOOKUP(BHRAF201920[[#This Row],[OrgID]],'Practice Panel'!$A$14:$F$129,4,FALSE)</f>
        <v>Barking</v>
      </c>
      <c r="AH403" s="58" t="str">
        <f>VLOOKUP(BHRAF201920[[#This Row],[OrgID]],'Practice Panel'!$A$14:$F$129,6,FALSE)</f>
        <v>Central</v>
      </c>
    </row>
    <row r="404" spans="1:34">
      <c r="A404" s="1" t="s">
        <v>406</v>
      </c>
      <c r="B404" s="57">
        <v>44105</v>
      </c>
      <c r="C404" s="57">
        <v>44107</v>
      </c>
      <c r="D404" s="1" t="s">
        <v>372</v>
      </c>
      <c r="E404" s="58">
        <v>2024</v>
      </c>
      <c r="F404" s="58">
        <v>57</v>
      </c>
      <c r="G404" s="58">
        <v>56</v>
      </c>
      <c r="H404" s="1">
        <v>1</v>
      </c>
      <c r="I404" s="58">
        <v>0</v>
      </c>
      <c r="J404" s="58">
        <v>0</v>
      </c>
      <c r="K404" s="58">
        <v>0</v>
      </c>
      <c r="L404" s="58">
        <v>0</v>
      </c>
      <c r="M404" s="58">
        <v>0</v>
      </c>
      <c r="N404" s="58">
        <v>0</v>
      </c>
      <c r="O404" s="58">
        <v>0</v>
      </c>
      <c r="P404" s="58">
        <v>0</v>
      </c>
      <c r="Q404" s="58">
        <v>0</v>
      </c>
      <c r="R404" s="58">
        <v>0</v>
      </c>
      <c r="S404" s="58">
        <v>0</v>
      </c>
      <c r="T404" s="58">
        <v>0</v>
      </c>
      <c r="U404" s="58">
        <v>0</v>
      </c>
      <c r="V404" s="58">
        <v>0</v>
      </c>
      <c r="W404" s="58">
        <v>0</v>
      </c>
      <c r="X404" s="58">
        <v>0</v>
      </c>
      <c r="Y404" s="58">
        <v>0</v>
      </c>
      <c r="Z404" s="58">
        <v>0</v>
      </c>
      <c r="AA404" s="58">
        <v>0</v>
      </c>
      <c r="AB404" s="58">
        <v>0</v>
      </c>
      <c r="AC404" s="58">
        <v>7</v>
      </c>
      <c r="AD404" s="58">
        <v>0</v>
      </c>
      <c r="AE404" s="58">
        <v>0</v>
      </c>
      <c r="AF404" s="58">
        <v>0</v>
      </c>
      <c r="AG404" s="58" t="str">
        <f>VLOOKUP(BHRAF201920[[#This Row],[OrgID]],'Practice Panel'!$A$14:$F$129,4,FALSE)</f>
        <v>Redbridge</v>
      </c>
      <c r="AH404" s="58" t="str">
        <f>VLOOKUP(BHRAF201920[[#This Row],[OrgID]],'Practice Panel'!$A$14:$F$129,6,FALSE)</f>
        <v>Wanstead &amp; Woodford</v>
      </c>
    </row>
    <row r="405" spans="1:34">
      <c r="A405" s="1" t="s">
        <v>406</v>
      </c>
      <c r="B405" s="57">
        <v>44105</v>
      </c>
      <c r="C405" s="57">
        <v>44107</v>
      </c>
      <c r="D405" s="1" t="s">
        <v>288</v>
      </c>
      <c r="E405" s="58">
        <v>4161</v>
      </c>
      <c r="F405" s="58">
        <v>20</v>
      </c>
      <c r="G405" s="58">
        <v>19</v>
      </c>
      <c r="H405" s="1">
        <v>1</v>
      </c>
      <c r="I405" s="58">
        <v>1</v>
      </c>
      <c r="J405" s="58">
        <v>0</v>
      </c>
      <c r="K405" s="58">
        <v>0</v>
      </c>
      <c r="L405" s="58">
        <v>0</v>
      </c>
      <c r="M405" s="58">
        <v>0</v>
      </c>
      <c r="N405" s="58">
        <v>0</v>
      </c>
      <c r="O405" s="58">
        <v>0</v>
      </c>
      <c r="P405" s="58">
        <v>0</v>
      </c>
      <c r="Q405" s="58">
        <v>0</v>
      </c>
      <c r="R405" s="58">
        <v>0</v>
      </c>
      <c r="S405" s="58">
        <v>0</v>
      </c>
      <c r="T405" s="58">
        <v>0</v>
      </c>
      <c r="U405" s="58">
        <v>0</v>
      </c>
      <c r="V405" s="58">
        <v>0</v>
      </c>
      <c r="W405" s="58">
        <v>0</v>
      </c>
      <c r="X405" s="58">
        <v>0</v>
      </c>
      <c r="Y405" s="58">
        <v>0</v>
      </c>
      <c r="Z405" s="58">
        <v>0</v>
      </c>
      <c r="AA405" s="58">
        <v>0</v>
      </c>
      <c r="AB405" s="58">
        <v>0</v>
      </c>
      <c r="AC405" s="58">
        <v>6</v>
      </c>
      <c r="AD405" s="58">
        <v>0</v>
      </c>
      <c r="AE405" s="58">
        <v>0</v>
      </c>
      <c r="AF405" s="58">
        <v>0</v>
      </c>
      <c r="AG405" s="58" t="str">
        <f>VLOOKUP(BHRAF201920[[#This Row],[OrgID]],'Practice Panel'!$A$14:$F$129,4,FALSE)</f>
        <v>Havering</v>
      </c>
      <c r="AH405" s="58" t="str">
        <f>VLOOKUP(BHRAF201920[[#This Row],[OrgID]],'Practice Panel'!$A$14:$F$129,6,FALSE)</f>
        <v>Havering South</v>
      </c>
    </row>
    <row r="406" spans="1:34">
      <c r="A406" s="1" t="s">
        <v>406</v>
      </c>
      <c r="B406" s="57">
        <v>44105</v>
      </c>
      <c r="C406" s="57">
        <v>44107</v>
      </c>
      <c r="D406" s="1" t="s">
        <v>53</v>
      </c>
      <c r="E406" s="58">
        <v>1771</v>
      </c>
      <c r="F406" s="58">
        <v>26</v>
      </c>
      <c r="G406" s="58">
        <v>24</v>
      </c>
      <c r="H406" s="1">
        <v>2</v>
      </c>
      <c r="I406" s="58">
        <v>0</v>
      </c>
      <c r="J406" s="58">
        <v>0</v>
      </c>
      <c r="K406" s="58">
        <v>0</v>
      </c>
      <c r="L406" s="58">
        <v>0</v>
      </c>
      <c r="M406" s="58">
        <v>0</v>
      </c>
      <c r="N406" s="58">
        <v>0</v>
      </c>
      <c r="O406" s="58">
        <v>0</v>
      </c>
      <c r="P406" s="58">
        <v>0</v>
      </c>
      <c r="Q406" s="58">
        <v>0</v>
      </c>
      <c r="R406" s="58">
        <v>0</v>
      </c>
      <c r="S406" s="58">
        <v>0</v>
      </c>
      <c r="T406" s="58">
        <v>0</v>
      </c>
      <c r="U406" s="58">
        <v>0</v>
      </c>
      <c r="V406" s="58">
        <v>0</v>
      </c>
      <c r="W406" s="58">
        <v>0</v>
      </c>
      <c r="X406" s="58">
        <v>0</v>
      </c>
      <c r="Y406" s="58">
        <v>0</v>
      </c>
      <c r="Z406" s="58">
        <v>0</v>
      </c>
      <c r="AA406" s="58">
        <v>0</v>
      </c>
      <c r="AB406" s="58">
        <v>0</v>
      </c>
      <c r="AC406" s="58">
        <v>5</v>
      </c>
      <c r="AD406" s="58">
        <v>0</v>
      </c>
      <c r="AE406" s="58">
        <v>0</v>
      </c>
      <c r="AF406" s="58">
        <v>0</v>
      </c>
      <c r="AG406" s="58" t="str">
        <f>VLOOKUP(BHRAF201920[[#This Row],[OrgID]],'Practice Panel'!$A$14:$F$129,4,FALSE)</f>
        <v>Barking</v>
      </c>
      <c r="AH406" s="58" t="str">
        <f>VLOOKUP(BHRAF201920[[#This Row],[OrgID]],'Practice Panel'!$A$14:$F$129,6,FALSE)</f>
        <v>New West</v>
      </c>
    </row>
    <row r="407" spans="1:34">
      <c r="A407" s="1" t="s">
        <v>406</v>
      </c>
      <c r="B407" s="57">
        <v>44105</v>
      </c>
      <c r="C407" s="57">
        <v>44107</v>
      </c>
      <c r="D407" s="1" t="s">
        <v>79</v>
      </c>
      <c r="E407" s="58">
        <v>2642</v>
      </c>
      <c r="F407" s="58">
        <v>9</v>
      </c>
      <c r="G407" s="58">
        <v>8</v>
      </c>
      <c r="H407" s="1">
        <v>1</v>
      </c>
      <c r="I407" s="58">
        <v>0</v>
      </c>
      <c r="J407" s="58">
        <v>0</v>
      </c>
      <c r="K407" s="58">
        <v>0</v>
      </c>
      <c r="L407" s="58">
        <v>0</v>
      </c>
      <c r="M407" s="58">
        <v>0</v>
      </c>
      <c r="N407" s="58">
        <v>0</v>
      </c>
      <c r="O407" s="58">
        <v>0</v>
      </c>
      <c r="P407" s="58">
        <v>0</v>
      </c>
      <c r="Q407" s="58">
        <v>0</v>
      </c>
      <c r="R407" s="58">
        <v>0</v>
      </c>
      <c r="S407" s="58">
        <v>0</v>
      </c>
      <c r="T407" s="58">
        <v>0</v>
      </c>
      <c r="U407" s="58">
        <v>0</v>
      </c>
      <c r="V407" s="58">
        <v>0</v>
      </c>
      <c r="W407" s="58">
        <v>0</v>
      </c>
      <c r="X407" s="58">
        <v>0</v>
      </c>
      <c r="Y407" s="58">
        <v>0</v>
      </c>
      <c r="Z407" s="58">
        <v>0</v>
      </c>
      <c r="AA407" s="58">
        <v>0</v>
      </c>
      <c r="AB407" s="58">
        <v>0</v>
      </c>
      <c r="AC407" s="58">
        <v>8</v>
      </c>
      <c r="AD407" s="58">
        <v>0</v>
      </c>
      <c r="AE407" s="58">
        <v>0</v>
      </c>
      <c r="AF407" s="58">
        <v>0</v>
      </c>
      <c r="AG407" s="58" t="str">
        <f>VLOOKUP(BHRAF201920[[#This Row],[OrgID]],'Practice Panel'!$A$14:$F$129,4,FALSE)</f>
        <v>Barking</v>
      </c>
      <c r="AH407" s="58" t="str">
        <f>VLOOKUP(BHRAF201920[[#This Row],[OrgID]],'Practice Panel'!$A$14:$F$129,6,FALSE)</f>
        <v>North</v>
      </c>
    </row>
    <row r="408" spans="1:34">
      <c r="A408" s="1" t="s">
        <v>406</v>
      </c>
      <c r="B408" s="57">
        <v>44105</v>
      </c>
      <c r="C408" s="57">
        <v>44107</v>
      </c>
      <c r="D408" s="1" t="s">
        <v>60</v>
      </c>
      <c r="E408" s="58">
        <v>5048</v>
      </c>
      <c r="F408" s="58">
        <v>45</v>
      </c>
      <c r="G408" s="58">
        <v>43</v>
      </c>
      <c r="H408" s="1">
        <v>2</v>
      </c>
      <c r="I408" s="58">
        <v>0</v>
      </c>
      <c r="J408" s="58">
        <v>0</v>
      </c>
      <c r="K408" s="58">
        <v>0</v>
      </c>
      <c r="L408" s="58">
        <v>0</v>
      </c>
      <c r="M408" s="58">
        <v>0</v>
      </c>
      <c r="N408" s="58">
        <v>0</v>
      </c>
      <c r="O408" s="58">
        <v>0</v>
      </c>
      <c r="P408" s="58">
        <v>0</v>
      </c>
      <c r="Q408" s="58">
        <v>0</v>
      </c>
      <c r="R408" s="58">
        <v>0</v>
      </c>
      <c r="S408" s="58">
        <v>0</v>
      </c>
      <c r="T408" s="58">
        <v>0</v>
      </c>
      <c r="U408" s="58">
        <v>0</v>
      </c>
      <c r="V408" s="58">
        <v>0</v>
      </c>
      <c r="W408" s="58">
        <v>0</v>
      </c>
      <c r="X408" s="58">
        <v>0</v>
      </c>
      <c r="Y408" s="58">
        <v>0</v>
      </c>
      <c r="Z408" s="58">
        <v>0</v>
      </c>
      <c r="AA408" s="58">
        <v>0</v>
      </c>
      <c r="AB408" s="58">
        <v>0</v>
      </c>
      <c r="AC408" s="58">
        <v>6</v>
      </c>
      <c r="AD408" s="58">
        <v>0</v>
      </c>
      <c r="AE408" s="58">
        <v>0</v>
      </c>
      <c r="AF408" s="58">
        <v>0</v>
      </c>
      <c r="AG408" s="58" t="str">
        <f>VLOOKUP(BHRAF201920[[#This Row],[OrgID]],'Practice Panel'!$A$14:$F$129,4,FALSE)</f>
        <v>Barking</v>
      </c>
      <c r="AH408" s="58" t="str">
        <f>VLOOKUP(BHRAF201920[[#This Row],[OrgID]],'Practice Panel'!$A$14:$F$129,6,FALSE)</f>
        <v>West One</v>
      </c>
    </row>
    <row r="409" spans="1:34">
      <c r="A409" s="1" t="s">
        <v>406</v>
      </c>
      <c r="B409" s="57">
        <v>44105</v>
      </c>
      <c r="C409" s="57">
        <v>44107</v>
      </c>
      <c r="D409" s="1" t="s">
        <v>244</v>
      </c>
      <c r="E409" s="58">
        <v>1642</v>
      </c>
      <c r="F409" s="58">
        <v>32</v>
      </c>
      <c r="G409" s="58">
        <v>30</v>
      </c>
      <c r="H409" s="1">
        <v>2</v>
      </c>
      <c r="I409" s="58">
        <v>2</v>
      </c>
      <c r="J409" s="58">
        <v>0</v>
      </c>
      <c r="K409" s="58">
        <v>0</v>
      </c>
      <c r="L409" s="58">
        <v>0</v>
      </c>
      <c r="M409" s="58">
        <v>0</v>
      </c>
      <c r="N409" s="58">
        <v>0</v>
      </c>
      <c r="O409" s="58">
        <v>0</v>
      </c>
      <c r="P409" s="58">
        <v>0</v>
      </c>
      <c r="Q409" s="58">
        <v>0</v>
      </c>
      <c r="R409" s="58">
        <v>0</v>
      </c>
      <c r="S409" s="58">
        <v>0</v>
      </c>
      <c r="T409" s="58">
        <v>0</v>
      </c>
      <c r="U409" s="58">
        <v>0</v>
      </c>
      <c r="V409" s="58">
        <v>0</v>
      </c>
      <c r="W409" s="58">
        <v>0</v>
      </c>
      <c r="X409" s="58">
        <v>0</v>
      </c>
      <c r="Y409" s="58">
        <v>0</v>
      </c>
      <c r="Z409" s="58">
        <v>0</v>
      </c>
      <c r="AA409" s="58">
        <v>0</v>
      </c>
      <c r="AB409" s="58">
        <v>0</v>
      </c>
      <c r="AC409" s="58">
        <v>3</v>
      </c>
      <c r="AD409" s="58">
        <v>0</v>
      </c>
      <c r="AE409" s="58">
        <v>0</v>
      </c>
      <c r="AF409" s="58">
        <v>0</v>
      </c>
      <c r="AG409" s="58" t="str">
        <f>VLOOKUP(BHRAF201920[[#This Row],[OrgID]],'Practice Panel'!$A$14:$F$129,4,FALSE)</f>
        <v>Havering</v>
      </c>
      <c r="AH409" s="58" t="str">
        <f>VLOOKUP(BHRAF201920[[#This Row],[OrgID]],'Practice Panel'!$A$14:$F$129,6,FALSE)</f>
        <v>Havering Crest</v>
      </c>
    </row>
    <row r="410" spans="1:34">
      <c r="A410" s="1" t="s">
        <v>406</v>
      </c>
      <c r="B410" s="57">
        <v>44105</v>
      </c>
      <c r="C410" s="57">
        <v>44107</v>
      </c>
      <c r="D410" s="1" t="s">
        <v>250</v>
      </c>
      <c r="E410" s="58">
        <v>5316</v>
      </c>
      <c r="F410" s="58">
        <v>28</v>
      </c>
      <c r="G410" s="58">
        <v>27</v>
      </c>
      <c r="H410" s="1">
        <v>1</v>
      </c>
      <c r="I410" s="58">
        <v>0</v>
      </c>
      <c r="J410" s="58">
        <v>0</v>
      </c>
      <c r="K410" s="58">
        <v>0</v>
      </c>
      <c r="L410" s="58">
        <v>0</v>
      </c>
      <c r="M410" s="58">
        <v>0</v>
      </c>
      <c r="N410" s="58">
        <v>0</v>
      </c>
      <c r="O410" s="58">
        <v>0</v>
      </c>
      <c r="P410" s="58">
        <v>0</v>
      </c>
      <c r="Q410" s="58">
        <v>0</v>
      </c>
      <c r="R410" s="58">
        <v>0</v>
      </c>
      <c r="S410" s="58">
        <v>1</v>
      </c>
      <c r="T410" s="58">
        <v>0</v>
      </c>
      <c r="U410" s="58">
        <v>0</v>
      </c>
      <c r="V410" s="58">
        <v>0</v>
      </c>
      <c r="W410" s="58">
        <v>0</v>
      </c>
      <c r="X410" s="58">
        <v>0</v>
      </c>
      <c r="Y410" s="58">
        <v>0</v>
      </c>
      <c r="Z410" s="58">
        <v>0</v>
      </c>
      <c r="AA410" s="58">
        <v>0</v>
      </c>
      <c r="AB410" s="58">
        <v>0</v>
      </c>
      <c r="AC410" s="58">
        <v>23</v>
      </c>
      <c r="AD410" s="58">
        <v>0</v>
      </c>
      <c r="AE410" s="58">
        <v>0</v>
      </c>
      <c r="AF410" s="58">
        <v>0</v>
      </c>
      <c r="AG410" s="58" t="str">
        <f>VLOOKUP(BHRAF201920[[#This Row],[OrgID]],'Practice Panel'!$A$14:$F$129,4,FALSE)</f>
        <v>Havering</v>
      </c>
      <c r="AH410" s="58" t="str">
        <f>VLOOKUP(BHRAF201920[[#This Row],[OrgID]],'Practice Panel'!$A$14:$F$129,6,FALSE)</f>
        <v>Havering Marshall</v>
      </c>
    </row>
    <row r="411" spans="1:34">
      <c r="A411" s="1" t="s">
        <v>406</v>
      </c>
      <c r="B411" s="57">
        <v>44105</v>
      </c>
      <c r="C411" s="57">
        <v>44107</v>
      </c>
      <c r="D411" s="1" t="s">
        <v>62</v>
      </c>
      <c r="E411" s="58">
        <v>1167</v>
      </c>
      <c r="F411" s="58">
        <v>4</v>
      </c>
      <c r="G411" s="58">
        <v>4</v>
      </c>
      <c r="H411" s="1">
        <v>0</v>
      </c>
      <c r="I411" s="58">
        <v>0</v>
      </c>
      <c r="J411" s="58">
        <v>0</v>
      </c>
      <c r="K411" s="58">
        <v>0</v>
      </c>
      <c r="L411" s="58">
        <v>0</v>
      </c>
      <c r="M411" s="58">
        <v>0</v>
      </c>
      <c r="N411" s="58">
        <v>0</v>
      </c>
      <c r="O411" s="58">
        <v>0</v>
      </c>
      <c r="P411" s="58">
        <v>0</v>
      </c>
      <c r="Q411" s="58">
        <v>0</v>
      </c>
      <c r="R411" s="58">
        <v>0</v>
      </c>
      <c r="S411" s="58">
        <v>1</v>
      </c>
      <c r="T411" s="58">
        <v>0</v>
      </c>
      <c r="U411" s="58">
        <v>0</v>
      </c>
      <c r="V411" s="58">
        <v>0</v>
      </c>
      <c r="W411" s="58">
        <v>0</v>
      </c>
      <c r="X411" s="58">
        <v>0</v>
      </c>
      <c r="Y411" s="58">
        <v>0</v>
      </c>
      <c r="Z411" s="58">
        <v>0</v>
      </c>
      <c r="AA411" s="58">
        <v>0</v>
      </c>
      <c r="AB411" s="58">
        <v>0</v>
      </c>
      <c r="AC411" s="58">
        <v>3</v>
      </c>
      <c r="AD411" s="58">
        <v>0</v>
      </c>
      <c r="AE411" s="58">
        <v>0</v>
      </c>
      <c r="AF411" s="58">
        <v>0</v>
      </c>
      <c r="AG411" s="58" t="str">
        <f>VLOOKUP(BHRAF201920[[#This Row],[OrgID]],'Practice Panel'!$A$14:$F$129,4,FALSE)</f>
        <v>Barking</v>
      </c>
      <c r="AH411" s="58" t="str">
        <f>VLOOKUP(BHRAF201920[[#This Row],[OrgID]],'Practice Panel'!$A$14:$F$129,6,FALSE)</f>
        <v>West One</v>
      </c>
    </row>
    <row r="412" spans="1:34">
      <c r="A412" s="1" t="s">
        <v>406</v>
      </c>
      <c r="B412" s="57">
        <v>44105</v>
      </c>
      <c r="C412" s="57">
        <v>44107</v>
      </c>
      <c r="D412" s="1" t="s">
        <v>278</v>
      </c>
      <c r="E412" s="58">
        <v>5520</v>
      </c>
      <c r="F412" s="58">
        <v>19</v>
      </c>
      <c r="G412" s="58">
        <v>18</v>
      </c>
      <c r="H412" s="1">
        <v>1</v>
      </c>
      <c r="I412" s="58">
        <v>0</v>
      </c>
      <c r="J412" s="58">
        <v>0</v>
      </c>
      <c r="K412" s="58">
        <v>0</v>
      </c>
      <c r="L412" s="58">
        <v>0</v>
      </c>
      <c r="M412" s="58">
        <v>0</v>
      </c>
      <c r="N412" s="58">
        <v>0</v>
      </c>
      <c r="O412" s="58">
        <v>0</v>
      </c>
      <c r="P412" s="58">
        <v>0</v>
      </c>
      <c r="Q412" s="58">
        <v>0</v>
      </c>
      <c r="R412" s="58">
        <v>0</v>
      </c>
      <c r="S412" s="58">
        <v>0</v>
      </c>
      <c r="T412" s="58">
        <v>0</v>
      </c>
      <c r="U412" s="58">
        <v>1</v>
      </c>
      <c r="V412" s="58">
        <v>0</v>
      </c>
      <c r="W412" s="58">
        <v>0</v>
      </c>
      <c r="X412" s="58">
        <v>0</v>
      </c>
      <c r="Y412" s="58">
        <v>0</v>
      </c>
      <c r="Z412" s="58">
        <v>0</v>
      </c>
      <c r="AA412" s="58">
        <v>0</v>
      </c>
      <c r="AB412" s="58">
        <v>0</v>
      </c>
      <c r="AC412" s="58">
        <v>21</v>
      </c>
      <c r="AD412" s="58">
        <v>0</v>
      </c>
      <c r="AE412" s="58">
        <v>0</v>
      </c>
      <c r="AF412" s="58">
        <v>0</v>
      </c>
      <c r="AG412" s="58" t="str">
        <f>VLOOKUP(BHRAF201920[[#This Row],[OrgID]],'Practice Panel'!$A$14:$F$129,4,FALSE)</f>
        <v>Havering</v>
      </c>
      <c r="AH412" s="58" t="str">
        <f>VLOOKUP(BHRAF201920[[#This Row],[OrgID]],'Practice Panel'!$A$14:$F$129,6,FALSE)</f>
        <v>Havering North</v>
      </c>
    </row>
    <row r="413" spans="1:34">
      <c r="A413" s="1" t="s">
        <v>406</v>
      </c>
      <c r="B413" s="57">
        <v>44105</v>
      </c>
      <c r="C413" s="57">
        <v>44107</v>
      </c>
      <c r="D413" s="1" t="s">
        <v>81</v>
      </c>
      <c r="E413" s="58">
        <v>5309</v>
      </c>
      <c r="F413" s="58">
        <v>1</v>
      </c>
      <c r="G413" s="58">
        <v>1</v>
      </c>
      <c r="H413" s="1">
        <v>0</v>
      </c>
      <c r="I413" s="58">
        <v>0</v>
      </c>
      <c r="J413" s="58">
        <v>0</v>
      </c>
      <c r="K413" s="58">
        <v>0</v>
      </c>
      <c r="L413" s="58">
        <v>0</v>
      </c>
      <c r="M413" s="58">
        <v>0</v>
      </c>
      <c r="N413" s="58">
        <v>0</v>
      </c>
      <c r="O413" s="58">
        <v>0</v>
      </c>
      <c r="P413" s="58">
        <v>0</v>
      </c>
      <c r="Q413" s="58">
        <v>0</v>
      </c>
      <c r="R413" s="58">
        <v>0</v>
      </c>
      <c r="S413" s="58">
        <v>0</v>
      </c>
      <c r="T413" s="58">
        <v>0</v>
      </c>
      <c r="U413" s="58">
        <v>1</v>
      </c>
      <c r="V413" s="58">
        <v>0</v>
      </c>
      <c r="W413" s="58">
        <v>0</v>
      </c>
      <c r="X413" s="58">
        <v>0</v>
      </c>
      <c r="Y413" s="58">
        <v>0</v>
      </c>
      <c r="Z413" s="58">
        <v>0</v>
      </c>
      <c r="AA413" s="58">
        <v>0</v>
      </c>
      <c r="AB413" s="58">
        <v>0</v>
      </c>
      <c r="AC413" s="58">
        <v>3</v>
      </c>
      <c r="AD413" s="58">
        <v>0</v>
      </c>
      <c r="AE413" s="58">
        <v>0</v>
      </c>
      <c r="AF413" s="58">
        <v>0</v>
      </c>
      <c r="AG413" s="58" t="str">
        <f>VLOOKUP(BHRAF201920[[#This Row],[OrgID]],'Practice Panel'!$A$14:$F$129,4,FALSE)</f>
        <v>Barking</v>
      </c>
      <c r="AH413" s="58" t="str">
        <f>VLOOKUP(BHRAF201920[[#This Row],[OrgID]],'Practice Panel'!$A$14:$F$129,6,FALSE)</f>
        <v>North</v>
      </c>
    </row>
    <row r="414" spans="1:34">
      <c r="A414" s="1" t="s">
        <v>406</v>
      </c>
      <c r="B414" s="57">
        <v>44105</v>
      </c>
      <c r="C414" s="57">
        <v>44107</v>
      </c>
      <c r="D414" s="1" t="s">
        <v>42</v>
      </c>
      <c r="E414" s="58">
        <v>1166</v>
      </c>
      <c r="F414" s="58">
        <v>47</v>
      </c>
      <c r="G414" s="58">
        <v>47</v>
      </c>
      <c r="H414" s="1">
        <v>0</v>
      </c>
      <c r="I414" s="58">
        <v>0</v>
      </c>
      <c r="J414" s="58">
        <v>0</v>
      </c>
      <c r="K414" s="58">
        <v>0</v>
      </c>
      <c r="L414" s="58">
        <v>0</v>
      </c>
      <c r="M414" s="58">
        <v>0</v>
      </c>
      <c r="N414" s="58">
        <v>0</v>
      </c>
      <c r="O414" s="58">
        <v>0</v>
      </c>
      <c r="P414" s="58">
        <v>0</v>
      </c>
      <c r="Q414" s="58">
        <v>0</v>
      </c>
      <c r="R414" s="58">
        <v>0</v>
      </c>
      <c r="S414" s="58">
        <v>1</v>
      </c>
      <c r="T414" s="58">
        <v>0</v>
      </c>
      <c r="U414" s="58">
        <v>1</v>
      </c>
      <c r="V414" s="58">
        <v>0</v>
      </c>
      <c r="W414" s="58">
        <v>0</v>
      </c>
      <c r="X414" s="58">
        <v>0</v>
      </c>
      <c r="Y414" s="58">
        <v>0</v>
      </c>
      <c r="Z414" s="58">
        <v>0</v>
      </c>
      <c r="AA414" s="58">
        <v>0</v>
      </c>
      <c r="AB414" s="58">
        <v>0</v>
      </c>
      <c r="AC414" s="58">
        <v>6</v>
      </c>
      <c r="AD414" s="58">
        <v>0</v>
      </c>
      <c r="AE414" s="58">
        <v>0</v>
      </c>
      <c r="AF414" s="58">
        <v>0</v>
      </c>
      <c r="AG414" s="58" t="str">
        <f>VLOOKUP(BHRAF201920[[#This Row],[OrgID]],'Practice Panel'!$A$14:$F$129,4,FALSE)</f>
        <v>Barking</v>
      </c>
      <c r="AH414" s="58" t="str">
        <f>VLOOKUP(BHRAF201920[[#This Row],[OrgID]],'Practice Panel'!$A$14:$F$129,6,FALSE)</f>
        <v>East One</v>
      </c>
    </row>
    <row r="415" spans="1:34">
      <c r="A415" s="1" t="s">
        <v>406</v>
      </c>
      <c r="B415" s="57">
        <v>44105</v>
      </c>
      <c r="C415" s="57">
        <v>44107</v>
      </c>
      <c r="D415" s="1" t="s">
        <v>342</v>
      </c>
      <c r="E415" s="58">
        <v>1056</v>
      </c>
      <c r="F415" s="58">
        <v>6</v>
      </c>
      <c r="G415" s="58">
        <v>6</v>
      </c>
      <c r="H415" s="1">
        <v>0</v>
      </c>
      <c r="I415" s="58">
        <v>0</v>
      </c>
      <c r="J415" s="58">
        <v>0</v>
      </c>
      <c r="K415" s="58">
        <v>0</v>
      </c>
      <c r="L415" s="58">
        <v>0</v>
      </c>
      <c r="M415" s="58">
        <v>0</v>
      </c>
      <c r="N415" s="58">
        <v>0</v>
      </c>
      <c r="O415" s="58">
        <v>0</v>
      </c>
      <c r="P415" s="58">
        <v>0</v>
      </c>
      <c r="Q415" s="58">
        <v>0</v>
      </c>
      <c r="R415" s="58">
        <v>0</v>
      </c>
      <c r="S415" s="58">
        <v>0</v>
      </c>
      <c r="T415" s="58">
        <v>0</v>
      </c>
      <c r="U415" s="58">
        <v>1</v>
      </c>
      <c r="V415" s="58">
        <v>0</v>
      </c>
      <c r="W415" s="58">
        <v>0</v>
      </c>
      <c r="X415" s="58">
        <v>0</v>
      </c>
      <c r="Y415" s="58">
        <v>0</v>
      </c>
      <c r="Z415" s="58">
        <v>0</v>
      </c>
      <c r="AA415" s="58">
        <v>0</v>
      </c>
      <c r="AB415" s="58">
        <v>0</v>
      </c>
      <c r="AC415" s="58">
        <v>5</v>
      </c>
      <c r="AD415" s="58">
        <v>0</v>
      </c>
      <c r="AE415" s="58">
        <v>0</v>
      </c>
      <c r="AF415" s="58">
        <v>0</v>
      </c>
      <c r="AG415" s="58" t="str">
        <f>VLOOKUP(BHRAF201920[[#This Row],[OrgID]],'Practice Panel'!$A$14:$F$129,4,FALSE)</f>
        <v>Redbridge</v>
      </c>
      <c r="AH415" s="58" t="str">
        <f>VLOOKUP(BHRAF201920[[#This Row],[OrgID]],'Practice Panel'!$A$14:$F$129,6,FALSE)</f>
        <v>Fairlop</v>
      </c>
    </row>
    <row r="416" spans="1:34">
      <c r="A416" s="1" t="s">
        <v>406</v>
      </c>
      <c r="B416" s="57">
        <v>44105</v>
      </c>
      <c r="C416" s="57">
        <v>44107</v>
      </c>
      <c r="D416" s="1" t="s">
        <v>36</v>
      </c>
      <c r="E416" s="58">
        <v>2829</v>
      </c>
      <c r="F416" s="58">
        <v>13</v>
      </c>
      <c r="G416" s="58">
        <v>13</v>
      </c>
      <c r="H416" s="1">
        <v>0</v>
      </c>
      <c r="I416" s="58">
        <v>0</v>
      </c>
      <c r="J416" s="58">
        <v>0</v>
      </c>
      <c r="K416" s="58">
        <v>0</v>
      </c>
      <c r="L416" s="58">
        <v>0</v>
      </c>
      <c r="M416" s="58">
        <v>0</v>
      </c>
      <c r="N416" s="58">
        <v>0</v>
      </c>
      <c r="O416" s="58">
        <v>0</v>
      </c>
      <c r="P416" s="58">
        <v>0</v>
      </c>
      <c r="Q416" s="58">
        <v>0</v>
      </c>
      <c r="R416" s="58">
        <v>0</v>
      </c>
      <c r="S416" s="58">
        <v>0</v>
      </c>
      <c r="T416" s="58">
        <v>0</v>
      </c>
      <c r="U416" s="58">
        <v>1</v>
      </c>
      <c r="V416" s="58">
        <v>1</v>
      </c>
      <c r="W416" s="58">
        <v>0</v>
      </c>
      <c r="X416" s="58">
        <v>0</v>
      </c>
      <c r="Y416" s="58">
        <v>0</v>
      </c>
      <c r="Z416" s="58">
        <v>0</v>
      </c>
      <c r="AA416" s="58">
        <v>0</v>
      </c>
      <c r="AB416" s="58">
        <v>0</v>
      </c>
      <c r="AC416" s="58">
        <v>6</v>
      </c>
      <c r="AD416" s="58">
        <v>0</v>
      </c>
      <c r="AE416" s="58">
        <v>1</v>
      </c>
      <c r="AF416" s="58">
        <v>0</v>
      </c>
      <c r="AG416" s="58" t="str">
        <f>VLOOKUP(BHRAF201920[[#This Row],[OrgID]],'Practice Panel'!$A$14:$F$129,4,FALSE)</f>
        <v>Barking</v>
      </c>
      <c r="AH416" s="58" t="str">
        <f>VLOOKUP(BHRAF201920[[#This Row],[OrgID]],'Practice Panel'!$A$14:$F$129,6,FALSE)</f>
        <v>East One</v>
      </c>
    </row>
    <row r="417" spans="1:34">
      <c r="A417" s="1" t="s">
        <v>406</v>
      </c>
      <c r="B417" s="57">
        <v>44105</v>
      </c>
      <c r="C417" s="57">
        <v>44107</v>
      </c>
      <c r="D417" s="1" t="s">
        <v>258</v>
      </c>
      <c r="E417" s="58">
        <v>3536</v>
      </c>
      <c r="F417" s="58">
        <v>12</v>
      </c>
      <c r="G417" s="58">
        <v>12</v>
      </c>
      <c r="H417" s="1">
        <v>0</v>
      </c>
      <c r="I417" s="58">
        <v>0</v>
      </c>
      <c r="J417" s="58">
        <v>0</v>
      </c>
      <c r="K417" s="58">
        <v>0</v>
      </c>
      <c r="L417" s="58">
        <v>0</v>
      </c>
      <c r="M417" s="58">
        <v>0</v>
      </c>
      <c r="N417" s="58">
        <v>0</v>
      </c>
      <c r="O417" s="58">
        <v>0</v>
      </c>
      <c r="P417" s="58">
        <v>0</v>
      </c>
      <c r="Q417" s="58">
        <v>0</v>
      </c>
      <c r="R417" s="58">
        <v>0</v>
      </c>
      <c r="S417" s="58">
        <v>0</v>
      </c>
      <c r="T417" s="58">
        <v>0</v>
      </c>
      <c r="U417" s="58">
        <v>2</v>
      </c>
      <c r="V417" s="58">
        <v>0</v>
      </c>
      <c r="W417" s="58">
        <v>0</v>
      </c>
      <c r="X417" s="58">
        <v>0</v>
      </c>
      <c r="Y417" s="58">
        <v>0</v>
      </c>
      <c r="Z417" s="58">
        <v>0</v>
      </c>
      <c r="AA417" s="58">
        <v>0</v>
      </c>
      <c r="AB417" s="58">
        <v>0</v>
      </c>
      <c r="AC417" s="58">
        <v>11</v>
      </c>
      <c r="AD417" s="58">
        <v>0</v>
      </c>
      <c r="AE417" s="58">
        <v>0</v>
      </c>
      <c r="AF417" s="58">
        <v>0</v>
      </c>
      <c r="AG417" s="58" t="str">
        <f>VLOOKUP(BHRAF201920[[#This Row],[OrgID]],'Practice Panel'!$A$14:$F$129,4,FALSE)</f>
        <v>Havering</v>
      </c>
      <c r="AH417" s="58" t="str">
        <f>VLOOKUP(BHRAF201920[[#This Row],[OrgID]],'Practice Panel'!$A$14:$F$129,6,FALSE)</f>
        <v>Havering North</v>
      </c>
    </row>
    <row r="418" spans="1:34">
      <c r="A418" s="1" t="s">
        <v>406</v>
      </c>
      <c r="B418" s="57">
        <v>44105</v>
      </c>
      <c r="C418" s="57">
        <v>44107</v>
      </c>
      <c r="D418" s="1" t="s">
        <v>290</v>
      </c>
      <c r="E418" s="58">
        <v>6012</v>
      </c>
      <c r="F418" s="58">
        <v>60</v>
      </c>
      <c r="G418" s="58">
        <v>60</v>
      </c>
      <c r="H418" s="1">
        <v>0</v>
      </c>
      <c r="I418" s="58">
        <v>0</v>
      </c>
      <c r="J418" s="58">
        <v>0</v>
      </c>
      <c r="K418" s="58">
        <v>0</v>
      </c>
      <c r="L418" s="58">
        <v>0</v>
      </c>
      <c r="M418" s="58">
        <v>0</v>
      </c>
      <c r="N418" s="58">
        <v>0</v>
      </c>
      <c r="O418" s="58">
        <v>0</v>
      </c>
      <c r="P418" s="58">
        <v>0</v>
      </c>
      <c r="Q418" s="58">
        <v>0</v>
      </c>
      <c r="R418" s="58">
        <v>0</v>
      </c>
      <c r="S418" s="58">
        <v>0</v>
      </c>
      <c r="T418" s="58">
        <v>0</v>
      </c>
      <c r="U418" s="58">
        <v>1</v>
      </c>
      <c r="V418" s="58">
        <v>1</v>
      </c>
      <c r="W418" s="58">
        <v>0</v>
      </c>
      <c r="X418" s="58">
        <v>0</v>
      </c>
      <c r="Y418" s="58">
        <v>0</v>
      </c>
      <c r="Z418" s="58">
        <v>0</v>
      </c>
      <c r="AA418" s="58">
        <v>0</v>
      </c>
      <c r="AB418" s="58">
        <v>0</v>
      </c>
      <c r="AC418" s="58">
        <v>16</v>
      </c>
      <c r="AD418" s="58">
        <v>0</v>
      </c>
      <c r="AE418" s="58">
        <v>1</v>
      </c>
      <c r="AF418" s="58">
        <v>0</v>
      </c>
      <c r="AG418" s="58" t="str">
        <f>VLOOKUP(BHRAF201920[[#This Row],[OrgID]],'Practice Panel'!$A$14:$F$129,4,FALSE)</f>
        <v>Havering</v>
      </c>
      <c r="AH418" s="58" t="str">
        <f>VLOOKUP(BHRAF201920[[#This Row],[OrgID]],'Practice Panel'!$A$14:$F$129,6,FALSE)</f>
        <v>Havering South</v>
      </c>
    </row>
    <row r="419" spans="1:34">
      <c r="A419" s="1" t="s">
        <v>406</v>
      </c>
      <c r="B419" s="57">
        <v>44105</v>
      </c>
      <c r="C419" s="57">
        <v>44107</v>
      </c>
      <c r="D419" s="1" t="s">
        <v>272</v>
      </c>
      <c r="E419" s="58">
        <v>4719</v>
      </c>
      <c r="F419" s="58">
        <v>11</v>
      </c>
      <c r="G419" s="58">
        <v>11</v>
      </c>
      <c r="H419" s="1">
        <v>0</v>
      </c>
      <c r="I419" s="58">
        <v>0</v>
      </c>
      <c r="J419" s="58">
        <v>0</v>
      </c>
      <c r="K419" s="58">
        <v>0</v>
      </c>
      <c r="L419" s="58">
        <v>0</v>
      </c>
      <c r="M419" s="58">
        <v>0</v>
      </c>
      <c r="N419" s="58">
        <v>0</v>
      </c>
      <c r="O419" s="58">
        <v>0</v>
      </c>
      <c r="P419" s="58">
        <v>0</v>
      </c>
      <c r="Q419" s="58">
        <v>0</v>
      </c>
      <c r="R419" s="58">
        <v>0</v>
      </c>
      <c r="S419" s="58">
        <v>0</v>
      </c>
      <c r="T419" s="58">
        <v>0</v>
      </c>
      <c r="U419" s="58">
        <v>3</v>
      </c>
      <c r="V419" s="58">
        <v>0</v>
      </c>
      <c r="W419" s="58">
        <v>0</v>
      </c>
      <c r="X419" s="58">
        <v>0</v>
      </c>
      <c r="Y419" s="58">
        <v>0</v>
      </c>
      <c r="Z419" s="58">
        <v>0</v>
      </c>
      <c r="AA419" s="58">
        <v>0</v>
      </c>
      <c r="AB419" s="58">
        <v>0</v>
      </c>
      <c r="AC419" s="58">
        <v>14</v>
      </c>
      <c r="AD419" s="58">
        <v>0</v>
      </c>
      <c r="AE419" s="58">
        <v>0</v>
      </c>
      <c r="AF419" s="58">
        <v>0</v>
      </c>
      <c r="AG419" s="58" t="str">
        <f>VLOOKUP(BHRAF201920[[#This Row],[OrgID]],'Practice Panel'!$A$14:$F$129,4,FALSE)</f>
        <v>Havering</v>
      </c>
      <c r="AH419" s="58" t="str">
        <f>VLOOKUP(BHRAF201920[[#This Row],[OrgID]],'Practice Panel'!$A$14:$F$129,6,FALSE)</f>
        <v>Havering North</v>
      </c>
    </row>
    <row r="420" spans="1:34">
      <c r="A420" s="1" t="s">
        <v>406</v>
      </c>
      <c r="B420" s="57">
        <v>44105</v>
      </c>
      <c r="C420" s="57">
        <v>44107</v>
      </c>
      <c r="D420" s="1" t="s">
        <v>276</v>
      </c>
      <c r="E420" s="58">
        <v>12302</v>
      </c>
      <c r="F420" s="58">
        <v>6</v>
      </c>
      <c r="G420" s="58">
        <v>6</v>
      </c>
      <c r="H420" s="1">
        <v>0</v>
      </c>
      <c r="I420" s="58">
        <v>0</v>
      </c>
      <c r="J420" s="58">
        <v>0</v>
      </c>
      <c r="K420" s="58">
        <v>0</v>
      </c>
      <c r="L420" s="58">
        <v>0</v>
      </c>
      <c r="M420" s="58">
        <v>0</v>
      </c>
      <c r="N420" s="58">
        <v>0</v>
      </c>
      <c r="O420" s="58">
        <v>0</v>
      </c>
      <c r="P420" s="58">
        <v>0</v>
      </c>
      <c r="Q420" s="58">
        <v>0</v>
      </c>
      <c r="R420" s="58">
        <v>0</v>
      </c>
      <c r="S420" s="58">
        <v>1</v>
      </c>
      <c r="T420" s="58">
        <v>0</v>
      </c>
      <c r="U420" s="58">
        <v>1</v>
      </c>
      <c r="V420" s="58">
        <v>0</v>
      </c>
      <c r="W420" s="58">
        <v>0</v>
      </c>
      <c r="X420" s="58">
        <v>0</v>
      </c>
      <c r="Y420" s="58">
        <v>0</v>
      </c>
      <c r="Z420" s="58">
        <v>0</v>
      </c>
      <c r="AA420" s="58">
        <v>0</v>
      </c>
      <c r="AB420" s="58">
        <v>0</v>
      </c>
      <c r="AC420" s="58">
        <v>5</v>
      </c>
      <c r="AD420" s="58">
        <v>0</v>
      </c>
      <c r="AE420" s="58">
        <v>0</v>
      </c>
      <c r="AF420" s="58">
        <v>0</v>
      </c>
      <c r="AG420" s="58" t="str">
        <f>VLOOKUP(BHRAF201920[[#This Row],[OrgID]],'Practice Panel'!$A$14:$F$129,4,FALSE)</f>
        <v>Havering</v>
      </c>
      <c r="AH420" s="58" t="str">
        <f>VLOOKUP(BHRAF201920[[#This Row],[OrgID]],'Practice Panel'!$A$14:$F$129,6,FALSE)</f>
        <v>Havering North</v>
      </c>
    </row>
    <row r="421" spans="1:34">
      <c r="A421" s="1" t="s">
        <v>406</v>
      </c>
      <c r="B421" s="57">
        <v>44105</v>
      </c>
      <c r="C421" s="57">
        <v>44107</v>
      </c>
      <c r="D421" s="1" t="s">
        <v>236</v>
      </c>
      <c r="E421" s="58">
        <v>2730</v>
      </c>
      <c r="F421" s="58">
        <v>39</v>
      </c>
      <c r="G421" s="58">
        <v>39</v>
      </c>
      <c r="H421" s="1">
        <v>0</v>
      </c>
      <c r="I421" s="58">
        <v>0</v>
      </c>
      <c r="J421" s="58">
        <v>0</v>
      </c>
      <c r="K421" s="58">
        <v>0</v>
      </c>
      <c r="L421" s="58">
        <v>0</v>
      </c>
      <c r="M421" s="58">
        <v>0</v>
      </c>
      <c r="N421" s="58">
        <v>0</v>
      </c>
      <c r="O421" s="58">
        <v>0</v>
      </c>
      <c r="P421" s="58">
        <v>0</v>
      </c>
      <c r="Q421" s="58">
        <v>0</v>
      </c>
      <c r="R421" s="58">
        <v>0</v>
      </c>
      <c r="S421" s="58">
        <v>0</v>
      </c>
      <c r="T421" s="58">
        <v>0</v>
      </c>
      <c r="U421" s="58">
        <v>1</v>
      </c>
      <c r="V421" s="58">
        <v>0</v>
      </c>
      <c r="W421" s="58">
        <v>0</v>
      </c>
      <c r="X421" s="58">
        <v>0</v>
      </c>
      <c r="Y421" s="58">
        <v>0</v>
      </c>
      <c r="Z421" s="58">
        <v>0</v>
      </c>
      <c r="AA421" s="58">
        <v>0</v>
      </c>
      <c r="AB421" s="58">
        <v>0</v>
      </c>
      <c r="AC421" s="58">
        <v>3</v>
      </c>
      <c r="AD421" s="58">
        <v>0</v>
      </c>
      <c r="AE421" s="58">
        <v>0</v>
      </c>
      <c r="AF421" s="58">
        <v>0</v>
      </c>
      <c r="AG421" s="58" t="str">
        <f>VLOOKUP(BHRAF201920[[#This Row],[OrgID]],'Practice Panel'!$A$14:$F$129,4,FALSE)</f>
        <v>Havering</v>
      </c>
      <c r="AH421" s="58" t="str">
        <f>VLOOKUP(BHRAF201920[[#This Row],[OrgID]],'Practice Panel'!$A$14:$F$129,6,FALSE)</f>
        <v>Havering Crest</v>
      </c>
    </row>
    <row r="422" spans="1:34">
      <c r="A422" s="1" t="s">
        <v>406</v>
      </c>
      <c r="B422" s="57">
        <v>44105</v>
      </c>
      <c r="C422" s="57">
        <v>44107</v>
      </c>
      <c r="D422" s="1" t="s">
        <v>304</v>
      </c>
      <c r="E422" s="58">
        <v>1539</v>
      </c>
      <c r="F422" s="58">
        <v>25</v>
      </c>
      <c r="G422" s="58">
        <v>25</v>
      </c>
      <c r="H422" s="1">
        <v>0</v>
      </c>
      <c r="I422" s="58">
        <v>0</v>
      </c>
      <c r="J422" s="58">
        <v>0</v>
      </c>
      <c r="K422" s="58">
        <v>0</v>
      </c>
      <c r="L422" s="58">
        <v>0</v>
      </c>
      <c r="M422" s="58">
        <v>0</v>
      </c>
      <c r="N422" s="58">
        <v>0</v>
      </c>
      <c r="O422" s="58">
        <v>0</v>
      </c>
      <c r="P422" s="58">
        <v>0</v>
      </c>
      <c r="Q422" s="58">
        <v>0</v>
      </c>
      <c r="R422" s="58">
        <v>0</v>
      </c>
      <c r="S422" s="58">
        <v>0</v>
      </c>
      <c r="T422" s="58">
        <v>0</v>
      </c>
      <c r="U422" s="58">
        <v>1</v>
      </c>
      <c r="V422" s="58">
        <v>0</v>
      </c>
      <c r="W422" s="58">
        <v>0</v>
      </c>
      <c r="X422" s="58">
        <v>0</v>
      </c>
      <c r="Y422" s="58">
        <v>0</v>
      </c>
      <c r="Z422" s="58">
        <v>0</v>
      </c>
      <c r="AA422" s="58">
        <v>0</v>
      </c>
      <c r="AB422" s="58">
        <v>0</v>
      </c>
      <c r="AC422" s="58">
        <v>1</v>
      </c>
      <c r="AD422" s="58">
        <v>0</v>
      </c>
      <c r="AE422" s="58">
        <v>0</v>
      </c>
      <c r="AF422" s="58">
        <v>0</v>
      </c>
      <c r="AG422" s="58" t="str">
        <f>VLOOKUP(BHRAF201920[[#This Row],[OrgID]],'Practice Panel'!$A$14:$F$129,4,FALSE)</f>
        <v>Havering</v>
      </c>
      <c r="AH422" s="58" t="str">
        <f>VLOOKUP(BHRAF201920[[#This Row],[OrgID]],'Practice Panel'!$A$14:$F$129,6,FALSE)</f>
        <v>Havering South</v>
      </c>
    </row>
    <row r="423" spans="1:34">
      <c r="A423" s="1" t="s">
        <v>406</v>
      </c>
      <c r="B423" s="57">
        <v>44105</v>
      </c>
      <c r="C423" s="57">
        <v>44107</v>
      </c>
      <c r="D423" s="1" t="s">
        <v>91</v>
      </c>
      <c r="E423" s="58">
        <v>1351</v>
      </c>
      <c r="F423" s="58">
        <v>34</v>
      </c>
      <c r="G423" s="58">
        <v>34</v>
      </c>
      <c r="H423" s="1">
        <v>0</v>
      </c>
      <c r="I423" s="58">
        <v>0</v>
      </c>
      <c r="J423" s="58">
        <v>0</v>
      </c>
      <c r="K423" s="58">
        <v>0</v>
      </c>
      <c r="L423" s="58">
        <v>0</v>
      </c>
      <c r="M423" s="58">
        <v>0</v>
      </c>
      <c r="N423" s="58">
        <v>0</v>
      </c>
      <c r="O423" s="58">
        <v>0</v>
      </c>
      <c r="P423" s="58">
        <v>0</v>
      </c>
      <c r="Q423" s="58">
        <v>0</v>
      </c>
      <c r="R423" s="58">
        <v>0</v>
      </c>
      <c r="S423" s="58">
        <v>0</v>
      </c>
      <c r="T423" s="58">
        <v>0</v>
      </c>
      <c r="U423" s="58">
        <v>1</v>
      </c>
      <c r="V423" s="58">
        <v>0</v>
      </c>
      <c r="W423" s="58">
        <v>0</v>
      </c>
      <c r="X423" s="58">
        <v>0</v>
      </c>
      <c r="Y423" s="58">
        <v>0</v>
      </c>
      <c r="Z423" s="58">
        <v>0</v>
      </c>
      <c r="AA423" s="58">
        <v>0</v>
      </c>
      <c r="AB423" s="58">
        <v>0</v>
      </c>
      <c r="AC423" s="58">
        <v>5</v>
      </c>
      <c r="AD423" s="58">
        <v>0</v>
      </c>
      <c r="AE423" s="58">
        <v>0</v>
      </c>
      <c r="AF423" s="58">
        <v>0</v>
      </c>
      <c r="AG423" s="58" t="str">
        <f>VLOOKUP(BHRAF201920[[#This Row],[OrgID]],'Practice Panel'!$A$14:$F$129,4,FALSE)</f>
        <v>Barking</v>
      </c>
      <c r="AH423" s="58" t="str">
        <f>VLOOKUP(BHRAF201920[[#This Row],[OrgID]],'Practice Panel'!$A$14:$F$129,6,FALSE)</f>
        <v>Central</v>
      </c>
    </row>
    <row r="424" spans="1:34">
      <c r="A424" s="1" t="s">
        <v>406</v>
      </c>
      <c r="B424" s="57">
        <v>44105</v>
      </c>
      <c r="C424" s="57">
        <v>44107</v>
      </c>
      <c r="D424" s="1" t="s">
        <v>51</v>
      </c>
      <c r="E424" s="58">
        <v>3155</v>
      </c>
      <c r="F424" s="58">
        <v>23</v>
      </c>
      <c r="G424" s="58">
        <v>23</v>
      </c>
      <c r="H424" s="1">
        <v>0</v>
      </c>
      <c r="I424" s="58">
        <v>0</v>
      </c>
      <c r="J424" s="58">
        <v>0</v>
      </c>
      <c r="K424" s="58">
        <v>0</v>
      </c>
      <c r="L424" s="58">
        <v>0</v>
      </c>
      <c r="M424" s="58">
        <v>0</v>
      </c>
      <c r="N424" s="58">
        <v>0</v>
      </c>
      <c r="O424" s="58">
        <v>0</v>
      </c>
      <c r="P424" s="58">
        <v>0</v>
      </c>
      <c r="Q424" s="58">
        <v>0</v>
      </c>
      <c r="R424" s="58">
        <v>0</v>
      </c>
      <c r="S424" s="58">
        <v>0</v>
      </c>
      <c r="T424" s="58">
        <v>0</v>
      </c>
      <c r="U424" s="58">
        <v>1</v>
      </c>
      <c r="V424" s="58">
        <v>0</v>
      </c>
      <c r="W424" s="58">
        <v>0</v>
      </c>
      <c r="X424" s="58">
        <v>0</v>
      </c>
      <c r="Y424" s="58">
        <v>0</v>
      </c>
      <c r="Z424" s="58">
        <v>0</v>
      </c>
      <c r="AA424" s="58">
        <v>0</v>
      </c>
      <c r="AB424" s="58">
        <v>0</v>
      </c>
      <c r="AC424" s="58">
        <v>5</v>
      </c>
      <c r="AD424" s="58">
        <v>0</v>
      </c>
      <c r="AE424" s="58">
        <v>0</v>
      </c>
      <c r="AF424" s="58">
        <v>0</v>
      </c>
      <c r="AG424" s="58" t="str">
        <f>VLOOKUP(BHRAF201920[[#This Row],[OrgID]],'Practice Panel'!$A$14:$F$129,4,FALSE)</f>
        <v>Barking</v>
      </c>
      <c r="AH424" s="58" t="str">
        <f>VLOOKUP(BHRAF201920[[#This Row],[OrgID]],'Practice Panel'!$A$14:$F$129,6,FALSE)</f>
        <v>New West</v>
      </c>
    </row>
    <row r="425" spans="1:34">
      <c r="A425" s="1" t="s">
        <v>406</v>
      </c>
      <c r="B425" s="57">
        <v>44105</v>
      </c>
      <c r="C425" s="57">
        <v>44107</v>
      </c>
      <c r="D425" s="1" t="s">
        <v>296</v>
      </c>
      <c r="E425" s="58">
        <v>8832</v>
      </c>
      <c r="F425" s="58">
        <v>40</v>
      </c>
      <c r="G425" s="58">
        <v>40</v>
      </c>
      <c r="H425" s="1">
        <v>0</v>
      </c>
      <c r="I425" s="58">
        <v>0</v>
      </c>
      <c r="J425" s="58">
        <v>0</v>
      </c>
      <c r="K425" s="58">
        <v>0</v>
      </c>
      <c r="L425" s="58">
        <v>0</v>
      </c>
      <c r="M425" s="58">
        <v>0</v>
      </c>
      <c r="N425" s="58">
        <v>0</v>
      </c>
      <c r="O425" s="58">
        <v>0</v>
      </c>
      <c r="P425" s="58">
        <v>0</v>
      </c>
      <c r="Q425" s="58">
        <v>0</v>
      </c>
      <c r="R425" s="58">
        <v>0</v>
      </c>
      <c r="S425" s="58">
        <v>0</v>
      </c>
      <c r="T425" s="58">
        <v>0</v>
      </c>
      <c r="U425" s="58">
        <v>3</v>
      </c>
      <c r="V425" s="58">
        <v>0</v>
      </c>
      <c r="W425" s="58">
        <v>0</v>
      </c>
      <c r="X425" s="58">
        <v>0</v>
      </c>
      <c r="Y425" s="58">
        <v>0</v>
      </c>
      <c r="Z425" s="58">
        <v>0</v>
      </c>
      <c r="AA425" s="58">
        <v>0</v>
      </c>
      <c r="AB425" s="58">
        <v>0</v>
      </c>
      <c r="AC425" s="58">
        <v>14</v>
      </c>
      <c r="AD425" s="58">
        <v>0</v>
      </c>
      <c r="AE425" s="58">
        <v>0</v>
      </c>
      <c r="AF425" s="58">
        <v>0</v>
      </c>
      <c r="AG425" s="58" t="str">
        <f>VLOOKUP(BHRAF201920[[#This Row],[OrgID]],'Practice Panel'!$A$14:$F$129,4,FALSE)</f>
        <v>Havering</v>
      </c>
      <c r="AH425" s="58" t="str">
        <f>VLOOKUP(BHRAF201920[[#This Row],[OrgID]],'Practice Panel'!$A$14:$F$129,6,FALSE)</f>
        <v>Havering South</v>
      </c>
    </row>
    <row r="426" spans="1:34">
      <c r="A426" s="1" t="s">
        <v>406</v>
      </c>
      <c r="B426" s="57">
        <v>44105</v>
      </c>
      <c r="C426" s="57">
        <v>44107</v>
      </c>
      <c r="D426" s="1" t="s">
        <v>248</v>
      </c>
      <c r="E426" s="58">
        <v>3743</v>
      </c>
      <c r="F426" s="58">
        <v>0</v>
      </c>
      <c r="G426" s="58">
        <v>0</v>
      </c>
      <c r="H426" s="1">
        <v>0</v>
      </c>
      <c r="I426" s="58">
        <v>0</v>
      </c>
      <c r="J426" s="58">
        <v>0</v>
      </c>
      <c r="K426" s="58">
        <v>0</v>
      </c>
      <c r="L426" s="58">
        <v>0</v>
      </c>
      <c r="M426" s="58">
        <v>0</v>
      </c>
      <c r="N426" s="58">
        <v>0</v>
      </c>
      <c r="O426" s="58">
        <v>0</v>
      </c>
      <c r="P426" s="58">
        <v>0</v>
      </c>
      <c r="Q426" s="58">
        <v>0</v>
      </c>
      <c r="R426" s="58">
        <v>0</v>
      </c>
      <c r="S426" s="58">
        <v>0</v>
      </c>
      <c r="T426" s="58">
        <v>0</v>
      </c>
      <c r="U426" s="58">
        <v>0</v>
      </c>
      <c r="V426" s="58">
        <v>0</v>
      </c>
      <c r="W426" s="58">
        <v>2</v>
      </c>
      <c r="X426" s="58">
        <v>0</v>
      </c>
      <c r="Y426" s="58">
        <v>0</v>
      </c>
      <c r="Z426" s="58">
        <v>1</v>
      </c>
      <c r="AA426" s="58">
        <v>0</v>
      </c>
      <c r="AB426" s="58">
        <v>0</v>
      </c>
      <c r="AC426" s="58">
        <v>2</v>
      </c>
      <c r="AD426" s="58">
        <v>0</v>
      </c>
      <c r="AE426" s="58">
        <v>0</v>
      </c>
      <c r="AF426" s="58">
        <v>0</v>
      </c>
      <c r="AG426" s="58" t="str">
        <f>VLOOKUP(BHRAF201920[[#This Row],[OrgID]],'Practice Panel'!$A$14:$F$129,4,FALSE)</f>
        <v>Havering</v>
      </c>
      <c r="AH426" s="58" t="str">
        <f>VLOOKUP(BHRAF201920[[#This Row],[OrgID]],'Practice Panel'!$A$14:$F$129,6,FALSE)</f>
        <v>Havering Crest</v>
      </c>
    </row>
    <row r="427" spans="1:34">
      <c r="A427" s="1" t="s">
        <v>406</v>
      </c>
      <c r="B427" s="57">
        <v>44105</v>
      </c>
      <c r="C427" s="57">
        <v>44107</v>
      </c>
      <c r="D427" s="1" t="s">
        <v>346</v>
      </c>
      <c r="E427" s="58">
        <v>12909</v>
      </c>
      <c r="F427" s="58">
        <v>5</v>
      </c>
      <c r="G427" s="58">
        <v>5</v>
      </c>
      <c r="H427" s="1">
        <v>0</v>
      </c>
      <c r="I427" s="58">
        <v>0</v>
      </c>
      <c r="J427" s="58">
        <v>0</v>
      </c>
      <c r="K427" s="58">
        <v>0</v>
      </c>
      <c r="L427" s="58">
        <v>0</v>
      </c>
      <c r="M427" s="58">
        <v>0</v>
      </c>
      <c r="N427" s="58">
        <v>0</v>
      </c>
      <c r="O427" s="58">
        <v>0</v>
      </c>
      <c r="P427" s="58">
        <v>0</v>
      </c>
      <c r="Q427" s="58">
        <v>3</v>
      </c>
      <c r="R427" s="58">
        <v>0</v>
      </c>
      <c r="S427" s="58">
        <v>0</v>
      </c>
      <c r="T427" s="58">
        <v>0</v>
      </c>
      <c r="U427" s="58">
        <v>0</v>
      </c>
      <c r="V427" s="58">
        <v>0</v>
      </c>
      <c r="W427" s="58">
        <v>20</v>
      </c>
      <c r="X427" s="58">
        <v>10</v>
      </c>
      <c r="Y427" s="58">
        <v>10</v>
      </c>
      <c r="Z427" s="58">
        <v>11</v>
      </c>
      <c r="AA427" s="58">
        <v>1</v>
      </c>
      <c r="AB427" s="58">
        <v>0</v>
      </c>
      <c r="AC427" s="58">
        <v>20</v>
      </c>
      <c r="AD427" s="58">
        <v>0</v>
      </c>
      <c r="AE427" s="58">
        <v>0</v>
      </c>
      <c r="AF427" s="58">
        <v>0</v>
      </c>
      <c r="AG427" s="58" t="str">
        <f>VLOOKUP(BHRAF201920[[#This Row],[OrgID]],'Practice Panel'!$A$14:$F$129,4,FALSE)</f>
        <v>Redbridge</v>
      </c>
      <c r="AH427" s="58" t="str">
        <f>VLOOKUP(BHRAF201920[[#This Row],[OrgID]],'Practice Panel'!$A$14:$F$129,6,FALSE)</f>
        <v>Fairlop</v>
      </c>
    </row>
    <row r="428" spans="1:34">
      <c r="A428" s="1" t="s">
        <v>406</v>
      </c>
      <c r="B428" s="57">
        <v>44105</v>
      </c>
      <c r="C428" s="57">
        <v>44107</v>
      </c>
      <c r="D428" s="1" t="s">
        <v>314</v>
      </c>
      <c r="E428" s="58">
        <v>3716</v>
      </c>
      <c r="F428" s="58">
        <v>35</v>
      </c>
      <c r="G428" s="58">
        <v>33</v>
      </c>
      <c r="H428" s="1">
        <v>1</v>
      </c>
      <c r="I428" s="58">
        <v>0</v>
      </c>
      <c r="J428" s="58">
        <v>0</v>
      </c>
      <c r="K428" s="58">
        <v>0</v>
      </c>
      <c r="L428" s="58">
        <v>0</v>
      </c>
      <c r="M428" s="58">
        <v>0</v>
      </c>
      <c r="N428" s="58">
        <v>0</v>
      </c>
      <c r="O428" s="58">
        <v>0</v>
      </c>
      <c r="P428" s="58">
        <v>0</v>
      </c>
      <c r="Q428" s="58">
        <v>5</v>
      </c>
      <c r="R428" s="58">
        <v>0</v>
      </c>
      <c r="S428" s="58">
        <v>0</v>
      </c>
      <c r="T428" s="58">
        <v>0</v>
      </c>
      <c r="U428" s="58">
        <v>0</v>
      </c>
      <c r="V428" s="58">
        <v>0</v>
      </c>
      <c r="W428" s="58">
        <v>5</v>
      </c>
      <c r="X428" s="58">
        <v>3</v>
      </c>
      <c r="Y428" s="58">
        <v>1</v>
      </c>
      <c r="Z428" s="58">
        <v>5</v>
      </c>
      <c r="AA428" s="58">
        <v>0</v>
      </c>
      <c r="AB428" s="58">
        <v>0</v>
      </c>
      <c r="AC428" s="58">
        <v>5</v>
      </c>
      <c r="AD428" s="58">
        <v>0</v>
      </c>
      <c r="AE428" s="58">
        <v>0</v>
      </c>
      <c r="AF428" s="58">
        <v>0</v>
      </c>
      <c r="AG428" s="58" t="str">
        <f>VLOOKUP(BHRAF201920[[#This Row],[OrgID]],'Practice Panel'!$A$14:$F$129,4,FALSE)</f>
        <v>Havering</v>
      </c>
      <c r="AH428" s="58" t="str">
        <f>VLOOKUP(BHRAF201920[[#This Row],[OrgID]],'Practice Panel'!$A$14:$F$129,6,FALSE)</f>
        <v>Havering South</v>
      </c>
    </row>
    <row r="429" spans="1:34">
      <c r="A429" s="1" t="s">
        <v>406</v>
      </c>
      <c r="B429" s="57">
        <v>44105</v>
      </c>
      <c r="C429" s="57">
        <v>44107</v>
      </c>
      <c r="D429" s="1" t="s">
        <v>396</v>
      </c>
      <c r="E429" s="58">
        <v>6647</v>
      </c>
      <c r="F429" s="58">
        <v>63</v>
      </c>
      <c r="G429" s="58">
        <v>60</v>
      </c>
      <c r="H429" s="1">
        <v>3</v>
      </c>
      <c r="I429" s="58">
        <v>0</v>
      </c>
      <c r="J429" s="58">
        <v>1</v>
      </c>
      <c r="K429" s="58">
        <v>0</v>
      </c>
      <c r="L429" s="58">
        <v>0</v>
      </c>
      <c r="M429" s="58">
        <v>1</v>
      </c>
      <c r="N429" s="58">
        <v>0</v>
      </c>
      <c r="O429" s="58">
        <v>1</v>
      </c>
      <c r="P429" s="58">
        <v>0</v>
      </c>
      <c r="Q429" s="58">
        <v>0</v>
      </c>
      <c r="R429" s="58">
        <v>1</v>
      </c>
      <c r="S429" s="58">
        <v>0</v>
      </c>
      <c r="T429" s="58">
        <v>0</v>
      </c>
      <c r="U429" s="58">
        <v>3</v>
      </c>
      <c r="V429" s="58">
        <v>1</v>
      </c>
      <c r="W429" s="58">
        <v>1</v>
      </c>
      <c r="X429" s="58">
        <v>1</v>
      </c>
      <c r="Y429" s="58">
        <v>1</v>
      </c>
      <c r="Z429" s="58">
        <v>1</v>
      </c>
      <c r="AA429" s="58">
        <v>0</v>
      </c>
      <c r="AB429" s="58">
        <v>0</v>
      </c>
      <c r="AC429" s="58">
        <v>7</v>
      </c>
      <c r="AD429" s="58">
        <v>0</v>
      </c>
      <c r="AE429" s="58">
        <v>1</v>
      </c>
      <c r="AF429" s="58">
        <v>0</v>
      </c>
      <c r="AG429" s="58" t="str">
        <f>VLOOKUP(BHRAF201920[[#This Row],[OrgID]],'Practice Panel'!$A$14:$F$129,4,FALSE)</f>
        <v>Redbridge</v>
      </c>
      <c r="AH429" s="58" t="str">
        <f>VLOOKUP(BHRAF201920[[#This Row],[OrgID]],'Practice Panel'!$A$14:$F$129,6,FALSE)</f>
        <v>NewCross Alliance</v>
      </c>
    </row>
    <row r="430" spans="1:34">
      <c r="A430" s="1" t="s">
        <v>406</v>
      </c>
      <c r="B430" s="57">
        <v>44105</v>
      </c>
      <c r="C430" s="57">
        <v>44107</v>
      </c>
      <c r="D430" s="1" t="s">
        <v>282</v>
      </c>
      <c r="E430" s="58">
        <v>908</v>
      </c>
      <c r="F430" s="58">
        <v>24</v>
      </c>
      <c r="G430" s="58">
        <v>24</v>
      </c>
      <c r="H430" s="1">
        <v>0</v>
      </c>
      <c r="I430" s="58">
        <v>0</v>
      </c>
      <c r="J430" s="58">
        <v>1</v>
      </c>
      <c r="K430" s="58">
        <v>0</v>
      </c>
      <c r="L430" s="58">
        <v>0</v>
      </c>
      <c r="M430" s="58">
        <v>1</v>
      </c>
      <c r="N430" s="58">
        <v>0</v>
      </c>
      <c r="O430" s="58">
        <v>1</v>
      </c>
      <c r="P430" s="58">
        <v>0</v>
      </c>
      <c r="Q430" s="58">
        <v>0</v>
      </c>
      <c r="R430" s="58">
        <v>1</v>
      </c>
      <c r="S430" s="58">
        <v>0</v>
      </c>
      <c r="T430" s="58">
        <v>0</v>
      </c>
      <c r="U430" s="58">
        <v>0</v>
      </c>
      <c r="V430" s="58">
        <v>0</v>
      </c>
      <c r="W430" s="58">
        <v>1</v>
      </c>
      <c r="X430" s="58">
        <v>1</v>
      </c>
      <c r="Y430" s="58">
        <v>1</v>
      </c>
      <c r="Z430" s="58">
        <v>1</v>
      </c>
      <c r="AA430" s="58">
        <v>0</v>
      </c>
      <c r="AB430" s="58">
        <v>0</v>
      </c>
      <c r="AC430" s="58">
        <v>2</v>
      </c>
      <c r="AD430" s="58">
        <v>0</v>
      </c>
      <c r="AE430" s="58">
        <v>0</v>
      </c>
      <c r="AF430" s="58">
        <v>0</v>
      </c>
      <c r="AG430" s="58" t="str">
        <f>VLOOKUP(BHRAF201920[[#This Row],[OrgID]],'Practice Panel'!$A$14:$F$129,4,FALSE)</f>
        <v>Havering</v>
      </c>
      <c r="AH430" s="58" t="str">
        <f>VLOOKUP(BHRAF201920[[#This Row],[OrgID]],'Practice Panel'!$A$14:$F$129,6,FALSE)</f>
        <v>Havering North</v>
      </c>
    </row>
    <row r="431" spans="1:34">
      <c r="A431" s="1" t="s">
        <v>406</v>
      </c>
      <c r="B431" s="57">
        <v>44105</v>
      </c>
      <c r="C431" s="57">
        <v>44107</v>
      </c>
      <c r="D431" s="1" t="s">
        <v>286</v>
      </c>
      <c r="E431" s="58">
        <v>1483</v>
      </c>
      <c r="F431" s="58">
        <v>128</v>
      </c>
      <c r="G431" s="58">
        <v>127</v>
      </c>
      <c r="H431" s="1">
        <v>1</v>
      </c>
      <c r="I431" s="58">
        <v>1</v>
      </c>
      <c r="J431" s="58">
        <v>1</v>
      </c>
      <c r="K431" s="58">
        <v>0</v>
      </c>
      <c r="L431" s="58">
        <v>0</v>
      </c>
      <c r="M431" s="58">
        <v>1</v>
      </c>
      <c r="N431" s="58">
        <v>0</v>
      </c>
      <c r="O431" s="58">
        <v>1</v>
      </c>
      <c r="P431" s="58">
        <v>0</v>
      </c>
      <c r="Q431" s="58">
        <v>1</v>
      </c>
      <c r="R431" s="58">
        <v>0</v>
      </c>
      <c r="S431" s="58">
        <v>0</v>
      </c>
      <c r="T431" s="58">
        <v>0</v>
      </c>
      <c r="U431" s="58">
        <v>3</v>
      </c>
      <c r="V431" s="58">
        <v>0</v>
      </c>
      <c r="W431" s="58">
        <v>1</v>
      </c>
      <c r="X431" s="58">
        <v>0</v>
      </c>
      <c r="Y431" s="58">
        <v>0</v>
      </c>
      <c r="Z431" s="58">
        <v>0</v>
      </c>
      <c r="AA431" s="58">
        <v>0</v>
      </c>
      <c r="AB431" s="58">
        <v>0</v>
      </c>
      <c r="AC431" s="58">
        <v>5</v>
      </c>
      <c r="AD431" s="58">
        <v>0</v>
      </c>
      <c r="AE431" s="58">
        <v>0</v>
      </c>
      <c r="AF431" s="58">
        <v>0</v>
      </c>
      <c r="AG431" s="58" t="str">
        <f>VLOOKUP(BHRAF201920[[#This Row],[OrgID]],'Practice Panel'!$A$14:$F$129,4,FALSE)</f>
        <v>Havering</v>
      </c>
      <c r="AH431" s="58" t="str">
        <f>VLOOKUP(BHRAF201920[[#This Row],[OrgID]],'Practice Panel'!$A$14:$F$129,6,FALSE)</f>
        <v>Havering South</v>
      </c>
    </row>
    <row r="432" spans="1:34">
      <c r="A432" s="1" t="s">
        <v>406</v>
      </c>
      <c r="B432" s="57">
        <v>44105</v>
      </c>
      <c r="C432" s="57">
        <v>44107</v>
      </c>
      <c r="D432" s="1" t="s">
        <v>280</v>
      </c>
      <c r="E432" s="58">
        <v>2179</v>
      </c>
      <c r="F432" s="58">
        <v>19</v>
      </c>
      <c r="G432" s="58">
        <v>18</v>
      </c>
      <c r="H432" s="1">
        <v>1</v>
      </c>
      <c r="I432" s="58">
        <v>0</v>
      </c>
      <c r="J432" s="58">
        <v>1</v>
      </c>
      <c r="K432" s="58">
        <v>0</v>
      </c>
      <c r="L432" s="58">
        <v>1</v>
      </c>
      <c r="M432" s="58">
        <v>1</v>
      </c>
      <c r="N432" s="58">
        <v>0</v>
      </c>
      <c r="O432" s="58">
        <v>1</v>
      </c>
      <c r="P432" s="58">
        <v>0</v>
      </c>
      <c r="Q432" s="58">
        <v>0</v>
      </c>
      <c r="R432" s="58">
        <v>1</v>
      </c>
      <c r="S432" s="58">
        <v>0</v>
      </c>
      <c r="T432" s="58">
        <v>0</v>
      </c>
      <c r="U432" s="58">
        <v>0</v>
      </c>
      <c r="V432" s="58">
        <v>0</v>
      </c>
      <c r="W432" s="58">
        <v>1</v>
      </c>
      <c r="X432" s="58">
        <v>0</v>
      </c>
      <c r="Y432" s="58">
        <v>0</v>
      </c>
      <c r="Z432" s="58">
        <v>0</v>
      </c>
      <c r="AA432" s="58">
        <v>0</v>
      </c>
      <c r="AB432" s="58">
        <v>0</v>
      </c>
      <c r="AC432" s="58">
        <v>5</v>
      </c>
      <c r="AD432" s="58">
        <v>0</v>
      </c>
      <c r="AE432" s="58">
        <v>0</v>
      </c>
      <c r="AF432" s="58">
        <v>0</v>
      </c>
      <c r="AG432" s="58" t="str">
        <f>VLOOKUP(BHRAF201920[[#This Row],[OrgID]],'Practice Panel'!$A$14:$F$129,4,FALSE)</f>
        <v>Havering</v>
      </c>
      <c r="AH432" s="58" t="str">
        <f>VLOOKUP(BHRAF201920[[#This Row],[OrgID]],'Practice Panel'!$A$14:$F$129,6,FALSE)</f>
        <v>Havering North</v>
      </c>
    </row>
    <row r="433" spans="1:34">
      <c r="A433" s="1" t="s">
        <v>406</v>
      </c>
      <c r="B433" s="57">
        <v>44105</v>
      </c>
      <c r="C433" s="57">
        <v>44107</v>
      </c>
      <c r="D433" s="1" t="s">
        <v>378</v>
      </c>
      <c r="E433" s="58">
        <v>1522</v>
      </c>
      <c r="F433" s="58">
        <v>197</v>
      </c>
      <c r="G433" s="58">
        <v>197</v>
      </c>
      <c r="H433" s="1">
        <v>0</v>
      </c>
      <c r="I433" s="58">
        <v>0</v>
      </c>
      <c r="J433" s="58">
        <v>1</v>
      </c>
      <c r="K433" s="58">
        <v>1</v>
      </c>
      <c r="L433" s="58">
        <v>1</v>
      </c>
      <c r="M433" s="58">
        <v>1</v>
      </c>
      <c r="N433" s="58">
        <v>0</v>
      </c>
      <c r="O433" s="58">
        <v>1</v>
      </c>
      <c r="P433" s="58">
        <v>0</v>
      </c>
      <c r="Q433" s="58">
        <v>0</v>
      </c>
      <c r="R433" s="58">
        <v>1</v>
      </c>
      <c r="S433" s="58">
        <v>0</v>
      </c>
      <c r="T433" s="58">
        <v>0</v>
      </c>
      <c r="U433" s="58">
        <v>0</v>
      </c>
      <c r="V433" s="58">
        <v>0</v>
      </c>
      <c r="W433" s="58">
        <v>0</v>
      </c>
      <c r="X433" s="58">
        <v>0</v>
      </c>
      <c r="Y433" s="58">
        <v>0</v>
      </c>
      <c r="Z433" s="58">
        <v>0</v>
      </c>
      <c r="AA433" s="58">
        <v>0</v>
      </c>
      <c r="AB433" s="58">
        <v>0</v>
      </c>
      <c r="AC433" s="58">
        <v>8</v>
      </c>
      <c r="AD433" s="58">
        <v>1</v>
      </c>
      <c r="AE433" s="58">
        <v>0</v>
      </c>
      <c r="AF433" s="58">
        <v>0</v>
      </c>
      <c r="AG433" s="58" t="str">
        <f>VLOOKUP(BHRAF201920[[#This Row],[OrgID]],'Practice Panel'!$A$14:$F$129,4,FALSE)</f>
        <v>Redbridge</v>
      </c>
      <c r="AH433" s="58" t="str">
        <f>VLOOKUP(BHRAF201920[[#This Row],[OrgID]],'Practice Panel'!$A$14:$F$129,6,FALSE)</f>
        <v>Wanstead &amp; Woodford</v>
      </c>
    </row>
    <row r="434" spans="1:34">
      <c r="A434" s="1" t="s">
        <v>406</v>
      </c>
      <c r="B434" s="57">
        <v>44105</v>
      </c>
      <c r="C434" s="57">
        <v>44107</v>
      </c>
      <c r="D434" s="1" t="s">
        <v>308</v>
      </c>
      <c r="E434" s="58">
        <v>4737</v>
      </c>
      <c r="F434" s="58">
        <v>47</v>
      </c>
      <c r="G434" s="58">
        <v>47</v>
      </c>
      <c r="H434" s="1">
        <v>0</v>
      </c>
      <c r="I434" s="58">
        <v>0</v>
      </c>
      <c r="J434" s="58">
        <v>1</v>
      </c>
      <c r="K434" s="58">
        <v>1</v>
      </c>
      <c r="L434" s="58">
        <v>1</v>
      </c>
      <c r="M434" s="58">
        <v>1</v>
      </c>
      <c r="N434" s="58">
        <v>0</v>
      </c>
      <c r="O434" s="58">
        <v>1</v>
      </c>
      <c r="P434" s="58">
        <v>0</v>
      </c>
      <c r="Q434" s="58">
        <v>1</v>
      </c>
      <c r="R434" s="58">
        <v>1</v>
      </c>
      <c r="S434" s="58">
        <v>0</v>
      </c>
      <c r="T434" s="58">
        <v>0</v>
      </c>
      <c r="U434" s="58">
        <v>0</v>
      </c>
      <c r="V434" s="58">
        <v>0</v>
      </c>
      <c r="W434" s="58">
        <v>0</v>
      </c>
      <c r="X434" s="58">
        <v>0</v>
      </c>
      <c r="Y434" s="58">
        <v>0</v>
      </c>
      <c r="Z434" s="58">
        <v>0</v>
      </c>
      <c r="AA434" s="58">
        <v>0</v>
      </c>
      <c r="AB434" s="58">
        <v>0</v>
      </c>
      <c r="AC434" s="58">
        <v>11</v>
      </c>
      <c r="AD434" s="58">
        <v>1</v>
      </c>
      <c r="AE434" s="58">
        <v>0</v>
      </c>
      <c r="AF434" s="58">
        <v>0</v>
      </c>
      <c r="AG434" s="58" t="str">
        <f>VLOOKUP(BHRAF201920[[#This Row],[OrgID]],'Practice Panel'!$A$14:$F$129,4,FALSE)</f>
        <v>Havering</v>
      </c>
      <c r="AH434" s="58" t="str">
        <f>VLOOKUP(BHRAF201920[[#This Row],[OrgID]],'Practice Panel'!$A$14:$F$129,6,FALSE)</f>
        <v>Havering South</v>
      </c>
    </row>
    <row r="435" spans="1:34">
      <c r="A435" s="1" t="s">
        <v>406</v>
      </c>
      <c r="B435" s="57">
        <v>44105</v>
      </c>
      <c r="C435" s="57">
        <v>44107</v>
      </c>
      <c r="D435" s="1" t="s">
        <v>268</v>
      </c>
      <c r="E435" s="58">
        <v>2894</v>
      </c>
      <c r="F435" s="58">
        <v>9</v>
      </c>
      <c r="G435" s="58">
        <v>8</v>
      </c>
      <c r="H435" s="1">
        <v>1</v>
      </c>
      <c r="I435" s="58">
        <v>0</v>
      </c>
      <c r="J435" s="58">
        <v>1</v>
      </c>
      <c r="K435" s="58">
        <v>1</v>
      </c>
      <c r="L435" s="58">
        <v>1</v>
      </c>
      <c r="M435" s="58">
        <v>1</v>
      </c>
      <c r="N435" s="58">
        <v>0</v>
      </c>
      <c r="O435" s="58">
        <v>1</v>
      </c>
      <c r="P435" s="58">
        <v>0</v>
      </c>
      <c r="Q435" s="58">
        <v>1</v>
      </c>
      <c r="R435" s="58">
        <v>1</v>
      </c>
      <c r="S435" s="58">
        <v>0</v>
      </c>
      <c r="T435" s="58">
        <v>0</v>
      </c>
      <c r="U435" s="58">
        <v>1</v>
      </c>
      <c r="V435" s="58">
        <v>1</v>
      </c>
      <c r="W435" s="58">
        <v>0</v>
      </c>
      <c r="X435" s="58">
        <v>0</v>
      </c>
      <c r="Y435" s="58">
        <v>0</v>
      </c>
      <c r="Z435" s="58">
        <v>0</v>
      </c>
      <c r="AA435" s="58">
        <v>0</v>
      </c>
      <c r="AB435" s="58">
        <v>0</v>
      </c>
      <c r="AC435" s="58">
        <v>3</v>
      </c>
      <c r="AD435" s="58">
        <v>1</v>
      </c>
      <c r="AE435" s="58">
        <v>1</v>
      </c>
      <c r="AF435" s="58">
        <v>0</v>
      </c>
      <c r="AG435" s="58" t="str">
        <f>VLOOKUP(BHRAF201920[[#This Row],[OrgID]],'Practice Panel'!$A$14:$F$129,4,FALSE)</f>
        <v>Havering</v>
      </c>
      <c r="AH435" s="58" t="str">
        <f>VLOOKUP(BHRAF201920[[#This Row],[OrgID]],'Practice Panel'!$A$14:$F$129,6,FALSE)</f>
        <v>Havering North</v>
      </c>
    </row>
    <row r="436" spans="1:34">
      <c r="A436" s="1" t="s">
        <v>406</v>
      </c>
      <c r="B436" s="57">
        <v>44105</v>
      </c>
      <c r="C436" s="57">
        <v>44107</v>
      </c>
      <c r="D436" s="1" t="s">
        <v>368</v>
      </c>
      <c r="E436" s="58">
        <v>894</v>
      </c>
      <c r="F436" s="58">
        <v>17</v>
      </c>
      <c r="G436" s="58">
        <v>17</v>
      </c>
      <c r="H436" s="1">
        <v>0</v>
      </c>
      <c r="I436" s="58">
        <v>0</v>
      </c>
      <c r="J436" s="58">
        <v>2</v>
      </c>
      <c r="K436" s="58">
        <v>1</v>
      </c>
      <c r="L436" s="58">
        <v>2</v>
      </c>
      <c r="M436" s="58">
        <v>2</v>
      </c>
      <c r="N436" s="58">
        <v>0</v>
      </c>
      <c r="O436" s="58">
        <v>2</v>
      </c>
      <c r="P436" s="58">
        <v>0</v>
      </c>
      <c r="Q436" s="58">
        <v>2</v>
      </c>
      <c r="R436" s="58">
        <v>2</v>
      </c>
      <c r="S436" s="58">
        <v>1</v>
      </c>
      <c r="T436" s="58">
        <v>0</v>
      </c>
      <c r="U436" s="58">
        <v>0</v>
      </c>
      <c r="V436" s="58">
        <v>0</v>
      </c>
      <c r="W436" s="58">
        <v>1</v>
      </c>
      <c r="X436" s="58">
        <v>0</v>
      </c>
      <c r="Y436" s="58">
        <v>0</v>
      </c>
      <c r="Z436" s="58">
        <v>0</v>
      </c>
      <c r="AA436" s="58">
        <v>0</v>
      </c>
      <c r="AB436" s="58">
        <v>0</v>
      </c>
      <c r="AC436" s="58">
        <v>6</v>
      </c>
      <c r="AD436" s="58">
        <v>1</v>
      </c>
      <c r="AE436" s="58">
        <v>0</v>
      </c>
      <c r="AF436" s="58">
        <v>0</v>
      </c>
      <c r="AG436" s="58" t="str">
        <f>VLOOKUP(BHRAF201920[[#This Row],[OrgID]],'Practice Panel'!$A$14:$F$129,4,FALSE)</f>
        <v>Redbridge</v>
      </c>
      <c r="AH436" s="58" t="str">
        <f>VLOOKUP(BHRAF201920[[#This Row],[OrgID]],'Practice Panel'!$A$14:$F$129,6,FALSE)</f>
        <v>Wanstead &amp; Woodford</v>
      </c>
    </row>
    <row r="437" spans="1:34">
      <c r="A437" s="1" t="s">
        <v>406</v>
      </c>
      <c r="B437" s="57">
        <v>44105</v>
      </c>
      <c r="C437" s="57">
        <v>44107</v>
      </c>
      <c r="D437" s="1" t="s">
        <v>252</v>
      </c>
      <c r="E437" s="58">
        <v>4855</v>
      </c>
      <c r="F437" s="58">
        <v>7</v>
      </c>
      <c r="G437" s="58">
        <v>7</v>
      </c>
      <c r="H437" s="1">
        <v>0</v>
      </c>
      <c r="I437" s="58">
        <v>0</v>
      </c>
      <c r="J437" s="58">
        <v>1</v>
      </c>
      <c r="K437" s="58">
        <v>1</v>
      </c>
      <c r="L437" s="58">
        <v>1</v>
      </c>
      <c r="M437" s="58">
        <v>1</v>
      </c>
      <c r="N437" s="58">
        <v>0</v>
      </c>
      <c r="O437" s="58">
        <v>1</v>
      </c>
      <c r="P437" s="58">
        <v>0</v>
      </c>
      <c r="Q437" s="58">
        <v>1</v>
      </c>
      <c r="R437" s="58">
        <v>1</v>
      </c>
      <c r="S437" s="58">
        <v>1</v>
      </c>
      <c r="T437" s="58">
        <v>0</v>
      </c>
      <c r="U437" s="58">
        <v>4</v>
      </c>
      <c r="V437" s="58">
        <v>0</v>
      </c>
      <c r="W437" s="58">
        <v>1</v>
      </c>
      <c r="X437" s="58">
        <v>0</v>
      </c>
      <c r="Y437" s="58">
        <v>1</v>
      </c>
      <c r="Z437" s="58">
        <v>1</v>
      </c>
      <c r="AA437" s="58">
        <v>0</v>
      </c>
      <c r="AB437" s="58">
        <v>0</v>
      </c>
      <c r="AC437" s="58">
        <v>9</v>
      </c>
      <c r="AD437" s="58">
        <v>1</v>
      </c>
      <c r="AE437" s="58">
        <v>0</v>
      </c>
      <c r="AF437" s="58">
        <v>0</v>
      </c>
      <c r="AG437" s="58" t="str">
        <f>VLOOKUP(BHRAF201920[[#This Row],[OrgID]],'Practice Panel'!$A$14:$F$129,4,FALSE)</f>
        <v>Havering</v>
      </c>
      <c r="AH437" s="58" t="str">
        <f>VLOOKUP(BHRAF201920[[#This Row],[OrgID]],'Practice Panel'!$A$14:$F$129,6,FALSE)</f>
        <v>Havering Marshall</v>
      </c>
    </row>
    <row r="438" spans="1:34">
      <c r="A438" s="1" t="s">
        <v>406</v>
      </c>
      <c r="B438" s="57">
        <v>44105</v>
      </c>
      <c r="C438" s="57">
        <v>44107</v>
      </c>
      <c r="D438" s="1" t="s">
        <v>380</v>
      </c>
      <c r="E438" s="58">
        <v>2656</v>
      </c>
      <c r="F438" s="58">
        <v>51</v>
      </c>
      <c r="G438" s="58">
        <v>50</v>
      </c>
      <c r="H438" s="1">
        <v>1</v>
      </c>
      <c r="I438" s="58">
        <v>1</v>
      </c>
      <c r="J438" s="58">
        <v>2</v>
      </c>
      <c r="K438" s="58">
        <v>1</v>
      </c>
      <c r="L438" s="58">
        <v>2</v>
      </c>
      <c r="M438" s="58">
        <v>1</v>
      </c>
      <c r="N438" s="58">
        <v>0</v>
      </c>
      <c r="O438" s="58">
        <v>2</v>
      </c>
      <c r="P438" s="58">
        <v>2</v>
      </c>
      <c r="Q438" s="58">
        <v>0</v>
      </c>
      <c r="R438" s="58">
        <v>2</v>
      </c>
      <c r="S438" s="58">
        <v>3</v>
      </c>
      <c r="T438" s="58">
        <v>2</v>
      </c>
      <c r="U438" s="58">
        <v>1</v>
      </c>
      <c r="V438" s="58">
        <v>0</v>
      </c>
      <c r="W438" s="58">
        <v>2</v>
      </c>
      <c r="X438" s="58">
        <v>2</v>
      </c>
      <c r="Y438" s="58">
        <v>2</v>
      </c>
      <c r="Z438" s="58">
        <v>2</v>
      </c>
      <c r="AA438" s="58">
        <v>2</v>
      </c>
      <c r="AB438" s="58">
        <v>1</v>
      </c>
      <c r="AC438" s="58">
        <v>6</v>
      </c>
      <c r="AD438" s="58">
        <v>1</v>
      </c>
      <c r="AE438" s="58">
        <v>0</v>
      </c>
      <c r="AF438" s="58">
        <v>0</v>
      </c>
      <c r="AG438" s="58" t="str">
        <f>VLOOKUP(BHRAF201920[[#This Row],[OrgID]],'Practice Panel'!$A$14:$F$129,4,FALSE)</f>
        <v>Redbridge</v>
      </c>
      <c r="AH438" s="58" t="str">
        <f>VLOOKUP(BHRAF201920[[#This Row],[OrgID]],'Practice Panel'!$A$14:$F$129,6,FALSE)</f>
        <v>Wanstead &amp; Woodford</v>
      </c>
    </row>
    <row r="439" spans="1:34">
      <c r="A439" s="1" t="s">
        <v>406</v>
      </c>
      <c r="B439" s="57">
        <v>44105</v>
      </c>
      <c r="C439" s="57">
        <v>44107</v>
      </c>
      <c r="D439" s="1" t="s">
        <v>306</v>
      </c>
      <c r="E439" s="58">
        <v>1173</v>
      </c>
      <c r="F439" s="58">
        <v>5</v>
      </c>
      <c r="G439" s="58">
        <v>5</v>
      </c>
      <c r="H439" s="1">
        <v>0</v>
      </c>
      <c r="I439" s="58">
        <v>0</v>
      </c>
      <c r="J439" s="58">
        <v>5</v>
      </c>
      <c r="K439" s="58">
        <v>5</v>
      </c>
      <c r="L439" s="58">
        <v>5</v>
      </c>
      <c r="M439" s="58">
        <v>5</v>
      </c>
      <c r="N439" s="58">
        <v>0</v>
      </c>
      <c r="O439" s="58">
        <v>5</v>
      </c>
      <c r="P439" s="58">
        <v>5</v>
      </c>
      <c r="Q439" s="58">
        <v>5</v>
      </c>
      <c r="R439" s="58">
        <v>5</v>
      </c>
      <c r="S439" s="58">
        <v>0</v>
      </c>
      <c r="T439" s="58">
        <v>0</v>
      </c>
      <c r="U439" s="58">
        <v>5</v>
      </c>
      <c r="V439" s="58">
        <v>4</v>
      </c>
      <c r="W439" s="58">
        <v>4</v>
      </c>
      <c r="X439" s="58">
        <v>2</v>
      </c>
      <c r="Y439" s="58">
        <v>2</v>
      </c>
      <c r="Z439" s="58">
        <v>2</v>
      </c>
      <c r="AA439" s="58">
        <v>1</v>
      </c>
      <c r="AB439" s="58">
        <v>0</v>
      </c>
      <c r="AC439" s="58">
        <v>5</v>
      </c>
      <c r="AD439" s="58">
        <v>5</v>
      </c>
      <c r="AE439" s="58">
        <v>5</v>
      </c>
      <c r="AF439" s="58">
        <v>0</v>
      </c>
      <c r="AG439" s="58" t="str">
        <f>VLOOKUP(BHRAF201920[[#This Row],[OrgID]],'Practice Panel'!$A$14:$F$129,4,FALSE)</f>
        <v>Havering</v>
      </c>
      <c r="AH439" s="58" t="str">
        <f>VLOOKUP(BHRAF201920[[#This Row],[OrgID]],'Practice Panel'!$A$14:$F$129,6,FALSE)</f>
        <v>Havering South</v>
      </c>
    </row>
    <row r="440" spans="1:34">
      <c r="A440" s="1" t="s">
        <v>406</v>
      </c>
      <c r="B440" s="57">
        <v>44105</v>
      </c>
      <c r="C440" s="57">
        <v>44107</v>
      </c>
      <c r="D440" s="1" t="s">
        <v>83</v>
      </c>
      <c r="E440" s="58">
        <v>842</v>
      </c>
      <c r="F440" s="58">
        <v>0</v>
      </c>
      <c r="G440" s="58">
        <v>0</v>
      </c>
      <c r="H440" s="1">
        <v>0</v>
      </c>
      <c r="I440" s="58">
        <v>0</v>
      </c>
      <c r="J440" s="58">
        <v>2</v>
      </c>
      <c r="K440" s="58">
        <v>0</v>
      </c>
      <c r="L440" s="58">
        <v>1</v>
      </c>
      <c r="M440" s="58">
        <v>0</v>
      </c>
      <c r="N440" s="58">
        <v>0</v>
      </c>
      <c r="O440" s="58">
        <v>2</v>
      </c>
      <c r="P440" s="58">
        <v>2</v>
      </c>
      <c r="Q440" s="58">
        <v>0</v>
      </c>
      <c r="R440" s="58">
        <v>2</v>
      </c>
      <c r="S440" s="58">
        <v>0</v>
      </c>
      <c r="T440" s="58">
        <v>0</v>
      </c>
      <c r="U440" s="58">
        <v>2</v>
      </c>
      <c r="V440" s="58">
        <v>0</v>
      </c>
      <c r="W440" s="58">
        <v>2</v>
      </c>
      <c r="X440" s="58">
        <v>2</v>
      </c>
      <c r="Y440" s="58">
        <v>2</v>
      </c>
      <c r="Z440" s="58">
        <v>2</v>
      </c>
      <c r="AA440" s="58">
        <v>1</v>
      </c>
      <c r="AB440" s="58">
        <v>0</v>
      </c>
      <c r="AC440" s="58">
        <v>2</v>
      </c>
      <c r="AD440" s="58">
        <v>0</v>
      </c>
      <c r="AE440" s="58">
        <v>1</v>
      </c>
      <c r="AF440" s="58">
        <v>0</v>
      </c>
      <c r="AG440" s="58" t="str">
        <f>VLOOKUP(BHRAF201920[[#This Row],[OrgID]],'Practice Panel'!$A$14:$F$129,4,FALSE)</f>
        <v>Barking</v>
      </c>
      <c r="AH440" s="58" t="str">
        <f>VLOOKUP(BHRAF201920[[#This Row],[OrgID]],'Practice Panel'!$A$14:$F$129,6,FALSE)</f>
        <v>North</v>
      </c>
    </row>
    <row r="441" spans="1:34">
      <c r="A441" s="1" t="s">
        <v>406</v>
      </c>
      <c r="B441" s="57">
        <v>44105</v>
      </c>
      <c r="C441" s="57">
        <v>44107</v>
      </c>
      <c r="D441" s="1" t="s">
        <v>85</v>
      </c>
      <c r="E441" s="58">
        <v>760</v>
      </c>
      <c r="F441" s="58">
        <v>0</v>
      </c>
      <c r="G441" s="58">
        <v>0</v>
      </c>
      <c r="H441" s="1">
        <v>0</v>
      </c>
      <c r="I441" s="58">
        <v>0</v>
      </c>
      <c r="J441" s="58">
        <v>1</v>
      </c>
      <c r="K441" s="58">
        <v>1</v>
      </c>
      <c r="L441" s="58">
        <v>1</v>
      </c>
      <c r="M441" s="58">
        <v>1</v>
      </c>
      <c r="N441" s="58">
        <v>0</v>
      </c>
      <c r="O441" s="58">
        <v>1</v>
      </c>
      <c r="P441" s="58">
        <v>1</v>
      </c>
      <c r="Q441" s="58">
        <v>0</v>
      </c>
      <c r="R441" s="58">
        <v>1</v>
      </c>
      <c r="S441" s="58">
        <v>0</v>
      </c>
      <c r="T441" s="58">
        <v>0</v>
      </c>
      <c r="U441" s="58">
        <v>0</v>
      </c>
      <c r="V441" s="58">
        <v>0</v>
      </c>
      <c r="W441" s="58">
        <v>1</v>
      </c>
      <c r="X441" s="58">
        <v>1</v>
      </c>
      <c r="Y441" s="58">
        <v>0</v>
      </c>
      <c r="Z441" s="58">
        <v>1</v>
      </c>
      <c r="AA441" s="58">
        <v>0</v>
      </c>
      <c r="AB441" s="58">
        <v>0</v>
      </c>
      <c r="AC441" s="58">
        <v>2</v>
      </c>
      <c r="AD441" s="58">
        <v>1</v>
      </c>
      <c r="AE441" s="58">
        <v>0</v>
      </c>
      <c r="AF441" s="58">
        <v>0</v>
      </c>
      <c r="AG441" s="58" t="str">
        <f>VLOOKUP(BHRAF201920[[#This Row],[OrgID]],'Practice Panel'!$A$14:$F$129,4,FALSE)</f>
        <v>Barking</v>
      </c>
      <c r="AH441" s="58" t="str">
        <f>VLOOKUP(BHRAF201920[[#This Row],[OrgID]],'Practice Panel'!$A$14:$F$129,6,FALSE)</f>
        <v>North</v>
      </c>
    </row>
    <row r="442" spans="1:34">
      <c r="A442" s="1" t="s">
        <v>406</v>
      </c>
      <c r="B442" s="57">
        <v>44105</v>
      </c>
      <c r="C442" s="57">
        <v>44107</v>
      </c>
      <c r="D442" s="1" t="s">
        <v>354</v>
      </c>
      <c r="E442" s="58">
        <v>2729</v>
      </c>
      <c r="F442" s="58">
        <v>41</v>
      </c>
      <c r="G442" s="58">
        <v>41</v>
      </c>
      <c r="H442" s="1">
        <v>0</v>
      </c>
      <c r="I442" s="58">
        <v>0</v>
      </c>
      <c r="J442" s="58">
        <v>1</v>
      </c>
      <c r="K442" s="58">
        <v>0</v>
      </c>
      <c r="L442" s="58">
        <v>1</v>
      </c>
      <c r="M442" s="58">
        <v>0</v>
      </c>
      <c r="N442" s="58">
        <v>0</v>
      </c>
      <c r="O442" s="58">
        <v>1</v>
      </c>
      <c r="P442" s="58">
        <v>1</v>
      </c>
      <c r="Q442" s="58">
        <v>0</v>
      </c>
      <c r="R442" s="58">
        <v>1</v>
      </c>
      <c r="S442" s="58">
        <v>0</v>
      </c>
      <c r="T442" s="58">
        <v>0</v>
      </c>
      <c r="U442" s="58">
        <v>0</v>
      </c>
      <c r="V442" s="58">
        <v>0</v>
      </c>
      <c r="W442" s="58">
        <v>1</v>
      </c>
      <c r="X442" s="58">
        <v>1</v>
      </c>
      <c r="Y442" s="58">
        <v>1</v>
      </c>
      <c r="Z442" s="58">
        <v>1</v>
      </c>
      <c r="AA442" s="58">
        <v>0</v>
      </c>
      <c r="AB442" s="58">
        <v>0</v>
      </c>
      <c r="AC442" s="58">
        <v>4</v>
      </c>
      <c r="AD442" s="58">
        <v>0</v>
      </c>
      <c r="AE442" s="58">
        <v>0</v>
      </c>
      <c r="AF442" s="58">
        <v>0</v>
      </c>
      <c r="AG442" s="58" t="str">
        <f>VLOOKUP(BHRAF201920[[#This Row],[OrgID]],'Practice Panel'!$A$14:$F$129,4,FALSE)</f>
        <v>Redbridge</v>
      </c>
      <c r="AH442" s="58" t="str">
        <f>VLOOKUP(BHRAF201920[[#This Row],[OrgID]],'Practice Panel'!$A$14:$F$129,6,FALSE)</f>
        <v>Seven Kings</v>
      </c>
    </row>
    <row r="443" spans="1:34">
      <c r="A443" s="1" t="s">
        <v>406</v>
      </c>
      <c r="B443" s="57">
        <v>44105</v>
      </c>
      <c r="C443" s="57">
        <v>44107</v>
      </c>
      <c r="D443" s="1" t="s">
        <v>350</v>
      </c>
      <c r="E443" s="58">
        <v>2088</v>
      </c>
      <c r="F443" s="58">
        <v>22</v>
      </c>
      <c r="G443" s="58">
        <v>22</v>
      </c>
      <c r="H443" s="1">
        <v>0</v>
      </c>
      <c r="I443" s="58">
        <v>0</v>
      </c>
      <c r="J443" s="58">
        <v>1</v>
      </c>
      <c r="K443" s="58">
        <v>0</v>
      </c>
      <c r="L443" s="58">
        <v>1</v>
      </c>
      <c r="M443" s="58">
        <v>1</v>
      </c>
      <c r="N443" s="58">
        <v>0</v>
      </c>
      <c r="O443" s="58">
        <v>1</v>
      </c>
      <c r="P443" s="58">
        <v>1</v>
      </c>
      <c r="Q443" s="58">
        <v>1</v>
      </c>
      <c r="R443" s="58">
        <v>1</v>
      </c>
      <c r="S443" s="58">
        <v>0</v>
      </c>
      <c r="T443" s="58">
        <v>0</v>
      </c>
      <c r="U443" s="58">
        <v>1</v>
      </c>
      <c r="V443" s="58">
        <v>0</v>
      </c>
      <c r="W443" s="58">
        <v>1</v>
      </c>
      <c r="X443" s="58">
        <v>1</v>
      </c>
      <c r="Y443" s="58">
        <v>1</v>
      </c>
      <c r="Z443" s="58">
        <v>1</v>
      </c>
      <c r="AA443" s="58">
        <v>0</v>
      </c>
      <c r="AB443" s="58">
        <v>1</v>
      </c>
      <c r="AC443" s="58">
        <v>2</v>
      </c>
      <c r="AD443" s="58">
        <v>0</v>
      </c>
      <c r="AE443" s="58">
        <v>0</v>
      </c>
      <c r="AF443" s="58">
        <v>0</v>
      </c>
      <c r="AG443" s="58" t="str">
        <f>VLOOKUP(BHRAF201920[[#This Row],[OrgID]],'Practice Panel'!$A$14:$F$129,4,FALSE)</f>
        <v>Redbridge</v>
      </c>
      <c r="AH443" s="58" t="str">
        <f>VLOOKUP(BHRAF201920[[#This Row],[OrgID]],'Practice Panel'!$A$14:$F$129,6,FALSE)</f>
        <v>Seven Kings</v>
      </c>
    </row>
    <row r="444" spans="1:34">
      <c r="A444" s="1" t="s">
        <v>406</v>
      </c>
      <c r="B444" s="57">
        <v>44105</v>
      </c>
      <c r="C444" s="57">
        <v>44107</v>
      </c>
      <c r="D444" s="1" t="s">
        <v>370</v>
      </c>
      <c r="E444" s="58">
        <v>3781</v>
      </c>
      <c r="F444" s="58">
        <v>21</v>
      </c>
      <c r="G444" s="58">
        <v>21</v>
      </c>
      <c r="H444" s="1">
        <v>0</v>
      </c>
      <c r="I444" s="58">
        <v>0</v>
      </c>
      <c r="J444" s="58">
        <v>4</v>
      </c>
      <c r="K444" s="58">
        <v>2</v>
      </c>
      <c r="L444" s="58">
        <v>4</v>
      </c>
      <c r="M444" s="58">
        <v>3</v>
      </c>
      <c r="N444" s="58">
        <v>0</v>
      </c>
      <c r="O444" s="58">
        <v>4</v>
      </c>
      <c r="P444" s="58">
        <v>3</v>
      </c>
      <c r="Q444" s="58">
        <v>4</v>
      </c>
      <c r="R444" s="58">
        <v>4</v>
      </c>
      <c r="S444" s="58">
        <v>1</v>
      </c>
      <c r="T444" s="58">
        <v>0</v>
      </c>
      <c r="U444" s="58">
        <v>2</v>
      </c>
      <c r="V444" s="58">
        <v>2</v>
      </c>
      <c r="W444" s="58">
        <v>4</v>
      </c>
      <c r="X444" s="58">
        <v>3</v>
      </c>
      <c r="Y444" s="58">
        <v>3</v>
      </c>
      <c r="Z444" s="58">
        <v>4</v>
      </c>
      <c r="AA444" s="58">
        <v>3</v>
      </c>
      <c r="AB444" s="58">
        <v>1</v>
      </c>
      <c r="AC444" s="58">
        <v>7</v>
      </c>
      <c r="AD444" s="58">
        <v>2</v>
      </c>
      <c r="AE444" s="58">
        <v>2</v>
      </c>
      <c r="AF444" s="58">
        <v>0</v>
      </c>
      <c r="AG444" s="58" t="str">
        <f>VLOOKUP(BHRAF201920[[#This Row],[OrgID]],'Practice Panel'!$A$14:$F$129,4,FALSE)</f>
        <v>Redbridge</v>
      </c>
      <c r="AH444" s="58" t="str">
        <f>VLOOKUP(BHRAF201920[[#This Row],[OrgID]],'Practice Panel'!$A$14:$F$129,6,FALSE)</f>
        <v>Wanstead &amp; Woodford</v>
      </c>
    </row>
    <row r="445" spans="1:34">
      <c r="A445" s="1" t="s">
        <v>406</v>
      </c>
      <c r="B445" s="57">
        <v>44105</v>
      </c>
      <c r="C445" s="57">
        <v>44107</v>
      </c>
      <c r="D445" s="1" t="s">
        <v>322</v>
      </c>
      <c r="E445" s="58">
        <v>958</v>
      </c>
      <c r="F445" s="58">
        <v>10</v>
      </c>
      <c r="G445" s="58">
        <v>10</v>
      </c>
      <c r="H445" s="1">
        <v>0</v>
      </c>
      <c r="I445" s="58">
        <v>0</v>
      </c>
      <c r="J445" s="58">
        <v>2</v>
      </c>
      <c r="K445" s="58">
        <v>0</v>
      </c>
      <c r="L445" s="58">
        <v>2</v>
      </c>
      <c r="M445" s="58">
        <v>2</v>
      </c>
      <c r="N445" s="58">
        <v>0</v>
      </c>
      <c r="O445" s="58">
        <v>2</v>
      </c>
      <c r="P445" s="58">
        <v>1</v>
      </c>
      <c r="Q445" s="58">
        <v>2</v>
      </c>
      <c r="R445" s="58">
        <v>2</v>
      </c>
      <c r="S445" s="58">
        <v>1</v>
      </c>
      <c r="T445" s="58">
        <v>0</v>
      </c>
      <c r="U445" s="58">
        <v>1</v>
      </c>
      <c r="V445" s="58">
        <v>1</v>
      </c>
      <c r="W445" s="58">
        <v>2</v>
      </c>
      <c r="X445" s="58">
        <v>2</v>
      </c>
      <c r="Y445" s="58">
        <v>1</v>
      </c>
      <c r="Z445" s="58">
        <v>2</v>
      </c>
      <c r="AA445" s="58">
        <v>0</v>
      </c>
      <c r="AB445" s="58">
        <v>0</v>
      </c>
      <c r="AC445" s="58">
        <v>2</v>
      </c>
      <c r="AD445" s="58">
        <v>0</v>
      </c>
      <c r="AE445" s="58">
        <v>1</v>
      </c>
      <c r="AF445" s="58">
        <v>0</v>
      </c>
      <c r="AG445" s="58" t="str">
        <f>VLOOKUP(BHRAF201920[[#This Row],[OrgID]],'Practice Panel'!$A$14:$F$129,4,FALSE)</f>
        <v>Redbridge</v>
      </c>
      <c r="AH445" s="58" t="str">
        <f>VLOOKUP(BHRAF201920[[#This Row],[OrgID]],'Practice Panel'!$A$14:$F$129,6,FALSE)</f>
        <v>Cranbrook</v>
      </c>
    </row>
    <row r="446" spans="1:34">
      <c r="A446" s="1" t="s">
        <v>406</v>
      </c>
      <c r="B446" s="57">
        <v>44105</v>
      </c>
      <c r="C446" s="57">
        <v>44107</v>
      </c>
      <c r="D446" s="1" t="s">
        <v>266</v>
      </c>
      <c r="E446" s="58">
        <v>3400</v>
      </c>
      <c r="F446" s="58">
        <v>60</v>
      </c>
      <c r="G446" s="58">
        <v>60</v>
      </c>
      <c r="H446" s="1">
        <v>0</v>
      </c>
      <c r="I446" s="58">
        <v>0</v>
      </c>
      <c r="J446" s="58">
        <v>1</v>
      </c>
      <c r="K446" s="58">
        <v>1</v>
      </c>
      <c r="L446" s="58">
        <v>1</v>
      </c>
      <c r="M446" s="58">
        <v>1</v>
      </c>
      <c r="N446" s="58">
        <v>0</v>
      </c>
      <c r="O446" s="58">
        <v>1</v>
      </c>
      <c r="P446" s="58">
        <v>1</v>
      </c>
      <c r="Q446" s="58">
        <v>1</v>
      </c>
      <c r="R446" s="58">
        <v>1</v>
      </c>
      <c r="S446" s="58">
        <v>0</v>
      </c>
      <c r="T446" s="58">
        <v>0</v>
      </c>
      <c r="U446" s="58">
        <v>0</v>
      </c>
      <c r="V446" s="58">
        <v>0</v>
      </c>
      <c r="W446" s="58">
        <v>0</v>
      </c>
      <c r="X446" s="58">
        <v>0</v>
      </c>
      <c r="Y446" s="58">
        <v>0</v>
      </c>
      <c r="Z446" s="58">
        <v>0</v>
      </c>
      <c r="AA446" s="58">
        <v>0</v>
      </c>
      <c r="AB446" s="58">
        <v>0</v>
      </c>
      <c r="AC446" s="58">
        <v>7</v>
      </c>
      <c r="AD446" s="58">
        <v>1</v>
      </c>
      <c r="AE446" s="58">
        <v>0</v>
      </c>
      <c r="AF446" s="58">
        <v>0</v>
      </c>
      <c r="AG446" s="58" t="str">
        <f>VLOOKUP(BHRAF201920[[#This Row],[OrgID]],'Practice Panel'!$A$14:$F$129,4,FALSE)</f>
        <v>Havering</v>
      </c>
      <c r="AH446" s="58" t="str">
        <f>VLOOKUP(BHRAF201920[[#This Row],[OrgID]],'Practice Panel'!$A$14:$F$129,6,FALSE)</f>
        <v>Havering North</v>
      </c>
    </row>
    <row r="447" spans="1:34">
      <c r="A447" s="1" t="s">
        <v>406</v>
      </c>
      <c r="B447" s="57">
        <v>44105</v>
      </c>
      <c r="C447" s="57">
        <v>44107</v>
      </c>
      <c r="D447" s="1" t="s">
        <v>234</v>
      </c>
      <c r="E447" s="58">
        <v>4916</v>
      </c>
      <c r="F447" s="58">
        <v>20</v>
      </c>
      <c r="G447" s="58">
        <v>20</v>
      </c>
      <c r="H447" s="1">
        <v>0</v>
      </c>
      <c r="I447" s="58">
        <v>0</v>
      </c>
      <c r="J447" s="58">
        <v>1</v>
      </c>
      <c r="K447" s="58">
        <v>0</v>
      </c>
      <c r="L447" s="58">
        <v>1</v>
      </c>
      <c r="M447" s="58">
        <v>1</v>
      </c>
      <c r="N447" s="58">
        <v>0</v>
      </c>
      <c r="O447" s="58">
        <v>1</v>
      </c>
      <c r="P447" s="58">
        <v>1</v>
      </c>
      <c r="Q447" s="58">
        <v>1</v>
      </c>
      <c r="R447" s="58">
        <v>1</v>
      </c>
      <c r="S447" s="58">
        <v>0</v>
      </c>
      <c r="T447" s="58">
        <v>0</v>
      </c>
      <c r="U447" s="58">
        <v>0</v>
      </c>
      <c r="V447" s="58">
        <v>0</v>
      </c>
      <c r="W447" s="58">
        <v>1</v>
      </c>
      <c r="X447" s="58">
        <v>1</v>
      </c>
      <c r="Y447" s="58">
        <v>0</v>
      </c>
      <c r="Z447" s="58">
        <v>1</v>
      </c>
      <c r="AA447" s="58">
        <v>0</v>
      </c>
      <c r="AB447" s="58">
        <v>0</v>
      </c>
      <c r="AC447" s="58">
        <v>12</v>
      </c>
      <c r="AD447" s="58">
        <v>0</v>
      </c>
      <c r="AE447" s="58">
        <v>0</v>
      </c>
      <c r="AF447" s="58">
        <v>0</v>
      </c>
      <c r="AG447" s="58" t="str">
        <f>VLOOKUP(BHRAF201920[[#This Row],[OrgID]],'Practice Panel'!$A$14:$F$129,4,FALSE)</f>
        <v>Havering</v>
      </c>
      <c r="AH447" s="58" t="str">
        <f>VLOOKUP(BHRAF201920[[#This Row],[OrgID]],'Practice Panel'!$A$14:$F$129,6,FALSE)</f>
        <v>Havering Crest</v>
      </c>
    </row>
    <row r="448" spans="1:34">
      <c r="A448" s="1" t="s">
        <v>406</v>
      </c>
      <c r="B448" s="57">
        <v>44105</v>
      </c>
      <c r="C448" s="57">
        <v>44107</v>
      </c>
      <c r="D448" s="1" t="s">
        <v>254</v>
      </c>
      <c r="E448" s="58">
        <v>7955</v>
      </c>
      <c r="F448" s="58">
        <v>72</v>
      </c>
      <c r="G448" s="58">
        <v>71</v>
      </c>
      <c r="H448" s="1">
        <v>1</v>
      </c>
      <c r="I448" s="58">
        <v>0</v>
      </c>
      <c r="J448" s="58">
        <v>1</v>
      </c>
      <c r="K448" s="58">
        <v>1</v>
      </c>
      <c r="L448" s="58">
        <v>1</v>
      </c>
      <c r="M448" s="58">
        <v>1</v>
      </c>
      <c r="N448" s="58">
        <v>0</v>
      </c>
      <c r="O448" s="58">
        <v>1</v>
      </c>
      <c r="P448" s="58">
        <v>1</v>
      </c>
      <c r="Q448" s="58">
        <v>1</v>
      </c>
      <c r="R448" s="58">
        <v>1</v>
      </c>
      <c r="S448" s="58">
        <v>1</v>
      </c>
      <c r="T448" s="58">
        <v>0</v>
      </c>
      <c r="U448" s="58">
        <v>2</v>
      </c>
      <c r="V448" s="58">
        <v>1</v>
      </c>
      <c r="W448" s="58">
        <v>1</v>
      </c>
      <c r="X448" s="58">
        <v>1</v>
      </c>
      <c r="Y448" s="58">
        <v>1</v>
      </c>
      <c r="Z448" s="58">
        <v>1</v>
      </c>
      <c r="AA448" s="58">
        <v>1</v>
      </c>
      <c r="AB448" s="58">
        <v>1</v>
      </c>
      <c r="AC448" s="58">
        <v>30</v>
      </c>
      <c r="AD448" s="58">
        <v>1</v>
      </c>
      <c r="AE448" s="58">
        <v>1</v>
      </c>
      <c r="AF448" s="58">
        <v>0</v>
      </c>
      <c r="AG448" s="58" t="str">
        <f>VLOOKUP(BHRAF201920[[#This Row],[OrgID]],'Practice Panel'!$A$14:$F$129,4,FALSE)</f>
        <v>Havering</v>
      </c>
      <c r="AH448" s="58" t="str">
        <f>VLOOKUP(BHRAF201920[[#This Row],[OrgID]],'Practice Panel'!$A$14:$F$129,6,FALSE)</f>
        <v>Havering Marshall</v>
      </c>
    </row>
    <row r="449" spans="1:34">
      <c r="A449" s="1" t="s">
        <v>406</v>
      </c>
      <c r="B449" s="57">
        <v>44105</v>
      </c>
      <c r="C449" s="57">
        <v>44107</v>
      </c>
      <c r="D449" s="1" t="s">
        <v>26</v>
      </c>
      <c r="E449" s="58">
        <v>2021</v>
      </c>
      <c r="F449" s="58">
        <v>67</v>
      </c>
      <c r="G449" s="58">
        <v>67</v>
      </c>
      <c r="H449" s="1">
        <v>0</v>
      </c>
      <c r="I449" s="58">
        <v>0</v>
      </c>
      <c r="J449" s="58">
        <v>1</v>
      </c>
      <c r="K449" s="58">
        <v>1</v>
      </c>
      <c r="L449" s="58">
        <v>1</v>
      </c>
      <c r="M449" s="58">
        <v>1</v>
      </c>
      <c r="N449" s="58">
        <v>0</v>
      </c>
      <c r="O449" s="58">
        <v>1</v>
      </c>
      <c r="P449" s="58">
        <v>1</v>
      </c>
      <c r="Q449" s="58">
        <v>1</v>
      </c>
      <c r="R449" s="58">
        <v>0</v>
      </c>
      <c r="S449" s="58">
        <v>1</v>
      </c>
      <c r="T449" s="58">
        <v>0</v>
      </c>
      <c r="U449" s="58">
        <v>0</v>
      </c>
      <c r="V449" s="58">
        <v>0</v>
      </c>
      <c r="W449" s="58">
        <v>0</v>
      </c>
      <c r="X449" s="58">
        <v>0</v>
      </c>
      <c r="Y449" s="58">
        <v>0</v>
      </c>
      <c r="Z449" s="58">
        <v>0</v>
      </c>
      <c r="AA449" s="58">
        <v>0</v>
      </c>
      <c r="AB449" s="58">
        <v>0</v>
      </c>
      <c r="AC449" s="58">
        <v>4</v>
      </c>
      <c r="AD449" s="58">
        <v>0</v>
      </c>
      <c r="AE449" s="58">
        <v>0</v>
      </c>
      <c r="AF449" s="58">
        <v>0</v>
      </c>
      <c r="AG449" s="58" t="str">
        <f>VLOOKUP(BHRAF201920[[#This Row],[OrgID]],'Practice Panel'!$A$14:$F$129,4,FALSE)</f>
        <v>Barking</v>
      </c>
      <c r="AH449" s="58" t="str">
        <f>VLOOKUP(BHRAF201920[[#This Row],[OrgID]],'Practice Panel'!$A$14:$F$129,6,FALSE)</f>
        <v>East</v>
      </c>
    </row>
    <row r="450" spans="1:34">
      <c r="A450" s="1" t="s">
        <v>406</v>
      </c>
      <c r="B450" s="57">
        <v>44105</v>
      </c>
      <c r="C450" s="57">
        <v>44107</v>
      </c>
      <c r="D450" s="1" t="s">
        <v>320</v>
      </c>
      <c r="E450" s="58">
        <v>1231</v>
      </c>
      <c r="F450" s="58">
        <v>53</v>
      </c>
      <c r="G450" s="58">
        <v>53</v>
      </c>
      <c r="H450" s="1">
        <v>0</v>
      </c>
      <c r="I450" s="58">
        <v>0</v>
      </c>
      <c r="J450" s="58">
        <v>3</v>
      </c>
      <c r="K450" s="58">
        <v>3</v>
      </c>
      <c r="L450" s="58">
        <v>3</v>
      </c>
      <c r="M450" s="58">
        <v>3</v>
      </c>
      <c r="N450" s="58">
        <v>0</v>
      </c>
      <c r="O450" s="58">
        <v>3</v>
      </c>
      <c r="P450" s="58">
        <v>3</v>
      </c>
      <c r="Q450" s="58">
        <v>3</v>
      </c>
      <c r="R450" s="58">
        <v>2</v>
      </c>
      <c r="S450" s="58">
        <v>0</v>
      </c>
      <c r="T450" s="58">
        <v>0</v>
      </c>
      <c r="U450" s="58">
        <v>3</v>
      </c>
      <c r="V450" s="58">
        <v>2</v>
      </c>
      <c r="W450" s="58">
        <v>3</v>
      </c>
      <c r="X450" s="58">
        <v>3</v>
      </c>
      <c r="Y450" s="58">
        <v>3</v>
      </c>
      <c r="Z450" s="58">
        <v>3</v>
      </c>
      <c r="AA450" s="58">
        <v>0</v>
      </c>
      <c r="AB450" s="58">
        <v>0</v>
      </c>
      <c r="AC450" s="58">
        <v>5</v>
      </c>
      <c r="AD450" s="58">
        <v>2</v>
      </c>
      <c r="AE450" s="58">
        <v>2</v>
      </c>
      <c r="AF450" s="58">
        <v>0</v>
      </c>
      <c r="AG450" s="58" t="str">
        <f>VLOOKUP(BHRAF201920[[#This Row],[OrgID]],'Practice Panel'!$A$14:$F$129,4,FALSE)</f>
        <v>Redbridge</v>
      </c>
      <c r="AH450" s="58" t="str">
        <f>VLOOKUP(BHRAF201920[[#This Row],[OrgID]],'Practice Panel'!$A$14:$F$129,6,FALSE)</f>
        <v>Cranbrook</v>
      </c>
    </row>
    <row r="451" spans="1:34">
      <c r="A451" s="1" t="s">
        <v>406</v>
      </c>
      <c r="B451" s="57">
        <v>44105</v>
      </c>
      <c r="C451" s="57">
        <v>44107</v>
      </c>
      <c r="D451" s="1" t="s">
        <v>292</v>
      </c>
      <c r="E451" s="58">
        <v>2434</v>
      </c>
      <c r="F451" s="58">
        <v>32</v>
      </c>
      <c r="G451" s="58">
        <v>32</v>
      </c>
      <c r="H451" s="1">
        <v>0</v>
      </c>
      <c r="I451" s="58">
        <v>0</v>
      </c>
      <c r="J451" s="58">
        <v>1</v>
      </c>
      <c r="K451" s="58">
        <v>1</v>
      </c>
      <c r="L451" s="58">
        <v>0</v>
      </c>
      <c r="M451" s="58">
        <v>0</v>
      </c>
      <c r="N451" s="58">
        <v>0</v>
      </c>
      <c r="O451" s="58">
        <v>1</v>
      </c>
      <c r="P451" s="58">
        <v>1</v>
      </c>
      <c r="Q451" s="58">
        <v>1</v>
      </c>
      <c r="R451" s="58">
        <v>1</v>
      </c>
      <c r="S451" s="58">
        <v>1</v>
      </c>
      <c r="T451" s="58">
        <v>0</v>
      </c>
      <c r="U451" s="58">
        <v>0</v>
      </c>
      <c r="V451" s="58">
        <v>0</v>
      </c>
      <c r="W451" s="58">
        <v>1</v>
      </c>
      <c r="X451" s="58">
        <v>1</v>
      </c>
      <c r="Y451" s="58">
        <v>1</v>
      </c>
      <c r="Z451" s="58">
        <v>1</v>
      </c>
      <c r="AA451" s="58">
        <v>0</v>
      </c>
      <c r="AB451" s="58">
        <v>1</v>
      </c>
      <c r="AC451" s="58">
        <v>7</v>
      </c>
      <c r="AD451" s="58">
        <v>0</v>
      </c>
      <c r="AE451" s="58">
        <v>0</v>
      </c>
      <c r="AF451" s="58">
        <v>0</v>
      </c>
      <c r="AG451" s="58" t="str">
        <f>VLOOKUP(BHRAF201920[[#This Row],[OrgID]],'Practice Panel'!$A$14:$F$129,4,FALSE)</f>
        <v>Havering</v>
      </c>
      <c r="AH451" s="58" t="str">
        <f>VLOOKUP(BHRAF201920[[#This Row],[OrgID]],'Practice Panel'!$A$14:$F$129,6,FALSE)</f>
        <v>Havering South</v>
      </c>
    </row>
    <row r="452" spans="1:34">
      <c r="A452" s="1" t="s">
        <v>406</v>
      </c>
      <c r="B452" s="57">
        <v>44105</v>
      </c>
      <c r="C452" s="57">
        <v>44107</v>
      </c>
      <c r="D452" s="1" t="s">
        <v>364</v>
      </c>
      <c r="E452" s="58">
        <v>3755</v>
      </c>
      <c r="F452" s="58">
        <v>7</v>
      </c>
      <c r="G452" s="58">
        <v>7</v>
      </c>
      <c r="H452" s="1">
        <v>0</v>
      </c>
      <c r="I452" s="58">
        <v>0</v>
      </c>
      <c r="J452" s="58">
        <v>4</v>
      </c>
      <c r="K452" s="58">
        <v>3</v>
      </c>
      <c r="L452" s="58">
        <v>3</v>
      </c>
      <c r="M452" s="58">
        <v>4</v>
      </c>
      <c r="N452" s="58">
        <v>0</v>
      </c>
      <c r="O452" s="58">
        <v>4</v>
      </c>
      <c r="P452" s="58">
        <v>4</v>
      </c>
      <c r="Q452" s="58">
        <v>4</v>
      </c>
      <c r="R452" s="58">
        <v>3</v>
      </c>
      <c r="S452" s="58">
        <v>0</v>
      </c>
      <c r="T452" s="58">
        <v>0</v>
      </c>
      <c r="U452" s="58">
        <v>4</v>
      </c>
      <c r="V452" s="58">
        <v>4</v>
      </c>
      <c r="W452" s="58">
        <v>3</v>
      </c>
      <c r="X452" s="58">
        <v>3</v>
      </c>
      <c r="Y452" s="58">
        <v>1</v>
      </c>
      <c r="Z452" s="58">
        <v>3</v>
      </c>
      <c r="AA452" s="58">
        <v>2</v>
      </c>
      <c r="AB452" s="58">
        <v>0</v>
      </c>
      <c r="AC452" s="58">
        <v>10</v>
      </c>
      <c r="AD452" s="58">
        <v>3</v>
      </c>
      <c r="AE452" s="58">
        <v>4</v>
      </c>
      <c r="AF452" s="58">
        <v>2</v>
      </c>
      <c r="AG452" s="58" t="str">
        <f>VLOOKUP(BHRAF201920[[#This Row],[OrgID]],'Practice Panel'!$A$14:$F$129,4,FALSE)</f>
        <v>Redbridge</v>
      </c>
      <c r="AH452" s="58" t="str">
        <f>VLOOKUP(BHRAF201920[[#This Row],[OrgID]],'Practice Panel'!$A$14:$F$129,6,FALSE)</f>
        <v>Wanstead &amp; Woodford</v>
      </c>
    </row>
    <row r="453" spans="1:34">
      <c r="A453" s="1" t="s">
        <v>406</v>
      </c>
      <c r="B453" s="57">
        <v>44105</v>
      </c>
      <c r="C453" s="57">
        <v>44107</v>
      </c>
      <c r="D453" s="1" t="s">
        <v>298</v>
      </c>
      <c r="E453" s="58">
        <v>1023</v>
      </c>
      <c r="F453" s="58">
        <v>52</v>
      </c>
      <c r="G453" s="58">
        <v>52</v>
      </c>
      <c r="H453" s="1">
        <v>0</v>
      </c>
      <c r="I453" s="58">
        <v>0</v>
      </c>
      <c r="J453" s="58">
        <v>4</v>
      </c>
      <c r="K453" s="58">
        <v>4</v>
      </c>
      <c r="L453" s="58">
        <v>4</v>
      </c>
      <c r="M453" s="58">
        <v>4</v>
      </c>
      <c r="N453" s="58">
        <v>0</v>
      </c>
      <c r="O453" s="58">
        <v>4</v>
      </c>
      <c r="P453" s="58">
        <v>4</v>
      </c>
      <c r="Q453" s="58">
        <v>4</v>
      </c>
      <c r="R453" s="58">
        <v>3</v>
      </c>
      <c r="S453" s="58">
        <v>0</v>
      </c>
      <c r="T453" s="58">
        <v>0</v>
      </c>
      <c r="U453" s="58">
        <v>4</v>
      </c>
      <c r="V453" s="58">
        <v>4</v>
      </c>
      <c r="W453" s="58">
        <v>4</v>
      </c>
      <c r="X453" s="58">
        <v>4</v>
      </c>
      <c r="Y453" s="58">
        <v>4</v>
      </c>
      <c r="Z453" s="58">
        <v>4</v>
      </c>
      <c r="AA453" s="58">
        <v>3</v>
      </c>
      <c r="AB453" s="58">
        <v>0</v>
      </c>
      <c r="AC453" s="58">
        <v>4</v>
      </c>
      <c r="AD453" s="58">
        <v>3</v>
      </c>
      <c r="AE453" s="58">
        <v>4</v>
      </c>
      <c r="AF453" s="58">
        <v>2</v>
      </c>
      <c r="AG453" s="58" t="str">
        <f>VLOOKUP(BHRAF201920[[#This Row],[OrgID]],'Practice Panel'!$A$14:$F$129,4,FALSE)</f>
        <v>Havering</v>
      </c>
      <c r="AH453" s="58" t="str">
        <f>VLOOKUP(BHRAF201920[[#This Row],[OrgID]],'Practice Panel'!$A$14:$F$129,6,FALSE)</f>
        <v>Havering South</v>
      </c>
    </row>
    <row r="454" spans="1:34">
      <c r="A454" s="1" t="s">
        <v>406</v>
      </c>
      <c r="B454" s="57">
        <v>44105</v>
      </c>
      <c r="C454" s="57">
        <v>44107</v>
      </c>
      <c r="D454" s="1" t="s">
        <v>284</v>
      </c>
      <c r="E454" s="58">
        <v>2038</v>
      </c>
      <c r="F454" s="58">
        <v>73</v>
      </c>
      <c r="G454" s="58">
        <v>72</v>
      </c>
      <c r="H454" s="1">
        <v>1</v>
      </c>
      <c r="I454" s="58">
        <v>0</v>
      </c>
      <c r="J454" s="58">
        <v>5</v>
      </c>
      <c r="K454" s="58">
        <v>4</v>
      </c>
      <c r="L454" s="58">
        <v>5</v>
      </c>
      <c r="M454" s="58">
        <v>4</v>
      </c>
      <c r="N454" s="58">
        <v>0</v>
      </c>
      <c r="O454" s="58">
        <v>5</v>
      </c>
      <c r="P454" s="58">
        <v>4</v>
      </c>
      <c r="Q454" s="58">
        <v>4</v>
      </c>
      <c r="R454" s="58">
        <v>5</v>
      </c>
      <c r="S454" s="58">
        <v>1</v>
      </c>
      <c r="T454" s="58">
        <v>0</v>
      </c>
      <c r="U454" s="58">
        <v>5</v>
      </c>
      <c r="V454" s="58">
        <v>5</v>
      </c>
      <c r="W454" s="58">
        <v>5</v>
      </c>
      <c r="X454" s="58">
        <v>5</v>
      </c>
      <c r="Y454" s="58">
        <v>4</v>
      </c>
      <c r="Z454" s="58">
        <v>5</v>
      </c>
      <c r="AA454" s="58">
        <v>3</v>
      </c>
      <c r="AB454" s="58">
        <v>0</v>
      </c>
      <c r="AC454" s="58">
        <v>13</v>
      </c>
      <c r="AD454" s="58">
        <v>4</v>
      </c>
      <c r="AE454" s="58">
        <v>5</v>
      </c>
      <c r="AF454" s="58">
        <v>1</v>
      </c>
      <c r="AG454" s="58" t="str">
        <f>VLOOKUP(BHRAF201920[[#This Row],[OrgID]],'Practice Panel'!$A$14:$F$129,4,FALSE)</f>
        <v>Havering</v>
      </c>
      <c r="AH454" s="58" t="str">
        <f>VLOOKUP(BHRAF201920[[#This Row],[OrgID]],'Practice Panel'!$A$14:$F$129,6,FALSE)</f>
        <v>Havering South</v>
      </c>
    </row>
    <row r="455" spans="1:34">
      <c r="A455" s="1" t="s">
        <v>406</v>
      </c>
      <c r="B455" s="57">
        <v>44105</v>
      </c>
      <c r="C455" s="57"/>
      <c r="D455" s="1" t="s">
        <v>70</v>
      </c>
      <c r="E455" s="58">
        <v>585</v>
      </c>
      <c r="F455" s="58">
        <v>98</v>
      </c>
      <c r="G455" s="58">
        <v>94</v>
      </c>
      <c r="H455" s="1">
        <v>4</v>
      </c>
      <c r="I455" s="58">
        <v>0</v>
      </c>
      <c r="J455" s="58">
        <v>0</v>
      </c>
      <c r="K455" s="58">
        <v>0</v>
      </c>
      <c r="L455" s="58">
        <v>0</v>
      </c>
      <c r="M455" s="58">
        <v>0</v>
      </c>
      <c r="N455" s="58">
        <v>0</v>
      </c>
      <c r="O455" s="58">
        <v>0</v>
      </c>
      <c r="P455" s="58">
        <v>0</v>
      </c>
      <c r="Q455" s="58">
        <v>0</v>
      </c>
      <c r="R455" s="58">
        <v>0</v>
      </c>
      <c r="S455" s="58">
        <v>0</v>
      </c>
      <c r="T455" s="58">
        <v>0</v>
      </c>
      <c r="U455" s="58">
        <v>1</v>
      </c>
      <c r="V455" s="58">
        <v>0</v>
      </c>
      <c r="W455" s="58">
        <v>0</v>
      </c>
      <c r="X455" s="58">
        <v>0</v>
      </c>
      <c r="Y455" s="58">
        <v>0</v>
      </c>
      <c r="Z455" s="58">
        <v>0</v>
      </c>
      <c r="AA455" s="58">
        <v>0</v>
      </c>
      <c r="AB455" s="58">
        <v>0</v>
      </c>
      <c r="AC455" s="58">
        <v>8</v>
      </c>
      <c r="AD455" s="58">
        <v>0</v>
      </c>
      <c r="AE455" s="58">
        <v>0</v>
      </c>
      <c r="AF455" s="58">
        <v>0</v>
      </c>
      <c r="AG455" s="58" t="str">
        <f>VLOOKUP(BHRAF201920[[#This Row],[OrgID]],'Practice Panel'!$A$14:$F$129,4,FALSE)</f>
        <v>Barking</v>
      </c>
      <c r="AH455" s="58" t="str">
        <f>VLOOKUP(BHRAF201920[[#This Row],[OrgID]],'Practice Panel'!$A$14:$F$129,6,FALSE)</f>
        <v>West One</v>
      </c>
    </row>
    <row r="456" spans="1:34">
      <c r="A456" s="1" t="s">
        <v>406</v>
      </c>
      <c r="B456" s="57">
        <v>44105</v>
      </c>
      <c r="C456" s="57"/>
      <c r="D456" s="1" t="s">
        <v>384</v>
      </c>
      <c r="E456" s="58">
        <v>505</v>
      </c>
      <c r="F456" s="58">
        <v>8</v>
      </c>
      <c r="G456" s="58">
        <v>8</v>
      </c>
      <c r="H456" s="1">
        <v>0</v>
      </c>
      <c r="I456" s="58">
        <v>0</v>
      </c>
      <c r="J456" s="58">
        <v>0</v>
      </c>
      <c r="K456" s="58">
        <v>0</v>
      </c>
      <c r="L456" s="58">
        <v>0</v>
      </c>
      <c r="M456" s="58">
        <v>0</v>
      </c>
      <c r="N456" s="58">
        <v>0</v>
      </c>
      <c r="O456" s="58">
        <v>0</v>
      </c>
      <c r="P456" s="58">
        <v>0</v>
      </c>
      <c r="Q456" s="58">
        <v>0</v>
      </c>
      <c r="R456" s="58">
        <v>0</v>
      </c>
      <c r="S456" s="58">
        <v>0</v>
      </c>
      <c r="T456" s="58">
        <v>0</v>
      </c>
      <c r="U456" s="58">
        <v>0</v>
      </c>
      <c r="V456" s="58">
        <v>0</v>
      </c>
      <c r="W456" s="58">
        <v>0</v>
      </c>
      <c r="X456" s="58">
        <v>0</v>
      </c>
      <c r="Y456" s="58">
        <v>0</v>
      </c>
      <c r="Z456" s="58">
        <v>0</v>
      </c>
      <c r="AA456" s="58">
        <v>0</v>
      </c>
      <c r="AB456" s="58">
        <v>0</v>
      </c>
      <c r="AC456" s="58">
        <v>5</v>
      </c>
      <c r="AD456" s="58">
        <v>0</v>
      </c>
      <c r="AE456" s="58">
        <v>0</v>
      </c>
      <c r="AF456" s="58">
        <v>0</v>
      </c>
      <c r="AG456" s="58" t="str">
        <f>VLOOKUP(BHRAF201920[[#This Row],[OrgID]],'Practice Panel'!$A$14:$F$129,4,FALSE)</f>
        <v>Redbridge</v>
      </c>
      <c r="AH456" s="58" t="str">
        <f>VLOOKUP(BHRAF201920[[#This Row],[OrgID]],'Practice Panel'!$A$14:$F$129,6,FALSE)</f>
        <v>Wanstead &amp; Woodford</v>
      </c>
    </row>
    <row r="457" spans="1:34">
      <c r="A457" s="1" t="s">
        <v>406</v>
      </c>
      <c r="B457" s="57">
        <v>44105</v>
      </c>
      <c r="C457" s="57"/>
      <c r="D457" s="1" t="s">
        <v>394</v>
      </c>
      <c r="E457" s="58">
        <v>805</v>
      </c>
      <c r="F457" s="58">
        <v>76</v>
      </c>
      <c r="G457" s="58">
        <v>76</v>
      </c>
      <c r="H457" s="1">
        <v>0</v>
      </c>
      <c r="I457" s="58">
        <v>0</v>
      </c>
      <c r="J457" s="58">
        <v>0</v>
      </c>
      <c r="K457" s="58">
        <v>0</v>
      </c>
      <c r="L457" s="58">
        <v>0</v>
      </c>
      <c r="M457" s="58">
        <v>0</v>
      </c>
      <c r="N457" s="58">
        <v>0</v>
      </c>
      <c r="O457" s="58">
        <v>0</v>
      </c>
      <c r="P457" s="58">
        <v>0</v>
      </c>
      <c r="Q457" s="58">
        <v>0</v>
      </c>
      <c r="R457" s="58">
        <v>0</v>
      </c>
      <c r="S457" s="58">
        <v>0</v>
      </c>
      <c r="T457" s="58">
        <v>0</v>
      </c>
      <c r="U457" s="58">
        <v>0</v>
      </c>
      <c r="V457" s="58">
        <v>0</v>
      </c>
      <c r="W457" s="58">
        <v>0</v>
      </c>
      <c r="X457" s="58">
        <v>0</v>
      </c>
      <c r="Y457" s="58">
        <v>0</v>
      </c>
      <c r="Z457" s="58">
        <v>0</v>
      </c>
      <c r="AA457" s="58">
        <v>0</v>
      </c>
      <c r="AB457" s="58">
        <v>0</v>
      </c>
      <c r="AC457" s="58">
        <v>2</v>
      </c>
      <c r="AD457" s="58">
        <v>0</v>
      </c>
      <c r="AE457" s="58">
        <v>0</v>
      </c>
      <c r="AF457" s="58">
        <v>0</v>
      </c>
      <c r="AG457" s="58" t="str">
        <f>VLOOKUP(BHRAF201920[[#This Row],[OrgID]],'Practice Panel'!$A$14:$F$129,4,FALSE)</f>
        <v>Redbridge</v>
      </c>
      <c r="AH457" s="58" t="str">
        <f>VLOOKUP(BHRAF201920[[#This Row],[OrgID]],'Practice Panel'!$A$14:$F$129,6,FALSE)</f>
        <v>Loxford</v>
      </c>
    </row>
    <row r="458" spans="1:34">
      <c r="A458" s="1" t="s">
        <v>406</v>
      </c>
      <c r="B458" s="57">
        <v>44105</v>
      </c>
      <c r="C458" s="57"/>
      <c r="D458" s="1" t="s">
        <v>392</v>
      </c>
      <c r="E458" s="58">
        <v>411</v>
      </c>
      <c r="F458" s="58">
        <v>83</v>
      </c>
      <c r="G458" s="58">
        <v>82</v>
      </c>
      <c r="H458" s="1">
        <v>1</v>
      </c>
      <c r="I458" s="58">
        <v>0</v>
      </c>
      <c r="J458" s="58">
        <v>0</v>
      </c>
      <c r="K458" s="58">
        <v>0</v>
      </c>
      <c r="L458" s="58">
        <v>0</v>
      </c>
      <c r="M458" s="58">
        <v>0</v>
      </c>
      <c r="N458" s="58">
        <v>0</v>
      </c>
      <c r="O458" s="58">
        <v>0</v>
      </c>
      <c r="P458" s="58">
        <v>0</v>
      </c>
      <c r="Q458" s="58">
        <v>0</v>
      </c>
      <c r="R458" s="58">
        <v>0</v>
      </c>
      <c r="S458" s="58">
        <v>0</v>
      </c>
      <c r="T458" s="58">
        <v>0</v>
      </c>
      <c r="U458" s="58">
        <v>0</v>
      </c>
      <c r="V458" s="58">
        <v>0</v>
      </c>
      <c r="W458" s="58">
        <v>0</v>
      </c>
      <c r="X458" s="58">
        <v>0</v>
      </c>
      <c r="Y458" s="58">
        <v>0</v>
      </c>
      <c r="Z458" s="58">
        <v>0</v>
      </c>
      <c r="AA458" s="58">
        <v>0</v>
      </c>
      <c r="AB458" s="58">
        <v>0</v>
      </c>
      <c r="AC458" s="58">
        <v>3</v>
      </c>
      <c r="AD458" s="58">
        <v>0</v>
      </c>
      <c r="AE458" s="58">
        <v>0</v>
      </c>
      <c r="AF458" s="58">
        <v>0</v>
      </c>
      <c r="AG458" s="58" t="str">
        <f>VLOOKUP(BHRAF201920[[#This Row],[OrgID]],'Practice Panel'!$A$14:$F$129,4,FALSE)</f>
        <v>Redbridge</v>
      </c>
      <c r="AH458" s="58" t="str">
        <f>VLOOKUP(BHRAF201920[[#This Row],[OrgID]],'Practice Panel'!$A$14:$F$129,6,FALSE)</f>
        <v>Loxford</v>
      </c>
    </row>
    <row r="459" spans="1:34">
      <c r="A459" s="1" t="s">
        <v>406</v>
      </c>
      <c r="B459" s="57">
        <v>44105</v>
      </c>
      <c r="C459" s="57"/>
      <c r="D459" s="1" t="s">
        <v>330</v>
      </c>
      <c r="E459" s="58">
        <v>322</v>
      </c>
      <c r="F459" s="58">
        <v>28</v>
      </c>
      <c r="G459" s="58">
        <v>28</v>
      </c>
      <c r="H459" s="1">
        <v>0</v>
      </c>
      <c r="I459" s="58">
        <v>0</v>
      </c>
      <c r="J459" s="58">
        <v>0</v>
      </c>
      <c r="K459" s="58">
        <v>0</v>
      </c>
      <c r="L459" s="58">
        <v>0</v>
      </c>
      <c r="M459" s="58">
        <v>0</v>
      </c>
      <c r="N459" s="58">
        <v>0</v>
      </c>
      <c r="O459" s="58">
        <v>0</v>
      </c>
      <c r="P459" s="58">
        <v>0</v>
      </c>
      <c r="Q459" s="58">
        <v>0</v>
      </c>
      <c r="R459" s="58">
        <v>0</v>
      </c>
      <c r="S459" s="58">
        <v>0</v>
      </c>
      <c r="T459" s="58">
        <v>0</v>
      </c>
      <c r="U459" s="58">
        <v>0</v>
      </c>
      <c r="V459" s="58">
        <v>0</v>
      </c>
      <c r="W459" s="58">
        <v>0</v>
      </c>
      <c r="X459" s="58">
        <v>0</v>
      </c>
      <c r="Y459" s="58">
        <v>0</v>
      </c>
      <c r="Z459" s="58">
        <v>0</v>
      </c>
      <c r="AA459" s="58">
        <v>0</v>
      </c>
      <c r="AB459" s="58">
        <v>0</v>
      </c>
      <c r="AC459" s="58">
        <v>0</v>
      </c>
      <c r="AD459" s="58">
        <v>0</v>
      </c>
      <c r="AE459" s="58">
        <v>0</v>
      </c>
      <c r="AF459" s="58">
        <v>0</v>
      </c>
      <c r="AG459" s="58" t="str">
        <f>VLOOKUP(BHRAF201920[[#This Row],[OrgID]],'Practice Panel'!$A$14:$F$129,4,FALSE)</f>
        <v>Redbridge</v>
      </c>
      <c r="AH459" s="58" t="str">
        <f>VLOOKUP(BHRAF201920[[#This Row],[OrgID]],'Practice Panel'!$A$14:$F$129,6,FALSE)</f>
        <v>Cranbrook</v>
      </c>
    </row>
    <row r="460" spans="1:34">
      <c r="A460" s="1" t="s">
        <v>406</v>
      </c>
      <c r="B460" s="57">
        <v>44105</v>
      </c>
      <c r="C460" s="57"/>
      <c r="D460" s="1" t="s">
        <v>362</v>
      </c>
      <c r="E460" s="58">
        <v>376</v>
      </c>
      <c r="F460" s="58">
        <v>62</v>
      </c>
      <c r="G460" s="58">
        <v>62</v>
      </c>
      <c r="H460" s="1">
        <v>0</v>
      </c>
      <c r="I460" s="58">
        <v>0</v>
      </c>
      <c r="J460" s="58">
        <v>0</v>
      </c>
      <c r="K460" s="58">
        <v>0</v>
      </c>
      <c r="L460" s="58">
        <v>0</v>
      </c>
      <c r="M460" s="58">
        <v>0</v>
      </c>
      <c r="N460" s="58">
        <v>0</v>
      </c>
      <c r="O460" s="58">
        <v>0</v>
      </c>
      <c r="P460" s="58">
        <v>0</v>
      </c>
      <c r="Q460" s="58">
        <v>0</v>
      </c>
      <c r="R460" s="58">
        <v>0</v>
      </c>
      <c r="S460" s="58">
        <v>0</v>
      </c>
      <c r="T460" s="58">
        <v>0</v>
      </c>
      <c r="U460" s="58">
        <v>0</v>
      </c>
      <c r="V460" s="58">
        <v>0</v>
      </c>
      <c r="W460" s="58">
        <v>0</v>
      </c>
      <c r="X460" s="58">
        <v>0</v>
      </c>
      <c r="Y460" s="58">
        <v>0</v>
      </c>
      <c r="Z460" s="58">
        <v>0</v>
      </c>
      <c r="AA460" s="58">
        <v>0</v>
      </c>
      <c r="AB460" s="58">
        <v>0</v>
      </c>
      <c r="AC460" s="58">
        <v>2</v>
      </c>
      <c r="AD460" s="58">
        <v>0</v>
      </c>
      <c r="AE460" s="58">
        <v>0</v>
      </c>
      <c r="AF460" s="58">
        <v>0</v>
      </c>
      <c r="AG460" s="58" t="str">
        <f>VLOOKUP(BHRAF201920[[#This Row],[OrgID]],'Practice Panel'!$A$14:$F$129,4,FALSE)</f>
        <v>Redbridge</v>
      </c>
      <c r="AH460" s="58" t="str">
        <f>VLOOKUP(BHRAF201920[[#This Row],[OrgID]],'Practice Panel'!$A$14:$F$129,6,FALSE)</f>
        <v>Seven Kings</v>
      </c>
    </row>
    <row r="461" spans="1:34">
      <c r="A461" s="1" t="s">
        <v>406</v>
      </c>
      <c r="B461" s="57">
        <v>44136</v>
      </c>
      <c r="C461" s="57">
        <v>44139</v>
      </c>
      <c r="D461" s="1" t="s">
        <v>31</v>
      </c>
      <c r="E461" s="58">
        <v>915</v>
      </c>
      <c r="F461" s="58">
        <v>5</v>
      </c>
      <c r="G461" s="58">
        <v>5</v>
      </c>
      <c r="H461" s="1">
        <v>0</v>
      </c>
      <c r="I461" s="58">
        <v>0</v>
      </c>
      <c r="J461" s="58">
        <v>0</v>
      </c>
      <c r="K461" s="58">
        <v>0</v>
      </c>
      <c r="L461" s="58">
        <v>0</v>
      </c>
      <c r="M461" s="58">
        <v>0</v>
      </c>
      <c r="N461" s="58">
        <v>0</v>
      </c>
      <c r="O461" s="58">
        <v>0</v>
      </c>
      <c r="P461" s="58">
        <v>0</v>
      </c>
      <c r="Q461" s="58">
        <v>0</v>
      </c>
      <c r="R461" s="58">
        <v>0</v>
      </c>
      <c r="S461" s="58">
        <v>0</v>
      </c>
      <c r="T461" s="58">
        <v>0</v>
      </c>
      <c r="U461" s="58">
        <v>0</v>
      </c>
      <c r="V461" s="58">
        <v>0</v>
      </c>
      <c r="W461" s="58">
        <v>0</v>
      </c>
      <c r="X461" s="58">
        <v>0</v>
      </c>
      <c r="Y461" s="58">
        <v>0</v>
      </c>
      <c r="Z461" s="58">
        <v>0</v>
      </c>
      <c r="AA461" s="58">
        <v>0</v>
      </c>
      <c r="AB461" s="58">
        <v>0</v>
      </c>
      <c r="AC461" s="58">
        <v>4</v>
      </c>
      <c r="AD461" s="58">
        <v>0</v>
      </c>
      <c r="AE461" s="58">
        <v>0</v>
      </c>
      <c r="AF461" s="58">
        <v>0</v>
      </c>
      <c r="AG461" s="58" t="str">
        <f>VLOOKUP(BHRAF201920[[#This Row],[OrgID]],'Practice Panel'!$A$14:$F$129,4,FALSE)</f>
        <v>Barking</v>
      </c>
      <c r="AH461" s="58" t="str">
        <f>VLOOKUP(BHRAF201920[[#This Row],[OrgID]],'Practice Panel'!$A$14:$F$129,6,FALSE)</f>
        <v>East</v>
      </c>
    </row>
    <row r="462" spans="1:34">
      <c r="A462" s="1" t="s">
        <v>406</v>
      </c>
      <c r="B462" s="57">
        <v>44136</v>
      </c>
      <c r="C462" s="57">
        <v>44139</v>
      </c>
      <c r="D462" s="1" t="s">
        <v>356</v>
      </c>
      <c r="E462" s="58">
        <v>1667</v>
      </c>
      <c r="F462" s="58">
        <v>41</v>
      </c>
      <c r="G462" s="58">
        <v>41</v>
      </c>
      <c r="H462" s="1">
        <v>0</v>
      </c>
      <c r="I462" s="58">
        <v>0</v>
      </c>
      <c r="J462" s="58">
        <v>0</v>
      </c>
      <c r="K462" s="58">
        <v>0</v>
      </c>
      <c r="L462" s="58">
        <v>0</v>
      </c>
      <c r="M462" s="58">
        <v>0</v>
      </c>
      <c r="N462" s="58">
        <v>0</v>
      </c>
      <c r="O462" s="58">
        <v>0</v>
      </c>
      <c r="P462" s="58">
        <v>0</v>
      </c>
      <c r="Q462" s="58">
        <v>0</v>
      </c>
      <c r="R462" s="58">
        <v>0</v>
      </c>
      <c r="S462" s="58">
        <v>0</v>
      </c>
      <c r="T462" s="58">
        <v>0</v>
      </c>
      <c r="U462" s="58">
        <v>0</v>
      </c>
      <c r="V462" s="58">
        <v>0</v>
      </c>
      <c r="W462" s="58">
        <v>0</v>
      </c>
      <c r="X462" s="58">
        <v>0</v>
      </c>
      <c r="Y462" s="58">
        <v>0</v>
      </c>
      <c r="Z462" s="58">
        <v>0</v>
      </c>
      <c r="AA462" s="58">
        <v>0</v>
      </c>
      <c r="AB462" s="58">
        <v>0</v>
      </c>
      <c r="AC462" s="58">
        <v>2</v>
      </c>
      <c r="AD462" s="58">
        <v>0</v>
      </c>
      <c r="AE462" s="58">
        <v>0</v>
      </c>
      <c r="AF462" s="58">
        <v>0</v>
      </c>
      <c r="AG462" s="58" t="str">
        <f>VLOOKUP(BHRAF201920[[#This Row],[OrgID]],'Practice Panel'!$A$14:$F$129,4,FALSE)</f>
        <v>Redbridge</v>
      </c>
      <c r="AH462" s="58" t="str">
        <f>VLOOKUP(BHRAF201920[[#This Row],[OrgID]],'Practice Panel'!$A$14:$F$129,6,FALSE)</f>
        <v>Seven Kings</v>
      </c>
    </row>
    <row r="463" spans="1:34">
      <c r="A463" s="1" t="s">
        <v>406</v>
      </c>
      <c r="B463" s="57">
        <v>44136</v>
      </c>
      <c r="C463" s="57">
        <v>44139</v>
      </c>
      <c r="D463" s="1" t="s">
        <v>360</v>
      </c>
      <c r="E463" s="58">
        <v>3058</v>
      </c>
      <c r="F463" s="58">
        <v>12</v>
      </c>
      <c r="G463" s="58">
        <v>12</v>
      </c>
      <c r="H463" s="1">
        <v>0</v>
      </c>
      <c r="I463" s="58">
        <v>0</v>
      </c>
      <c r="J463" s="58">
        <v>0</v>
      </c>
      <c r="K463" s="58">
        <v>0</v>
      </c>
      <c r="L463" s="58">
        <v>0</v>
      </c>
      <c r="M463" s="58">
        <v>0</v>
      </c>
      <c r="N463" s="58">
        <v>0</v>
      </c>
      <c r="O463" s="58">
        <v>0</v>
      </c>
      <c r="P463" s="58">
        <v>0</v>
      </c>
      <c r="Q463" s="58">
        <v>0</v>
      </c>
      <c r="R463" s="58">
        <v>0</v>
      </c>
      <c r="S463" s="58">
        <v>0</v>
      </c>
      <c r="T463" s="58">
        <v>0</v>
      </c>
      <c r="U463" s="58">
        <v>0</v>
      </c>
      <c r="V463" s="58">
        <v>0</v>
      </c>
      <c r="W463" s="58">
        <v>0</v>
      </c>
      <c r="X463" s="58">
        <v>0</v>
      </c>
      <c r="Y463" s="58">
        <v>0</v>
      </c>
      <c r="Z463" s="58">
        <v>0</v>
      </c>
      <c r="AA463" s="58">
        <v>0</v>
      </c>
      <c r="AB463" s="58">
        <v>0</v>
      </c>
      <c r="AC463" s="58">
        <v>3</v>
      </c>
      <c r="AD463" s="58">
        <v>0</v>
      </c>
      <c r="AE463" s="58">
        <v>0</v>
      </c>
      <c r="AF463" s="58">
        <v>0</v>
      </c>
      <c r="AG463" s="58" t="str">
        <f>VLOOKUP(BHRAF201920[[#This Row],[OrgID]],'Practice Panel'!$A$14:$F$129,4,FALSE)</f>
        <v>Redbridge</v>
      </c>
      <c r="AH463" s="58" t="str">
        <f>VLOOKUP(BHRAF201920[[#This Row],[OrgID]],'Practice Panel'!$A$14:$F$129,6,FALSE)</f>
        <v>Seven Kings</v>
      </c>
    </row>
    <row r="464" spans="1:34">
      <c r="A464" s="1" t="s">
        <v>406</v>
      </c>
      <c r="B464" s="57">
        <v>44136</v>
      </c>
      <c r="C464" s="57">
        <v>44139</v>
      </c>
      <c r="D464" s="1" t="s">
        <v>386</v>
      </c>
      <c r="E464" s="58">
        <v>5234</v>
      </c>
      <c r="F464" s="58">
        <v>22</v>
      </c>
      <c r="G464" s="58">
        <v>22</v>
      </c>
      <c r="H464" s="1">
        <v>0</v>
      </c>
      <c r="I464" s="58">
        <v>0</v>
      </c>
      <c r="J464" s="58">
        <v>0</v>
      </c>
      <c r="K464" s="58">
        <v>0</v>
      </c>
      <c r="L464" s="58">
        <v>0</v>
      </c>
      <c r="M464" s="58">
        <v>0</v>
      </c>
      <c r="N464" s="58">
        <v>0</v>
      </c>
      <c r="O464" s="58">
        <v>0</v>
      </c>
      <c r="P464" s="58">
        <v>0</v>
      </c>
      <c r="Q464" s="58">
        <v>0</v>
      </c>
      <c r="R464" s="58">
        <v>0</v>
      </c>
      <c r="S464" s="58">
        <v>0</v>
      </c>
      <c r="T464" s="58">
        <v>0</v>
      </c>
      <c r="U464" s="58">
        <v>0</v>
      </c>
      <c r="V464" s="58">
        <v>0</v>
      </c>
      <c r="W464" s="58">
        <v>0</v>
      </c>
      <c r="X464" s="58">
        <v>0</v>
      </c>
      <c r="Y464" s="58">
        <v>0</v>
      </c>
      <c r="Z464" s="58">
        <v>0</v>
      </c>
      <c r="AA464" s="58">
        <v>0</v>
      </c>
      <c r="AB464" s="58">
        <v>0</v>
      </c>
      <c r="AC464" s="58">
        <v>9</v>
      </c>
      <c r="AD464" s="58">
        <v>0</v>
      </c>
      <c r="AE464" s="58">
        <v>0</v>
      </c>
      <c r="AF464" s="58">
        <v>0</v>
      </c>
      <c r="AG464" s="58" t="str">
        <f>VLOOKUP(BHRAF201920[[#This Row],[OrgID]],'Practice Panel'!$A$14:$F$129,4,FALSE)</f>
        <v>Redbridge</v>
      </c>
      <c r="AH464" s="58" t="str">
        <f>VLOOKUP(BHRAF201920[[#This Row],[OrgID]],'Practice Panel'!$A$14:$F$129,6,FALSE)</f>
        <v>Loxford</v>
      </c>
    </row>
    <row r="465" spans="1:34">
      <c r="A465" s="1" t="s">
        <v>406</v>
      </c>
      <c r="B465" s="57">
        <v>44136</v>
      </c>
      <c r="C465" s="57">
        <v>44139</v>
      </c>
      <c r="D465" s="1" t="s">
        <v>348</v>
      </c>
      <c r="E465" s="58">
        <v>3803</v>
      </c>
      <c r="F465" s="58">
        <v>0</v>
      </c>
      <c r="G465" s="58">
        <v>0</v>
      </c>
      <c r="H465" s="1">
        <v>0</v>
      </c>
      <c r="I465" s="58">
        <v>0</v>
      </c>
      <c r="J465" s="58">
        <v>0</v>
      </c>
      <c r="K465" s="58">
        <v>0</v>
      </c>
      <c r="L465" s="58">
        <v>0</v>
      </c>
      <c r="M465" s="58">
        <v>0</v>
      </c>
      <c r="N465" s="58">
        <v>0</v>
      </c>
      <c r="O465" s="58">
        <v>0</v>
      </c>
      <c r="P465" s="58">
        <v>0</v>
      </c>
      <c r="Q465" s="58">
        <v>0</v>
      </c>
      <c r="R465" s="58">
        <v>0</v>
      </c>
      <c r="S465" s="58">
        <v>0</v>
      </c>
      <c r="T465" s="58">
        <v>0</v>
      </c>
      <c r="U465" s="58">
        <v>0</v>
      </c>
      <c r="V465" s="58">
        <v>0</v>
      </c>
      <c r="W465" s="58">
        <v>0</v>
      </c>
      <c r="X465" s="58">
        <v>0</v>
      </c>
      <c r="Y465" s="58">
        <v>0</v>
      </c>
      <c r="Z465" s="58">
        <v>0</v>
      </c>
      <c r="AA465" s="58">
        <v>0</v>
      </c>
      <c r="AB465" s="58">
        <v>0</v>
      </c>
      <c r="AC465" s="58">
        <v>0</v>
      </c>
      <c r="AD465" s="58">
        <v>0</v>
      </c>
      <c r="AE465" s="58">
        <v>0</v>
      </c>
      <c r="AF465" s="58">
        <v>0</v>
      </c>
      <c r="AG465" s="58" t="str">
        <f>VLOOKUP(BHRAF201920[[#This Row],[OrgID]],'Practice Panel'!$A$14:$F$129,4,FALSE)</f>
        <v>Redbridge</v>
      </c>
      <c r="AH465" s="58" t="str">
        <f>VLOOKUP(BHRAF201920[[#This Row],[OrgID]],'Practice Panel'!$A$14:$F$129,6,FALSE)</f>
        <v>Seven Kings</v>
      </c>
    </row>
    <row r="466" spans="1:34">
      <c r="A466" s="1" t="s">
        <v>406</v>
      </c>
      <c r="B466" s="57">
        <v>44136</v>
      </c>
      <c r="C466" s="57">
        <v>44139</v>
      </c>
      <c r="D466" s="1" t="s">
        <v>326</v>
      </c>
      <c r="E466" s="58">
        <v>2997</v>
      </c>
      <c r="F466" s="58">
        <v>5</v>
      </c>
      <c r="G466" s="58">
        <v>5</v>
      </c>
      <c r="H466" s="1">
        <v>0</v>
      </c>
      <c r="I466" s="58">
        <v>0</v>
      </c>
      <c r="J466" s="58">
        <v>0</v>
      </c>
      <c r="K466" s="58">
        <v>0</v>
      </c>
      <c r="L466" s="58">
        <v>0</v>
      </c>
      <c r="M466" s="58">
        <v>0</v>
      </c>
      <c r="N466" s="58">
        <v>0</v>
      </c>
      <c r="O466" s="58">
        <v>0</v>
      </c>
      <c r="P466" s="58">
        <v>0</v>
      </c>
      <c r="Q466" s="58">
        <v>0</v>
      </c>
      <c r="R466" s="58">
        <v>0</v>
      </c>
      <c r="S466" s="58">
        <v>0</v>
      </c>
      <c r="T466" s="58">
        <v>0</v>
      </c>
      <c r="U466" s="58">
        <v>0</v>
      </c>
      <c r="V466" s="58">
        <v>0</v>
      </c>
      <c r="W466" s="58">
        <v>0</v>
      </c>
      <c r="X466" s="58">
        <v>0</v>
      </c>
      <c r="Y466" s="58">
        <v>0</v>
      </c>
      <c r="Z466" s="58">
        <v>0</v>
      </c>
      <c r="AA466" s="58">
        <v>0</v>
      </c>
      <c r="AB466" s="58">
        <v>0</v>
      </c>
      <c r="AC466" s="58">
        <v>5</v>
      </c>
      <c r="AD466" s="58">
        <v>0</v>
      </c>
      <c r="AE466" s="58">
        <v>0</v>
      </c>
      <c r="AF466" s="58">
        <v>0</v>
      </c>
      <c r="AG466" s="58" t="str">
        <f>VLOOKUP(BHRAF201920[[#This Row],[OrgID]],'Practice Panel'!$A$14:$F$129,4,FALSE)</f>
        <v>Redbridge</v>
      </c>
      <c r="AH466" s="58" t="str">
        <f>VLOOKUP(BHRAF201920[[#This Row],[OrgID]],'Practice Panel'!$A$14:$F$129,6,FALSE)</f>
        <v>Cranbrook</v>
      </c>
    </row>
    <row r="467" spans="1:34">
      <c r="A467" s="1" t="s">
        <v>406</v>
      </c>
      <c r="B467" s="57">
        <v>44136</v>
      </c>
      <c r="C467" s="57">
        <v>44139</v>
      </c>
      <c r="D467" s="1" t="s">
        <v>346</v>
      </c>
      <c r="E467" s="58">
        <v>2501</v>
      </c>
      <c r="F467" s="58">
        <v>11</v>
      </c>
      <c r="G467" s="58">
        <v>11</v>
      </c>
      <c r="H467" s="1">
        <v>0</v>
      </c>
      <c r="I467" s="58">
        <v>0</v>
      </c>
      <c r="J467" s="58">
        <v>0</v>
      </c>
      <c r="K467" s="58">
        <v>0</v>
      </c>
      <c r="L467" s="58">
        <v>0</v>
      </c>
      <c r="M467" s="58">
        <v>0</v>
      </c>
      <c r="N467" s="58">
        <v>0</v>
      </c>
      <c r="O467" s="58">
        <v>0</v>
      </c>
      <c r="P467" s="58">
        <v>0</v>
      </c>
      <c r="Q467" s="58">
        <v>0</v>
      </c>
      <c r="R467" s="58">
        <v>0</v>
      </c>
      <c r="S467" s="58">
        <v>0</v>
      </c>
      <c r="T467" s="58">
        <v>0</v>
      </c>
      <c r="U467" s="58">
        <v>0</v>
      </c>
      <c r="V467" s="58">
        <v>0</v>
      </c>
      <c r="W467" s="58">
        <v>0</v>
      </c>
      <c r="X467" s="58">
        <v>0</v>
      </c>
      <c r="Y467" s="58">
        <v>0</v>
      </c>
      <c r="Z467" s="58">
        <v>0</v>
      </c>
      <c r="AA467" s="58">
        <v>0</v>
      </c>
      <c r="AB467" s="58">
        <v>0</v>
      </c>
      <c r="AC467" s="58">
        <v>10</v>
      </c>
      <c r="AD467" s="58">
        <v>0</v>
      </c>
      <c r="AE467" s="58">
        <v>0</v>
      </c>
      <c r="AF467" s="58">
        <v>0</v>
      </c>
      <c r="AG467" s="58" t="str">
        <f>VLOOKUP(BHRAF201920[[#This Row],[OrgID]],'Practice Panel'!$A$14:$F$129,4,FALSE)</f>
        <v>Redbridge</v>
      </c>
      <c r="AH467" s="58" t="str">
        <f>VLOOKUP(BHRAF201920[[#This Row],[OrgID]],'Practice Panel'!$A$14:$F$129,6,FALSE)</f>
        <v>Fairlop</v>
      </c>
    </row>
    <row r="468" spans="1:34">
      <c r="A468" s="1" t="s">
        <v>406</v>
      </c>
      <c r="B468" s="57">
        <v>44136</v>
      </c>
      <c r="C468" s="57">
        <v>44139</v>
      </c>
      <c r="D468" s="1" t="s">
        <v>256</v>
      </c>
      <c r="E468" s="58">
        <v>884</v>
      </c>
      <c r="F468" s="58">
        <v>7</v>
      </c>
      <c r="G468" s="58">
        <v>7</v>
      </c>
      <c r="H468" s="1">
        <v>0</v>
      </c>
      <c r="I468" s="58">
        <v>0</v>
      </c>
      <c r="J468" s="58">
        <v>0</v>
      </c>
      <c r="K468" s="58">
        <v>0</v>
      </c>
      <c r="L468" s="58">
        <v>0</v>
      </c>
      <c r="M468" s="58">
        <v>0</v>
      </c>
      <c r="N468" s="58">
        <v>0</v>
      </c>
      <c r="O468" s="58">
        <v>0</v>
      </c>
      <c r="P468" s="58">
        <v>0</v>
      </c>
      <c r="Q468" s="58">
        <v>0</v>
      </c>
      <c r="R468" s="58">
        <v>0</v>
      </c>
      <c r="S468" s="58">
        <v>0</v>
      </c>
      <c r="T468" s="58">
        <v>0</v>
      </c>
      <c r="U468" s="58">
        <v>0</v>
      </c>
      <c r="V468" s="58">
        <v>0</v>
      </c>
      <c r="W468" s="58">
        <v>0</v>
      </c>
      <c r="X468" s="58">
        <v>0</v>
      </c>
      <c r="Y468" s="58">
        <v>0</v>
      </c>
      <c r="Z468" s="58">
        <v>0</v>
      </c>
      <c r="AA468" s="58">
        <v>0</v>
      </c>
      <c r="AB468" s="58">
        <v>0</v>
      </c>
      <c r="AC468" s="58">
        <v>3</v>
      </c>
      <c r="AD468" s="58">
        <v>0</v>
      </c>
      <c r="AE468" s="58">
        <v>0</v>
      </c>
      <c r="AF468" s="58">
        <v>0</v>
      </c>
      <c r="AG468" s="58" t="str">
        <f>VLOOKUP(BHRAF201920[[#This Row],[OrgID]],'Practice Panel'!$A$14:$F$129,4,FALSE)</f>
        <v>Havering</v>
      </c>
      <c r="AH468" s="58" t="str">
        <f>VLOOKUP(BHRAF201920[[#This Row],[OrgID]],'Practice Panel'!$A$14:$F$129,6,FALSE)</f>
        <v>Havering North</v>
      </c>
    </row>
    <row r="469" spans="1:34">
      <c r="A469" s="1" t="s">
        <v>406</v>
      </c>
      <c r="B469" s="57">
        <v>44136</v>
      </c>
      <c r="C469" s="57">
        <v>44139</v>
      </c>
      <c r="D469" s="1" t="s">
        <v>44</v>
      </c>
      <c r="E469" s="58">
        <v>1859</v>
      </c>
      <c r="F469" s="58">
        <v>6</v>
      </c>
      <c r="G469" s="58">
        <v>6</v>
      </c>
      <c r="H469" s="1">
        <v>0</v>
      </c>
      <c r="I469" s="58">
        <v>0</v>
      </c>
      <c r="J469" s="58">
        <v>0</v>
      </c>
      <c r="K469" s="58">
        <v>0</v>
      </c>
      <c r="L469" s="58">
        <v>0</v>
      </c>
      <c r="M469" s="58">
        <v>0</v>
      </c>
      <c r="N469" s="58">
        <v>0</v>
      </c>
      <c r="O469" s="58">
        <v>0</v>
      </c>
      <c r="P469" s="58">
        <v>0</v>
      </c>
      <c r="Q469" s="58">
        <v>0</v>
      </c>
      <c r="R469" s="58">
        <v>0</v>
      </c>
      <c r="S469" s="58">
        <v>0</v>
      </c>
      <c r="T469" s="58">
        <v>0</v>
      </c>
      <c r="U469" s="58">
        <v>0</v>
      </c>
      <c r="V469" s="58">
        <v>0</v>
      </c>
      <c r="W469" s="58">
        <v>0</v>
      </c>
      <c r="X469" s="58">
        <v>0</v>
      </c>
      <c r="Y469" s="58">
        <v>0</v>
      </c>
      <c r="Z469" s="58">
        <v>0</v>
      </c>
      <c r="AA469" s="58">
        <v>0</v>
      </c>
      <c r="AB469" s="58">
        <v>0</v>
      </c>
      <c r="AC469" s="58">
        <v>5</v>
      </c>
      <c r="AD469" s="58">
        <v>0</v>
      </c>
      <c r="AE469" s="58">
        <v>0</v>
      </c>
      <c r="AF469" s="58">
        <v>0</v>
      </c>
      <c r="AG469" s="58" t="str">
        <f>VLOOKUP(BHRAF201920[[#This Row],[OrgID]],'Practice Panel'!$A$14:$F$129,4,FALSE)</f>
        <v>Barking</v>
      </c>
      <c r="AH469" s="58" t="str">
        <f>VLOOKUP(BHRAF201920[[#This Row],[OrgID]],'Practice Panel'!$A$14:$F$129,6,FALSE)</f>
        <v>East One</v>
      </c>
    </row>
    <row r="470" spans="1:34">
      <c r="A470" s="1" t="s">
        <v>406</v>
      </c>
      <c r="B470" s="57">
        <v>44136</v>
      </c>
      <c r="C470" s="57">
        <v>44139</v>
      </c>
      <c r="D470" s="1" t="s">
        <v>294</v>
      </c>
      <c r="E470" s="58">
        <v>1119</v>
      </c>
      <c r="F470" s="58">
        <v>1</v>
      </c>
      <c r="G470" s="58">
        <v>1</v>
      </c>
      <c r="H470" s="1">
        <v>0</v>
      </c>
      <c r="I470" s="58">
        <v>0</v>
      </c>
      <c r="J470" s="58">
        <v>0</v>
      </c>
      <c r="K470" s="58">
        <v>0</v>
      </c>
      <c r="L470" s="58">
        <v>0</v>
      </c>
      <c r="M470" s="58">
        <v>0</v>
      </c>
      <c r="N470" s="58">
        <v>0</v>
      </c>
      <c r="O470" s="58">
        <v>0</v>
      </c>
      <c r="P470" s="58">
        <v>0</v>
      </c>
      <c r="Q470" s="58">
        <v>0</v>
      </c>
      <c r="R470" s="58">
        <v>0</v>
      </c>
      <c r="S470" s="58">
        <v>0</v>
      </c>
      <c r="T470" s="58">
        <v>0</v>
      </c>
      <c r="U470" s="58">
        <v>0</v>
      </c>
      <c r="V470" s="58">
        <v>0</v>
      </c>
      <c r="W470" s="58">
        <v>0</v>
      </c>
      <c r="X470" s="58">
        <v>0</v>
      </c>
      <c r="Y470" s="58">
        <v>0</v>
      </c>
      <c r="Z470" s="58">
        <v>0</v>
      </c>
      <c r="AA470" s="58">
        <v>0</v>
      </c>
      <c r="AB470" s="58">
        <v>0</v>
      </c>
      <c r="AC470" s="58">
        <v>4</v>
      </c>
      <c r="AD470" s="58">
        <v>0</v>
      </c>
      <c r="AE470" s="58">
        <v>0</v>
      </c>
      <c r="AF470" s="58">
        <v>0</v>
      </c>
      <c r="AG470" s="58" t="str">
        <f>VLOOKUP(BHRAF201920[[#This Row],[OrgID]],'Practice Panel'!$A$14:$F$129,4,FALSE)</f>
        <v>Havering</v>
      </c>
      <c r="AH470" s="58" t="str">
        <f>VLOOKUP(BHRAF201920[[#This Row],[OrgID]],'Practice Panel'!$A$14:$F$129,6,FALSE)</f>
        <v>Havering South</v>
      </c>
    </row>
    <row r="471" spans="1:34">
      <c r="A471" s="1" t="s">
        <v>406</v>
      </c>
      <c r="B471" s="57">
        <v>44136</v>
      </c>
      <c r="C471" s="57">
        <v>44139</v>
      </c>
      <c r="D471" s="1" t="s">
        <v>344</v>
      </c>
      <c r="E471" s="58">
        <v>4331</v>
      </c>
      <c r="F471" s="58">
        <v>60</v>
      </c>
      <c r="G471" s="58">
        <v>60</v>
      </c>
      <c r="H471" s="1">
        <v>0</v>
      </c>
      <c r="I471" s="58">
        <v>0</v>
      </c>
      <c r="J471" s="58">
        <v>0</v>
      </c>
      <c r="K471" s="58">
        <v>0</v>
      </c>
      <c r="L471" s="58">
        <v>0</v>
      </c>
      <c r="M471" s="58">
        <v>0</v>
      </c>
      <c r="N471" s="58">
        <v>0</v>
      </c>
      <c r="O471" s="58">
        <v>0</v>
      </c>
      <c r="P471" s="58">
        <v>0</v>
      </c>
      <c r="Q471" s="58">
        <v>0</v>
      </c>
      <c r="R471" s="58">
        <v>0</v>
      </c>
      <c r="S471" s="58">
        <v>0</v>
      </c>
      <c r="T471" s="58">
        <v>0</v>
      </c>
      <c r="U471" s="58">
        <v>0</v>
      </c>
      <c r="V471" s="58">
        <v>0</v>
      </c>
      <c r="W471" s="58">
        <v>0</v>
      </c>
      <c r="X471" s="58">
        <v>0</v>
      </c>
      <c r="Y471" s="58">
        <v>0</v>
      </c>
      <c r="Z471" s="58">
        <v>0</v>
      </c>
      <c r="AA471" s="58">
        <v>0</v>
      </c>
      <c r="AB471" s="58">
        <v>0</v>
      </c>
      <c r="AC471" s="58">
        <v>6</v>
      </c>
      <c r="AD471" s="58">
        <v>0</v>
      </c>
      <c r="AE471" s="58">
        <v>0</v>
      </c>
      <c r="AF471" s="58">
        <v>0</v>
      </c>
      <c r="AG471" s="58" t="str">
        <f>VLOOKUP(BHRAF201920[[#This Row],[OrgID]],'Practice Panel'!$A$14:$F$129,4,FALSE)</f>
        <v>Redbridge</v>
      </c>
      <c r="AH471" s="58" t="str">
        <f>VLOOKUP(BHRAF201920[[#This Row],[OrgID]],'Practice Panel'!$A$14:$F$129,6,FALSE)</f>
        <v>Fairlop</v>
      </c>
    </row>
    <row r="472" spans="1:34">
      <c r="A472" s="1" t="s">
        <v>406</v>
      </c>
      <c r="B472" s="57">
        <v>44136</v>
      </c>
      <c r="C472" s="57">
        <v>44139</v>
      </c>
      <c r="D472" s="1" t="s">
        <v>376</v>
      </c>
      <c r="E472" s="58">
        <v>1267</v>
      </c>
      <c r="F472" s="58">
        <v>41</v>
      </c>
      <c r="G472" s="58">
        <v>41</v>
      </c>
      <c r="H472" s="1">
        <v>0</v>
      </c>
      <c r="I472" s="58">
        <v>0</v>
      </c>
      <c r="J472" s="58">
        <v>0</v>
      </c>
      <c r="K472" s="58">
        <v>0</v>
      </c>
      <c r="L472" s="58">
        <v>0</v>
      </c>
      <c r="M472" s="58">
        <v>0</v>
      </c>
      <c r="N472" s="58">
        <v>0</v>
      </c>
      <c r="O472" s="58">
        <v>0</v>
      </c>
      <c r="P472" s="58">
        <v>0</v>
      </c>
      <c r="Q472" s="58">
        <v>0</v>
      </c>
      <c r="R472" s="58">
        <v>0</v>
      </c>
      <c r="S472" s="58">
        <v>0</v>
      </c>
      <c r="T472" s="58">
        <v>0</v>
      </c>
      <c r="U472" s="58">
        <v>0</v>
      </c>
      <c r="V472" s="58">
        <v>0</v>
      </c>
      <c r="W472" s="58">
        <v>0</v>
      </c>
      <c r="X472" s="58">
        <v>0</v>
      </c>
      <c r="Y472" s="58">
        <v>0</v>
      </c>
      <c r="Z472" s="58">
        <v>0</v>
      </c>
      <c r="AA472" s="58">
        <v>0</v>
      </c>
      <c r="AB472" s="58">
        <v>0</v>
      </c>
      <c r="AC472" s="58">
        <v>6</v>
      </c>
      <c r="AD472" s="58">
        <v>0</v>
      </c>
      <c r="AE472" s="58">
        <v>0</v>
      </c>
      <c r="AF472" s="58">
        <v>0</v>
      </c>
      <c r="AG472" s="58" t="str">
        <f>VLOOKUP(BHRAF201920[[#This Row],[OrgID]],'Practice Panel'!$A$14:$F$129,4,FALSE)</f>
        <v>Redbridge</v>
      </c>
      <c r="AH472" s="58" t="str">
        <f>VLOOKUP(BHRAF201920[[#This Row],[OrgID]],'Practice Panel'!$A$14:$F$129,6,FALSE)</f>
        <v>Wanstead &amp; Woodford</v>
      </c>
    </row>
    <row r="473" spans="1:34">
      <c r="A473" s="1" t="s">
        <v>406</v>
      </c>
      <c r="B473" s="57">
        <v>44136</v>
      </c>
      <c r="C473" s="57">
        <v>44139</v>
      </c>
      <c r="D473" s="1" t="s">
        <v>55</v>
      </c>
      <c r="E473" s="58">
        <v>5264</v>
      </c>
      <c r="F473" s="58">
        <v>3</v>
      </c>
      <c r="G473" s="58">
        <v>3</v>
      </c>
      <c r="H473" s="1">
        <v>0</v>
      </c>
      <c r="I473" s="58">
        <v>0</v>
      </c>
      <c r="J473" s="58">
        <v>0</v>
      </c>
      <c r="K473" s="58">
        <v>0</v>
      </c>
      <c r="L473" s="58">
        <v>0</v>
      </c>
      <c r="M473" s="58">
        <v>0</v>
      </c>
      <c r="N473" s="58">
        <v>0</v>
      </c>
      <c r="O473" s="58">
        <v>0</v>
      </c>
      <c r="P473" s="58">
        <v>0</v>
      </c>
      <c r="Q473" s="58">
        <v>0</v>
      </c>
      <c r="R473" s="58">
        <v>0</v>
      </c>
      <c r="S473" s="58">
        <v>0</v>
      </c>
      <c r="T473" s="58">
        <v>0</v>
      </c>
      <c r="U473" s="58">
        <v>0</v>
      </c>
      <c r="V473" s="58">
        <v>0</v>
      </c>
      <c r="W473" s="58">
        <v>0</v>
      </c>
      <c r="X473" s="58">
        <v>0</v>
      </c>
      <c r="Y473" s="58">
        <v>0</v>
      </c>
      <c r="Z473" s="58">
        <v>0</v>
      </c>
      <c r="AA473" s="58">
        <v>0</v>
      </c>
      <c r="AB473" s="58">
        <v>0</v>
      </c>
      <c r="AC473" s="58">
        <v>0</v>
      </c>
      <c r="AD473" s="58">
        <v>0</v>
      </c>
      <c r="AE473" s="58">
        <v>0</v>
      </c>
      <c r="AF473" s="58">
        <v>0</v>
      </c>
      <c r="AG473" s="58" t="str">
        <f>VLOOKUP(BHRAF201920[[#This Row],[OrgID]],'Practice Panel'!$A$14:$F$129,4,FALSE)</f>
        <v>Barking</v>
      </c>
      <c r="AH473" s="58" t="str">
        <f>VLOOKUP(BHRAF201920[[#This Row],[OrgID]],'Practice Panel'!$A$14:$F$129,6,FALSE)</f>
        <v>New West</v>
      </c>
    </row>
    <row r="474" spans="1:34">
      <c r="A474" s="1" t="s">
        <v>406</v>
      </c>
      <c r="B474" s="57">
        <v>44136</v>
      </c>
      <c r="C474" s="57">
        <v>44139</v>
      </c>
      <c r="D474" s="1" t="s">
        <v>270</v>
      </c>
      <c r="E474" s="58">
        <v>3887</v>
      </c>
      <c r="F474" s="58">
        <v>6</v>
      </c>
      <c r="G474" s="58">
        <v>6</v>
      </c>
      <c r="H474" s="1">
        <v>0</v>
      </c>
      <c r="I474" s="58">
        <v>0</v>
      </c>
      <c r="J474" s="58">
        <v>0</v>
      </c>
      <c r="K474" s="58">
        <v>0</v>
      </c>
      <c r="L474" s="58">
        <v>0</v>
      </c>
      <c r="M474" s="58">
        <v>0</v>
      </c>
      <c r="N474" s="58">
        <v>0</v>
      </c>
      <c r="O474" s="58">
        <v>0</v>
      </c>
      <c r="P474" s="58">
        <v>0</v>
      </c>
      <c r="Q474" s="58">
        <v>0</v>
      </c>
      <c r="R474" s="58">
        <v>0</v>
      </c>
      <c r="S474" s="58">
        <v>0</v>
      </c>
      <c r="T474" s="58">
        <v>0</v>
      </c>
      <c r="U474" s="58">
        <v>0</v>
      </c>
      <c r="V474" s="58">
        <v>0</v>
      </c>
      <c r="W474" s="58">
        <v>0</v>
      </c>
      <c r="X474" s="58">
        <v>0</v>
      </c>
      <c r="Y474" s="58">
        <v>0</v>
      </c>
      <c r="Z474" s="58">
        <v>0</v>
      </c>
      <c r="AA474" s="58">
        <v>0</v>
      </c>
      <c r="AB474" s="58">
        <v>0</v>
      </c>
      <c r="AC474" s="58">
        <v>3</v>
      </c>
      <c r="AD474" s="58">
        <v>0</v>
      </c>
      <c r="AE474" s="58">
        <v>0</v>
      </c>
      <c r="AF474" s="58">
        <v>0</v>
      </c>
      <c r="AG474" s="58" t="str">
        <f>VLOOKUP(BHRAF201920[[#This Row],[OrgID]],'Practice Panel'!$A$14:$F$129,4,FALSE)</f>
        <v>Havering</v>
      </c>
      <c r="AH474" s="58" t="str">
        <f>VLOOKUP(BHRAF201920[[#This Row],[OrgID]],'Practice Panel'!$A$14:$F$129,6,FALSE)</f>
        <v>Havering North</v>
      </c>
    </row>
    <row r="475" spans="1:34">
      <c r="A475" s="1" t="s">
        <v>406</v>
      </c>
      <c r="B475" s="57">
        <v>44136</v>
      </c>
      <c r="C475" s="57">
        <v>44139</v>
      </c>
      <c r="D475" s="1" t="s">
        <v>340</v>
      </c>
      <c r="E475" s="58">
        <v>1117</v>
      </c>
      <c r="F475" s="58">
        <v>11</v>
      </c>
      <c r="G475" s="58">
        <v>11</v>
      </c>
      <c r="H475" s="1">
        <v>0</v>
      </c>
      <c r="I475" s="58">
        <v>0</v>
      </c>
      <c r="J475" s="58">
        <v>0</v>
      </c>
      <c r="K475" s="58">
        <v>0</v>
      </c>
      <c r="L475" s="58">
        <v>0</v>
      </c>
      <c r="M475" s="58">
        <v>0</v>
      </c>
      <c r="N475" s="58">
        <v>0</v>
      </c>
      <c r="O475" s="58">
        <v>0</v>
      </c>
      <c r="P475" s="58">
        <v>0</v>
      </c>
      <c r="Q475" s="58">
        <v>0</v>
      </c>
      <c r="R475" s="58">
        <v>0</v>
      </c>
      <c r="S475" s="58">
        <v>0</v>
      </c>
      <c r="T475" s="58">
        <v>0</v>
      </c>
      <c r="U475" s="58">
        <v>0</v>
      </c>
      <c r="V475" s="58">
        <v>0</v>
      </c>
      <c r="W475" s="58">
        <v>0</v>
      </c>
      <c r="X475" s="58">
        <v>0</v>
      </c>
      <c r="Y475" s="58">
        <v>0</v>
      </c>
      <c r="Z475" s="58">
        <v>0</v>
      </c>
      <c r="AA475" s="58">
        <v>0</v>
      </c>
      <c r="AB475" s="58">
        <v>0</v>
      </c>
      <c r="AC475" s="58">
        <v>1</v>
      </c>
      <c r="AD475" s="58">
        <v>0</v>
      </c>
      <c r="AE475" s="58">
        <v>0</v>
      </c>
      <c r="AF475" s="58">
        <v>0</v>
      </c>
      <c r="AG475" s="58" t="str">
        <f>VLOOKUP(BHRAF201920[[#This Row],[OrgID]],'Practice Panel'!$A$14:$F$129,4,FALSE)</f>
        <v>Redbridge</v>
      </c>
      <c r="AH475" s="58" t="str">
        <f>VLOOKUP(BHRAF201920[[#This Row],[OrgID]],'Practice Panel'!$A$14:$F$129,6,FALSE)</f>
        <v>Fairlop</v>
      </c>
    </row>
    <row r="476" spans="1:34">
      <c r="A476" s="1" t="s">
        <v>406</v>
      </c>
      <c r="B476" s="57">
        <v>44136</v>
      </c>
      <c r="C476" s="57">
        <v>44139</v>
      </c>
      <c r="D476" s="1" t="s">
        <v>328</v>
      </c>
      <c r="E476" s="58">
        <v>541</v>
      </c>
      <c r="F476" s="58">
        <v>2</v>
      </c>
      <c r="G476" s="58">
        <v>2</v>
      </c>
      <c r="H476" s="1">
        <v>0</v>
      </c>
      <c r="I476" s="58">
        <v>0</v>
      </c>
      <c r="J476" s="58">
        <v>0</v>
      </c>
      <c r="K476" s="58">
        <v>0</v>
      </c>
      <c r="L476" s="58">
        <v>0</v>
      </c>
      <c r="M476" s="58">
        <v>0</v>
      </c>
      <c r="N476" s="58">
        <v>0</v>
      </c>
      <c r="O476" s="58">
        <v>0</v>
      </c>
      <c r="P476" s="58">
        <v>0</v>
      </c>
      <c r="Q476" s="58">
        <v>0</v>
      </c>
      <c r="R476" s="58">
        <v>0</v>
      </c>
      <c r="S476" s="58">
        <v>0</v>
      </c>
      <c r="T476" s="58">
        <v>0</v>
      </c>
      <c r="U476" s="58">
        <v>0</v>
      </c>
      <c r="V476" s="58">
        <v>0</v>
      </c>
      <c r="W476" s="58">
        <v>0</v>
      </c>
      <c r="X476" s="58">
        <v>0</v>
      </c>
      <c r="Y476" s="58">
        <v>0</v>
      </c>
      <c r="Z476" s="58">
        <v>0</v>
      </c>
      <c r="AA476" s="58">
        <v>0</v>
      </c>
      <c r="AB476" s="58">
        <v>0</v>
      </c>
      <c r="AC476" s="58">
        <v>2</v>
      </c>
      <c r="AD476" s="58">
        <v>0</v>
      </c>
      <c r="AE476" s="58">
        <v>0</v>
      </c>
      <c r="AF476" s="58">
        <v>0</v>
      </c>
      <c r="AG476" s="58" t="str">
        <f>VLOOKUP(BHRAF201920[[#This Row],[OrgID]],'Practice Panel'!$A$14:$F$129,4,FALSE)</f>
        <v>Redbridge</v>
      </c>
      <c r="AH476" s="58" t="str">
        <f>VLOOKUP(BHRAF201920[[#This Row],[OrgID]],'Practice Panel'!$A$14:$F$129,6,FALSE)</f>
        <v>Cranbrook</v>
      </c>
    </row>
    <row r="477" spans="1:34">
      <c r="A477" s="1" t="s">
        <v>406</v>
      </c>
      <c r="B477" s="57">
        <v>44136</v>
      </c>
      <c r="C477" s="57">
        <v>44139</v>
      </c>
      <c r="D477" s="1" t="s">
        <v>324</v>
      </c>
      <c r="E477" s="58">
        <v>984</v>
      </c>
      <c r="F477" s="58">
        <v>8</v>
      </c>
      <c r="G477" s="58">
        <v>8</v>
      </c>
      <c r="H477" s="1">
        <v>0</v>
      </c>
      <c r="I477" s="58">
        <v>0</v>
      </c>
      <c r="J477" s="58">
        <v>0</v>
      </c>
      <c r="K477" s="58">
        <v>0</v>
      </c>
      <c r="L477" s="58">
        <v>0</v>
      </c>
      <c r="M477" s="58">
        <v>0</v>
      </c>
      <c r="N477" s="58">
        <v>0</v>
      </c>
      <c r="O477" s="58">
        <v>0</v>
      </c>
      <c r="P477" s="58">
        <v>0</v>
      </c>
      <c r="Q477" s="58">
        <v>0</v>
      </c>
      <c r="R477" s="58">
        <v>0</v>
      </c>
      <c r="S477" s="58">
        <v>0</v>
      </c>
      <c r="T477" s="58">
        <v>0</v>
      </c>
      <c r="U477" s="58">
        <v>0</v>
      </c>
      <c r="V477" s="58">
        <v>0</v>
      </c>
      <c r="W477" s="58">
        <v>0</v>
      </c>
      <c r="X477" s="58">
        <v>0</v>
      </c>
      <c r="Y477" s="58">
        <v>0</v>
      </c>
      <c r="Z477" s="58">
        <v>0</v>
      </c>
      <c r="AA477" s="58">
        <v>0</v>
      </c>
      <c r="AB477" s="58">
        <v>0</v>
      </c>
      <c r="AC477" s="58">
        <v>3</v>
      </c>
      <c r="AD477" s="58">
        <v>0</v>
      </c>
      <c r="AE477" s="58">
        <v>0</v>
      </c>
      <c r="AF477" s="58">
        <v>0</v>
      </c>
      <c r="AG477" s="58" t="str">
        <f>VLOOKUP(BHRAF201920[[#This Row],[OrgID]],'Practice Panel'!$A$14:$F$129,4,FALSE)</f>
        <v>Redbridge</v>
      </c>
      <c r="AH477" s="58" t="str">
        <f>VLOOKUP(BHRAF201920[[#This Row],[OrgID]],'Practice Panel'!$A$14:$F$129,6,FALSE)</f>
        <v>Cranbrook</v>
      </c>
    </row>
    <row r="478" spans="1:34">
      <c r="A478" s="1" t="s">
        <v>406</v>
      </c>
      <c r="B478" s="57">
        <v>44136</v>
      </c>
      <c r="C478" s="57">
        <v>44139</v>
      </c>
      <c r="D478" s="1" t="s">
        <v>390</v>
      </c>
      <c r="E478" s="58">
        <v>2099</v>
      </c>
      <c r="F478" s="58">
        <v>10</v>
      </c>
      <c r="G478" s="58">
        <v>10</v>
      </c>
      <c r="H478" s="1">
        <v>0</v>
      </c>
      <c r="I478" s="58">
        <v>0</v>
      </c>
      <c r="J478" s="58">
        <v>0</v>
      </c>
      <c r="K478" s="58">
        <v>0</v>
      </c>
      <c r="L478" s="58">
        <v>0</v>
      </c>
      <c r="M478" s="58">
        <v>0</v>
      </c>
      <c r="N478" s="58">
        <v>0</v>
      </c>
      <c r="O478" s="58">
        <v>0</v>
      </c>
      <c r="P478" s="58">
        <v>0</v>
      </c>
      <c r="Q478" s="58">
        <v>0</v>
      </c>
      <c r="R478" s="58">
        <v>0</v>
      </c>
      <c r="S478" s="58">
        <v>0</v>
      </c>
      <c r="T478" s="58">
        <v>0</v>
      </c>
      <c r="U478" s="58">
        <v>0</v>
      </c>
      <c r="V478" s="58">
        <v>0</v>
      </c>
      <c r="W478" s="58">
        <v>0</v>
      </c>
      <c r="X478" s="58">
        <v>0</v>
      </c>
      <c r="Y478" s="58">
        <v>0</v>
      </c>
      <c r="Z478" s="58">
        <v>0</v>
      </c>
      <c r="AA478" s="58">
        <v>0</v>
      </c>
      <c r="AB478" s="58">
        <v>0</v>
      </c>
      <c r="AC478" s="58">
        <v>3</v>
      </c>
      <c r="AD478" s="58">
        <v>0</v>
      </c>
      <c r="AE478" s="58">
        <v>0</v>
      </c>
      <c r="AF478" s="58">
        <v>0</v>
      </c>
      <c r="AG478" s="58" t="str">
        <f>VLOOKUP(BHRAF201920[[#This Row],[OrgID]],'Practice Panel'!$A$14:$F$129,4,FALSE)</f>
        <v>Redbridge</v>
      </c>
      <c r="AH478" s="58" t="str">
        <f>VLOOKUP(BHRAF201920[[#This Row],[OrgID]],'Practice Panel'!$A$14:$F$129,6,FALSE)</f>
        <v>Loxford</v>
      </c>
    </row>
    <row r="479" spans="1:34">
      <c r="A479" s="1" t="s">
        <v>406</v>
      </c>
      <c r="B479" s="57">
        <v>44136</v>
      </c>
      <c r="C479" s="57">
        <v>44139</v>
      </c>
      <c r="D479" s="1" t="s">
        <v>382</v>
      </c>
      <c r="E479" s="58">
        <v>517</v>
      </c>
      <c r="F479" s="58">
        <v>2</v>
      </c>
      <c r="G479" s="58">
        <v>2</v>
      </c>
      <c r="H479" s="1">
        <v>0</v>
      </c>
      <c r="I479" s="58">
        <v>0</v>
      </c>
      <c r="J479" s="58">
        <v>0</v>
      </c>
      <c r="K479" s="58">
        <v>0</v>
      </c>
      <c r="L479" s="58">
        <v>0</v>
      </c>
      <c r="M479" s="58">
        <v>0</v>
      </c>
      <c r="N479" s="58">
        <v>0</v>
      </c>
      <c r="O479" s="58">
        <v>0</v>
      </c>
      <c r="P479" s="58">
        <v>0</v>
      </c>
      <c r="Q479" s="58">
        <v>0</v>
      </c>
      <c r="R479" s="58">
        <v>0</v>
      </c>
      <c r="S479" s="58">
        <v>0</v>
      </c>
      <c r="T479" s="58">
        <v>0</v>
      </c>
      <c r="U479" s="58">
        <v>0</v>
      </c>
      <c r="V479" s="58">
        <v>0</v>
      </c>
      <c r="W479" s="58">
        <v>0</v>
      </c>
      <c r="X479" s="58">
        <v>0</v>
      </c>
      <c r="Y479" s="58">
        <v>0</v>
      </c>
      <c r="Z479" s="58">
        <v>0</v>
      </c>
      <c r="AA479" s="58">
        <v>0</v>
      </c>
      <c r="AB479" s="58">
        <v>0</v>
      </c>
      <c r="AC479" s="58">
        <v>1</v>
      </c>
      <c r="AD479" s="58">
        <v>0</v>
      </c>
      <c r="AE479" s="58">
        <v>0</v>
      </c>
      <c r="AF479" s="58">
        <v>0</v>
      </c>
      <c r="AG479" s="58" t="str">
        <f>VLOOKUP(BHRAF201920[[#This Row],[OrgID]],'Practice Panel'!$A$14:$F$129,4,FALSE)</f>
        <v>Redbridge</v>
      </c>
      <c r="AH479" s="58" t="str">
        <f>VLOOKUP(BHRAF201920[[#This Row],[OrgID]],'Practice Panel'!$A$14:$F$129,6,FALSE)</f>
        <v>Wanstead &amp; Woodford</v>
      </c>
    </row>
    <row r="480" spans="1:34">
      <c r="A480" s="1" t="s">
        <v>406</v>
      </c>
      <c r="B480" s="57">
        <v>44136</v>
      </c>
      <c r="C480" s="57">
        <v>44139</v>
      </c>
      <c r="D480" s="1" t="s">
        <v>316</v>
      </c>
      <c r="E480" s="58">
        <v>1801</v>
      </c>
      <c r="F480" s="58">
        <v>34</v>
      </c>
      <c r="G480" s="58">
        <v>34</v>
      </c>
      <c r="H480" s="1">
        <v>0</v>
      </c>
      <c r="I480" s="58">
        <v>0</v>
      </c>
      <c r="J480" s="58">
        <v>0</v>
      </c>
      <c r="K480" s="58">
        <v>0</v>
      </c>
      <c r="L480" s="58">
        <v>0</v>
      </c>
      <c r="M480" s="58">
        <v>0</v>
      </c>
      <c r="N480" s="58">
        <v>0</v>
      </c>
      <c r="O480" s="58">
        <v>0</v>
      </c>
      <c r="P480" s="58">
        <v>0</v>
      </c>
      <c r="Q480" s="58">
        <v>0</v>
      </c>
      <c r="R480" s="58">
        <v>0</v>
      </c>
      <c r="S480" s="58">
        <v>0</v>
      </c>
      <c r="T480" s="58">
        <v>0</v>
      </c>
      <c r="U480" s="58">
        <v>0</v>
      </c>
      <c r="V480" s="58">
        <v>0</v>
      </c>
      <c r="W480" s="58">
        <v>0</v>
      </c>
      <c r="X480" s="58">
        <v>0</v>
      </c>
      <c r="Y480" s="58">
        <v>0</v>
      </c>
      <c r="Z480" s="58">
        <v>0</v>
      </c>
      <c r="AA480" s="58">
        <v>0</v>
      </c>
      <c r="AB480" s="58">
        <v>0</v>
      </c>
      <c r="AC480" s="58">
        <v>2</v>
      </c>
      <c r="AD480" s="58">
        <v>0</v>
      </c>
      <c r="AE480" s="58">
        <v>0</v>
      </c>
      <c r="AF480" s="58">
        <v>0</v>
      </c>
      <c r="AG480" s="58" t="str">
        <f>VLOOKUP(BHRAF201920[[#This Row],[OrgID]],'Practice Panel'!$A$14:$F$129,4,FALSE)</f>
        <v>Redbridge</v>
      </c>
      <c r="AH480" s="58" t="str">
        <f>VLOOKUP(BHRAF201920[[#This Row],[OrgID]],'Practice Panel'!$A$14:$F$129,6,FALSE)</f>
        <v>Cranbrook</v>
      </c>
    </row>
    <row r="481" spans="1:34">
      <c r="A481" s="1" t="s">
        <v>406</v>
      </c>
      <c r="B481" s="57">
        <v>44136</v>
      </c>
      <c r="C481" s="57">
        <v>44139</v>
      </c>
      <c r="D481" s="1" t="s">
        <v>358</v>
      </c>
      <c r="E481" s="58">
        <v>880</v>
      </c>
      <c r="F481" s="58">
        <v>1</v>
      </c>
      <c r="G481" s="58">
        <v>1</v>
      </c>
      <c r="H481" s="1">
        <v>0</v>
      </c>
      <c r="I481" s="58">
        <v>0</v>
      </c>
      <c r="J481" s="58">
        <v>0</v>
      </c>
      <c r="K481" s="58">
        <v>0</v>
      </c>
      <c r="L481" s="58">
        <v>0</v>
      </c>
      <c r="M481" s="58">
        <v>0</v>
      </c>
      <c r="N481" s="58">
        <v>0</v>
      </c>
      <c r="O481" s="58">
        <v>0</v>
      </c>
      <c r="P481" s="58">
        <v>0</v>
      </c>
      <c r="Q481" s="58">
        <v>0</v>
      </c>
      <c r="R481" s="58">
        <v>0</v>
      </c>
      <c r="S481" s="58">
        <v>0</v>
      </c>
      <c r="T481" s="58">
        <v>0</v>
      </c>
      <c r="U481" s="58">
        <v>0</v>
      </c>
      <c r="V481" s="58">
        <v>0</v>
      </c>
      <c r="W481" s="58">
        <v>0</v>
      </c>
      <c r="X481" s="58">
        <v>0</v>
      </c>
      <c r="Y481" s="58">
        <v>0</v>
      </c>
      <c r="Z481" s="58">
        <v>0</v>
      </c>
      <c r="AA481" s="58">
        <v>0</v>
      </c>
      <c r="AB481" s="58">
        <v>0</v>
      </c>
      <c r="AC481" s="58">
        <v>2</v>
      </c>
      <c r="AD481" s="58">
        <v>0</v>
      </c>
      <c r="AE481" s="58">
        <v>0</v>
      </c>
      <c r="AF481" s="58">
        <v>0</v>
      </c>
      <c r="AG481" s="58" t="str">
        <f>VLOOKUP(BHRAF201920[[#This Row],[OrgID]],'Practice Panel'!$A$14:$F$129,4,FALSE)</f>
        <v>Redbridge</v>
      </c>
      <c r="AH481" s="58" t="str">
        <f>VLOOKUP(BHRAF201920[[#This Row],[OrgID]],'Practice Panel'!$A$14:$F$129,6,FALSE)</f>
        <v>Seven Kings</v>
      </c>
    </row>
    <row r="482" spans="1:34">
      <c r="A482" s="1" t="s">
        <v>406</v>
      </c>
      <c r="B482" s="57">
        <v>44136</v>
      </c>
      <c r="C482" s="57">
        <v>44139</v>
      </c>
      <c r="D482" s="1" t="s">
        <v>352</v>
      </c>
      <c r="E482" s="58">
        <v>1708</v>
      </c>
      <c r="F482" s="58">
        <v>87</v>
      </c>
      <c r="G482" s="58">
        <v>87</v>
      </c>
      <c r="H482" s="1">
        <v>0</v>
      </c>
      <c r="I482" s="58">
        <v>0</v>
      </c>
      <c r="J482" s="58">
        <v>0</v>
      </c>
      <c r="K482" s="58">
        <v>0</v>
      </c>
      <c r="L482" s="58">
        <v>0</v>
      </c>
      <c r="M482" s="58">
        <v>0</v>
      </c>
      <c r="N482" s="58">
        <v>0</v>
      </c>
      <c r="O482" s="58">
        <v>0</v>
      </c>
      <c r="P482" s="58">
        <v>0</v>
      </c>
      <c r="Q482" s="58">
        <v>0</v>
      </c>
      <c r="R482" s="58">
        <v>0</v>
      </c>
      <c r="S482" s="58">
        <v>0</v>
      </c>
      <c r="T482" s="58">
        <v>0</v>
      </c>
      <c r="U482" s="58">
        <v>0</v>
      </c>
      <c r="V482" s="58">
        <v>0</v>
      </c>
      <c r="W482" s="58">
        <v>0</v>
      </c>
      <c r="X482" s="58">
        <v>0</v>
      </c>
      <c r="Y482" s="58">
        <v>0</v>
      </c>
      <c r="Z482" s="58">
        <v>0</v>
      </c>
      <c r="AA482" s="58">
        <v>0</v>
      </c>
      <c r="AB482" s="58">
        <v>0</v>
      </c>
      <c r="AC482" s="58">
        <v>4</v>
      </c>
      <c r="AD482" s="58">
        <v>0</v>
      </c>
      <c r="AE482" s="58">
        <v>0</v>
      </c>
      <c r="AF482" s="58">
        <v>0</v>
      </c>
      <c r="AG482" s="58" t="str">
        <f>VLOOKUP(BHRAF201920[[#This Row],[OrgID]],'Practice Panel'!$A$14:$F$129,4,FALSE)</f>
        <v>Redbridge</v>
      </c>
      <c r="AH482" s="58" t="str">
        <f>VLOOKUP(BHRAF201920[[#This Row],[OrgID]],'Practice Panel'!$A$14:$F$129,6,FALSE)</f>
        <v>Seven Kings</v>
      </c>
    </row>
    <row r="483" spans="1:34">
      <c r="A483" s="1" t="s">
        <v>406</v>
      </c>
      <c r="B483" s="57">
        <v>44136</v>
      </c>
      <c r="C483" s="57">
        <v>44139</v>
      </c>
      <c r="D483" s="1" t="s">
        <v>338</v>
      </c>
      <c r="E483" s="58">
        <v>1001</v>
      </c>
      <c r="F483" s="58">
        <v>13</v>
      </c>
      <c r="G483" s="58">
        <v>13</v>
      </c>
      <c r="H483" s="1">
        <v>0</v>
      </c>
      <c r="I483" s="58">
        <v>0</v>
      </c>
      <c r="J483" s="58">
        <v>0</v>
      </c>
      <c r="K483" s="58">
        <v>0</v>
      </c>
      <c r="L483" s="58">
        <v>0</v>
      </c>
      <c r="M483" s="58">
        <v>0</v>
      </c>
      <c r="N483" s="58">
        <v>0</v>
      </c>
      <c r="O483" s="58">
        <v>0</v>
      </c>
      <c r="P483" s="58">
        <v>0</v>
      </c>
      <c r="Q483" s="58">
        <v>0</v>
      </c>
      <c r="R483" s="58">
        <v>0</v>
      </c>
      <c r="S483" s="58">
        <v>0</v>
      </c>
      <c r="T483" s="58">
        <v>0</v>
      </c>
      <c r="U483" s="58">
        <v>0</v>
      </c>
      <c r="V483" s="58">
        <v>0</v>
      </c>
      <c r="W483" s="58">
        <v>0</v>
      </c>
      <c r="X483" s="58">
        <v>0</v>
      </c>
      <c r="Y483" s="58">
        <v>0</v>
      </c>
      <c r="Z483" s="58">
        <v>0</v>
      </c>
      <c r="AA483" s="58">
        <v>0</v>
      </c>
      <c r="AB483" s="58">
        <v>0</v>
      </c>
      <c r="AC483" s="58">
        <v>2</v>
      </c>
      <c r="AD483" s="58">
        <v>0</v>
      </c>
      <c r="AE483" s="58">
        <v>0</v>
      </c>
      <c r="AF483" s="58">
        <v>0</v>
      </c>
      <c r="AG483" s="58" t="str">
        <f>VLOOKUP(BHRAF201920[[#This Row],[OrgID]],'Practice Panel'!$A$14:$F$129,4,FALSE)</f>
        <v>Redbridge</v>
      </c>
      <c r="AH483" s="58" t="str">
        <f>VLOOKUP(BHRAF201920[[#This Row],[OrgID]],'Practice Panel'!$A$14:$F$129,6,FALSE)</f>
        <v>Fairlop</v>
      </c>
    </row>
    <row r="484" spans="1:34">
      <c r="A484" s="1" t="s">
        <v>406</v>
      </c>
      <c r="B484" s="57">
        <v>44136</v>
      </c>
      <c r="C484" s="57">
        <v>44139</v>
      </c>
      <c r="D484" s="1" t="s">
        <v>334</v>
      </c>
      <c r="E484" s="58">
        <v>1994</v>
      </c>
      <c r="F484" s="58">
        <v>8</v>
      </c>
      <c r="G484" s="58">
        <v>8</v>
      </c>
      <c r="H484" s="1">
        <v>0</v>
      </c>
      <c r="I484" s="58">
        <v>0</v>
      </c>
      <c r="J484" s="58">
        <v>0</v>
      </c>
      <c r="K484" s="58">
        <v>0</v>
      </c>
      <c r="L484" s="58">
        <v>0</v>
      </c>
      <c r="M484" s="58">
        <v>0</v>
      </c>
      <c r="N484" s="58">
        <v>0</v>
      </c>
      <c r="O484" s="58">
        <v>0</v>
      </c>
      <c r="P484" s="58">
        <v>0</v>
      </c>
      <c r="Q484" s="58">
        <v>0</v>
      </c>
      <c r="R484" s="58">
        <v>0</v>
      </c>
      <c r="S484" s="58">
        <v>0</v>
      </c>
      <c r="T484" s="58">
        <v>0</v>
      </c>
      <c r="U484" s="58">
        <v>0</v>
      </c>
      <c r="V484" s="58">
        <v>0</v>
      </c>
      <c r="W484" s="58">
        <v>0</v>
      </c>
      <c r="X484" s="58">
        <v>0</v>
      </c>
      <c r="Y484" s="58">
        <v>0</v>
      </c>
      <c r="Z484" s="58">
        <v>0</v>
      </c>
      <c r="AA484" s="58">
        <v>0</v>
      </c>
      <c r="AB484" s="58">
        <v>0</v>
      </c>
      <c r="AC484" s="58">
        <v>4</v>
      </c>
      <c r="AD484" s="58">
        <v>0</v>
      </c>
      <c r="AE484" s="58">
        <v>0</v>
      </c>
      <c r="AF484" s="58">
        <v>0</v>
      </c>
      <c r="AG484" s="58" t="str">
        <f>VLOOKUP(BHRAF201920[[#This Row],[OrgID]],'Practice Panel'!$A$14:$F$129,4,FALSE)</f>
        <v>Redbridge</v>
      </c>
      <c r="AH484" s="58" t="str">
        <f>VLOOKUP(BHRAF201920[[#This Row],[OrgID]],'Practice Panel'!$A$14:$F$129,6,FALSE)</f>
        <v>Fairlop</v>
      </c>
    </row>
    <row r="485" spans="1:34">
      <c r="A485" s="1" t="s">
        <v>406</v>
      </c>
      <c r="B485" s="57">
        <v>44136</v>
      </c>
      <c r="C485" s="57">
        <v>44139</v>
      </c>
      <c r="D485" s="1" t="s">
        <v>332</v>
      </c>
      <c r="E485" s="58">
        <v>1924</v>
      </c>
      <c r="F485" s="58">
        <v>94</v>
      </c>
      <c r="G485" s="58">
        <v>94</v>
      </c>
      <c r="H485" s="1">
        <v>0</v>
      </c>
      <c r="I485" s="58">
        <v>0</v>
      </c>
      <c r="J485" s="58">
        <v>0</v>
      </c>
      <c r="K485" s="58">
        <v>0</v>
      </c>
      <c r="L485" s="58">
        <v>0</v>
      </c>
      <c r="M485" s="58">
        <v>0</v>
      </c>
      <c r="N485" s="58">
        <v>0</v>
      </c>
      <c r="O485" s="58">
        <v>0</v>
      </c>
      <c r="P485" s="58">
        <v>0</v>
      </c>
      <c r="Q485" s="58">
        <v>0</v>
      </c>
      <c r="R485" s="58">
        <v>0</v>
      </c>
      <c r="S485" s="58">
        <v>0</v>
      </c>
      <c r="T485" s="58">
        <v>0</v>
      </c>
      <c r="U485" s="58">
        <v>0</v>
      </c>
      <c r="V485" s="58">
        <v>0</v>
      </c>
      <c r="W485" s="58">
        <v>0</v>
      </c>
      <c r="X485" s="58">
        <v>0</v>
      </c>
      <c r="Y485" s="58">
        <v>0</v>
      </c>
      <c r="Z485" s="58">
        <v>0</v>
      </c>
      <c r="AA485" s="58">
        <v>0</v>
      </c>
      <c r="AB485" s="58">
        <v>0</v>
      </c>
      <c r="AC485" s="58">
        <v>1</v>
      </c>
      <c r="AD485" s="58">
        <v>0</v>
      </c>
      <c r="AE485" s="58">
        <v>0</v>
      </c>
      <c r="AF485" s="58">
        <v>0</v>
      </c>
      <c r="AG485" s="58" t="str">
        <f>VLOOKUP(BHRAF201920[[#This Row],[OrgID]],'Practice Panel'!$A$14:$F$129,4,FALSE)</f>
        <v>Redbridge</v>
      </c>
      <c r="AH485" s="58" t="str">
        <f>VLOOKUP(BHRAF201920[[#This Row],[OrgID]],'Practice Panel'!$A$14:$F$129,6,FALSE)</f>
        <v>Fairlop</v>
      </c>
    </row>
    <row r="486" spans="1:34">
      <c r="A486" s="1" t="s">
        <v>406</v>
      </c>
      <c r="B486" s="57">
        <v>44136</v>
      </c>
      <c r="C486" s="57">
        <v>44139</v>
      </c>
      <c r="D486" s="1" t="s">
        <v>398</v>
      </c>
      <c r="E486" s="58">
        <v>5945</v>
      </c>
      <c r="F486" s="58">
        <v>144</v>
      </c>
      <c r="G486" s="58">
        <v>144</v>
      </c>
      <c r="H486" s="1">
        <v>0</v>
      </c>
      <c r="I486" s="58">
        <v>0</v>
      </c>
      <c r="J486" s="58">
        <v>0</v>
      </c>
      <c r="K486" s="58">
        <v>0</v>
      </c>
      <c r="L486" s="58">
        <v>0</v>
      </c>
      <c r="M486" s="58">
        <v>0</v>
      </c>
      <c r="N486" s="58">
        <v>0</v>
      </c>
      <c r="O486" s="58">
        <v>0</v>
      </c>
      <c r="P486" s="58">
        <v>0</v>
      </c>
      <c r="Q486" s="58">
        <v>0</v>
      </c>
      <c r="R486" s="58">
        <v>0</v>
      </c>
      <c r="S486" s="58">
        <v>0</v>
      </c>
      <c r="T486" s="58">
        <v>0</v>
      </c>
      <c r="U486" s="58">
        <v>0</v>
      </c>
      <c r="V486" s="58">
        <v>0</v>
      </c>
      <c r="W486" s="58">
        <v>0</v>
      </c>
      <c r="X486" s="58">
        <v>0</v>
      </c>
      <c r="Y486" s="58">
        <v>0</v>
      </c>
      <c r="Z486" s="58">
        <v>0</v>
      </c>
      <c r="AA486" s="58">
        <v>0</v>
      </c>
      <c r="AB486" s="58">
        <v>0</v>
      </c>
      <c r="AC486" s="58">
        <v>9</v>
      </c>
      <c r="AD486" s="58">
        <v>0</v>
      </c>
      <c r="AE486" s="58">
        <v>0</v>
      </c>
      <c r="AF486" s="58">
        <v>0</v>
      </c>
      <c r="AG486" s="58" t="str">
        <f>VLOOKUP(BHRAF201920[[#This Row],[OrgID]],'Practice Panel'!$A$14:$F$129,4,FALSE)</f>
        <v>Redbridge</v>
      </c>
      <c r="AH486" s="58" t="str">
        <f>VLOOKUP(BHRAF201920[[#This Row],[OrgID]],'Practice Panel'!$A$14:$F$129,6,FALSE)</f>
        <v>NewCross Alliance</v>
      </c>
    </row>
    <row r="487" spans="1:34">
      <c r="A487" s="1" t="s">
        <v>406</v>
      </c>
      <c r="B487" s="57">
        <v>44136</v>
      </c>
      <c r="C487" s="57">
        <v>44139</v>
      </c>
      <c r="D487" s="1" t="s">
        <v>302</v>
      </c>
      <c r="E487" s="58">
        <v>2238</v>
      </c>
      <c r="F487" s="58">
        <v>14</v>
      </c>
      <c r="G487" s="58">
        <v>14</v>
      </c>
      <c r="H487" s="1">
        <v>0</v>
      </c>
      <c r="I487" s="58">
        <v>0</v>
      </c>
      <c r="J487" s="58">
        <v>0</v>
      </c>
      <c r="K487" s="58">
        <v>0</v>
      </c>
      <c r="L487" s="58">
        <v>0</v>
      </c>
      <c r="M487" s="58">
        <v>0</v>
      </c>
      <c r="N487" s="58">
        <v>0</v>
      </c>
      <c r="O487" s="58">
        <v>0</v>
      </c>
      <c r="P487" s="58">
        <v>0</v>
      </c>
      <c r="Q487" s="58">
        <v>0</v>
      </c>
      <c r="R487" s="58">
        <v>0</v>
      </c>
      <c r="S487" s="58">
        <v>0</v>
      </c>
      <c r="T487" s="58">
        <v>0</v>
      </c>
      <c r="U487" s="58">
        <v>0</v>
      </c>
      <c r="V487" s="58">
        <v>0</v>
      </c>
      <c r="W487" s="58">
        <v>0</v>
      </c>
      <c r="X487" s="58">
        <v>0</v>
      </c>
      <c r="Y487" s="58">
        <v>0</v>
      </c>
      <c r="Z487" s="58">
        <v>0</v>
      </c>
      <c r="AA487" s="58">
        <v>0</v>
      </c>
      <c r="AB487" s="58">
        <v>0</v>
      </c>
      <c r="AC487" s="58">
        <v>8</v>
      </c>
      <c r="AD487" s="58">
        <v>0</v>
      </c>
      <c r="AE487" s="58">
        <v>0</v>
      </c>
      <c r="AF487" s="58">
        <v>0</v>
      </c>
      <c r="AG487" s="58" t="str">
        <f>VLOOKUP(BHRAF201920[[#This Row],[OrgID]],'Practice Panel'!$A$14:$F$129,4,FALSE)</f>
        <v>Havering</v>
      </c>
      <c r="AH487" s="58" t="str">
        <f>VLOOKUP(BHRAF201920[[#This Row],[OrgID]],'Practice Panel'!$A$14:$F$129,6,FALSE)</f>
        <v>Havering South</v>
      </c>
    </row>
    <row r="488" spans="1:34">
      <c r="A488" s="1" t="s">
        <v>406</v>
      </c>
      <c r="B488" s="57">
        <v>44136</v>
      </c>
      <c r="C488" s="57">
        <v>44139</v>
      </c>
      <c r="D488" s="1" t="s">
        <v>66</v>
      </c>
      <c r="E488" s="58">
        <v>1586</v>
      </c>
      <c r="F488" s="58">
        <v>28</v>
      </c>
      <c r="G488" s="58">
        <v>28</v>
      </c>
      <c r="H488" s="1">
        <v>0</v>
      </c>
      <c r="I488" s="58">
        <v>0</v>
      </c>
      <c r="J488" s="58">
        <v>0</v>
      </c>
      <c r="K488" s="58">
        <v>0</v>
      </c>
      <c r="L488" s="58">
        <v>0</v>
      </c>
      <c r="M488" s="58">
        <v>0</v>
      </c>
      <c r="N488" s="58">
        <v>0</v>
      </c>
      <c r="O488" s="58">
        <v>0</v>
      </c>
      <c r="P488" s="58">
        <v>0</v>
      </c>
      <c r="Q488" s="58">
        <v>0</v>
      </c>
      <c r="R488" s="58">
        <v>0</v>
      </c>
      <c r="S488" s="58">
        <v>0</v>
      </c>
      <c r="T488" s="58">
        <v>0</v>
      </c>
      <c r="U488" s="58">
        <v>0</v>
      </c>
      <c r="V488" s="58">
        <v>0</v>
      </c>
      <c r="W488" s="58">
        <v>0</v>
      </c>
      <c r="X488" s="58">
        <v>0</v>
      </c>
      <c r="Y488" s="58">
        <v>0</v>
      </c>
      <c r="Z488" s="58">
        <v>0</v>
      </c>
      <c r="AA488" s="58">
        <v>0</v>
      </c>
      <c r="AB488" s="58">
        <v>0</v>
      </c>
      <c r="AC488" s="58">
        <v>3</v>
      </c>
      <c r="AD488" s="58">
        <v>0</v>
      </c>
      <c r="AE488" s="58">
        <v>0</v>
      </c>
      <c r="AF488" s="58">
        <v>0</v>
      </c>
      <c r="AG488" s="58" t="str">
        <f>VLOOKUP(BHRAF201920[[#This Row],[OrgID]],'Practice Panel'!$A$14:$F$129,4,FALSE)</f>
        <v>Barking</v>
      </c>
      <c r="AH488" s="58" t="str">
        <f>VLOOKUP(BHRAF201920[[#This Row],[OrgID]],'Practice Panel'!$A$14:$F$129,6,FALSE)</f>
        <v>West One</v>
      </c>
    </row>
    <row r="489" spans="1:34">
      <c r="A489" s="1" t="s">
        <v>406</v>
      </c>
      <c r="B489" s="57">
        <v>44136</v>
      </c>
      <c r="C489" s="57">
        <v>44139</v>
      </c>
      <c r="D489" s="1" t="s">
        <v>38</v>
      </c>
      <c r="E489" s="58">
        <v>2876</v>
      </c>
      <c r="F489" s="58">
        <v>35</v>
      </c>
      <c r="G489" s="58">
        <v>35</v>
      </c>
      <c r="H489" s="1">
        <v>0</v>
      </c>
      <c r="I489" s="58">
        <v>0</v>
      </c>
      <c r="J489" s="58">
        <v>0</v>
      </c>
      <c r="K489" s="58">
        <v>0</v>
      </c>
      <c r="L489" s="58">
        <v>0</v>
      </c>
      <c r="M489" s="58">
        <v>0</v>
      </c>
      <c r="N489" s="58">
        <v>0</v>
      </c>
      <c r="O489" s="58">
        <v>0</v>
      </c>
      <c r="P489" s="58">
        <v>0</v>
      </c>
      <c r="Q489" s="58">
        <v>0</v>
      </c>
      <c r="R489" s="58">
        <v>0</v>
      </c>
      <c r="S489" s="58">
        <v>0</v>
      </c>
      <c r="T489" s="58">
        <v>0</v>
      </c>
      <c r="U489" s="58">
        <v>0</v>
      </c>
      <c r="V489" s="58">
        <v>0</v>
      </c>
      <c r="W489" s="58">
        <v>0</v>
      </c>
      <c r="X489" s="58">
        <v>0</v>
      </c>
      <c r="Y489" s="58">
        <v>0</v>
      </c>
      <c r="Z489" s="58">
        <v>0</v>
      </c>
      <c r="AA489" s="58">
        <v>0</v>
      </c>
      <c r="AB489" s="58">
        <v>0</v>
      </c>
      <c r="AC489" s="58">
        <v>7</v>
      </c>
      <c r="AD489" s="58">
        <v>0</v>
      </c>
      <c r="AE489" s="58">
        <v>0</v>
      </c>
      <c r="AF489" s="58">
        <v>0</v>
      </c>
      <c r="AG489" s="58" t="str">
        <f>VLOOKUP(BHRAF201920[[#This Row],[OrgID]],'Practice Panel'!$A$14:$F$129,4,FALSE)</f>
        <v>Barking</v>
      </c>
      <c r="AH489" s="58" t="str">
        <f>VLOOKUP(BHRAF201920[[#This Row],[OrgID]],'Practice Panel'!$A$14:$F$129,6,FALSE)</f>
        <v>East One</v>
      </c>
    </row>
    <row r="490" spans="1:34">
      <c r="A490" s="1" t="s">
        <v>406</v>
      </c>
      <c r="B490" s="57">
        <v>44136</v>
      </c>
      <c r="C490" s="57">
        <v>44139</v>
      </c>
      <c r="D490" s="1" t="s">
        <v>75</v>
      </c>
      <c r="E490" s="58">
        <v>5656</v>
      </c>
      <c r="F490" s="58">
        <v>24</v>
      </c>
      <c r="G490" s="58">
        <v>24</v>
      </c>
      <c r="H490" s="1">
        <v>0</v>
      </c>
      <c r="I490" s="58">
        <v>0</v>
      </c>
      <c r="J490" s="58">
        <v>0</v>
      </c>
      <c r="K490" s="58">
        <v>0</v>
      </c>
      <c r="L490" s="58">
        <v>0</v>
      </c>
      <c r="M490" s="58">
        <v>0</v>
      </c>
      <c r="N490" s="58">
        <v>0</v>
      </c>
      <c r="O490" s="58">
        <v>0</v>
      </c>
      <c r="P490" s="58">
        <v>0</v>
      </c>
      <c r="Q490" s="58">
        <v>0</v>
      </c>
      <c r="R490" s="58">
        <v>0</v>
      </c>
      <c r="S490" s="58">
        <v>0</v>
      </c>
      <c r="T490" s="58">
        <v>0</v>
      </c>
      <c r="U490" s="58">
        <v>0</v>
      </c>
      <c r="V490" s="58">
        <v>0</v>
      </c>
      <c r="W490" s="58">
        <v>0</v>
      </c>
      <c r="X490" s="58">
        <v>0</v>
      </c>
      <c r="Y490" s="58">
        <v>0</v>
      </c>
      <c r="Z490" s="58">
        <v>0</v>
      </c>
      <c r="AA490" s="58">
        <v>0</v>
      </c>
      <c r="AB490" s="58">
        <v>0</v>
      </c>
      <c r="AC490" s="58">
        <v>2</v>
      </c>
      <c r="AD490" s="58">
        <v>0</v>
      </c>
      <c r="AE490" s="58">
        <v>0</v>
      </c>
      <c r="AF490" s="58">
        <v>0</v>
      </c>
      <c r="AG490" s="58" t="str">
        <f>VLOOKUP(BHRAF201920[[#This Row],[OrgID]],'Practice Panel'!$A$14:$F$129,4,FALSE)</f>
        <v>Barking</v>
      </c>
      <c r="AH490" s="58" t="str">
        <f>VLOOKUP(BHRAF201920[[#This Row],[OrgID]],'Practice Panel'!$A$14:$F$129,6,FALSE)</f>
        <v>North</v>
      </c>
    </row>
    <row r="491" spans="1:34">
      <c r="A491" s="1" t="s">
        <v>406</v>
      </c>
      <c r="B491" s="57">
        <v>44136</v>
      </c>
      <c r="C491" s="57">
        <v>44139</v>
      </c>
      <c r="D491" s="1" t="s">
        <v>33</v>
      </c>
      <c r="E491" s="58">
        <v>1529</v>
      </c>
      <c r="F491" s="58">
        <v>84</v>
      </c>
      <c r="G491" s="58">
        <v>84</v>
      </c>
      <c r="H491" s="1">
        <v>0</v>
      </c>
      <c r="I491" s="58">
        <v>0</v>
      </c>
      <c r="J491" s="58">
        <v>0</v>
      </c>
      <c r="K491" s="58">
        <v>0</v>
      </c>
      <c r="L491" s="58">
        <v>0</v>
      </c>
      <c r="M491" s="58">
        <v>0</v>
      </c>
      <c r="N491" s="58">
        <v>0</v>
      </c>
      <c r="O491" s="58">
        <v>0</v>
      </c>
      <c r="P491" s="58">
        <v>0</v>
      </c>
      <c r="Q491" s="58">
        <v>0</v>
      </c>
      <c r="R491" s="58">
        <v>0</v>
      </c>
      <c r="S491" s="58">
        <v>0</v>
      </c>
      <c r="T491" s="58">
        <v>0</v>
      </c>
      <c r="U491" s="58">
        <v>0</v>
      </c>
      <c r="V491" s="58">
        <v>0</v>
      </c>
      <c r="W491" s="58">
        <v>0</v>
      </c>
      <c r="X491" s="58">
        <v>0</v>
      </c>
      <c r="Y491" s="58">
        <v>0</v>
      </c>
      <c r="Z491" s="58">
        <v>0</v>
      </c>
      <c r="AA491" s="58">
        <v>0</v>
      </c>
      <c r="AB491" s="58">
        <v>0</v>
      </c>
      <c r="AC491" s="58">
        <v>1</v>
      </c>
      <c r="AD491" s="58">
        <v>0</v>
      </c>
      <c r="AE491" s="58">
        <v>0</v>
      </c>
      <c r="AF491" s="58">
        <v>0</v>
      </c>
      <c r="AG491" s="58" t="str">
        <f>VLOOKUP(BHRAF201920[[#This Row],[OrgID]],'Practice Panel'!$A$14:$F$129,4,FALSE)</f>
        <v>Barking</v>
      </c>
      <c r="AH491" s="58" t="str">
        <f>VLOOKUP(BHRAF201920[[#This Row],[OrgID]],'Practice Panel'!$A$14:$F$129,6,FALSE)</f>
        <v>East One</v>
      </c>
    </row>
    <row r="492" spans="1:34">
      <c r="A492" s="1" t="s">
        <v>406</v>
      </c>
      <c r="B492" s="57">
        <v>44136</v>
      </c>
      <c r="C492" s="57">
        <v>44139</v>
      </c>
      <c r="D492" s="1" t="s">
        <v>87</v>
      </c>
      <c r="E492" s="58">
        <v>724</v>
      </c>
      <c r="F492" s="58">
        <v>4</v>
      </c>
      <c r="G492" s="58">
        <v>4</v>
      </c>
      <c r="H492" s="1">
        <v>0</v>
      </c>
      <c r="I492" s="58">
        <v>0</v>
      </c>
      <c r="J492" s="58">
        <v>0</v>
      </c>
      <c r="K492" s="58">
        <v>0</v>
      </c>
      <c r="L492" s="58">
        <v>0</v>
      </c>
      <c r="M492" s="58">
        <v>0</v>
      </c>
      <c r="N492" s="58">
        <v>0</v>
      </c>
      <c r="O492" s="58">
        <v>0</v>
      </c>
      <c r="P492" s="58">
        <v>0</v>
      </c>
      <c r="Q492" s="58">
        <v>0</v>
      </c>
      <c r="R492" s="58">
        <v>0</v>
      </c>
      <c r="S492" s="58">
        <v>0</v>
      </c>
      <c r="T492" s="58">
        <v>0</v>
      </c>
      <c r="U492" s="58">
        <v>0</v>
      </c>
      <c r="V492" s="58">
        <v>0</v>
      </c>
      <c r="W492" s="58">
        <v>0</v>
      </c>
      <c r="X492" s="58">
        <v>0</v>
      </c>
      <c r="Y492" s="58">
        <v>0</v>
      </c>
      <c r="Z492" s="58">
        <v>0</v>
      </c>
      <c r="AA492" s="58">
        <v>0</v>
      </c>
      <c r="AB492" s="58">
        <v>0</v>
      </c>
      <c r="AC492" s="58">
        <v>0</v>
      </c>
      <c r="AD492" s="58">
        <v>0</v>
      </c>
      <c r="AE492" s="58">
        <v>0</v>
      </c>
      <c r="AF492" s="58">
        <v>0</v>
      </c>
      <c r="AG492" s="58" t="str">
        <f>VLOOKUP(BHRAF201920[[#This Row],[OrgID]],'Practice Panel'!$A$14:$F$129,4,FALSE)</f>
        <v>Barking</v>
      </c>
      <c r="AH492" s="58" t="str">
        <f>VLOOKUP(BHRAF201920[[#This Row],[OrgID]],'Practice Panel'!$A$14:$F$129,6,FALSE)</f>
        <v>North</v>
      </c>
    </row>
    <row r="493" spans="1:34">
      <c r="A493" s="1" t="s">
        <v>406</v>
      </c>
      <c r="B493" s="57">
        <v>44136</v>
      </c>
      <c r="C493" s="57">
        <v>44139</v>
      </c>
      <c r="D493" s="1" t="s">
        <v>260</v>
      </c>
      <c r="E493" s="58">
        <v>1021</v>
      </c>
      <c r="F493" s="58">
        <v>25</v>
      </c>
      <c r="G493" s="58">
        <v>25</v>
      </c>
      <c r="H493" s="1">
        <v>0</v>
      </c>
      <c r="I493" s="58">
        <v>0</v>
      </c>
      <c r="J493" s="58">
        <v>0</v>
      </c>
      <c r="K493" s="58">
        <v>0</v>
      </c>
      <c r="L493" s="58">
        <v>0</v>
      </c>
      <c r="M493" s="58">
        <v>0</v>
      </c>
      <c r="N493" s="58">
        <v>0</v>
      </c>
      <c r="O493" s="58">
        <v>0</v>
      </c>
      <c r="P493" s="58">
        <v>0</v>
      </c>
      <c r="Q493" s="58">
        <v>0</v>
      </c>
      <c r="R493" s="58">
        <v>0</v>
      </c>
      <c r="S493" s="58">
        <v>0</v>
      </c>
      <c r="T493" s="58">
        <v>0</v>
      </c>
      <c r="U493" s="58">
        <v>0</v>
      </c>
      <c r="V493" s="58">
        <v>0</v>
      </c>
      <c r="W493" s="58">
        <v>0</v>
      </c>
      <c r="X493" s="58">
        <v>0</v>
      </c>
      <c r="Y493" s="58">
        <v>0</v>
      </c>
      <c r="Z493" s="58">
        <v>0</v>
      </c>
      <c r="AA493" s="58">
        <v>0</v>
      </c>
      <c r="AB493" s="58">
        <v>0</v>
      </c>
      <c r="AC493" s="58">
        <v>1</v>
      </c>
      <c r="AD493" s="58">
        <v>0</v>
      </c>
      <c r="AE493" s="58">
        <v>0</v>
      </c>
      <c r="AF493" s="58">
        <v>0</v>
      </c>
      <c r="AG493" s="58" t="str">
        <f>VLOOKUP(BHRAF201920[[#This Row],[OrgID]],'Practice Panel'!$A$14:$F$129,4,FALSE)</f>
        <v>Havering</v>
      </c>
      <c r="AH493" s="58" t="str">
        <f>VLOOKUP(BHRAF201920[[#This Row],[OrgID]],'Practice Panel'!$A$14:$F$129,6,FALSE)</f>
        <v>Havering North</v>
      </c>
    </row>
    <row r="494" spans="1:34">
      <c r="A494" s="1" t="s">
        <v>406</v>
      </c>
      <c r="B494" s="57">
        <v>44136</v>
      </c>
      <c r="C494" s="57">
        <v>44139</v>
      </c>
      <c r="D494" s="1" t="s">
        <v>72</v>
      </c>
      <c r="E494" s="58">
        <v>2371</v>
      </c>
      <c r="F494" s="58">
        <v>26</v>
      </c>
      <c r="G494" s="58">
        <v>26</v>
      </c>
      <c r="H494" s="1">
        <v>0</v>
      </c>
      <c r="I494" s="58">
        <v>0</v>
      </c>
      <c r="J494" s="58">
        <v>0</v>
      </c>
      <c r="K494" s="58">
        <v>0</v>
      </c>
      <c r="L494" s="58">
        <v>0</v>
      </c>
      <c r="M494" s="58">
        <v>0</v>
      </c>
      <c r="N494" s="58">
        <v>0</v>
      </c>
      <c r="O494" s="58">
        <v>0</v>
      </c>
      <c r="P494" s="58">
        <v>0</v>
      </c>
      <c r="Q494" s="58">
        <v>0</v>
      </c>
      <c r="R494" s="58">
        <v>0</v>
      </c>
      <c r="S494" s="58">
        <v>0</v>
      </c>
      <c r="T494" s="58">
        <v>0</v>
      </c>
      <c r="U494" s="58">
        <v>0</v>
      </c>
      <c r="V494" s="58">
        <v>0</v>
      </c>
      <c r="W494" s="58">
        <v>0</v>
      </c>
      <c r="X494" s="58">
        <v>0</v>
      </c>
      <c r="Y494" s="58">
        <v>0</v>
      </c>
      <c r="Z494" s="58">
        <v>0</v>
      </c>
      <c r="AA494" s="58">
        <v>0</v>
      </c>
      <c r="AB494" s="58">
        <v>0</v>
      </c>
      <c r="AC494" s="58">
        <v>5</v>
      </c>
      <c r="AD494" s="58">
        <v>0</v>
      </c>
      <c r="AE494" s="58">
        <v>0</v>
      </c>
      <c r="AF494" s="58">
        <v>0</v>
      </c>
      <c r="AG494" s="58" t="str">
        <f>VLOOKUP(BHRAF201920[[#This Row],[OrgID]],'Practice Panel'!$A$14:$F$129,4,FALSE)</f>
        <v>Barking</v>
      </c>
      <c r="AH494" s="58" t="str">
        <f>VLOOKUP(BHRAF201920[[#This Row],[OrgID]],'Practice Panel'!$A$14:$F$129,6,FALSE)</f>
        <v>West One</v>
      </c>
    </row>
    <row r="495" spans="1:34">
      <c r="A495" s="1" t="s">
        <v>406</v>
      </c>
      <c r="B495" s="57">
        <v>44136</v>
      </c>
      <c r="C495" s="57">
        <v>44139</v>
      </c>
      <c r="D495" s="1" t="s">
        <v>48</v>
      </c>
      <c r="E495" s="58">
        <v>2088</v>
      </c>
      <c r="F495" s="58">
        <v>1</v>
      </c>
      <c r="G495" s="58">
        <v>1</v>
      </c>
      <c r="H495" s="1">
        <v>0</v>
      </c>
      <c r="I495" s="58">
        <v>0</v>
      </c>
      <c r="J495" s="58">
        <v>0</v>
      </c>
      <c r="K495" s="58">
        <v>0</v>
      </c>
      <c r="L495" s="58">
        <v>0</v>
      </c>
      <c r="M495" s="58">
        <v>0</v>
      </c>
      <c r="N495" s="58">
        <v>0</v>
      </c>
      <c r="O495" s="58">
        <v>0</v>
      </c>
      <c r="P495" s="58">
        <v>0</v>
      </c>
      <c r="Q495" s="58">
        <v>0</v>
      </c>
      <c r="R495" s="58">
        <v>0</v>
      </c>
      <c r="S495" s="58">
        <v>0</v>
      </c>
      <c r="T495" s="58">
        <v>0</v>
      </c>
      <c r="U495" s="58">
        <v>0</v>
      </c>
      <c r="V495" s="58">
        <v>0</v>
      </c>
      <c r="W495" s="58">
        <v>0</v>
      </c>
      <c r="X495" s="58">
        <v>0</v>
      </c>
      <c r="Y495" s="58">
        <v>0</v>
      </c>
      <c r="Z495" s="58">
        <v>0</v>
      </c>
      <c r="AA495" s="58">
        <v>0</v>
      </c>
      <c r="AB495" s="58">
        <v>0</v>
      </c>
      <c r="AC495" s="58">
        <v>1</v>
      </c>
      <c r="AD495" s="58">
        <v>0</v>
      </c>
      <c r="AE495" s="58">
        <v>0</v>
      </c>
      <c r="AF495" s="58">
        <v>0</v>
      </c>
      <c r="AG495" s="58" t="str">
        <f>VLOOKUP(BHRAF201920[[#This Row],[OrgID]],'Practice Panel'!$A$14:$F$129,4,FALSE)</f>
        <v>Barking</v>
      </c>
      <c r="AH495" s="58" t="str">
        <f>VLOOKUP(BHRAF201920[[#This Row],[OrgID]],'Practice Panel'!$A$14:$F$129,6,FALSE)</f>
        <v>New West</v>
      </c>
    </row>
    <row r="496" spans="1:34">
      <c r="A496" s="1" t="s">
        <v>406</v>
      </c>
      <c r="B496" s="57">
        <v>44136</v>
      </c>
      <c r="C496" s="57">
        <v>44139</v>
      </c>
      <c r="D496" s="1" t="s">
        <v>238</v>
      </c>
      <c r="E496" s="58">
        <v>1582</v>
      </c>
      <c r="F496" s="58">
        <v>6</v>
      </c>
      <c r="G496" s="58">
        <v>6</v>
      </c>
      <c r="H496" s="1">
        <v>0</v>
      </c>
      <c r="I496" s="58">
        <v>0</v>
      </c>
      <c r="J496" s="58">
        <v>0</v>
      </c>
      <c r="K496" s="58">
        <v>0</v>
      </c>
      <c r="L496" s="58">
        <v>0</v>
      </c>
      <c r="M496" s="58">
        <v>0</v>
      </c>
      <c r="N496" s="58">
        <v>0</v>
      </c>
      <c r="O496" s="58">
        <v>0</v>
      </c>
      <c r="P496" s="58">
        <v>0</v>
      </c>
      <c r="Q496" s="58">
        <v>0</v>
      </c>
      <c r="R496" s="58">
        <v>0</v>
      </c>
      <c r="S496" s="58">
        <v>0</v>
      </c>
      <c r="T496" s="58">
        <v>0</v>
      </c>
      <c r="U496" s="58">
        <v>0</v>
      </c>
      <c r="V496" s="58">
        <v>0</v>
      </c>
      <c r="W496" s="58">
        <v>0</v>
      </c>
      <c r="X496" s="58">
        <v>0</v>
      </c>
      <c r="Y496" s="58">
        <v>0</v>
      </c>
      <c r="Z496" s="58">
        <v>0</v>
      </c>
      <c r="AA496" s="58">
        <v>0</v>
      </c>
      <c r="AB496" s="58">
        <v>0</v>
      </c>
      <c r="AC496" s="58">
        <v>3</v>
      </c>
      <c r="AD496" s="58">
        <v>0</v>
      </c>
      <c r="AE496" s="58">
        <v>0</v>
      </c>
      <c r="AF496" s="58">
        <v>0</v>
      </c>
      <c r="AG496" s="58" t="str">
        <f>VLOOKUP(BHRAF201920[[#This Row],[OrgID]],'Practice Panel'!$A$14:$F$129,4,FALSE)</f>
        <v>Havering</v>
      </c>
      <c r="AH496" s="58" t="str">
        <f>VLOOKUP(BHRAF201920[[#This Row],[OrgID]],'Practice Panel'!$A$14:$F$129,6,FALSE)</f>
        <v>Havering Crest</v>
      </c>
    </row>
    <row r="497" spans="1:34">
      <c r="A497" s="1" t="s">
        <v>406</v>
      </c>
      <c r="B497" s="57">
        <v>44136</v>
      </c>
      <c r="C497" s="57">
        <v>44139</v>
      </c>
      <c r="D497" s="1" t="s">
        <v>29</v>
      </c>
      <c r="E497" s="58">
        <v>12087</v>
      </c>
      <c r="F497" s="58">
        <v>6</v>
      </c>
      <c r="G497" s="58">
        <v>6</v>
      </c>
      <c r="H497" s="1">
        <v>0</v>
      </c>
      <c r="I497" s="58">
        <v>0</v>
      </c>
      <c r="J497" s="58">
        <v>0</v>
      </c>
      <c r="K497" s="58">
        <v>0</v>
      </c>
      <c r="L497" s="58">
        <v>0</v>
      </c>
      <c r="M497" s="58">
        <v>0</v>
      </c>
      <c r="N497" s="58">
        <v>0</v>
      </c>
      <c r="O497" s="58">
        <v>0</v>
      </c>
      <c r="P497" s="58">
        <v>0</v>
      </c>
      <c r="Q497" s="58">
        <v>0</v>
      </c>
      <c r="R497" s="58">
        <v>0</v>
      </c>
      <c r="S497" s="58">
        <v>0</v>
      </c>
      <c r="T497" s="58">
        <v>0</v>
      </c>
      <c r="U497" s="58">
        <v>0</v>
      </c>
      <c r="V497" s="58">
        <v>0</v>
      </c>
      <c r="W497" s="58">
        <v>0</v>
      </c>
      <c r="X497" s="58">
        <v>0</v>
      </c>
      <c r="Y497" s="58">
        <v>0</v>
      </c>
      <c r="Z497" s="58">
        <v>0</v>
      </c>
      <c r="AA497" s="58">
        <v>0</v>
      </c>
      <c r="AB497" s="58">
        <v>0</v>
      </c>
      <c r="AC497" s="58">
        <v>4</v>
      </c>
      <c r="AD497" s="58">
        <v>0</v>
      </c>
      <c r="AE497" s="58">
        <v>0</v>
      </c>
      <c r="AF497" s="58">
        <v>0</v>
      </c>
      <c r="AG497" s="58" t="str">
        <f>VLOOKUP(BHRAF201920[[#This Row],[OrgID]],'Practice Panel'!$A$14:$F$129,4,FALSE)</f>
        <v>Barking</v>
      </c>
      <c r="AH497" s="58" t="str">
        <f>VLOOKUP(BHRAF201920[[#This Row],[OrgID]],'Practice Panel'!$A$14:$F$129,6,FALSE)</f>
        <v>East</v>
      </c>
    </row>
    <row r="498" spans="1:34">
      <c r="A498" s="1" t="s">
        <v>406</v>
      </c>
      <c r="B498" s="57">
        <v>44136</v>
      </c>
      <c r="C498" s="57">
        <v>44139</v>
      </c>
      <c r="D498" s="1" t="s">
        <v>300</v>
      </c>
      <c r="E498" s="58">
        <v>1972</v>
      </c>
      <c r="F498" s="58">
        <v>13</v>
      </c>
      <c r="G498" s="58">
        <v>13</v>
      </c>
      <c r="H498" s="1">
        <v>0</v>
      </c>
      <c r="I498" s="58">
        <v>0</v>
      </c>
      <c r="J498" s="58">
        <v>0</v>
      </c>
      <c r="K498" s="58">
        <v>0</v>
      </c>
      <c r="L498" s="58">
        <v>0</v>
      </c>
      <c r="M498" s="58">
        <v>0</v>
      </c>
      <c r="N498" s="58">
        <v>0</v>
      </c>
      <c r="O498" s="58">
        <v>0</v>
      </c>
      <c r="P498" s="58">
        <v>0</v>
      </c>
      <c r="Q498" s="58">
        <v>0</v>
      </c>
      <c r="R498" s="58">
        <v>0</v>
      </c>
      <c r="S498" s="58">
        <v>0</v>
      </c>
      <c r="T498" s="58">
        <v>0</v>
      </c>
      <c r="U498" s="58">
        <v>0</v>
      </c>
      <c r="V498" s="58">
        <v>0</v>
      </c>
      <c r="W498" s="58">
        <v>0</v>
      </c>
      <c r="X498" s="58">
        <v>0</v>
      </c>
      <c r="Y498" s="58">
        <v>0</v>
      </c>
      <c r="Z498" s="58">
        <v>0</v>
      </c>
      <c r="AA498" s="58">
        <v>0</v>
      </c>
      <c r="AB498" s="58">
        <v>0</v>
      </c>
      <c r="AC498" s="58">
        <v>9</v>
      </c>
      <c r="AD498" s="58">
        <v>0</v>
      </c>
      <c r="AE498" s="58">
        <v>0</v>
      </c>
      <c r="AF498" s="58">
        <v>0</v>
      </c>
      <c r="AG498" s="58" t="str">
        <f>VLOOKUP(BHRAF201920[[#This Row],[OrgID]],'Practice Panel'!$A$14:$F$129,4,FALSE)</f>
        <v>Havering</v>
      </c>
      <c r="AH498" s="58" t="str">
        <f>VLOOKUP(BHRAF201920[[#This Row],[OrgID]],'Practice Panel'!$A$14:$F$129,6,FALSE)</f>
        <v>Havering South</v>
      </c>
    </row>
    <row r="499" spans="1:34">
      <c r="A499" s="1" t="s">
        <v>406</v>
      </c>
      <c r="B499" s="57">
        <v>44136</v>
      </c>
      <c r="C499" s="57">
        <v>44139</v>
      </c>
      <c r="D499" s="1" t="s">
        <v>312</v>
      </c>
      <c r="E499" s="58">
        <v>1459</v>
      </c>
      <c r="F499" s="58">
        <v>53</v>
      </c>
      <c r="G499" s="58">
        <v>53</v>
      </c>
      <c r="H499" s="1">
        <v>0</v>
      </c>
      <c r="I499" s="58">
        <v>0</v>
      </c>
      <c r="J499" s="58">
        <v>0</v>
      </c>
      <c r="K499" s="58">
        <v>0</v>
      </c>
      <c r="L499" s="58">
        <v>0</v>
      </c>
      <c r="M499" s="58">
        <v>0</v>
      </c>
      <c r="N499" s="58">
        <v>0</v>
      </c>
      <c r="O499" s="58">
        <v>0</v>
      </c>
      <c r="P499" s="58">
        <v>0</v>
      </c>
      <c r="Q499" s="58">
        <v>0</v>
      </c>
      <c r="R499" s="58">
        <v>0</v>
      </c>
      <c r="S499" s="58">
        <v>0</v>
      </c>
      <c r="T499" s="58">
        <v>0</v>
      </c>
      <c r="U499" s="58">
        <v>0</v>
      </c>
      <c r="V499" s="58">
        <v>0</v>
      </c>
      <c r="W499" s="58">
        <v>0</v>
      </c>
      <c r="X499" s="58">
        <v>0</v>
      </c>
      <c r="Y499" s="58">
        <v>0</v>
      </c>
      <c r="Z499" s="58">
        <v>0</v>
      </c>
      <c r="AA499" s="58">
        <v>0</v>
      </c>
      <c r="AB499" s="58">
        <v>0</v>
      </c>
      <c r="AC499" s="58">
        <v>6</v>
      </c>
      <c r="AD499" s="58">
        <v>0</v>
      </c>
      <c r="AE499" s="58">
        <v>0</v>
      </c>
      <c r="AF499" s="58">
        <v>0</v>
      </c>
      <c r="AG499" s="58" t="str">
        <f>VLOOKUP(BHRAF201920[[#This Row],[OrgID]],'Practice Panel'!$A$14:$F$129,4,FALSE)</f>
        <v>Havering</v>
      </c>
      <c r="AH499" s="58" t="str">
        <f>VLOOKUP(BHRAF201920[[#This Row],[OrgID]],'Practice Panel'!$A$14:$F$129,6,FALSE)</f>
        <v>Havering South</v>
      </c>
    </row>
    <row r="500" spans="1:34">
      <c r="A500" s="1" t="s">
        <v>406</v>
      </c>
      <c r="B500" s="57">
        <v>44136</v>
      </c>
      <c r="C500" s="57">
        <v>44139</v>
      </c>
      <c r="D500" s="1" t="s">
        <v>40</v>
      </c>
      <c r="E500" s="58">
        <v>1400</v>
      </c>
      <c r="F500" s="58">
        <v>20</v>
      </c>
      <c r="G500" s="58">
        <v>20</v>
      </c>
      <c r="H500" s="1">
        <v>0</v>
      </c>
      <c r="I500" s="58">
        <v>0</v>
      </c>
      <c r="J500" s="58">
        <v>0</v>
      </c>
      <c r="K500" s="58">
        <v>0</v>
      </c>
      <c r="L500" s="58">
        <v>0</v>
      </c>
      <c r="M500" s="58">
        <v>0</v>
      </c>
      <c r="N500" s="58">
        <v>0</v>
      </c>
      <c r="O500" s="58">
        <v>0</v>
      </c>
      <c r="P500" s="58">
        <v>0</v>
      </c>
      <c r="Q500" s="58">
        <v>0</v>
      </c>
      <c r="R500" s="58">
        <v>0</v>
      </c>
      <c r="S500" s="58">
        <v>0</v>
      </c>
      <c r="T500" s="58">
        <v>0</v>
      </c>
      <c r="U500" s="58">
        <v>0</v>
      </c>
      <c r="V500" s="58">
        <v>0</v>
      </c>
      <c r="W500" s="58">
        <v>0</v>
      </c>
      <c r="X500" s="58">
        <v>0</v>
      </c>
      <c r="Y500" s="58">
        <v>0</v>
      </c>
      <c r="Z500" s="58">
        <v>0</v>
      </c>
      <c r="AA500" s="58">
        <v>0</v>
      </c>
      <c r="AB500" s="58">
        <v>0</v>
      </c>
      <c r="AC500" s="58">
        <v>5</v>
      </c>
      <c r="AD500" s="58">
        <v>0</v>
      </c>
      <c r="AE500" s="58">
        <v>0</v>
      </c>
      <c r="AF500" s="58">
        <v>0</v>
      </c>
      <c r="AG500" s="58" t="str">
        <f>VLOOKUP(BHRAF201920[[#This Row],[OrgID]],'Practice Panel'!$A$14:$F$129,4,FALSE)</f>
        <v>Barking</v>
      </c>
      <c r="AH500" s="58" t="str">
        <f>VLOOKUP(BHRAF201920[[#This Row],[OrgID]],'Practice Panel'!$A$14:$F$129,6,FALSE)</f>
        <v>East One</v>
      </c>
    </row>
    <row r="501" spans="1:34">
      <c r="A501" s="1" t="s">
        <v>406</v>
      </c>
      <c r="B501" s="57">
        <v>44136</v>
      </c>
      <c r="C501" s="57">
        <v>44139</v>
      </c>
      <c r="D501" s="1" t="s">
        <v>64</v>
      </c>
      <c r="E501" s="58">
        <v>1907</v>
      </c>
      <c r="F501" s="58">
        <v>7</v>
      </c>
      <c r="G501" s="58">
        <v>7</v>
      </c>
      <c r="H501" s="1">
        <v>0</v>
      </c>
      <c r="I501" s="58">
        <v>0</v>
      </c>
      <c r="J501" s="58">
        <v>0</v>
      </c>
      <c r="K501" s="58">
        <v>0</v>
      </c>
      <c r="L501" s="58">
        <v>0</v>
      </c>
      <c r="M501" s="58">
        <v>0</v>
      </c>
      <c r="N501" s="58">
        <v>0</v>
      </c>
      <c r="O501" s="58">
        <v>0</v>
      </c>
      <c r="P501" s="58">
        <v>0</v>
      </c>
      <c r="Q501" s="58">
        <v>0</v>
      </c>
      <c r="R501" s="58">
        <v>0</v>
      </c>
      <c r="S501" s="58">
        <v>0</v>
      </c>
      <c r="T501" s="58">
        <v>0</v>
      </c>
      <c r="U501" s="58">
        <v>0</v>
      </c>
      <c r="V501" s="58">
        <v>0</v>
      </c>
      <c r="W501" s="58">
        <v>0</v>
      </c>
      <c r="X501" s="58">
        <v>0</v>
      </c>
      <c r="Y501" s="58">
        <v>0</v>
      </c>
      <c r="Z501" s="58">
        <v>0</v>
      </c>
      <c r="AA501" s="58">
        <v>0</v>
      </c>
      <c r="AB501" s="58">
        <v>0</v>
      </c>
      <c r="AC501" s="58">
        <v>0</v>
      </c>
      <c r="AD501" s="58">
        <v>0</v>
      </c>
      <c r="AE501" s="58">
        <v>0</v>
      </c>
      <c r="AF501" s="58">
        <v>0</v>
      </c>
      <c r="AG501" s="58" t="str">
        <f>VLOOKUP(BHRAF201920[[#This Row],[OrgID]],'Practice Panel'!$A$14:$F$129,4,FALSE)</f>
        <v>Barking</v>
      </c>
      <c r="AH501" s="58" t="str">
        <f>VLOOKUP(BHRAF201920[[#This Row],[OrgID]],'Practice Panel'!$A$14:$F$129,6,FALSE)</f>
        <v>West One</v>
      </c>
    </row>
    <row r="502" spans="1:34">
      <c r="A502" s="1" t="s">
        <v>406</v>
      </c>
      <c r="B502" s="57">
        <v>44136</v>
      </c>
      <c r="C502" s="57">
        <v>44139</v>
      </c>
      <c r="D502" s="1" t="s">
        <v>310</v>
      </c>
      <c r="E502" s="58">
        <v>1162</v>
      </c>
      <c r="F502" s="58">
        <v>6</v>
      </c>
      <c r="G502" s="58">
        <v>6</v>
      </c>
      <c r="H502" s="1">
        <v>0</v>
      </c>
      <c r="I502" s="58">
        <v>0</v>
      </c>
      <c r="J502" s="58">
        <v>0</v>
      </c>
      <c r="K502" s="58">
        <v>0</v>
      </c>
      <c r="L502" s="58">
        <v>0</v>
      </c>
      <c r="M502" s="58">
        <v>0</v>
      </c>
      <c r="N502" s="58">
        <v>0</v>
      </c>
      <c r="O502" s="58">
        <v>0</v>
      </c>
      <c r="P502" s="58">
        <v>0</v>
      </c>
      <c r="Q502" s="58">
        <v>0</v>
      </c>
      <c r="R502" s="58">
        <v>0</v>
      </c>
      <c r="S502" s="58">
        <v>0</v>
      </c>
      <c r="T502" s="58">
        <v>0</v>
      </c>
      <c r="U502" s="58">
        <v>0</v>
      </c>
      <c r="V502" s="58">
        <v>0</v>
      </c>
      <c r="W502" s="58">
        <v>0</v>
      </c>
      <c r="X502" s="58">
        <v>0</v>
      </c>
      <c r="Y502" s="58">
        <v>0</v>
      </c>
      <c r="Z502" s="58">
        <v>0</v>
      </c>
      <c r="AA502" s="58">
        <v>0</v>
      </c>
      <c r="AB502" s="58">
        <v>0</v>
      </c>
      <c r="AC502" s="58">
        <v>7</v>
      </c>
      <c r="AD502" s="58">
        <v>0</v>
      </c>
      <c r="AE502" s="58">
        <v>0</v>
      </c>
      <c r="AF502" s="58">
        <v>0</v>
      </c>
      <c r="AG502" s="58" t="str">
        <f>VLOOKUP(BHRAF201920[[#This Row],[OrgID]],'Practice Panel'!$A$14:$F$129,4,FALSE)</f>
        <v>Havering</v>
      </c>
      <c r="AH502" s="58" t="str">
        <f>VLOOKUP(BHRAF201920[[#This Row],[OrgID]],'Practice Panel'!$A$14:$F$129,6,FALSE)</f>
        <v>Havering South</v>
      </c>
    </row>
    <row r="503" spans="1:34">
      <c r="A503" s="1" t="s">
        <v>406</v>
      </c>
      <c r="B503" s="57">
        <v>44136</v>
      </c>
      <c r="C503" s="57">
        <v>44139</v>
      </c>
      <c r="D503" s="1" t="s">
        <v>274</v>
      </c>
      <c r="E503" s="58">
        <v>1765</v>
      </c>
      <c r="F503" s="58">
        <v>1</v>
      </c>
      <c r="G503" s="58">
        <v>1</v>
      </c>
      <c r="H503" s="1">
        <v>0</v>
      </c>
      <c r="I503" s="58">
        <v>0</v>
      </c>
      <c r="J503" s="58">
        <v>0</v>
      </c>
      <c r="K503" s="58">
        <v>0</v>
      </c>
      <c r="L503" s="58">
        <v>0</v>
      </c>
      <c r="M503" s="58">
        <v>0</v>
      </c>
      <c r="N503" s="58">
        <v>0</v>
      </c>
      <c r="O503" s="58">
        <v>0</v>
      </c>
      <c r="P503" s="58">
        <v>0</v>
      </c>
      <c r="Q503" s="58">
        <v>0</v>
      </c>
      <c r="R503" s="58">
        <v>0</v>
      </c>
      <c r="S503" s="58">
        <v>0</v>
      </c>
      <c r="T503" s="58">
        <v>0</v>
      </c>
      <c r="U503" s="58">
        <v>0</v>
      </c>
      <c r="V503" s="58">
        <v>0</v>
      </c>
      <c r="W503" s="58">
        <v>0</v>
      </c>
      <c r="X503" s="58">
        <v>0</v>
      </c>
      <c r="Y503" s="58">
        <v>0</v>
      </c>
      <c r="Z503" s="58">
        <v>0</v>
      </c>
      <c r="AA503" s="58">
        <v>0</v>
      </c>
      <c r="AB503" s="58">
        <v>0</v>
      </c>
      <c r="AC503" s="58">
        <v>4</v>
      </c>
      <c r="AD503" s="58">
        <v>0</v>
      </c>
      <c r="AE503" s="58">
        <v>0</v>
      </c>
      <c r="AF503" s="58">
        <v>0</v>
      </c>
      <c r="AG503" s="58" t="str">
        <f>VLOOKUP(BHRAF201920[[#This Row],[OrgID]],'Practice Panel'!$A$14:$F$129,4,FALSE)</f>
        <v>Havering</v>
      </c>
      <c r="AH503" s="58" t="str">
        <f>VLOOKUP(BHRAF201920[[#This Row],[OrgID]],'Practice Panel'!$A$14:$F$129,6,FALSE)</f>
        <v>Havering North</v>
      </c>
    </row>
    <row r="504" spans="1:34">
      <c r="A504" s="1" t="s">
        <v>406</v>
      </c>
      <c r="B504" s="57">
        <v>44136</v>
      </c>
      <c r="C504" s="57">
        <v>44139</v>
      </c>
      <c r="D504" s="1" t="s">
        <v>240</v>
      </c>
      <c r="E504" s="58">
        <v>2345</v>
      </c>
      <c r="F504" s="58">
        <v>62</v>
      </c>
      <c r="G504" s="58">
        <v>62</v>
      </c>
      <c r="H504" s="1">
        <v>0</v>
      </c>
      <c r="I504" s="58">
        <v>0</v>
      </c>
      <c r="J504" s="58">
        <v>0</v>
      </c>
      <c r="K504" s="58">
        <v>0</v>
      </c>
      <c r="L504" s="58">
        <v>0</v>
      </c>
      <c r="M504" s="58">
        <v>0</v>
      </c>
      <c r="N504" s="58">
        <v>0</v>
      </c>
      <c r="O504" s="58">
        <v>0</v>
      </c>
      <c r="P504" s="58">
        <v>0</v>
      </c>
      <c r="Q504" s="58">
        <v>0</v>
      </c>
      <c r="R504" s="58">
        <v>0</v>
      </c>
      <c r="S504" s="58">
        <v>0</v>
      </c>
      <c r="T504" s="58">
        <v>0</v>
      </c>
      <c r="U504" s="58">
        <v>0</v>
      </c>
      <c r="V504" s="58">
        <v>0</v>
      </c>
      <c r="W504" s="58">
        <v>0</v>
      </c>
      <c r="X504" s="58">
        <v>0</v>
      </c>
      <c r="Y504" s="58">
        <v>0</v>
      </c>
      <c r="Z504" s="58">
        <v>0</v>
      </c>
      <c r="AA504" s="58">
        <v>0</v>
      </c>
      <c r="AB504" s="58">
        <v>0</v>
      </c>
      <c r="AC504" s="58">
        <v>5</v>
      </c>
      <c r="AD504" s="58">
        <v>0</v>
      </c>
      <c r="AE504" s="58">
        <v>0</v>
      </c>
      <c r="AF504" s="58">
        <v>0</v>
      </c>
      <c r="AG504" s="58" t="str">
        <f>VLOOKUP(BHRAF201920[[#This Row],[OrgID]],'Practice Panel'!$A$14:$F$129,4,FALSE)</f>
        <v>Havering</v>
      </c>
      <c r="AH504" s="58" t="str">
        <f>VLOOKUP(BHRAF201920[[#This Row],[OrgID]],'Practice Panel'!$A$14:$F$129,6,FALSE)</f>
        <v>Havering Crest</v>
      </c>
    </row>
    <row r="505" spans="1:34">
      <c r="A505" s="1" t="s">
        <v>406</v>
      </c>
      <c r="B505" s="57">
        <v>44136</v>
      </c>
      <c r="C505" s="57">
        <v>44139</v>
      </c>
      <c r="D505" s="1" t="s">
        <v>89</v>
      </c>
      <c r="E505" s="58">
        <v>3755</v>
      </c>
      <c r="F505" s="58">
        <v>8</v>
      </c>
      <c r="G505" s="58">
        <v>8</v>
      </c>
      <c r="H505" s="1">
        <v>0</v>
      </c>
      <c r="I505" s="58">
        <v>0</v>
      </c>
      <c r="J505" s="58">
        <v>0</v>
      </c>
      <c r="K505" s="58">
        <v>0</v>
      </c>
      <c r="L505" s="58">
        <v>0</v>
      </c>
      <c r="M505" s="58">
        <v>0</v>
      </c>
      <c r="N505" s="58">
        <v>0</v>
      </c>
      <c r="O505" s="58">
        <v>0</v>
      </c>
      <c r="P505" s="58">
        <v>0</v>
      </c>
      <c r="Q505" s="58">
        <v>0</v>
      </c>
      <c r="R505" s="58">
        <v>0</v>
      </c>
      <c r="S505" s="58">
        <v>0</v>
      </c>
      <c r="T505" s="58">
        <v>0</v>
      </c>
      <c r="U505" s="58">
        <v>0</v>
      </c>
      <c r="V505" s="58">
        <v>0</v>
      </c>
      <c r="W505" s="58">
        <v>0</v>
      </c>
      <c r="X505" s="58">
        <v>0</v>
      </c>
      <c r="Y505" s="58">
        <v>0</v>
      </c>
      <c r="Z505" s="58">
        <v>0</v>
      </c>
      <c r="AA505" s="58">
        <v>0</v>
      </c>
      <c r="AB505" s="58">
        <v>0</v>
      </c>
      <c r="AC505" s="58">
        <v>0</v>
      </c>
      <c r="AD505" s="58">
        <v>0</v>
      </c>
      <c r="AE505" s="58">
        <v>0</v>
      </c>
      <c r="AF505" s="58">
        <v>0</v>
      </c>
      <c r="AG505" s="58" t="str">
        <f>VLOOKUP(BHRAF201920[[#This Row],[OrgID]],'Practice Panel'!$A$14:$F$129,4,FALSE)</f>
        <v>Barking</v>
      </c>
      <c r="AH505" s="58" t="str">
        <f>VLOOKUP(BHRAF201920[[#This Row],[OrgID]],'Practice Panel'!$A$14:$F$129,6,FALSE)</f>
        <v>North</v>
      </c>
    </row>
    <row r="506" spans="1:34">
      <c r="A506" s="1" t="s">
        <v>406</v>
      </c>
      <c r="B506" s="57">
        <v>44136</v>
      </c>
      <c r="C506" s="57">
        <v>44139</v>
      </c>
      <c r="D506" s="1" t="s">
        <v>242</v>
      </c>
      <c r="E506" s="58">
        <v>2774</v>
      </c>
      <c r="F506" s="58">
        <v>36</v>
      </c>
      <c r="G506" s="58">
        <v>35</v>
      </c>
      <c r="H506" s="1">
        <v>1</v>
      </c>
      <c r="I506" s="58">
        <v>0</v>
      </c>
      <c r="J506" s="58">
        <v>0</v>
      </c>
      <c r="K506" s="58">
        <v>0</v>
      </c>
      <c r="L506" s="58">
        <v>0</v>
      </c>
      <c r="M506" s="58">
        <v>0</v>
      </c>
      <c r="N506" s="58">
        <v>0</v>
      </c>
      <c r="O506" s="58">
        <v>0</v>
      </c>
      <c r="P506" s="58">
        <v>0</v>
      </c>
      <c r="Q506" s="58">
        <v>0</v>
      </c>
      <c r="R506" s="58">
        <v>0</v>
      </c>
      <c r="S506" s="58">
        <v>0</v>
      </c>
      <c r="T506" s="58">
        <v>0</v>
      </c>
      <c r="U506" s="58">
        <v>0</v>
      </c>
      <c r="V506" s="58">
        <v>0</v>
      </c>
      <c r="W506" s="58">
        <v>0</v>
      </c>
      <c r="X506" s="58">
        <v>0</v>
      </c>
      <c r="Y506" s="58">
        <v>0</v>
      </c>
      <c r="Z506" s="58">
        <v>0</v>
      </c>
      <c r="AA506" s="58">
        <v>0</v>
      </c>
      <c r="AB506" s="58">
        <v>0</v>
      </c>
      <c r="AC506" s="58">
        <v>3</v>
      </c>
      <c r="AD506" s="58">
        <v>0</v>
      </c>
      <c r="AE506" s="58">
        <v>0</v>
      </c>
      <c r="AF506" s="58">
        <v>0</v>
      </c>
      <c r="AG506" s="58" t="str">
        <f>VLOOKUP(BHRAF201920[[#This Row],[OrgID]],'Practice Panel'!$A$14:$F$129,4,FALSE)</f>
        <v>Havering</v>
      </c>
      <c r="AH506" s="58" t="str">
        <f>VLOOKUP(BHRAF201920[[#This Row],[OrgID]],'Practice Panel'!$A$14:$F$129,6,FALSE)</f>
        <v>Havering Crest</v>
      </c>
    </row>
    <row r="507" spans="1:34">
      <c r="A507" s="1" t="s">
        <v>406</v>
      </c>
      <c r="B507" s="57">
        <v>44136</v>
      </c>
      <c r="C507" s="57">
        <v>44139</v>
      </c>
      <c r="D507" s="1" t="s">
        <v>46</v>
      </c>
      <c r="E507" s="58">
        <v>1706</v>
      </c>
      <c r="F507" s="58">
        <v>14</v>
      </c>
      <c r="G507" s="58">
        <v>13</v>
      </c>
      <c r="H507" s="1">
        <v>1</v>
      </c>
      <c r="I507" s="58">
        <v>1</v>
      </c>
      <c r="J507" s="58">
        <v>0</v>
      </c>
      <c r="K507" s="58">
        <v>0</v>
      </c>
      <c r="L507" s="58">
        <v>0</v>
      </c>
      <c r="M507" s="58">
        <v>0</v>
      </c>
      <c r="N507" s="58">
        <v>0</v>
      </c>
      <c r="O507" s="58">
        <v>0</v>
      </c>
      <c r="P507" s="58">
        <v>0</v>
      </c>
      <c r="Q507" s="58">
        <v>0</v>
      </c>
      <c r="R507" s="58">
        <v>0</v>
      </c>
      <c r="S507" s="58">
        <v>0</v>
      </c>
      <c r="T507" s="58">
        <v>0</v>
      </c>
      <c r="U507" s="58">
        <v>0</v>
      </c>
      <c r="V507" s="58">
        <v>0</v>
      </c>
      <c r="W507" s="58">
        <v>0</v>
      </c>
      <c r="X507" s="58">
        <v>0</v>
      </c>
      <c r="Y507" s="58">
        <v>0</v>
      </c>
      <c r="Z507" s="58">
        <v>0</v>
      </c>
      <c r="AA507" s="58">
        <v>0</v>
      </c>
      <c r="AB507" s="58">
        <v>0</v>
      </c>
      <c r="AC507" s="58">
        <v>8</v>
      </c>
      <c r="AD507" s="58">
        <v>0</v>
      </c>
      <c r="AE507" s="58">
        <v>0</v>
      </c>
      <c r="AF507" s="58">
        <v>0</v>
      </c>
      <c r="AG507" s="58" t="str">
        <f>VLOOKUP(BHRAF201920[[#This Row],[OrgID]],'Practice Panel'!$A$14:$F$129,4,FALSE)</f>
        <v>Barking</v>
      </c>
      <c r="AH507" s="58" t="str">
        <f>VLOOKUP(BHRAF201920[[#This Row],[OrgID]],'Practice Panel'!$A$14:$F$129,6,FALSE)</f>
        <v>East One</v>
      </c>
    </row>
    <row r="508" spans="1:34">
      <c r="A508" s="1" t="s">
        <v>406</v>
      </c>
      <c r="B508" s="57">
        <v>44136</v>
      </c>
      <c r="C508" s="57">
        <v>44139</v>
      </c>
      <c r="D508" s="1" t="s">
        <v>96</v>
      </c>
      <c r="E508" s="58">
        <v>1446</v>
      </c>
      <c r="F508" s="58">
        <v>97</v>
      </c>
      <c r="G508" s="58">
        <v>95</v>
      </c>
      <c r="H508" s="1">
        <v>2</v>
      </c>
      <c r="I508" s="58">
        <v>1</v>
      </c>
      <c r="J508" s="58">
        <v>0</v>
      </c>
      <c r="K508" s="58">
        <v>0</v>
      </c>
      <c r="L508" s="58">
        <v>0</v>
      </c>
      <c r="M508" s="58">
        <v>0</v>
      </c>
      <c r="N508" s="58">
        <v>0</v>
      </c>
      <c r="O508" s="58">
        <v>0</v>
      </c>
      <c r="P508" s="58">
        <v>0</v>
      </c>
      <c r="Q508" s="58">
        <v>0</v>
      </c>
      <c r="R508" s="58">
        <v>0</v>
      </c>
      <c r="S508" s="58">
        <v>0</v>
      </c>
      <c r="T508" s="58">
        <v>0</v>
      </c>
      <c r="U508" s="58">
        <v>0</v>
      </c>
      <c r="V508" s="58">
        <v>0</v>
      </c>
      <c r="W508" s="58">
        <v>0</v>
      </c>
      <c r="X508" s="58">
        <v>0</v>
      </c>
      <c r="Y508" s="58">
        <v>0</v>
      </c>
      <c r="Z508" s="58">
        <v>0</v>
      </c>
      <c r="AA508" s="58">
        <v>0</v>
      </c>
      <c r="AB508" s="58">
        <v>0</v>
      </c>
      <c r="AC508" s="58">
        <v>1</v>
      </c>
      <c r="AD508" s="58">
        <v>0</v>
      </c>
      <c r="AE508" s="58">
        <v>0</v>
      </c>
      <c r="AF508" s="58">
        <v>0</v>
      </c>
      <c r="AG508" s="58" t="str">
        <f>VLOOKUP(BHRAF201920[[#This Row],[OrgID]],'Practice Panel'!$A$14:$F$129,4,FALSE)</f>
        <v>Barking</v>
      </c>
      <c r="AH508" s="58" t="str">
        <f>VLOOKUP(BHRAF201920[[#This Row],[OrgID]],'Practice Panel'!$A$14:$F$129,6,FALSE)</f>
        <v>Central</v>
      </c>
    </row>
    <row r="509" spans="1:34">
      <c r="A509" s="1" t="s">
        <v>406</v>
      </c>
      <c r="B509" s="57">
        <v>44136</v>
      </c>
      <c r="C509" s="57">
        <v>44139</v>
      </c>
      <c r="D509" s="1" t="s">
        <v>94</v>
      </c>
      <c r="E509" s="58">
        <v>4824</v>
      </c>
      <c r="F509" s="58">
        <v>146</v>
      </c>
      <c r="G509" s="58">
        <v>142</v>
      </c>
      <c r="H509" s="1">
        <v>4</v>
      </c>
      <c r="I509" s="58">
        <v>0</v>
      </c>
      <c r="J509" s="58">
        <v>0</v>
      </c>
      <c r="K509" s="58">
        <v>0</v>
      </c>
      <c r="L509" s="58">
        <v>0</v>
      </c>
      <c r="M509" s="58">
        <v>0</v>
      </c>
      <c r="N509" s="58">
        <v>0</v>
      </c>
      <c r="O509" s="58">
        <v>0</v>
      </c>
      <c r="P509" s="58">
        <v>0</v>
      </c>
      <c r="Q509" s="58">
        <v>0</v>
      </c>
      <c r="R509" s="58">
        <v>0</v>
      </c>
      <c r="S509" s="58">
        <v>0</v>
      </c>
      <c r="T509" s="58">
        <v>0</v>
      </c>
      <c r="U509" s="58">
        <v>0</v>
      </c>
      <c r="V509" s="58">
        <v>0</v>
      </c>
      <c r="W509" s="58">
        <v>0</v>
      </c>
      <c r="X509" s="58">
        <v>0</v>
      </c>
      <c r="Y509" s="58">
        <v>0</v>
      </c>
      <c r="Z509" s="58">
        <v>0</v>
      </c>
      <c r="AA509" s="58">
        <v>0</v>
      </c>
      <c r="AB509" s="58">
        <v>0</v>
      </c>
      <c r="AC509" s="58">
        <v>10</v>
      </c>
      <c r="AD509" s="58">
        <v>0</v>
      </c>
      <c r="AE509" s="58">
        <v>0</v>
      </c>
      <c r="AF509" s="58">
        <v>0</v>
      </c>
      <c r="AG509" s="58" t="str">
        <f>VLOOKUP(BHRAF201920[[#This Row],[OrgID]],'Practice Panel'!$A$14:$F$129,4,FALSE)</f>
        <v>Barking</v>
      </c>
      <c r="AH509" s="58" t="str">
        <f>VLOOKUP(BHRAF201920[[#This Row],[OrgID]],'Practice Panel'!$A$14:$F$129,6,FALSE)</f>
        <v>Central</v>
      </c>
    </row>
    <row r="510" spans="1:34">
      <c r="A510" s="1" t="s">
        <v>406</v>
      </c>
      <c r="B510" s="57">
        <v>44136</v>
      </c>
      <c r="C510" s="57">
        <v>44139</v>
      </c>
      <c r="D510" s="1" t="s">
        <v>318</v>
      </c>
      <c r="E510" s="58">
        <v>3091</v>
      </c>
      <c r="F510" s="58">
        <v>63</v>
      </c>
      <c r="G510" s="58">
        <v>62</v>
      </c>
      <c r="H510" s="1">
        <v>1</v>
      </c>
      <c r="I510" s="58">
        <v>0</v>
      </c>
      <c r="J510" s="58">
        <v>0</v>
      </c>
      <c r="K510" s="58">
        <v>0</v>
      </c>
      <c r="L510" s="58">
        <v>0</v>
      </c>
      <c r="M510" s="58">
        <v>0</v>
      </c>
      <c r="N510" s="58">
        <v>0</v>
      </c>
      <c r="O510" s="58">
        <v>0</v>
      </c>
      <c r="P510" s="58">
        <v>0</v>
      </c>
      <c r="Q510" s="58">
        <v>0</v>
      </c>
      <c r="R510" s="58">
        <v>0</v>
      </c>
      <c r="S510" s="58">
        <v>0</v>
      </c>
      <c r="T510" s="58">
        <v>0</v>
      </c>
      <c r="U510" s="58">
        <v>0</v>
      </c>
      <c r="V510" s="58">
        <v>0</v>
      </c>
      <c r="W510" s="58">
        <v>0</v>
      </c>
      <c r="X510" s="58">
        <v>0</v>
      </c>
      <c r="Y510" s="58">
        <v>0</v>
      </c>
      <c r="Z510" s="58">
        <v>0</v>
      </c>
      <c r="AA510" s="58">
        <v>0</v>
      </c>
      <c r="AB510" s="58">
        <v>0</v>
      </c>
      <c r="AC510" s="58">
        <v>2</v>
      </c>
      <c r="AD510" s="58">
        <v>0</v>
      </c>
      <c r="AE510" s="58">
        <v>0</v>
      </c>
      <c r="AF510" s="58">
        <v>0</v>
      </c>
      <c r="AG510" s="58" t="str">
        <f>VLOOKUP(BHRAF201920[[#This Row],[OrgID]],'Practice Panel'!$A$14:$F$129,4,FALSE)</f>
        <v>Redbridge</v>
      </c>
      <c r="AH510" s="58" t="str">
        <f>VLOOKUP(BHRAF201920[[#This Row],[OrgID]],'Practice Panel'!$A$14:$F$129,6,FALSE)</f>
        <v>Cranbrook</v>
      </c>
    </row>
    <row r="511" spans="1:34">
      <c r="A511" s="1" t="s">
        <v>406</v>
      </c>
      <c r="B511" s="57">
        <v>44136</v>
      </c>
      <c r="C511" s="57">
        <v>44139</v>
      </c>
      <c r="D511" s="1" t="s">
        <v>372</v>
      </c>
      <c r="E511" s="58">
        <v>2035</v>
      </c>
      <c r="F511" s="58">
        <v>69</v>
      </c>
      <c r="G511" s="58">
        <v>68</v>
      </c>
      <c r="H511" s="1">
        <v>1</v>
      </c>
      <c r="I511" s="58">
        <v>0</v>
      </c>
      <c r="J511" s="58">
        <v>0</v>
      </c>
      <c r="K511" s="58">
        <v>0</v>
      </c>
      <c r="L511" s="58">
        <v>0</v>
      </c>
      <c r="M511" s="58">
        <v>0</v>
      </c>
      <c r="N511" s="58">
        <v>0</v>
      </c>
      <c r="O511" s="58">
        <v>0</v>
      </c>
      <c r="P511" s="58">
        <v>0</v>
      </c>
      <c r="Q511" s="58">
        <v>0</v>
      </c>
      <c r="R511" s="58">
        <v>0</v>
      </c>
      <c r="S511" s="58">
        <v>0</v>
      </c>
      <c r="T511" s="58">
        <v>0</v>
      </c>
      <c r="U511" s="58">
        <v>0</v>
      </c>
      <c r="V511" s="58">
        <v>0</v>
      </c>
      <c r="W511" s="58">
        <v>0</v>
      </c>
      <c r="X511" s="58">
        <v>0</v>
      </c>
      <c r="Y511" s="58">
        <v>0</v>
      </c>
      <c r="Z511" s="58">
        <v>0</v>
      </c>
      <c r="AA511" s="58">
        <v>0</v>
      </c>
      <c r="AB511" s="58">
        <v>0</v>
      </c>
      <c r="AC511" s="58">
        <v>8</v>
      </c>
      <c r="AD511" s="58">
        <v>0</v>
      </c>
      <c r="AE511" s="58">
        <v>0</v>
      </c>
      <c r="AF511" s="58">
        <v>0</v>
      </c>
      <c r="AG511" s="58" t="str">
        <f>VLOOKUP(BHRAF201920[[#This Row],[OrgID]],'Practice Panel'!$A$14:$F$129,4,FALSE)</f>
        <v>Redbridge</v>
      </c>
      <c r="AH511" s="58" t="str">
        <f>VLOOKUP(BHRAF201920[[#This Row],[OrgID]],'Practice Panel'!$A$14:$F$129,6,FALSE)</f>
        <v>Wanstead &amp; Woodford</v>
      </c>
    </row>
    <row r="512" spans="1:34">
      <c r="A512" s="1" t="s">
        <v>406</v>
      </c>
      <c r="B512" s="57">
        <v>44136</v>
      </c>
      <c r="C512" s="57">
        <v>44139</v>
      </c>
      <c r="D512" s="1" t="s">
        <v>68</v>
      </c>
      <c r="E512" s="58">
        <v>2263</v>
      </c>
      <c r="F512" s="58">
        <v>32</v>
      </c>
      <c r="G512" s="58">
        <v>31</v>
      </c>
      <c r="H512" s="1">
        <v>1</v>
      </c>
      <c r="I512" s="58">
        <v>0</v>
      </c>
      <c r="J512" s="58">
        <v>0</v>
      </c>
      <c r="K512" s="58">
        <v>0</v>
      </c>
      <c r="L512" s="58">
        <v>0</v>
      </c>
      <c r="M512" s="58">
        <v>0</v>
      </c>
      <c r="N512" s="58">
        <v>0</v>
      </c>
      <c r="O512" s="58">
        <v>0</v>
      </c>
      <c r="P512" s="58">
        <v>0</v>
      </c>
      <c r="Q512" s="58">
        <v>0</v>
      </c>
      <c r="R512" s="58">
        <v>0</v>
      </c>
      <c r="S512" s="58">
        <v>0</v>
      </c>
      <c r="T512" s="58">
        <v>0</v>
      </c>
      <c r="U512" s="58">
        <v>0</v>
      </c>
      <c r="V512" s="58">
        <v>0</v>
      </c>
      <c r="W512" s="58">
        <v>0</v>
      </c>
      <c r="X512" s="58">
        <v>0</v>
      </c>
      <c r="Y512" s="58">
        <v>0</v>
      </c>
      <c r="Z512" s="58">
        <v>0</v>
      </c>
      <c r="AA512" s="58">
        <v>0</v>
      </c>
      <c r="AB512" s="58">
        <v>0</v>
      </c>
      <c r="AC512" s="58">
        <v>6</v>
      </c>
      <c r="AD512" s="58">
        <v>0</v>
      </c>
      <c r="AE512" s="58">
        <v>0</v>
      </c>
      <c r="AF512" s="58">
        <v>0</v>
      </c>
      <c r="AG512" s="58" t="str">
        <f>VLOOKUP(BHRAF201920[[#This Row],[OrgID]],'Practice Panel'!$A$14:$F$129,4,FALSE)</f>
        <v>Barking</v>
      </c>
      <c r="AH512" s="58" t="str">
        <f>VLOOKUP(BHRAF201920[[#This Row],[OrgID]],'Practice Panel'!$A$14:$F$129,6,FALSE)</f>
        <v>West One</v>
      </c>
    </row>
    <row r="513" spans="1:34">
      <c r="A513" s="1" t="s">
        <v>406</v>
      </c>
      <c r="B513" s="57">
        <v>44136</v>
      </c>
      <c r="C513" s="57">
        <v>44139</v>
      </c>
      <c r="D513" s="1" t="s">
        <v>77</v>
      </c>
      <c r="E513" s="58">
        <v>1926</v>
      </c>
      <c r="F513" s="58">
        <v>4</v>
      </c>
      <c r="G513" s="58">
        <v>3</v>
      </c>
      <c r="H513" s="1">
        <v>1</v>
      </c>
      <c r="I513" s="58">
        <v>0</v>
      </c>
      <c r="J513" s="58">
        <v>0</v>
      </c>
      <c r="K513" s="58">
        <v>0</v>
      </c>
      <c r="L513" s="58">
        <v>0</v>
      </c>
      <c r="M513" s="58">
        <v>0</v>
      </c>
      <c r="N513" s="58">
        <v>0</v>
      </c>
      <c r="O513" s="58">
        <v>0</v>
      </c>
      <c r="P513" s="58">
        <v>0</v>
      </c>
      <c r="Q513" s="58">
        <v>0</v>
      </c>
      <c r="R513" s="58">
        <v>0</v>
      </c>
      <c r="S513" s="58">
        <v>0</v>
      </c>
      <c r="T513" s="58">
        <v>0</v>
      </c>
      <c r="U513" s="58">
        <v>0</v>
      </c>
      <c r="V513" s="58">
        <v>0</v>
      </c>
      <c r="W513" s="58">
        <v>0</v>
      </c>
      <c r="X513" s="58">
        <v>0</v>
      </c>
      <c r="Y513" s="58">
        <v>0</v>
      </c>
      <c r="Z513" s="58">
        <v>0</v>
      </c>
      <c r="AA513" s="58">
        <v>0</v>
      </c>
      <c r="AB513" s="58">
        <v>0</v>
      </c>
      <c r="AC513" s="58">
        <v>2</v>
      </c>
      <c r="AD513" s="58">
        <v>0</v>
      </c>
      <c r="AE513" s="58">
        <v>0</v>
      </c>
      <c r="AF513" s="58">
        <v>0</v>
      </c>
      <c r="AG513" s="58" t="str">
        <f>VLOOKUP(BHRAF201920[[#This Row],[OrgID]],'Practice Panel'!$A$14:$F$129,4,FALSE)</f>
        <v>Barking</v>
      </c>
      <c r="AH513" s="58" t="str">
        <f>VLOOKUP(BHRAF201920[[#This Row],[OrgID]],'Practice Panel'!$A$14:$F$129,6,FALSE)</f>
        <v>North</v>
      </c>
    </row>
    <row r="514" spans="1:34">
      <c r="A514" s="1" t="s">
        <v>406</v>
      </c>
      <c r="B514" s="57">
        <v>44136</v>
      </c>
      <c r="C514" s="57">
        <v>44139</v>
      </c>
      <c r="D514" s="1" t="s">
        <v>244</v>
      </c>
      <c r="E514" s="58">
        <v>1650</v>
      </c>
      <c r="F514" s="58">
        <v>37</v>
      </c>
      <c r="G514" s="58">
        <v>35</v>
      </c>
      <c r="H514" s="1">
        <v>2</v>
      </c>
      <c r="I514" s="58">
        <v>2</v>
      </c>
      <c r="J514" s="58">
        <v>0</v>
      </c>
      <c r="K514" s="58">
        <v>0</v>
      </c>
      <c r="L514" s="58">
        <v>0</v>
      </c>
      <c r="M514" s="58">
        <v>0</v>
      </c>
      <c r="N514" s="58">
        <v>0</v>
      </c>
      <c r="O514" s="58">
        <v>0</v>
      </c>
      <c r="P514" s="58">
        <v>0</v>
      </c>
      <c r="Q514" s="58">
        <v>0</v>
      </c>
      <c r="R514" s="58">
        <v>0</v>
      </c>
      <c r="S514" s="58">
        <v>0</v>
      </c>
      <c r="T514" s="58">
        <v>0</v>
      </c>
      <c r="U514" s="58">
        <v>0</v>
      </c>
      <c r="V514" s="58">
        <v>0</v>
      </c>
      <c r="W514" s="58">
        <v>0</v>
      </c>
      <c r="X514" s="58">
        <v>0</v>
      </c>
      <c r="Y514" s="58">
        <v>0</v>
      </c>
      <c r="Z514" s="58">
        <v>0</v>
      </c>
      <c r="AA514" s="58">
        <v>0</v>
      </c>
      <c r="AB514" s="58">
        <v>0</v>
      </c>
      <c r="AC514" s="58">
        <v>3</v>
      </c>
      <c r="AD514" s="58">
        <v>0</v>
      </c>
      <c r="AE514" s="58">
        <v>0</v>
      </c>
      <c r="AF514" s="58">
        <v>0</v>
      </c>
      <c r="AG514" s="58" t="str">
        <f>VLOOKUP(BHRAF201920[[#This Row],[OrgID]],'Practice Panel'!$A$14:$F$129,4,FALSE)</f>
        <v>Havering</v>
      </c>
      <c r="AH514" s="58" t="str">
        <f>VLOOKUP(BHRAF201920[[#This Row],[OrgID]],'Practice Panel'!$A$14:$F$129,6,FALSE)</f>
        <v>Havering Crest</v>
      </c>
    </row>
    <row r="515" spans="1:34">
      <c r="A515" s="1" t="s">
        <v>406</v>
      </c>
      <c r="B515" s="57">
        <v>44136</v>
      </c>
      <c r="C515" s="57">
        <v>44139</v>
      </c>
      <c r="D515" s="1" t="s">
        <v>60</v>
      </c>
      <c r="E515" s="58">
        <v>5070</v>
      </c>
      <c r="F515" s="58">
        <v>63</v>
      </c>
      <c r="G515" s="58">
        <v>60</v>
      </c>
      <c r="H515" s="1">
        <v>3</v>
      </c>
      <c r="I515" s="58">
        <v>0</v>
      </c>
      <c r="J515" s="58">
        <v>0</v>
      </c>
      <c r="K515" s="58">
        <v>0</v>
      </c>
      <c r="L515" s="58">
        <v>0</v>
      </c>
      <c r="M515" s="58">
        <v>0</v>
      </c>
      <c r="N515" s="58">
        <v>0</v>
      </c>
      <c r="O515" s="58">
        <v>0</v>
      </c>
      <c r="P515" s="58">
        <v>0</v>
      </c>
      <c r="Q515" s="58">
        <v>0</v>
      </c>
      <c r="R515" s="58">
        <v>0</v>
      </c>
      <c r="S515" s="58">
        <v>0</v>
      </c>
      <c r="T515" s="58">
        <v>0</v>
      </c>
      <c r="U515" s="58">
        <v>0</v>
      </c>
      <c r="V515" s="58">
        <v>0</v>
      </c>
      <c r="W515" s="58">
        <v>0</v>
      </c>
      <c r="X515" s="58">
        <v>0</v>
      </c>
      <c r="Y515" s="58">
        <v>0</v>
      </c>
      <c r="Z515" s="58">
        <v>0</v>
      </c>
      <c r="AA515" s="58">
        <v>0</v>
      </c>
      <c r="AB515" s="58">
        <v>0</v>
      </c>
      <c r="AC515" s="58">
        <v>8</v>
      </c>
      <c r="AD515" s="58">
        <v>0</v>
      </c>
      <c r="AE515" s="58">
        <v>0</v>
      </c>
      <c r="AF515" s="58">
        <v>0</v>
      </c>
      <c r="AG515" s="58" t="str">
        <f>VLOOKUP(BHRAF201920[[#This Row],[OrgID]],'Practice Panel'!$A$14:$F$129,4,FALSE)</f>
        <v>Barking</v>
      </c>
      <c r="AH515" s="58" t="str">
        <f>VLOOKUP(BHRAF201920[[#This Row],[OrgID]],'Practice Panel'!$A$14:$F$129,6,FALSE)</f>
        <v>West One</v>
      </c>
    </row>
    <row r="516" spans="1:34">
      <c r="A516" s="1" t="s">
        <v>406</v>
      </c>
      <c r="B516" s="57">
        <v>44136</v>
      </c>
      <c r="C516" s="57">
        <v>44139</v>
      </c>
      <c r="D516" s="1" t="s">
        <v>57</v>
      </c>
      <c r="E516" s="58">
        <v>2103</v>
      </c>
      <c r="F516" s="58">
        <v>2</v>
      </c>
      <c r="G516" s="58">
        <v>1</v>
      </c>
      <c r="H516" s="1">
        <v>1</v>
      </c>
      <c r="I516" s="58">
        <v>0</v>
      </c>
      <c r="J516" s="58">
        <v>0</v>
      </c>
      <c r="K516" s="58">
        <v>0</v>
      </c>
      <c r="L516" s="58">
        <v>0</v>
      </c>
      <c r="M516" s="58">
        <v>0</v>
      </c>
      <c r="N516" s="58">
        <v>0</v>
      </c>
      <c r="O516" s="58">
        <v>0</v>
      </c>
      <c r="P516" s="58">
        <v>0</v>
      </c>
      <c r="Q516" s="58">
        <v>0</v>
      </c>
      <c r="R516" s="58">
        <v>0</v>
      </c>
      <c r="S516" s="58">
        <v>0</v>
      </c>
      <c r="T516" s="58">
        <v>0</v>
      </c>
      <c r="U516" s="58">
        <v>0</v>
      </c>
      <c r="V516" s="58">
        <v>0</v>
      </c>
      <c r="W516" s="58">
        <v>0</v>
      </c>
      <c r="X516" s="58">
        <v>0</v>
      </c>
      <c r="Y516" s="58">
        <v>0</v>
      </c>
      <c r="Z516" s="58">
        <v>0</v>
      </c>
      <c r="AA516" s="58">
        <v>0</v>
      </c>
      <c r="AB516" s="58">
        <v>0</v>
      </c>
      <c r="AC516" s="58">
        <v>3</v>
      </c>
      <c r="AD516" s="58">
        <v>0</v>
      </c>
      <c r="AE516" s="58">
        <v>0</v>
      </c>
      <c r="AF516" s="58">
        <v>0</v>
      </c>
      <c r="AG516" s="58" t="str">
        <f>VLOOKUP(BHRAF201920[[#This Row],[OrgID]],'Practice Panel'!$A$14:$F$129,4,FALSE)</f>
        <v>Barking</v>
      </c>
      <c r="AH516" s="58" t="str">
        <f>VLOOKUP(BHRAF201920[[#This Row],[OrgID]],'Practice Panel'!$A$14:$F$129,6,FALSE)</f>
        <v>East</v>
      </c>
    </row>
    <row r="517" spans="1:34">
      <c r="A517" s="1" t="s">
        <v>406</v>
      </c>
      <c r="B517" s="57">
        <v>44136</v>
      </c>
      <c r="C517" s="57">
        <v>44139</v>
      </c>
      <c r="D517" s="1" t="s">
        <v>79</v>
      </c>
      <c r="E517" s="58">
        <v>2671</v>
      </c>
      <c r="F517" s="58">
        <v>13</v>
      </c>
      <c r="G517" s="58">
        <v>12</v>
      </c>
      <c r="H517" s="1">
        <v>1</v>
      </c>
      <c r="I517" s="58">
        <v>0</v>
      </c>
      <c r="J517" s="58">
        <v>0</v>
      </c>
      <c r="K517" s="58">
        <v>0</v>
      </c>
      <c r="L517" s="58">
        <v>0</v>
      </c>
      <c r="M517" s="58">
        <v>0</v>
      </c>
      <c r="N517" s="58">
        <v>0</v>
      </c>
      <c r="O517" s="58">
        <v>0</v>
      </c>
      <c r="P517" s="58">
        <v>0</v>
      </c>
      <c r="Q517" s="58">
        <v>0</v>
      </c>
      <c r="R517" s="58">
        <v>0</v>
      </c>
      <c r="S517" s="58">
        <v>0</v>
      </c>
      <c r="T517" s="58">
        <v>0</v>
      </c>
      <c r="U517" s="58">
        <v>0</v>
      </c>
      <c r="V517" s="58">
        <v>0</v>
      </c>
      <c r="W517" s="58">
        <v>0</v>
      </c>
      <c r="X517" s="58">
        <v>0</v>
      </c>
      <c r="Y517" s="58">
        <v>0</v>
      </c>
      <c r="Z517" s="58">
        <v>0</v>
      </c>
      <c r="AA517" s="58">
        <v>0</v>
      </c>
      <c r="AB517" s="58">
        <v>0</v>
      </c>
      <c r="AC517" s="58">
        <v>10</v>
      </c>
      <c r="AD517" s="58">
        <v>0</v>
      </c>
      <c r="AE517" s="58">
        <v>0</v>
      </c>
      <c r="AF517" s="58">
        <v>0</v>
      </c>
      <c r="AG517" s="58" t="str">
        <f>VLOOKUP(BHRAF201920[[#This Row],[OrgID]],'Practice Panel'!$A$14:$F$129,4,FALSE)</f>
        <v>Barking</v>
      </c>
      <c r="AH517" s="58" t="str">
        <f>VLOOKUP(BHRAF201920[[#This Row],[OrgID]],'Practice Panel'!$A$14:$F$129,6,FALSE)</f>
        <v>North</v>
      </c>
    </row>
    <row r="518" spans="1:34">
      <c r="A518" s="1" t="s">
        <v>406</v>
      </c>
      <c r="B518" s="57">
        <v>44136</v>
      </c>
      <c r="C518" s="57">
        <v>44139</v>
      </c>
      <c r="D518" s="1" t="s">
        <v>374</v>
      </c>
      <c r="E518" s="58">
        <v>3871</v>
      </c>
      <c r="F518" s="58">
        <v>82</v>
      </c>
      <c r="G518" s="58">
        <v>82</v>
      </c>
      <c r="H518" s="1">
        <v>0</v>
      </c>
      <c r="I518" s="58">
        <v>0</v>
      </c>
      <c r="J518" s="58">
        <v>0</v>
      </c>
      <c r="K518" s="58">
        <v>0</v>
      </c>
      <c r="L518" s="58">
        <v>0</v>
      </c>
      <c r="M518" s="58">
        <v>0</v>
      </c>
      <c r="N518" s="58">
        <v>0</v>
      </c>
      <c r="O518" s="58">
        <v>0</v>
      </c>
      <c r="P518" s="58">
        <v>0</v>
      </c>
      <c r="Q518" s="58">
        <v>0</v>
      </c>
      <c r="R518" s="58">
        <v>0</v>
      </c>
      <c r="S518" s="58">
        <v>1</v>
      </c>
      <c r="T518" s="58">
        <v>0</v>
      </c>
      <c r="U518" s="58">
        <v>0</v>
      </c>
      <c r="V518" s="58">
        <v>0</v>
      </c>
      <c r="W518" s="58">
        <v>0</v>
      </c>
      <c r="X518" s="58">
        <v>0</v>
      </c>
      <c r="Y518" s="58">
        <v>0</v>
      </c>
      <c r="Z518" s="58">
        <v>0</v>
      </c>
      <c r="AA518" s="58">
        <v>0</v>
      </c>
      <c r="AB518" s="58">
        <v>0</v>
      </c>
      <c r="AC518" s="58">
        <v>4</v>
      </c>
      <c r="AD518" s="58">
        <v>0</v>
      </c>
      <c r="AE518" s="58">
        <v>0</v>
      </c>
      <c r="AF518" s="58">
        <v>0</v>
      </c>
      <c r="AG518" s="58" t="str">
        <f>VLOOKUP(BHRAF201920[[#This Row],[OrgID]],'Practice Panel'!$A$14:$F$129,4,FALSE)</f>
        <v>Redbridge</v>
      </c>
      <c r="AH518" s="58" t="str">
        <f>VLOOKUP(BHRAF201920[[#This Row],[OrgID]],'Practice Panel'!$A$14:$F$129,6,FALSE)</f>
        <v>Wanstead &amp; Woodford</v>
      </c>
    </row>
    <row r="519" spans="1:34">
      <c r="A519" s="1" t="s">
        <v>406</v>
      </c>
      <c r="B519" s="57">
        <v>44136</v>
      </c>
      <c r="C519" s="57">
        <v>44139</v>
      </c>
      <c r="D519" s="1" t="s">
        <v>250</v>
      </c>
      <c r="E519" s="58">
        <v>5328</v>
      </c>
      <c r="F519" s="58">
        <v>52</v>
      </c>
      <c r="G519" s="58">
        <v>50</v>
      </c>
      <c r="H519" s="1">
        <v>2</v>
      </c>
      <c r="I519" s="58">
        <v>1</v>
      </c>
      <c r="J519" s="58">
        <v>0</v>
      </c>
      <c r="K519" s="58">
        <v>0</v>
      </c>
      <c r="L519" s="58">
        <v>0</v>
      </c>
      <c r="M519" s="58">
        <v>0</v>
      </c>
      <c r="N519" s="58">
        <v>0</v>
      </c>
      <c r="O519" s="58">
        <v>0</v>
      </c>
      <c r="P519" s="58">
        <v>0</v>
      </c>
      <c r="Q519" s="58">
        <v>0</v>
      </c>
      <c r="R519" s="58">
        <v>0</v>
      </c>
      <c r="S519" s="58">
        <v>2</v>
      </c>
      <c r="T519" s="58">
        <v>0</v>
      </c>
      <c r="U519" s="58">
        <v>0</v>
      </c>
      <c r="V519" s="58">
        <v>0</v>
      </c>
      <c r="W519" s="58">
        <v>0</v>
      </c>
      <c r="X519" s="58">
        <v>0</v>
      </c>
      <c r="Y519" s="58">
        <v>0</v>
      </c>
      <c r="Z519" s="58">
        <v>0</v>
      </c>
      <c r="AA519" s="58">
        <v>0</v>
      </c>
      <c r="AB519" s="58">
        <v>0</v>
      </c>
      <c r="AC519" s="58">
        <v>26</v>
      </c>
      <c r="AD519" s="58">
        <v>0</v>
      </c>
      <c r="AE519" s="58">
        <v>0</v>
      </c>
      <c r="AF519" s="58">
        <v>0</v>
      </c>
      <c r="AG519" s="58" t="str">
        <f>VLOOKUP(BHRAF201920[[#This Row],[OrgID]],'Practice Panel'!$A$14:$F$129,4,FALSE)</f>
        <v>Havering</v>
      </c>
      <c r="AH519" s="58" t="str">
        <f>VLOOKUP(BHRAF201920[[#This Row],[OrgID]],'Practice Panel'!$A$14:$F$129,6,FALSE)</f>
        <v>Havering Marshall</v>
      </c>
    </row>
    <row r="520" spans="1:34">
      <c r="A520" s="1" t="s">
        <v>406</v>
      </c>
      <c r="B520" s="57">
        <v>44136</v>
      </c>
      <c r="C520" s="57">
        <v>44139</v>
      </c>
      <c r="D520" s="1" t="s">
        <v>62</v>
      </c>
      <c r="E520" s="58">
        <v>1174</v>
      </c>
      <c r="F520" s="58">
        <v>9</v>
      </c>
      <c r="G520" s="58">
        <v>9</v>
      </c>
      <c r="H520" s="1">
        <v>0</v>
      </c>
      <c r="I520" s="58">
        <v>0</v>
      </c>
      <c r="J520" s="58">
        <v>0</v>
      </c>
      <c r="K520" s="58">
        <v>0</v>
      </c>
      <c r="L520" s="58">
        <v>0</v>
      </c>
      <c r="M520" s="58">
        <v>0</v>
      </c>
      <c r="N520" s="58">
        <v>0</v>
      </c>
      <c r="O520" s="58">
        <v>0</v>
      </c>
      <c r="P520" s="58">
        <v>0</v>
      </c>
      <c r="Q520" s="58">
        <v>0</v>
      </c>
      <c r="R520" s="58">
        <v>0</v>
      </c>
      <c r="S520" s="58">
        <v>1</v>
      </c>
      <c r="T520" s="58">
        <v>0</v>
      </c>
      <c r="U520" s="58">
        <v>0</v>
      </c>
      <c r="V520" s="58">
        <v>0</v>
      </c>
      <c r="W520" s="58">
        <v>0</v>
      </c>
      <c r="X520" s="58">
        <v>0</v>
      </c>
      <c r="Y520" s="58">
        <v>0</v>
      </c>
      <c r="Z520" s="58">
        <v>0</v>
      </c>
      <c r="AA520" s="58">
        <v>0</v>
      </c>
      <c r="AB520" s="58">
        <v>0</v>
      </c>
      <c r="AC520" s="58">
        <v>3</v>
      </c>
      <c r="AD520" s="58">
        <v>0</v>
      </c>
      <c r="AE520" s="58">
        <v>0</v>
      </c>
      <c r="AF520" s="58">
        <v>0</v>
      </c>
      <c r="AG520" s="58" t="str">
        <f>VLOOKUP(BHRAF201920[[#This Row],[OrgID]],'Practice Panel'!$A$14:$F$129,4,FALSE)</f>
        <v>Barking</v>
      </c>
      <c r="AH520" s="58" t="str">
        <f>VLOOKUP(BHRAF201920[[#This Row],[OrgID]],'Practice Panel'!$A$14:$F$129,6,FALSE)</f>
        <v>West One</v>
      </c>
    </row>
    <row r="521" spans="1:34">
      <c r="A521" s="1" t="s">
        <v>406</v>
      </c>
      <c r="B521" s="57">
        <v>44136</v>
      </c>
      <c r="C521" s="57">
        <v>44139</v>
      </c>
      <c r="D521" s="1" t="s">
        <v>264</v>
      </c>
      <c r="E521" s="58">
        <v>805</v>
      </c>
      <c r="F521" s="58">
        <v>16</v>
      </c>
      <c r="G521" s="58">
        <v>15</v>
      </c>
      <c r="H521" s="1">
        <v>1</v>
      </c>
      <c r="I521" s="58">
        <v>1</v>
      </c>
      <c r="J521" s="58">
        <v>0</v>
      </c>
      <c r="K521" s="58">
        <v>0</v>
      </c>
      <c r="L521" s="58">
        <v>0</v>
      </c>
      <c r="M521" s="58">
        <v>0</v>
      </c>
      <c r="N521" s="58">
        <v>0</v>
      </c>
      <c r="O521" s="58">
        <v>0</v>
      </c>
      <c r="P521" s="58">
        <v>0</v>
      </c>
      <c r="Q521" s="58">
        <v>0</v>
      </c>
      <c r="R521" s="58">
        <v>0</v>
      </c>
      <c r="S521" s="58">
        <v>0</v>
      </c>
      <c r="T521" s="58">
        <v>0</v>
      </c>
      <c r="U521" s="58">
        <v>2</v>
      </c>
      <c r="V521" s="58">
        <v>0</v>
      </c>
      <c r="W521" s="58">
        <v>0</v>
      </c>
      <c r="X521" s="58">
        <v>0</v>
      </c>
      <c r="Y521" s="58">
        <v>0</v>
      </c>
      <c r="Z521" s="58">
        <v>0</v>
      </c>
      <c r="AA521" s="58">
        <v>0</v>
      </c>
      <c r="AB521" s="58">
        <v>0</v>
      </c>
      <c r="AC521" s="58">
        <v>4</v>
      </c>
      <c r="AD521" s="58">
        <v>0</v>
      </c>
      <c r="AE521" s="58">
        <v>0</v>
      </c>
      <c r="AF521" s="58">
        <v>0</v>
      </c>
      <c r="AG521" s="58" t="str">
        <f>VLOOKUP(BHRAF201920[[#This Row],[OrgID]],'Practice Panel'!$A$14:$F$129,4,FALSE)</f>
        <v>Havering</v>
      </c>
      <c r="AH521" s="58" t="str">
        <f>VLOOKUP(BHRAF201920[[#This Row],[OrgID]],'Practice Panel'!$A$14:$F$129,6,FALSE)</f>
        <v>Havering North</v>
      </c>
    </row>
    <row r="522" spans="1:34">
      <c r="A522" s="1" t="s">
        <v>406</v>
      </c>
      <c r="B522" s="57">
        <v>44136</v>
      </c>
      <c r="C522" s="57">
        <v>44139</v>
      </c>
      <c r="D522" s="1" t="s">
        <v>236</v>
      </c>
      <c r="E522" s="58">
        <v>2734</v>
      </c>
      <c r="F522" s="58">
        <v>121</v>
      </c>
      <c r="G522" s="58">
        <v>120</v>
      </c>
      <c r="H522" s="1">
        <v>1</v>
      </c>
      <c r="I522" s="58">
        <v>0</v>
      </c>
      <c r="J522" s="58">
        <v>0</v>
      </c>
      <c r="K522" s="58">
        <v>0</v>
      </c>
      <c r="L522" s="58">
        <v>0</v>
      </c>
      <c r="M522" s="58">
        <v>0</v>
      </c>
      <c r="N522" s="58">
        <v>0</v>
      </c>
      <c r="O522" s="58">
        <v>0</v>
      </c>
      <c r="P522" s="58">
        <v>0</v>
      </c>
      <c r="Q522" s="58">
        <v>0</v>
      </c>
      <c r="R522" s="58">
        <v>0</v>
      </c>
      <c r="S522" s="58">
        <v>0</v>
      </c>
      <c r="T522" s="58">
        <v>0</v>
      </c>
      <c r="U522" s="58">
        <v>2</v>
      </c>
      <c r="V522" s="58">
        <v>0</v>
      </c>
      <c r="W522" s="58">
        <v>0</v>
      </c>
      <c r="X522" s="58">
        <v>0</v>
      </c>
      <c r="Y522" s="58">
        <v>0</v>
      </c>
      <c r="Z522" s="58">
        <v>0</v>
      </c>
      <c r="AA522" s="58">
        <v>0</v>
      </c>
      <c r="AB522" s="58">
        <v>0</v>
      </c>
      <c r="AC522" s="58">
        <v>6</v>
      </c>
      <c r="AD522" s="58">
        <v>0</v>
      </c>
      <c r="AE522" s="58">
        <v>0</v>
      </c>
      <c r="AF522" s="58">
        <v>0</v>
      </c>
      <c r="AG522" s="58" t="str">
        <f>VLOOKUP(BHRAF201920[[#This Row],[OrgID]],'Practice Panel'!$A$14:$F$129,4,FALSE)</f>
        <v>Havering</v>
      </c>
      <c r="AH522" s="58" t="str">
        <f>VLOOKUP(BHRAF201920[[#This Row],[OrgID]],'Practice Panel'!$A$14:$F$129,6,FALSE)</f>
        <v>Havering Crest</v>
      </c>
    </row>
    <row r="523" spans="1:34">
      <c r="A523" s="1" t="s">
        <v>406</v>
      </c>
      <c r="B523" s="57">
        <v>44136</v>
      </c>
      <c r="C523" s="57">
        <v>44139</v>
      </c>
      <c r="D523" s="1" t="s">
        <v>288</v>
      </c>
      <c r="E523" s="58">
        <v>4169</v>
      </c>
      <c r="F523" s="58">
        <v>27</v>
      </c>
      <c r="G523" s="58">
        <v>26</v>
      </c>
      <c r="H523" s="1">
        <v>1</v>
      </c>
      <c r="I523" s="58">
        <v>1</v>
      </c>
      <c r="J523" s="58">
        <v>0</v>
      </c>
      <c r="K523" s="58">
        <v>0</v>
      </c>
      <c r="L523" s="58">
        <v>0</v>
      </c>
      <c r="M523" s="58">
        <v>0</v>
      </c>
      <c r="N523" s="58">
        <v>0</v>
      </c>
      <c r="O523" s="58">
        <v>0</v>
      </c>
      <c r="P523" s="58">
        <v>0</v>
      </c>
      <c r="Q523" s="58">
        <v>0</v>
      </c>
      <c r="R523" s="58">
        <v>0</v>
      </c>
      <c r="S523" s="58">
        <v>0</v>
      </c>
      <c r="T523" s="58">
        <v>0</v>
      </c>
      <c r="U523" s="58">
        <v>2</v>
      </c>
      <c r="V523" s="58">
        <v>0</v>
      </c>
      <c r="W523" s="58">
        <v>0</v>
      </c>
      <c r="X523" s="58">
        <v>0</v>
      </c>
      <c r="Y523" s="58">
        <v>0</v>
      </c>
      <c r="Z523" s="58">
        <v>0</v>
      </c>
      <c r="AA523" s="58">
        <v>0</v>
      </c>
      <c r="AB523" s="58">
        <v>0</v>
      </c>
      <c r="AC523" s="58">
        <v>8</v>
      </c>
      <c r="AD523" s="58">
        <v>0</v>
      </c>
      <c r="AE523" s="58">
        <v>0</v>
      </c>
      <c r="AF523" s="58">
        <v>0</v>
      </c>
      <c r="AG523" s="58" t="str">
        <f>VLOOKUP(BHRAF201920[[#This Row],[OrgID]],'Practice Panel'!$A$14:$F$129,4,FALSE)</f>
        <v>Havering</v>
      </c>
      <c r="AH523" s="58" t="str">
        <f>VLOOKUP(BHRAF201920[[#This Row],[OrgID]],'Practice Panel'!$A$14:$F$129,6,FALSE)</f>
        <v>Havering South</v>
      </c>
    </row>
    <row r="524" spans="1:34">
      <c r="A524" s="1" t="s">
        <v>406</v>
      </c>
      <c r="B524" s="57">
        <v>44136</v>
      </c>
      <c r="C524" s="57">
        <v>44139</v>
      </c>
      <c r="D524" s="1" t="s">
        <v>278</v>
      </c>
      <c r="E524" s="58">
        <v>5541</v>
      </c>
      <c r="F524" s="58">
        <v>33</v>
      </c>
      <c r="G524" s="58">
        <v>32</v>
      </c>
      <c r="H524" s="1">
        <v>1</v>
      </c>
      <c r="I524" s="58">
        <v>0</v>
      </c>
      <c r="J524" s="58">
        <v>0</v>
      </c>
      <c r="K524" s="58">
        <v>0</v>
      </c>
      <c r="L524" s="58">
        <v>0</v>
      </c>
      <c r="M524" s="58">
        <v>0</v>
      </c>
      <c r="N524" s="58">
        <v>0</v>
      </c>
      <c r="O524" s="58">
        <v>0</v>
      </c>
      <c r="P524" s="58">
        <v>0</v>
      </c>
      <c r="Q524" s="58">
        <v>0</v>
      </c>
      <c r="R524" s="58">
        <v>0</v>
      </c>
      <c r="S524" s="58">
        <v>0</v>
      </c>
      <c r="T524" s="58">
        <v>0</v>
      </c>
      <c r="U524" s="58">
        <v>1</v>
      </c>
      <c r="V524" s="58">
        <v>0</v>
      </c>
      <c r="W524" s="58">
        <v>0</v>
      </c>
      <c r="X524" s="58">
        <v>0</v>
      </c>
      <c r="Y524" s="58">
        <v>0</v>
      </c>
      <c r="Z524" s="58">
        <v>0</v>
      </c>
      <c r="AA524" s="58">
        <v>0</v>
      </c>
      <c r="AB524" s="58">
        <v>0</v>
      </c>
      <c r="AC524" s="58">
        <v>23</v>
      </c>
      <c r="AD524" s="58">
        <v>0</v>
      </c>
      <c r="AE524" s="58">
        <v>0</v>
      </c>
      <c r="AF524" s="58">
        <v>0</v>
      </c>
      <c r="AG524" s="58" t="str">
        <f>VLOOKUP(BHRAF201920[[#This Row],[OrgID]],'Practice Panel'!$A$14:$F$129,4,FALSE)</f>
        <v>Havering</v>
      </c>
      <c r="AH524" s="58" t="str">
        <f>VLOOKUP(BHRAF201920[[#This Row],[OrgID]],'Practice Panel'!$A$14:$F$129,6,FALSE)</f>
        <v>Havering North</v>
      </c>
    </row>
    <row r="525" spans="1:34">
      <c r="A525" s="1" t="s">
        <v>406</v>
      </c>
      <c r="B525" s="57">
        <v>44136</v>
      </c>
      <c r="C525" s="57">
        <v>44139</v>
      </c>
      <c r="D525" s="1" t="s">
        <v>388</v>
      </c>
      <c r="E525" s="58">
        <v>7269</v>
      </c>
      <c r="F525" s="58">
        <v>34</v>
      </c>
      <c r="G525" s="58">
        <v>34</v>
      </c>
      <c r="H525" s="1">
        <v>0</v>
      </c>
      <c r="I525" s="58">
        <v>0</v>
      </c>
      <c r="J525" s="58">
        <v>0</v>
      </c>
      <c r="K525" s="58">
        <v>0</v>
      </c>
      <c r="L525" s="58">
        <v>0</v>
      </c>
      <c r="M525" s="58">
        <v>0</v>
      </c>
      <c r="N525" s="58">
        <v>0</v>
      </c>
      <c r="O525" s="58">
        <v>0</v>
      </c>
      <c r="P525" s="58">
        <v>0</v>
      </c>
      <c r="Q525" s="58">
        <v>0</v>
      </c>
      <c r="R525" s="58">
        <v>0</v>
      </c>
      <c r="S525" s="58">
        <v>0</v>
      </c>
      <c r="T525" s="58">
        <v>0</v>
      </c>
      <c r="U525" s="58">
        <v>4</v>
      </c>
      <c r="V525" s="58">
        <v>0</v>
      </c>
      <c r="W525" s="58">
        <v>0</v>
      </c>
      <c r="X525" s="58">
        <v>0</v>
      </c>
      <c r="Y525" s="58">
        <v>0</v>
      </c>
      <c r="Z525" s="58">
        <v>0</v>
      </c>
      <c r="AA525" s="58">
        <v>0</v>
      </c>
      <c r="AB525" s="58">
        <v>0</v>
      </c>
      <c r="AC525" s="58">
        <v>4</v>
      </c>
      <c r="AD525" s="58">
        <v>0</v>
      </c>
      <c r="AE525" s="58">
        <v>0</v>
      </c>
      <c r="AF525" s="58">
        <v>0</v>
      </c>
      <c r="AG525" s="58" t="str">
        <f>VLOOKUP(BHRAF201920[[#This Row],[OrgID]],'Practice Panel'!$A$14:$F$129,4,FALSE)</f>
        <v>Redbridge</v>
      </c>
      <c r="AH525" s="58" t="str">
        <f>VLOOKUP(BHRAF201920[[#This Row],[OrgID]],'Practice Panel'!$A$14:$F$129,6,FALSE)</f>
        <v>Loxford</v>
      </c>
    </row>
    <row r="526" spans="1:34">
      <c r="A526" s="1" t="s">
        <v>406</v>
      </c>
      <c r="B526" s="57">
        <v>44136</v>
      </c>
      <c r="C526" s="57">
        <v>44139</v>
      </c>
      <c r="D526" s="1" t="s">
        <v>246</v>
      </c>
      <c r="E526" s="58">
        <v>2529</v>
      </c>
      <c r="F526" s="58">
        <v>61</v>
      </c>
      <c r="G526" s="58">
        <v>61</v>
      </c>
      <c r="H526" s="1">
        <v>0</v>
      </c>
      <c r="I526" s="58">
        <v>0</v>
      </c>
      <c r="J526" s="58">
        <v>0</v>
      </c>
      <c r="K526" s="58">
        <v>0</v>
      </c>
      <c r="L526" s="58">
        <v>0</v>
      </c>
      <c r="M526" s="58">
        <v>0</v>
      </c>
      <c r="N526" s="58">
        <v>0</v>
      </c>
      <c r="O526" s="58">
        <v>0</v>
      </c>
      <c r="P526" s="58">
        <v>0</v>
      </c>
      <c r="Q526" s="58">
        <v>0</v>
      </c>
      <c r="R526" s="58">
        <v>0</v>
      </c>
      <c r="S526" s="58">
        <v>0</v>
      </c>
      <c r="T526" s="58">
        <v>0</v>
      </c>
      <c r="U526" s="58">
        <v>1</v>
      </c>
      <c r="V526" s="58">
        <v>0</v>
      </c>
      <c r="W526" s="58">
        <v>0</v>
      </c>
      <c r="X526" s="58">
        <v>0</v>
      </c>
      <c r="Y526" s="58">
        <v>0</v>
      </c>
      <c r="Z526" s="58">
        <v>0</v>
      </c>
      <c r="AA526" s="58">
        <v>0</v>
      </c>
      <c r="AB526" s="58">
        <v>0</v>
      </c>
      <c r="AC526" s="58">
        <v>6</v>
      </c>
      <c r="AD526" s="58">
        <v>0</v>
      </c>
      <c r="AE526" s="58">
        <v>0</v>
      </c>
      <c r="AF526" s="58">
        <v>0</v>
      </c>
      <c r="AG526" s="58" t="str">
        <f>VLOOKUP(BHRAF201920[[#This Row],[OrgID]],'Practice Panel'!$A$14:$F$129,4,FALSE)</f>
        <v>Havering</v>
      </c>
      <c r="AH526" s="58" t="str">
        <f>VLOOKUP(BHRAF201920[[#This Row],[OrgID]],'Practice Panel'!$A$14:$F$129,6,FALSE)</f>
        <v>Havering Crest</v>
      </c>
    </row>
    <row r="527" spans="1:34">
      <c r="A527" s="1" t="s">
        <v>406</v>
      </c>
      <c r="B527" s="57">
        <v>44136</v>
      </c>
      <c r="C527" s="57">
        <v>44139</v>
      </c>
      <c r="D527" s="1" t="s">
        <v>262</v>
      </c>
      <c r="E527" s="58">
        <v>1383</v>
      </c>
      <c r="F527" s="58">
        <v>4</v>
      </c>
      <c r="G527" s="58">
        <v>4</v>
      </c>
      <c r="H527" s="1">
        <v>0</v>
      </c>
      <c r="I527" s="58">
        <v>0</v>
      </c>
      <c r="J527" s="58">
        <v>0</v>
      </c>
      <c r="K527" s="58">
        <v>0</v>
      </c>
      <c r="L527" s="58">
        <v>0</v>
      </c>
      <c r="M527" s="58">
        <v>0</v>
      </c>
      <c r="N527" s="58">
        <v>0</v>
      </c>
      <c r="O527" s="58">
        <v>0</v>
      </c>
      <c r="P527" s="58">
        <v>0</v>
      </c>
      <c r="Q527" s="58">
        <v>0</v>
      </c>
      <c r="R527" s="58">
        <v>0</v>
      </c>
      <c r="S527" s="58">
        <v>0</v>
      </c>
      <c r="T527" s="58">
        <v>0</v>
      </c>
      <c r="U527" s="58">
        <v>1</v>
      </c>
      <c r="V527" s="58">
        <v>0</v>
      </c>
      <c r="W527" s="58">
        <v>0</v>
      </c>
      <c r="X527" s="58">
        <v>0</v>
      </c>
      <c r="Y527" s="58">
        <v>0</v>
      </c>
      <c r="Z527" s="58">
        <v>0</v>
      </c>
      <c r="AA527" s="58">
        <v>0</v>
      </c>
      <c r="AB527" s="58">
        <v>0</v>
      </c>
      <c r="AC527" s="58">
        <v>3</v>
      </c>
      <c r="AD527" s="58">
        <v>0</v>
      </c>
      <c r="AE527" s="58">
        <v>0</v>
      </c>
      <c r="AF527" s="58">
        <v>0</v>
      </c>
      <c r="AG527" s="58" t="str">
        <f>VLOOKUP(BHRAF201920[[#This Row],[OrgID]],'Practice Panel'!$A$14:$F$129,4,FALSE)</f>
        <v>Havering</v>
      </c>
      <c r="AH527" s="58" t="str">
        <f>VLOOKUP(BHRAF201920[[#This Row],[OrgID]],'Practice Panel'!$A$14:$F$129,6,FALSE)</f>
        <v>Havering North</v>
      </c>
    </row>
    <row r="528" spans="1:34">
      <c r="A528" s="1" t="s">
        <v>406</v>
      </c>
      <c r="B528" s="57">
        <v>44136</v>
      </c>
      <c r="C528" s="57">
        <v>44139</v>
      </c>
      <c r="D528" s="1" t="s">
        <v>336</v>
      </c>
      <c r="E528" s="58">
        <v>1095</v>
      </c>
      <c r="F528" s="58">
        <v>5</v>
      </c>
      <c r="G528" s="58">
        <v>5</v>
      </c>
      <c r="H528" s="1">
        <v>0</v>
      </c>
      <c r="I528" s="58">
        <v>0</v>
      </c>
      <c r="J528" s="58">
        <v>0</v>
      </c>
      <c r="K528" s="58">
        <v>0</v>
      </c>
      <c r="L528" s="58">
        <v>0</v>
      </c>
      <c r="M528" s="58">
        <v>0</v>
      </c>
      <c r="N528" s="58">
        <v>0</v>
      </c>
      <c r="O528" s="58">
        <v>0</v>
      </c>
      <c r="P528" s="58">
        <v>0</v>
      </c>
      <c r="Q528" s="58">
        <v>0</v>
      </c>
      <c r="R528" s="58">
        <v>0</v>
      </c>
      <c r="S528" s="58">
        <v>0</v>
      </c>
      <c r="T528" s="58">
        <v>0</v>
      </c>
      <c r="U528" s="58">
        <v>1</v>
      </c>
      <c r="V528" s="58">
        <v>0</v>
      </c>
      <c r="W528" s="58">
        <v>0</v>
      </c>
      <c r="X528" s="58">
        <v>0</v>
      </c>
      <c r="Y528" s="58">
        <v>0</v>
      </c>
      <c r="Z528" s="58">
        <v>0</v>
      </c>
      <c r="AA528" s="58">
        <v>0</v>
      </c>
      <c r="AB528" s="58">
        <v>0</v>
      </c>
      <c r="AC528" s="58">
        <v>4</v>
      </c>
      <c r="AD528" s="58">
        <v>0</v>
      </c>
      <c r="AE528" s="58">
        <v>0</v>
      </c>
      <c r="AF528" s="58">
        <v>0</v>
      </c>
      <c r="AG528" s="58" t="str">
        <f>VLOOKUP(BHRAF201920[[#This Row],[OrgID]],'Practice Panel'!$A$14:$F$129,4,FALSE)</f>
        <v>Redbridge</v>
      </c>
      <c r="AH528" s="58" t="str">
        <f>VLOOKUP(BHRAF201920[[#This Row],[OrgID]],'Practice Panel'!$A$14:$F$129,6,FALSE)</f>
        <v>Fairlop</v>
      </c>
    </row>
    <row r="529" spans="1:34">
      <c r="A529" s="1" t="s">
        <v>406</v>
      </c>
      <c r="B529" s="57">
        <v>44136</v>
      </c>
      <c r="C529" s="57">
        <v>44139</v>
      </c>
      <c r="D529" s="1" t="s">
        <v>342</v>
      </c>
      <c r="E529" s="58">
        <v>1059</v>
      </c>
      <c r="F529" s="58">
        <v>6</v>
      </c>
      <c r="G529" s="58">
        <v>6</v>
      </c>
      <c r="H529" s="1">
        <v>0</v>
      </c>
      <c r="I529" s="58">
        <v>0</v>
      </c>
      <c r="J529" s="58">
        <v>0</v>
      </c>
      <c r="K529" s="58">
        <v>0</v>
      </c>
      <c r="L529" s="58">
        <v>0</v>
      </c>
      <c r="M529" s="58">
        <v>0</v>
      </c>
      <c r="N529" s="58">
        <v>0</v>
      </c>
      <c r="O529" s="58">
        <v>0</v>
      </c>
      <c r="P529" s="58">
        <v>0</v>
      </c>
      <c r="Q529" s="58">
        <v>0</v>
      </c>
      <c r="R529" s="58">
        <v>0</v>
      </c>
      <c r="S529" s="58">
        <v>0</v>
      </c>
      <c r="T529" s="58">
        <v>0</v>
      </c>
      <c r="U529" s="58">
        <v>1</v>
      </c>
      <c r="V529" s="58">
        <v>0</v>
      </c>
      <c r="W529" s="58">
        <v>0</v>
      </c>
      <c r="X529" s="58">
        <v>0</v>
      </c>
      <c r="Y529" s="58">
        <v>0</v>
      </c>
      <c r="Z529" s="58">
        <v>0</v>
      </c>
      <c r="AA529" s="58">
        <v>0</v>
      </c>
      <c r="AB529" s="58">
        <v>0</v>
      </c>
      <c r="AC529" s="58">
        <v>5</v>
      </c>
      <c r="AD529" s="58">
        <v>0</v>
      </c>
      <c r="AE529" s="58">
        <v>0</v>
      </c>
      <c r="AF529" s="58">
        <v>0</v>
      </c>
      <c r="AG529" s="58" t="str">
        <f>VLOOKUP(BHRAF201920[[#This Row],[OrgID]],'Practice Panel'!$A$14:$F$129,4,FALSE)</f>
        <v>Redbridge</v>
      </c>
      <c r="AH529" s="58" t="str">
        <f>VLOOKUP(BHRAF201920[[#This Row],[OrgID]],'Practice Panel'!$A$14:$F$129,6,FALSE)</f>
        <v>Fairlop</v>
      </c>
    </row>
    <row r="530" spans="1:34">
      <c r="A530" s="1" t="s">
        <v>406</v>
      </c>
      <c r="B530" s="57">
        <v>44136</v>
      </c>
      <c r="C530" s="57">
        <v>44139</v>
      </c>
      <c r="D530" s="1" t="s">
        <v>296</v>
      </c>
      <c r="E530" s="58">
        <v>8856</v>
      </c>
      <c r="F530" s="58">
        <v>70</v>
      </c>
      <c r="G530" s="58">
        <v>70</v>
      </c>
      <c r="H530" s="1">
        <v>0</v>
      </c>
      <c r="I530" s="58">
        <v>0</v>
      </c>
      <c r="J530" s="58">
        <v>0</v>
      </c>
      <c r="K530" s="58">
        <v>0</v>
      </c>
      <c r="L530" s="58">
        <v>0</v>
      </c>
      <c r="M530" s="58">
        <v>0</v>
      </c>
      <c r="N530" s="58">
        <v>0</v>
      </c>
      <c r="O530" s="58">
        <v>0</v>
      </c>
      <c r="P530" s="58">
        <v>0</v>
      </c>
      <c r="Q530" s="58">
        <v>0</v>
      </c>
      <c r="R530" s="58">
        <v>0</v>
      </c>
      <c r="S530" s="58">
        <v>0</v>
      </c>
      <c r="T530" s="58">
        <v>0</v>
      </c>
      <c r="U530" s="58">
        <v>3</v>
      </c>
      <c r="V530" s="58">
        <v>0</v>
      </c>
      <c r="W530" s="58">
        <v>0</v>
      </c>
      <c r="X530" s="58">
        <v>0</v>
      </c>
      <c r="Y530" s="58">
        <v>0</v>
      </c>
      <c r="Z530" s="58">
        <v>0</v>
      </c>
      <c r="AA530" s="58">
        <v>0</v>
      </c>
      <c r="AB530" s="58">
        <v>0</v>
      </c>
      <c r="AC530" s="58">
        <v>15</v>
      </c>
      <c r="AD530" s="58">
        <v>0</v>
      </c>
      <c r="AE530" s="58">
        <v>0</v>
      </c>
      <c r="AF530" s="58">
        <v>0</v>
      </c>
      <c r="AG530" s="58" t="str">
        <f>VLOOKUP(BHRAF201920[[#This Row],[OrgID]],'Practice Panel'!$A$14:$F$129,4,FALSE)</f>
        <v>Havering</v>
      </c>
      <c r="AH530" s="58" t="str">
        <f>VLOOKUP(BHRAF201920[[#This Row],[OrgID]],'Practice Panel'!$A$14:$F$129,6,FALSE)</f>
        <v>Havering South</v>
      </c>
    </row>
    <row r="531" spans="1:34">
      <c r="A531" s="1" t="s">
        <v>406</v>
      </c>
      <c r="B531" s="57">
        <v>44136</v>
      </c>
      <c r="C531" s="57">
        <v>44139</v>
      </c>
      <c r="D531" s="1" t="s">
        <v>36</v>
      </c>
      <c r="E531" s="58">
        <v>2840</v>
      </c>
      <c r="F531" s="58">
        <v>35</v>
      </c>
      <c r="G531" s="58">
        <v>35</v>
      </c>
      <c r="H531" s="1">
        <v>0</v>
      </c>
      <c r="I531" s="58">
        <v>0</v>
      </c>
      <c r="J531" s="58">
        <v>0</v>
      </c>
      <c r="K531" s="58">
        <v>0</v>
      </c>
      <c r="L531" s="58">
        <v>0</v>
      </c>
      <c r="M531" s="58">
        <v>0</v>
      </c>
      <c r="N531" s="58">
        <v>0</v>
      </c>
      <c r="O531" s="58">
        <v>0</v>
      </c>
      <c r="P531" s="58">
        <v>0</v>
      </c>
      <c r="Q531" s="58">
        <v>0</v>
      </c>
      <c r="R531" s="58">
        <v>0</v>
      </c>
      <c r="S531" s="58">
        <v>0</v>
      </c>
      <c r="T531" s="58">
        <v>0</v>
      </c>
      <c r="U531" s="58">
        <v>1</v>
      </c>
      <c r="V531" s="58">
        <v>1</v>
      </c>
      <c r="W531" s="58">
        <v>0</v>
      </c>
      <c r="X531" s="58">
        <v>0</v>
      </c>
      <c r="Y531" s="58">
        <v>0</v>
      </c>
      <c r="Z531" s="58">
        <v>0</v>
      </c>
      <c r="AA531" s="58">
        <v>0</v>
      </c>
      <c r="AB531" s="58">
        <v>0</v>
      </c>
      <c r="AC531" s="58">
        <v>7</v>
      </c>
      <c r="AD531" s="58">
        <v>0</v>
      </c>
      <c r="AE531" s="58">
        <v>1</v>
      </c>
      <c r="AF531" s="58">
        <v>0</v>
      </c>
      <c r="AG531" s="58" t="str">
        <f>VLOOKUP(BHRAF201920[[#This Row],[OrgID]],'Practice Panel'!$A$14:$F$129,4,FALSE)</f>
        <v>Barking</v>
      </c>
      <c r="AH531" s="58" t="str">
        <f>VLOOKUP(BHRAF201920[[#This Row],[OrgID]],'Practice Panel'!$A$14:$F$129,6,FALSE)</f>
        <v>East One</v>
      </c>
    </row>
    <row r="532" spans="1:34">
      <c r="A532" s="1" t="s">
        <v>406</v>
      </c>
      <c r="B532" s="57">
        <v>44136</v>
      </c>
      <c r="C532" s="57">
        <v>44139</v>
      </c>
      <c r="D532" s="1" t="s">
        <v>258</v>
      </c>
      <c r="E532" s="58">
        <v>3558</v>
      </c>
      <c r="F532" s="58">
        <v>13</v>
      </c>
      <c r="G532" s="58">
        <v>13</v>
      </c>
      <c r="H532" s="1">
        <v>0</v>
      </c>
      <c r="I532" s="58">
        <v>0</v>
      </c>
      <c r="J532" s="58">
        <v>0</v>
      </c>
      <c r="K532" s="58">
        <v>0</v>
      </c>
      <c r="L532" s="58">
        <v>0</v>
      </c>
      <c r="M532" s="58">
        <v>0</v>
      </c>
      <c r="N532" s="58">
        <v>0</v>
      </c>
      <c r="O532" s="58">
        <v>0</v>
      </c>
      <c r="P532" s="58">
        <v>0</v>
      </c>
      <c r="Q532" s="58">
        <v>0</v>
      </c>
      <c r="R532" s="58">
        <v>0</v>
      </c>
      <c r="S532" s="58">
        <v>0</v>
      </c>
      <c r="T532" s="58">
        <v>0</v>
      </c>
      <c r="U532" s="58">
        <v>2</v>
      </c>
      <c r="V532" s="58">
        <v>0</v>
      </c>
      <c r="W532" s="58">
        <v>0</v>
      </c>
      <c r="X532" s="58">
        <v>0</v>
      </c>
      <c r="Y532" s="58">
        <v>0</v>
      </c>
      <c r="Z532" s="58">
        <v>0</v>
      </c>
      <c r="AA532" s="58">
        <v>0</v>
      </c>
      <c r="AB532" s="58">
        <v>0</v>
      </c>
      <c r="AC532" s="58">
        <v>12</v>
      </c>
      <c r="AD532" s="58">
        <v>0</v>
      </c>
      <c r="AE532" s="58">
        <v>0</v>
      </c>
      <c r="AF532" s="58">
        <v>0</v>
      </c>
      <c r="AG532" s="58" t="str">
        <f>VLOOKUP(BHRAF201920[[#This Row],[OrgID]],'Practice Panel'!$A$14:$F$129,4,FALSE)</f>
        <v>Havering</v>
      </c>
      <c r="AH532" s="58" t="str">
        <f>VLOOKUP(BHRAF201920[[#This Row],[OrgID]],'Practice Panel'!$A$14:$F$129,6,FALSE)</f>
        <v>Havering North</v>
      </c>
    </row>
    <row r="533" spans="1:34">
      <c r="A533" s="1" t="s">
        <v>406</v>
      </c>
      <c r="B533" s="57">
        <v>44136</v>
      </c>
      <c r="C533" s="57">
        <v>44139</v>
      </c>
      <c r="D533" s="1" t="s">
        <v>290</v>
      </c>
      <c r="E533" s="58">
        <v>6042</v>
      </c>
      <c r="F533" s="58">
        <v>78</v>
      </c>
      <c r="G533" s="58">
        <v>78</v>
      </c>
      <c r="H533" s="1">
        <v>0</v>
      </c>
      <c r="I533" s="58">
        <v>0</v>
      </c>
      <c r="J533" s="58">
        <v>0</v>
      </c>
      <c r="K533" s="58">
        <v>0</v>
      </c>
      <c r="L533" s="58">
        <v>0</v>
      </c>
      <c r="M533" s="58">
        <v>0</v>
      </c>
      <c r="N533" s="58">
        <v>0</v>
      </c>
      <c r="O533" s="58">
        <v>0</v>
      </c>
      <c r="P533" s="58">
        <v>0</v>
      </c>
      <c r="Q533" s="58">
        <v>0</v>
      </c>
      <c r="R533" s="58">
        <v>0</v>
      </c>
      <c r="S533" s="58">
        <v>0</v>
      </c>
      <c r="T533" s="58">
        <v>0</v>
      </c>
      <c r="U533" s="58">
        <v>3</v>
      </c>
      <c r="V533" s="58">
        <v>1</v>
      </c>
      <c r="W533" s="58">
        <v>0</v>
      </c>
      <c r="X533" s="58">
        <v>0</v>
      </c>
      <c r="Y533" s="58">
        <v>0</v>
      </c>
      <c r="Z533" s="58">
        <v>0</v>
      </c>
      <c r="AA533" s="58">
        <v>0</v>
      </c>
      <c r="AB533" s="58">
        <v>0</v>
      </c>
      <c r="AC533" s="58">
        <v>19</v>
      </c>
      <c r="AD533" s="58">
        <v>0</v>
      </c>
      <c r="AE533" s="58">
        <v>1</v>
      </c>
      <c r="AF533" s="58">
        <v>0</v>
      </c>
      <c r="AG533" s="58" t="str">
        <f>VLOOKUP(BHRAF201920[[#This Row],[OrgID]],'Practice Panel'!$A$14:$F$129,4,FALSE)</f>
        <v>Havering</v>
      </c>
      <c r="AH533" s="58" t="str">
        <f>VLOOKUP(BHRAF201920[[#This Row],[OrgID]],'Practice Panel'!$A$14:$F$129,6,FALSE)</f>
        <v>Havering South</v>
      </c>
    </row>
    <row r="534" spans="1:34">
      <c r="A534" s="1" t="s">
        <v>406</v>
      </c>
      <c r="B534" s="57">
        <v>44136</v>
      </c>
      <c r="C534" s="57">
        <v>44139</v>
      </c>
      <c r="D534" s="1" t="s">
        <v>272</v>
      </c>
      <c r="E534" s="58">
        <v>4736</v>
      </c>
      <c r="F534" s="58">
        <v>18</v>
      </c>
      <c r="G534" s="58">
        <v>18</v>
      </c>
      <c r="H534" s="1">
        <v>0</v>
      </c>
      <c r="I534" s="58">
        <v>0</v>
      </c>
      <c r="J534" s="58">
        <v>0</v>
      </c>
      <c r="K534" s="58">
        <v>0</v>
      </c>
      <c r="L534" s="58">
        <v>0</v>
      </c>
      <c r="M534" s="58">
        <v>0</v>
      </c>
      <c r="N534" s="58">
        <v>0</v>
      </c>
      <c r="O534" s="58">
        <v>0</v>
      </c>
      <c r="P534" s="58">
        <v>0</v>
      </c>
      <c r="Q534" s="58">
        <v>0</v>
      </c>
      <c r="R534" s="58">
        <v>0</v>
      </c>
      <c r="S534" s="58">
        <v>0</v>
      </c>
      <c r="T534" s="58">
        <v>0</v>
      </c>
      <c r="U534" s="58">
        <v>3</v>
      </c>
      <c r="V534" s="58">
        <v>0</v>
      </c>
      <c r="W534" s="58">
        <v>0</v>
      </c>
      <c r="X534" s="58">
        <v>0</v>
      </c>
      <c r="Y534" s="58">
        <v>0</v>
      </c>
      <c r="Z534" s="58">
        <v>0</v>
      </c>
      <c r="AA534" s="58">
        <v>0</v>
      </c>
      <c r="AB534" s="58">
        <v>0</v>
      </c>
      <c r="AC534" s="58">
        <v>23</v>
      </c>
      <c r="AD534" s="58">
        <v>0</v>
      </c>
      <c r="AE534" s="58">
        <v>0</v>
      </c>
      <c r="AF534" s="58">
        <v>0</v>
      </c>
      <c r="AG534" s="58" t="str">
        <f>VLOOKUP(BHRAF201920[[#This Row],[OrgID]],'Practice Panel'!$A$14:$F$129,4,FALSE)</f>
        <v>Havering</v>
      </c>
      <c r="AH534" s="58" t="str">
        <f>VLOOKUP(BHRAF201920[[#This Row],[OrgID]],'Practice Panel'!$A$14:$F$129,6,FALSE)</f>
        <v>Havering North</v>
      </c>
    </row>
    <row r="535" spans="1:34">
      <c r="A535" s="1" t="s">
        <v>406</v>
      </c>
      <c r="B535" s="57">
        <v>44136</v>
      </c>
      <c r="C535" s="57">
        <v>44139</v>
      </c>
      <c r="D535" s="1" t="s">
        <v>81</v>
      </c>
      <c r="E535" s="58">
        <v>5322</v>
      </c>
      <c r="F535" s="58">
        <v>3</v>
      </c>
      <c r="G535" s="58">
        <v>3</v>
      </c>
      <c r="H535" s="1">
        <v>0</v>
      </c>
      <c r="I535" s="58">
        <v>0</v>
      </c>
      <c r="J535" s="58">
        <v>0</v>
      </c>
      <c r="K535" s="58">
        <v>0</v>
      </c>
      <c r="L535" s="58">
        <v>0</v>
      </c>
      <c r="M535" s="58">
        <v>0</v>
      </c>
      <c r="N535" s="58">
        <v>0</v>
      </c>
      <c r="O535" s="58">
        <v>0</v>
      </c>
      <c r="P535" s="58">
        <v>0</v>
      </c>
      <c r="Q535" s="58">
        <v>0</v>
      </c>
      <c r="R535" s="58">
        <v>0</v>
      </c>
      <c r="S535" s="58">
        <v>0</v>
      </c>
      <c r="T535" s="58">
        <v>0</v>
      </c>
      <c r="U535" s="58">
        <v>1</v>
      </c>
      <c r="V535" s="58">
        <v>0</v>
      </c>
      <c r="W535" s="58">
        <v>0</v>
      </c>
      <c r="X535" s="58">
        <v>0</v>
      </c>
      <c r="Y535" s="58">
        <v>0</v>
      </c>
      <c r="Z535" s="58">
        <v>0</v>
      </c>
      <c r="AA535" s="58">
        <v>0</v>
      </c>
      <c r="AB535" s="58">
        <v>0</v>
      </c>
      <c r="AC535" s="58">
        <v>4</v>
      </c>
      <c r="AD535" s="58">
        <v>0</v>
      </c>
      <c r="AE535" s="58">
        <v>0</v>
      </c>
      <c r="AF535" s="58">
        <v>0</v>
      </c>
      <c r="AG535" s="58" t="str">
        <f>VLOOKUP(BHRAF201920[[#This Row],[OrgID]],'Practice Panel'!$A$14:$F$129,4,FALSE)</f>
        <v>Barking</v>
      </c>
      <c r="AH535" s="58" t="str">
        <f>VLOOKUP(BHRAF201920[[#This Row],[OrgID]],'Practice Panel'!$A$14:$F$129,6,FALSE)</f>
        <v>North</v>
      </c>
    </row>
    <row r="536" spans="1:34">
      <c r="A536" s="1" t="s">
        <v>406</v>
      </c>
      <c r="B536" s="57">
        <v>44136</v>
      </c>
      <c r="C536" s="57">
        <v>44139</v>
      </c>
      <c r="D536" s="1" t="s">
        <v>42</v>
      </c>
      <c r="E536" s="58">
        <v>1168</v>
      </c>
      <c r="F536" s="58">
        <v>47</v>
      </c>
      <c r="G536" s="58">
        <v>47</v>
      </c>
      <c r="H536" s="1">
        <v>0</v>
      </c>
      <c r="I536" s="58">
        <v>0</v>
      </c>
      <c r="J536" s="58">
        <v>0</v>
      </c>
      <c r="K536" s="58">
        <v>0</v>
      </c>
      <c r="L536" s="58">
        <v>0</v>
      </c>
      <c r="M536" s="58">
        <v>0</v>
      </c>
      <c r="N536" s="58">
        <v>0</v>
      </c>
      <c r="O536" s="58">
        <v>0</v>
      </c>
      <c r="P536" s="58">
        <v>0</v>
      </c>
      <c r="Q536" s="58">
        <v>0</v>
      </c>
      <c r="R536" s="58">
        <v>0</v>
      </c>
      <c r="S536" s="58">
        <v>1</v>
      </c>
      <c r="T536" s="58">
        <v>0</v>
      </c>
      <c r="U536" s="58">
        <v>1</v>
      </c>
      <c r="V536" s="58">
        <v>0</v>
      </c>
      <c r="W536" s="58">
        <v>0</v>
      </c>
      <c r="X536" s="58">
        <v>0</v>
      </c>
      <c r="Y536" s="58">
        <v>0</v>
      </c>
      <c r="Z536" s="58">
        <v>0</v>
      </c>
      <c r="AA536" s="58">
        <v>0</v>
      </c>
      <c r="AB536" s="58">
        <v>0</v>
      </c>
      <c r="AC536" s="58">
        <v>6</v>
      </c>
      <c r="AD536" s="58">
        <v>0</v>
      </c>
      <c r="AE536" s="58">
        <v>0</v>
      </c>
      <c r="AF536" s="58">
        <v>0</v>
      </c>
      <c r="AG536" s="58" t="str">
        <f>VLOOKUP(BHRAF201920[[#This Row],[OrgID]],'Practice Panel'!$A$14:$F$129,4,FALSE)</f>
        <v>Barking</v>
      </c>
      <c r="AH536" s="58" t="str">
        <f>VLOOKUP(BHRAF201920[[#This Row],[OrgID]],'Practice Panel'!$A$14:$F$129,6,FALSE)</f>
        <v>East One</v>
      </c>
    </row>
    <row r="537" spans="1:34">
      <c r="A537" s="1" t="s">
        <v>406</v>
      </c>
      <c r="B537" s="57">
        <v>44136</v>
      </c>
      <c r="C537" s="57">
        <v>44139</v>
      </c>
      <c r="D537" s="1" t="s">
        <v>304</v>
      </c>
      <c r="E537" s="58">
        <v>1542</v>
      </c>
      <c r="F537" s="58">
        <v>37</v>
      </c>
      <c r="G537" s="58">
        <v>37</v>
      </c>
      <c r="H537" s="1">
        <v>0</v>
      </c>
      <c r="I537" s="58">
        <v>0</v>
      </c>
      <c r="J537" s="58">
        <v>0</v>
      </c>
      <c r="K537" s="58">
        <v>0</v>
      </c>
      <c r="L537" s="58">
        <v>0</v>
      </c>
      <c r="M537" s="58">
        <v>0</v>
      </c>
      <c r="N537" s="58">
        <v>0</v>
      </c>
      <c r="O537" s="58">
        <v>0</v>
      </c>
      <c r="P537" s="58">
        <v>0</v>
      </c>
      <c r="Q537" s="58">
        <v>0</v>
      </c>
      <c r="R537" s="58">
        <v>0</v>
      </c>
      <c r="S537" s="58">
        <v>0</v>
      </c>
      <c r="T537" s="58">
        <v>0</v>
      </c>
      <c r="U537" s="58">
        <v>1</v>
      </c>
      <c r="V537" s="58">
        <v>0</v>
      </c>
      <c r="W537" s="58">
        <v>0</v>
      </c>
      <c r="X537" s="58">
        <v>0</v>
      </c>
      <c r="Y537" s="58">
        <v>0</v>
      </c>
      <c r="Z537" s="58">
        <v>0</v>
      </c>
      <c r="AA537" s="58">
        <v>0</v>
      </c>
      <c r="AB537" s="58">
        <v>0</v>
      </c>
      <c r="AC537" s="58">
        <v>1</v>
      </c>
      <c r="AD537" s="58">
        <v>0</v>
      </c>
      <c r="AE537" s="58">
        <v>0</v>
      </c>
      <c r="AF537" s="58">
        <v>0</v>
      </c>
      <c r="AG537" s="58" t="str">
        <f>VLOOKUP(BHRAF201920[[#This Row],[OrgID]],'Practice Panel'!$A$14:$F$129,4,FALSE)</f>
        <v>Havering</v>
      </c>
      <c r="AH537" s="58" t="str">
        <f>VLOOKUP(BHRAF201920[[#This Row],[OrgID]],'Practice Panel'!$A$14:$F$129,6,FALSE)</f>
        <v>Havering South</v>
      </c>
    </row>
    <row r="538" spans="1:34">
      <c r="A538" s="1" t="s">
        <v>406</v>
      </c>
      <c r="B538" s="57">
        <v>44136</v>
      </c>
      <c r="C538" s="57">
        <v>44139</v>
      </c>
      <c r="D538" s="1" t="s">
        <v>51</v>
      </c>
      <c r="E538" s="58">
        <v>3165</v>
      </c>
      <c r="F538" s="58">
        <v>34</v>
      </c>
      <c r="G538" s="58">
        <v>34</v>
      </c>
      <c r="H538" s="1">
        <v>0</v>
      </c>
      <c r="I538" s="58">
        <v>0</v>
      </c>
      <c r="J538" s="58">
        <v>0</v>
      </c>
      <c r="K538" s="58">
        <v>0</v>
      </c>
      <c r="L538" s="58">
        <v>0</v>
      </c>
      <c r="M538" s="58">
        <v>0</v>
      </c>
      <c r="N538" s="58">
        <v>0</v>
      </c>
      <c r="O538" s="58">
        <v>0</v>
      </c>
      <c r="P538" s="58">
        <v>0</v>
      </c>
      <c r="Q538" s="58">
        <v>0</v>
      </c>
      <c r="R538" s="58">
        <v>0</v>
      </c>
      <c r="S538" s="58">
        <v>0</v>
      </c>
      <c r="T538" s="58">
        <v>0</v>
      </c>
      <c r="U538" s="58">
        <v>1</v>
      </c>
      <c r="V538" s="58">
        <v>0</v>
      </c>
      <c r="W538" s="58">
        <v>0</v>
      </c>
      <c r="X538" s="58">
        <v>0</v>
      </c>
      <c r="Y538" s="58">
        <v>0</v>
      </c>
      <c r="Z538" s="58">
        <v>0</v>
      </c>
      <c r="AA538" s="58">
        <v>0</v>
      </c>
      <c r="AB538" s="58">
        <v>0</v>
      </c>
      <c r="AC538" s="58">
        <v>8</v>
      </c>
      <c r="AD538" s="58">
        <v>0</v>
      </c>
      <c r="AE538" s="58">
        <v>0</v>
      </c>
      <c r="AF538" s="58">
        <v>0</v>
      </c>
      <c r="AG538" s="58" t="str">
        <f>VLOOKUP(BHRAF201920[[#This Row],[OrgID]],'Practice Panel'!$A$14:$F$129,4,FALSE)</f>
        <v>Barking</v>
      </c>
      <c r="AH538" s="58" t="str">
        <f>VLOOKUP(BHRAF201920[[#This Row],[OrgID]],'Practice Panel'!$A$14:$F$129,6,FALSE)</f>
        <v>New West</v>
      </c>
    </row>
    <row r="539" spans="1:34">
      <c r="A539" s="1" t="s">
        <v>406</v>
      </c>
      <c r="B539" s="57">
        <v>44136</v>
      </c>
      <c r="C539" s="57">
        <v>44139</v>
      </c>
      <c r="D539" s="1" t="s">
        <v>248</v>
      </c>
      <c r="E539" s="58">
        <v>3743</v>
      </c>
      <c r="F539" s="58">
        <v>0</v>
      </c>
      <c r="G539" s="58">
        <v>0</v>
      </c>
      <c r="H539" s="1">
        <v>0</v>
      </c>
      <c r="I539" s="58">
        <v>0</v>
      </c>
      <c r="J539" s="58">
        <v>0</v>
      </c>
      <c r="K539" s="58">
        <v>0</v>
      </c>
      <c r="L539" s="58">
        <v>0</v>
      </c>
      <c r="M539" s="58">
        <v>0</v>
      </c>
      <c r="N539" s="58">
        <v>0</v>
      </c>
      <c r="O539" s="58">
        <v>0</v>
      </c>
      <c r="P539" s="58">
        <v>0</v>
      </c>
      <c r="Q539" s="58">
        <v>0</v>
      </c>
      <c r="R539" s="58">
        <v>0</v>
      </c>
      <c r="S539" s="58">
        <v>0</v>
      </c>
      <c r="T539" s="58">
        <v>0</v>
      </c>
      <c r="U539" s="58">
        <v>0</v>
      </c>
      <c r="V539" s="58">
        <v>0</v>
      </c>
      <c r="W539" s="58">
        <v>2</v>
      </c>
      <c r="X539" s="58">
        <v>0</v>
      </c>
      <c r="Y539" s="58">
        <v>0</v>
      </c>
      <c r="Z539" s="58">
        <v>1</v>
      </c>
      <c r="AA539" s="58">
        <v>0</v>
      </c>
      <c r="AB539" s="58">
        <v>0</v>
      </c>
      <c r="AC539" s="58">
        <v>2</v>
      </c>
      <c r="AD539" s="58">
        <v>0</v>
      </c>
      <c r="AE539" s="58">
        <v>0</v>
      </c>
      <c r="AF539" s="58">
        <v>0</v>
      </c>
      <c r="AG539" s="58" t="str">
        <f>VLOOKUP(BHRAF201920[[#This Row],[OrgID]],'Practice Panel'!$A$14:$F$129,4,FALSE)</f>
        <v>Havering</v>
      </c>
      <c r="AH539" s="58" t="str">
        <f>VLOOKUP(BHRAF201920[[#This Row],[OrgID]],'Practice Panel'!$A$14:$F$129,6,FALSE)</f>
        <v>Havering Crest</v>
      </c>
    </row>
    <row r="540" spans="1:34">
      <c r="A540" s="1" t="s">
        <v>406</v>
      </c>
      <c r="B540" s="57">
        <v>44136</v>
      </c>
      <c r="C540" s="57">
        <v>44139</v>
      </c>
      <c r="D540" s="1" t="s">
        <v>314</v>
      </c>
      <c r="E540" s="58">
        <v>3716</v>
      </c>
      <c r="F540" s="58">
        <v>42</v>
      </c>
      <c r="G540" s="58">
        <v>39</v>
      </c>
      <c r="H540" s="1">
        <v>1</v>
      </c>
      <c r="I540" s="58">
        <v>0</v>
      </c>
      <c r="J540" s="58">
        <v>0</v>
      </c>
      <c r="K540" s="58">
        <v>0</v>
      </c>
      <c r="L540" s="58">
        <v>0</v>
      </c>
      <c r="M540" s="58">
        <v>0</v>
      </c>
      <c r="N540" s="58">
        <v>0</v>
      </c>
      <c r="O540" s="58">
        <v>0</v>
      </c>
      <c r="P540" s="58">
        <v>0</v>
      </c>
      <c r="Q540" s="58">
        <v>6</v>
      </c>
      <c r="R540" s="58">
        <v>0</v>
      </c>
      <c r="S540" s="58">
        <v>0</v>
      </c>
      <c r="T540" s="58">
        <v>0</v>
      </c>
      <c r="U540" s="58">
        <v>0</v>
      </c>
      <c r="V540" s="58">
        <v>0</v>
      </c>
      <c r="W540" s="58">
        <v>6</v>
      </c>
      <c r="X540" s="58">
        <v>4</v>
      </c>
      <c r="Y540" s="58">
        <v>3</v>
      </c>
      <c r="Z540" s="58">
        <v>6</v>
      </c>
      <c r="AA540" s="58">
        <v>0</v>
      </c>
      <c r="AB540" s="58">
        <v>0</v>
      </c>
      <c r="AC540" s="58">
        <v>6</v>
      </c>
      <c r="AD540" s="58">
        <v>0</v>
      </c>
      <c r="AE540" s="58">
        <v>0</v>
      </c>
      <c r="AF540" s="58">
        <v>0</v>
      </c>
      <c r="AG540" s="58" t="str">
        <f>VLOOKUP(BHRAF201920[[#This Row],[OrgID]],'Practice Panel'!$A$14:$F$129,4,FALSE)</f>
        <v>Havering</v>
      </c>
      <c r="AH540" s="58" t="str">
        <f>VLOOKUP(BHRAF201920[[#This Row],[OrgID]],'Practice Panel'!$A$14:$F$129,6,FALSE)</f>
        <v>Havering South</v>
      </c>
    </row>
    <row r="541" spans="1:34">
      <c r="A541" s="1" t="s">
        <v>406</v>
      </c>
      <c r="B541" s="57">
        <v>44136</v>
      </c>
      <c r="C541" s="57">
        <v>44139</v>
      </c>
      <c r="D541" s="1" t="s">
        <v>53</v>
      </c>
      <c r="E541" s="58">
        <v>1782</v>
      </c>
      <c r="F541" s="58">
        <v>34</v>
      </c>
      <c r="G541" s="58">
        <v>32</v>
      </c>
      <c r="H541" s="1">
        <v>2</v>
      </c>
      <c r="I541" s="58">
        <v>0</v>
      </c>
      <c r="J541" s="58">
        <v>1</v>
      </c>
      <c r="K541" s="58">
        <v>0</v>
      </c>
      <c r="L541" s="58">
        <v>0</v>
      </c>
      <c r="M541" s="58">
        <v>0</v>
      </c>
      <c r="N541" s="58">
        <v>0</v>
      </c>
      <c r="O541" s="58">
        <v>1</v>
      </c>
      <c r="P541" s="58">
        <v>0</v>
      </c>
      <c r="Q541" s="58">
        <v>1</v>
      </c>
      <c r="R541" s="58">
        <v>1</v>
      </c>
      <c r="S541" s="58">
        <v>0</v>
      </c>
      <c r="T541" s="58">
        <v>0</v>
      </c>
      <c r="U541" s="58">
        <v>0</v>
      </c>
      <c r="V541" s="58">
        <v>0</v>
      </c>
      <c r="W541" s="58">
        <v>0</v>
      </c>
      <c r="X541" s="58">
        <v>0</v>
      </c>
      <c r="Y541" s="58">
        <v>0</v>
      </c>
      <c r="Z541" s="58">
        <v>0</v>
      </c>
      <c r="AA541" s="58">
        <v>0</v>
      </c>
      <c r="AB541" s="58">
        <v>0</v>
      </c>
      <c r="AC541" s="58">
        <v>5</v>
      </c>
      <c r="AD541" s="58">
        <v>0</v>
      </c>
      <c r="AE541" s="58">
        <v>0</v>
      </c>
      <c r="AF541" s="58">
        <v>0</v>
      </c>
      <c r="AG541" s="58" t="str">
        <f>VLOOKUP(BHRAF201920[[#This Row],[OrgID]],'Practice Panel'!$A$14:$F$129,4,FALSE)</f>
        <v>Barking</v>
      </c>
      <c r="AH541" s="58" t="str">
        <f>VLOOKUP(BHRAF201920[[#This Row],[OrgID]],'Practice Panel'!$A$14:$F$129,6,FALSE)</f>
        <v>New West</v>
      </c>
    </row>
    <row r="542" spans="1:34">
      <c r="A542" s="1" t="s">
        <v>406</v>
      </c>
      <c r="B542" s="57">
        <v>44136</v>
      </c>
      <c r="C542" s="57">
        <v>44139</v>
      </c>
      <c r="D542" s="1" t="s">
        <v>396</v>
      </c>
      <c r="E542" s="58">
        <v>6667</v>
      </c>
      <c r="F542" s="58">
        <v>189</v>
      </c>
      <c r="G542" s="58">
        <v>160</v>
      </c>
      <c r="H542" s="1">
        <v>29</v>
      </c>
      <c r="I542" s="58">
        <v>0</v>
      </c>
      <c r="J542" s="58">
        <v>1</v>
      </c>
      <c r="K542" s="58">
        <v>0</v>
      </c>
      <c r="L542" s="58">
        <v>0</v>
      </c>
      <c r="M542" s="58">
        <v>1</v>
      </c>
      <c r="N542" s="58">
        <v>0</v>
      </c>
      <c r="O542" s="58">
        <v>1</v>
      </c>
      <c r="P542" s="58">
        <v>0</v>
      </c>
      <c r="Q542" s="58">
        <v>0</v>
      </c>
      <c r="R542" s="58">
        <v>1</v>
      </c>
      <c r="S542" s="58">
        <v>0</v>
      </c>
      <c r="T542" s="58">
        <v>0</v>
      </c>
      <c r="U542" s="58">
        <v>3</v>
      </c>
      <c r="V542" s="58">
        <v>1</v>
      </c>
      <c r="W542" s="58">
        <v>1</v>
      </c>
      <c r="X542" s="58">
        <v>1</v>
      </c>
      <c r="Y542" s="58">
        <v>1</v>
      </c>
      <c r="Z542" s="58">
        <v>1</v>
      </c>
      <c r="AA542" s="58">
        <v>0</v>
      </c>
      <c r="AB542" s="58">
        <v>0</v>
      </c>
      <c r="AC542" s="58">
        <v>8</v>
      </c>
      <c r="AD542" s="58">
        <v>0</v>
      </c>
      <c r="AE542" s="58">
        <v>1</v>
      </c>
      <c r="AF542" s="58">
        <v>0</v>
      </c>
      <c r="AG542" s="58" t="str">
        <f>VLOOKUP(BHRAF201920[[#This Row],[OrgID]],'Practice Panel'!$A$14:$F$129,4,FALSE)</f>
        <v>Redbridge</v>
      </c>
      <c r="AH542" s="58" t="str">
        <f>VLOOKUP(BHRAF201920[[#This Row],[OrgID]],'Practice Panel'!$A$14:$F$129,6,FALSE)</f>
        <v>NewCross Alliance</v>
      </c>
    </row>
    <row r="543" spans="1:34">
      <c r="A543" s="1" t="s">
        <v>406</v>
      </c>
      <c r="B543" s="57">
        <v>44136</v>
      </c>
      <c r="C543" s="57">
        <v>44139</v>
      </c>
      <c r="D543" s="1" t="s">
        <v>282</v>
      </c>
      <c r="E543" s="58">
        <v>911</v>
      </c>
      <c r="F543" s="58">
        <v>30</v>
      </c>
      <c r="G543" s="58">
        <v>30</v>
      </c>
      <c r="H543" s="1">
        <v>0</v>
      </c>
      <c r="I543" s="58">
        <v>0</v>
      </c>
      <c r="J543" s="58">
        <v>1</v>
      </c>
      <c r="K543" s="58">
        <v>0</v>
      </c>
      <c r="L543" s="58">
        <v>0</v>
      </c>
      <c r="M543" s="58">
        <v>1</v>
      </c>
      <c r="N543" s="58">
        <v>0</v>
      </c>
      <c r="O543" s="58">
        <v>1</v>
      </c>
      <c r="P543" s="58">
        <v>0</v>
      </c>
      <c r="Q543" s="58">
        <v>0</v>
      </c>
      <c r="R543" s="58">
        <v>1</v>
      </c>
      <c r="S543" s="58">
        <v>0</v>
      </c>
      <c r="T543" s="58">
        <v>0</v>
      </c>
      <c r="U543" s="58">
        <v>0</v>
      </c>
      <c r="V543" s="58">
        <v>0</v>
      </c>
      <c r="W543" s="58">
        <v>1</v>
      </c>
      <c r="X543" s="58">
        <v>1</v>
      </c>
      <c r="Y543" s="58">
        <v>1</v>
      </c>
      <c r="Z543" s="58">
        <v>1</v>
      </c>
      <c r="AA543" s="58">
        <v>0</v>
      </c>
      <c r="AB543" s="58">
        <v>0</v>
      </c>
      <c r="AC543" s="58">
        <v>2</v>
      </c>
      <c r="AD543" s="58">
        <v>0</v>
      </c>
      <c r="AE543" s="58">
        <v>0</v>
      </c>
      <c r="AF543" s="58">
        <v>0</v>
      </c>
      <c r="AG543" s="58" t="str">
        <f>VLOOKUP(BHRAF201920[[#This Row],[OrgID]],'Practice Panel'!$A$14:$F$129,4,FALSE)</f>
        <v>Havering</v>
      </c>
      <c r="AH543" s="58" t="str">
        <f>VLOOKUP(BHRAF201920[[#This Row],[OrgID]],'Practice Panel'!$A$14:$F$129,6,FALSE)</f>
        <v>Havering North</v>
      </c>
    </row>
    <row r="544" spans="1:34">
      <c r="A544" s="1" t="s">
        <v>406</v>
      </c>
      <c r="B544" s="57">
        <v>44136</v>
      </c>
      <c r="C544" s="57">
        <v>44139</v>
      </c>
      <c r="D544" s="1" t="s">
        <v>280</v>
      </c>
      <c r="E544" s="58">
        <v>2184</v>
      </c>
      <c r="F544" s="58">
        <v>40</v>
      </c>
      <c r="G544" s="58">
        <v>39</v>
      </c>
      <c r="H544" s="1">
        <v>1</v>
      </c>
      <c r="I544" s="58">
        <v>0</v>
      </c>
      <c r="J544" s="58">
        <v>1</v>
      </c>
      <c r="K544" s="58">
        <v>0</v>
      </c>
      <c r="L544" s="58">
        <v>1</v>
      </c>
      <c r="M544" s="58">
        <v>1</v>
      </c>
      <c r="N544" s="58">
        <v>0</v>
      </c>
      <c r="O544" s="58">
        <v>1</v>
      </c>
      <c r="P544" s="58">
        <v>0</v>
      </c>
      <c r="Q544" s="58">
        <v>0</v>
      </c>
      <c r="R544" s="58">
        <v>1</v>
      </c>
      <c r="S544" s="58">
        <v>0</v>
      </c>
      <c r="T544" s="58">
        <v>0</v>
      </c>
      <c r="U544" s="58">
        <v>0</v>
      </c>
      <c r="V544" s="58">
        <v>0</v>
      </c>
      <c r="W544" s="58">
        <v>1</v>
      </c>
      <c r="X544" s="58">
        <v>0</v>
      </c>
      <c r="Y544" s="58">
        <v>0</v>
      </c>
      <c r="Z544" s="58">
        <v>0</v>
      </c>
      <c r="AA544" s="58">
        <v>0</v>
      </c>
      <c r="AB544" s="58">
        <v>0</v>
      </c>
      <c r="AC544" s="58">
        <v>7</v>
      </c>
      <c r="AD544" s="58">
        <v>0</v>
      </c>
      <c r="AE544" s="58">
        <v>0</v>
      </c>
      <c r="AF544" s="58">
        <v>0</v>
      </c>
      <c r="AG544" s="58" t="str">
        <f>VLOOKUP(BHRAF201920[[#This Row],[OrgID]],'Practice Panel'!$A$14:$F$129,4,FALSE)</f>
        <v>Havering</v>
      </c>
      <c r="AH544" s="58" t="str">
        <f>VLOOKUP(BHRAF201920[[#This Row],[OrgID]],'Practice Panel'!$A$14:$F$129,6,FALSE)</f>
        <v>Havering North</v>
      </c>
    </row>
    <row r="545" spans="1:34">
      <c r="A545" s="1" t="s">
        <v>406</v>
      </c>
      <c r="B545" s="57">
        <v>44136</v>
      </c>
      <c r="C545" s="57">
        <v>44139</v>
      </c>
      <c r="D545" s="1" t="s">
        <v>368</v>
      </c>
      <c r="E545" s="58">
        <v>901</v>
      </c>
      <c r="F545" s="58">
        <v>21</v>
      </c>
      <c r="G545" s="58">
        <v>20</v>
      </c>
      <c r="H545" s="1">
        <v>1</v>
      </c>
      <c r="I545" s="58">
        <v>1</v>
      </c>
      <c r="J545" s="58">
        <v>3</v>
      </c>
      <c r="K545" s="58">
        <v>2</v>
      </c>
      <c r="L545" s="58">
        <v>2</v>
      </c>
      <c r="M545" s="58">
        <v>3</v>
      </c>
      <c r="N545" s="58">
        <v>0</v>
      </c>
      <c r="O545" s="58">
        <v>3</v>
      </c>
      <c r="P545" s="58">
        <v>0</v>
      </c>
      <c r="Q545" s="58">
        <v>2</v>
      </c>
      <c r="R545" s="58">
        <v>3</v>
      </c>
      <c r="S545" s="58">
        <v>1</v>
      </c>
      <c r="T545" s="58">
        <v>0</v>
      </c>
      <c r="U545" s="58">
        <v>0</v>
      </c>
      <c r="V545" s="58">
        <v>0</v>
      </c>
      <c r="W545" s="58">
        <v>2</v>
      </c>
      <c r="X545" s="58">
        <v>1</v>
      </c>
      <c r="Y545" s="58">
        <v>1</v>
      </c>
      <c r="Z545" s="58">
        <v>1</v>
      </c>
      <c r="AA545" s="58">
        <v>0</v>
      </c>
      <c r="AB545" s="58">
        <v>0</v>
      </c>
      <c r="AC545" s="58">
        <v>6</v>
      </c>
      <c r="AD545" s="58">
        <v>1</v>
      </c>
      <c r="AE545" s="58">
        <v>0</v>
      </c>
      <c r="AF545" s="58">
        <v>0</v>
      </c>
      <c r="AG545" s="58" t="str">
        <f>VLOOKUP(BHRAF201920[[#This Row],[OrgID]],'Practice Panel'!$A$14:$F$129,4,FALSE)</f>
        <v>Redbridge</v>
      </c>
      <c r="AH545" s="58" t="str">
        <f>VLOOKUP(BHRAF201920[[#This Row],[OrgID]],'Practice Panel'!$A$14:$F$129,6,FALSE)</f>
        <v>Wanstead &amp; Woodford</v>
      </c>
    </row>
    <row r="546" spans="1:34">
      <c r="A546" s="1" t="s">
        <v>406</v>
      </c>
      <c r="B546" s="57">
        <v>44136</v>
      </c>
      <c r="C546" s="57">
        <v>44139</v>
      </c>
      <c r="D546" s="1" t="s">
        <v>378</v>
      </c>
      <c r="E546" s="58">
        <v>1534</v>
      </c>
      <c r="F546" s="58">
        <v>212</v>
      </c>
      <c r="G546" s="58">
        <v>212</v>
      </c>
      <c r="H546" s="1">
        <v>0</v>
      </c>
      <c r="I546" s="58">
        <v>0</v>
      </c>
      <c r="J546" s="58">
        <v>1</v>
      </c>
      <c r="K546" s="58">
        <v>1</v>
      </c>
      <c r="L546" s="58">
        <v>1</v>
      </c>
      <c r="M546" s="58">
        <v>1</v>
      </c>
      <c r="N546" s="58">
        <v>0</v>
      </c>
      <c r="O546" s="58">
        <v>1</v>
      </c>
      <c r="P546" s="58">
        <v>0</v>
      </c>
      <c r="Q546" s="58">
        <v>0</v>
      </c>
      <c r="R546" s="58">
        <v>1</v>
      </c>
      <c r="S546" s="58">
        <v>0</v>
      </c>
      <c r="T546" s="58">
        <v>0</v>
      </c>
      <c r="U546" s="58">
        <v>0</v>
      </c>
      <c r="V546" s="58">
        <v>0</v>
      </c>
      <c r="W546" s="58">
        <v>0</v>
      </c>
      <c r="X546" s="58">
        <v>0</v>
      </c>
      <c r="Y546" s="58">
        <v>0</v>
      </c>
      <c r="Z546" s="58">
        <v>0</v>
      </c>
      <c r="AA546" s="58">
        <v>0</v>
      </c>
      <c r="AB546" s="58">
        <v>0</v>
      </c>
      <c r="AC546" s="58">
        <v>10</v>
      </c>
      <c r="AD546" s="58">
        <v>1</v>
      </c>
      <c r="AE546" s="58">
        <v>0</v>
      </c>
      <c r="AF546" s="58">
        <v>0</v>
      </c>
      <c r="AG546" s="58" t="str">
        <f>VLOOKUP(BHRAF201920[[#This Row],[OrgID]],'Practice Panel'!$A$14:$F$129,4,FALSE)</f>
        <v>Redbridge</v>
      </c>
      <c r="AH546" s="58" t="str">
        <f>VLOOKUP(BHRAF201920[[#This Row],[OrgID]],'Practice Panel'!$A$14:$F$129,6,FALSE)</f>
        <v>Wanstead &amp; Woodford</v>
      </c>
    </row>
    <row r="547" spans="1:34">
      <c r="A547" s="1" t="s">
        <v>406</v>
      </c>
      <c r="B547" s="57">
        <v>44136</v>
      </c>
      <c r="C547" s="57">
        <v>44139</v>
      </c>
      <c r="D547" s="1" t="s">
        <v>252</v>
      </c>
      <c r="E547" s="58">
        <v>4872</v>
      </c>
      <c r="F547" s="58">
        <v>7</v>
      </c>
      <c r="G547" s="58">
        <v>7</v>
      </c>
      <c r="H547" s="1">
        <v>0</v>
      </c>
      <c r="I547" s="58">
        <v>0</v>
      </c>
      <c r="J547" s="58">
        <v>1</v>
      </c>
      <c r="K547" s="58">
        <v>1</v>
      </c>
      <c r="L547" s="58">
        <v>1</v>
      </c>
      <c r="M547" s="58">
        <v>1</v>
      </c>
      <c r="N547" s="58">
        <v>0</v>
      </c>
      <c r="O547" s="58">
        <v>1</v>
      </c>
      <c r="P547" s="58">
        <v>0</v>
      </c>
      <c r="Q547" s="58">
        <v>1</v>
      </c>
      <c r="R547" s="58">
        <v>1</v>
      </c>
      <c r="S547" s="58">
        <v>1</v>
      </c>
      <c r="T547" s="58">
        <v>0</v>
      </c>
      <c r="U547" s="58">
        <v>4</v>
      </c>
      <c r="V547" s="58">
        <v>0</v>
      </c>
      <c r="W547" s="58">
        <v>1</v>
      </c>
      <c r="X547" s="58">
        <v>0</v>
      </c>
      <c r="Y547" s="58">
        <v>1</v>
      </c>
      <c r="Z547" s="58">
        <v>1</v>
      </c>
      <c r="AA547" s="58">
        <v>0</v>
      </c>
      <c r="AB547" s="58">
        <v>0</v>
      </c>
      <c r="AC547" s="58">
        <v>10</v>
      </c>
      <c r="AD547" s="58">
        <v>1</v>
      </c>
      <c r="AE547" s="58">
        <v>0</v>
      </c>
      <c r="AF547" s="58">
        <v>0</v>
      </c>
      <c r="AG547" s="58" t="str">
        <f>VLOOKUP(BHRAF201920[[#This Row],[OrgID]],'Practice Panel'!$A$14:$F$129,4,FALSE)</f>
        <v>Havering</v>
      </c>
      <c r="AH547" s="58" t="str">
        <f>VLOOKUP(BHRAF201920[[#This Row],[OrgID]],'Practice Panel'!$A$14:$F$129,6,FALSE)</f>
        <v>Havering Marshall</v>
      </c>
    </row>
    <row r="548" spans="1:34">
      <c r="A548" s="1" t="s">
        <v>406</v>
      </c>
      <c r="B548" s="57">
        <v>44136</v>
      </c>
      <c r="C548" s="57">
        <v>44139</v>
      </c>
      <c r="D548" s="1" t="s">
        <v>268</v>
      </c>
      <c r="E548" s="58">
        <v>2905</v>
      </c>
      <c r="F548" s="58">
        <v>11</v>
      </c>
      <c r="G548" s="58">
        <v>10</v>
      </c>
      <c r="H548" s="1">
        <v>1</v>
      </c>
      <c r="I548" s="58">
        <v>0</v>
      </c>
      <c r="J548" s="58">
        <v>1</v>
      </c>
      <c r="K548" s="58">
        <v>1</v>
      </c>
      <c r="L548" s="58">
        <v>1</v>
      </c>
      <c r="M548" s="58">
        <v>1</v>
      </c>
      <c r="N548" s="58">
        <v>0</v>
      </c>
      <c r="O548" s="58">
        <v>1</v>
      </c>
      <c r="P548" s="58">
        <v>0</v>
      </c>
      <c r="Q548" s="58">
        <v>1</v>
      </c>
      <c r="R548" s="58">
        <v>1</v>
      </c>
      <c r="S548" s="58">
        <v>0</v>
      </c>
      <c r="T548" s="58">
        <v>0</v>
      </c>
      <c r="U548" s="58">
        <v>1</v>
      </c>
      <c r="V548" s="58">
        <v>1</v>
      </c>
      <c r="W548" s="58">
        <v>0</v>
      </c>
      <c r="X548" s="58">
        <v>0</v>
      </c>
      <c r="Y548" s="58">
        <v>0</v>
      </c>
      <c r="Z548" s="58">
        <v>0</v>
      </c>
      <c r="AA548" s="58">
        <v>0</v>
      </c>
      <c r="AB548" s="58">
        <v>0</v>
      </c>
      <c r="AC548" s="58">
        <v>4</v>
      </c>
      <c r="AD548" s="58">
        <v>1</v>
      </c>
      <c r="AE548" s="58">
        <v>1</v>
      </c>
      <c r="AF548" s="58">
        <v>0</v>
      </c>
      <c r="AG548" s="58" t="str">
        <f>VLOOKUP(BHRAF201920[[#This Row],[OrgID]],'Practice Panel'!$A$14:$F$129,4,FALSE)</f>
        <v>Havering</v>
      </c>
      <c r="AH548" s="58" t="str">
        <f>VLOOKUP(BHRAF201920[[#This Row],[OrgID]],'Practice Panel'!$A$14:$F$129,6,FALSE)</f>
        <v>Havering North</v>
      </c>
    </row>
    <row r="549" spans="1:34">
      <c r="A549" s="1" t="s">
        <v>406</v>
      </c>
      <c r="B549" s="57">
        <v>44136</v>
      </c>
      <c r="C549" s="57">
        <v>44139</v>
      </c>
      <c r="D549" s="1" t="s">
        <v>308</v>
      </c>
      <c r="E549" s="58">
        <v>4755</v>
      </c>
      <c r="F549" s="58">
        <v>58</v>
      </c>
      <c r="G549" s="58">
        <v>58</v>
      </c>
      <c r="H549" s="1">
        <v>0</v>
      </c>
      <c r="I549" s="58">
        <v>0</v>
      </c>
      <c r="J549" s="58">
        <v>1</v>
      </c>
      <c r="K549" s="58">
        <v>1</v>
      </c>
      <c r="L549" s="58">
        <v>1</v>
      </c>
      <c r="M549" s="58">
        <v>1</v>
      </c>
      <c r="N549" s="58">
        <v>0</v>
      </c>
      <c r="O549" s="58">
        <v>1</v>
      </c>
      <c r="P549" s="58">
        <v>0</v>
      </c>
      <c r="Q549" s="58">
        <v>1</v>
      </c>
      <c r="R549" s="58">
        <v>1</v>
      </c>
      <c r="S549" s="58">
        <v>0</v>
      </c>
      <c r="T549" s="58">
        <v>0</v>
      </c>
      <c r="U549" s="58">
        <v>0</v>
      </c>
      <c r="V549" s="58">
        <v>0</v>
      </c>
      <c r="W549" s="58">
        <v>0</v>
      </c>
      <c r="X549" s="58">
        <v>0</v>
      </c>
      <c r="Y549" s="58">
        <v>0</v>
      </c>
      <c r="Z549" s="58">
        <v>0</v>
      </c>
      <c r="AA549" s="58">
        <v>0</v>
      </c>
      <c r="AB549" s="58">
        <v>0</v>
      </c>
      <c r="AC549" s="58">
        <v>12</v>
      </c>
      <c r="AD549" s="58">
        <v>1</v>
      </c>
      <c r="AE549" s="58">
        <v>0</v>
      </c>
      <c r="AF549" s="58">
        <v>0</v>
      </c>
      <c r="AG549" s="58" t="str">
        <f>VLOOKUP(BHRAF201920[[#This Row],[OrgID]],'Practice Panel'!$A$14:$F$129,4,FALSE)</f>
        <v>Havering</v>
      </c>
      <c r="AH549" s="58" t="str">
        <f>VLOOKUP(BHRAF201920[[#This Row],[OrgID]],'Practice Panel'!$A$14:$F$129,6,FALSE)</f>
        <v>Havering South</v>
      </c>
    </row>
    <row r="550" spans="1:34">
      <c r="A550" s="1" t="s">
        <v>406</v>
      </c>
      <c r="B550" s="57">
        <v>44136</v>
      </c>
      <c r="C550" s="57">
        <v>44139</v>
      </c>
      <c r="D550" s="1" t="s">
        <v>286</v>
      </c>
      <c r="E550" s="58">
        <v>1488</v>
      </c>
      <c r="F550" s="58">
        <v>208</v>
      </c>
      <c r="G550" s="58">
        <v>207</v>
      </c>
      <c r="H550" s="1">
        <v>1</v>
      </c>
      <c r="I550" s="58">
        <v>1</v>
      </c>
      <c r="J550" s="58">
        <v>2</v>
      </c>
      <c r="K550" s="58">
        <v>1</v>
      </c>
      <c r="L550" s="58">
        <v>1</v>
      </c>
      <c r="M550" s="58">
        <v>1</v>
      </c>
      <c r="N550" s="58">
        <v>0</v>
      </c>
      <c r="O550" s="58">
        <v>2</v>
      </c>
      <c r="P550" s="58">
        <v>0</v>
      </c>
      <c r="Q550" s="58">
        <v>1</v>
      </c>
      <c r="R550" s="58">
        <v>1</v>
      </c>
      <c r="S550" s="58">
        <v>0</v>
      </c>
      <c r="T550" s="58">
        <v>0</v>
      </c>
      <c r="U550" s="58">
        <v>3</v>
      </c>
      <c r="V550" s="58">
        <v>0</v>
      </c>
      <c r="W550" s="58">
        <v>1</v>
      </c>
      <c r="X550" s="58">
        <v>1</v>
      </c>
      <c r="Y550" s="58">
        <v>1</v>
      </c>
      <c r="Z550" s="58">
        <v>1</v>
      </c>
      <c r="AA550" s="58">
        <v>0</v>
      </c>
      <c r="AB550" s="58">
        <v>0</v>
      </c>
      <c r="AC550" s="58">
        <v>5</v>
      </c>
      <c r="AD550" s="58">
        <v>1</v>
      </c>
      <c r="AE550" s="58">
        <v>0</v>
      </c>
      <c r="AF550" s="58">
        <v>0</v>
      </c>
      <c r="AG550" s="58" t="str">
        <f>VLOOKUP(BHRAF201920[[#This Row],[OrgID]],'Practice Panel'!$A$14:$F$129,4,FALSE)</f>
        <v>Havering</v>
      </c>
      <c r="AH550" s="58" t="str">
        <f>VLOOKUP(BHRAF201920[[#This Row],[OrgID]],'Practice Panel'!$A$14:$F$129,6,FALSE)</f>
        <v>Havering South</v>
      </c>
    </row>
    <row r="551" spans="1:34">
      <c r="A551" s="1" t="s">
        <v>406</v>
      </c>
      <c r="B551" s="57">
        <v>44136</v>
      </c>
      <c r="C551" s="57">
        <v>44139</v>
      </c>
      <c r="D551" s="1" t="s">
        <v>91</v>
      </c>
      <c r="E551" s="58">
        <v>1357</v>
      </c>
      <c r="F551" s="58">
        <v>42</v>
      </c>
      <c r="G551" s="58">
        <v>42</v>
      </c>
      <c r="H551" s="1">
        <v>0</v>
      </c>
      <c r="I551" s="58">
        <v>0</v>
      </c>
      <c r="J551" s="58">
        <v>1</v>
      </c>
      <c r="K551" s="58">
        <v>1</v>
      </c>
      <c r="L551" s="58">
        <v>0</v>
      </c>
      <c r="M551" s="58">
        <v>1</v>
      </c>
      <c r="N551" s="58">
        <v>0</v>
      </c>
      <c r="O551" s="58">
        <v>1</v>
      </c>
      <c r="P551" s="58">
        <v>0</v>
      </c>
      <c r="Q551" s="58">
        <v>0</v>
      </c>
      <c r="R551" s="58">
        <v>1</v>
      </c>
      <c r="S551" s="58">
        <v>0</v>
      </c>
      <c r="T551" s="58">
        <v>0</v>
      </c>
      <c r="U551" s="58">
        <v>1</v>
      </c>
      <c r="V551" s="58">
        <v>0</v>
      </c>
      <c r="W551" s="58">
        <v>1</v>
      </c>
      <c r="X551" s="58">
        <v>0</v>
      </c>
      <c r="Y551" s="58">
        <v>0</v>
      </c>
      <c r="Z551" s="58">
        <v>0</v>
      </c>
      <c r="AA551" s="58">
        <v>0</v>
      </c>
      <c r="AB551" s="58">
        <v>0</v>
      </c>
      <c r="AC551" s="58">
        <v>5</v>
      </c>
      <c r="AD551" s="58">
        <v>0</v>
      </c>
      <c r="AE551" s="58">
        <v>0</v>
      </c>
      <c r="AF551" s="58">
        <v>0</v>
      </c>
      <c r="AG551" s="58" t="str">
        <f>VLOOKUP(BHRAF201920[[#This Row],[OrgID]],'Practice Panel'!$A$14:$F$129,4,FALSE)</f>
        <v>Barking</v>
      </c>
      <c r="AH551" s="58" t="str">
        <f>VLOOKUP(BHRAF201920[[#This Row],[OrgID]],'Practice Panel'!$A$14:$F$129,6,FALSE)</f>
        <v>Central</v>
      </c>
    </row>
    <row r="552" spans="1:34">
      <c r="A552" s="1" t="s">
        <v>406</v>
      </c>
      <c r="B552" s="57">
        <v>44136</v>
      </c>
      <c r="C552" s="57">
        <v>44139</v>
      </c>
      <c r="D552" s="1" t="s">
        <v>380</v>
      </c>
      <c r="E552" s="58">
        <v>2669</v>
      </c>
      <c r="F552" s="58">
        <v>85</v>
      </c>
      <c r="G552" s="58">
        <v>83</v>
      </c>
      <c r="H552" s="1">
        <v>2</v>
      </c>
      <c r="I552" s="58">
        <v>1</v>
      </c>
      <c r="J552" s="58">
        <v>2</v>
      </c>
      <c r="K552" s="58">
        <v>1</v>
      </c>
      <c r="L552" s="58">
        <v>2</v>
      </c>
      <c r="M552" s="58">
        <v>1</v>
      </c>
      <c r="N552" s="58">
        <v>0</v>
      </c>
      <c r="O552" s="58">
        <v>2</v>
      </c>
      <c r="P552" s="58">
        <v>2</v>
      </c>
      <c r="Q552" s="58">
        <v>0</v>
      </c>
      <c r="R552" s="58">
        <v>2</v>
      </c>
      <c r="S552" s="58">
        <v>3</v>
      </c>
      <c r="T552" s="58">
        <v>2</v>
      </c>
      <c r="U552" s="58">
        <v>1</v>
      </c>
      <c r="V552" s="58">
        <v>0</v>
      </c>
      <c r="W552" s="58">
        <v>2</v>
      </c>
      <c r="X552" s="58">
        <v>2</v>
      </c>
      <c r="Y552" s="58">
        <v>2</v>
      </c>
      <c r="Z552" s="58">
        <v>2</v>
      </c>
      <c r="AA552" s="58">
        <v>2</v>
      </c>
      <c r="AB552" s="58">
        <v>1</v>
      </c>
      <c r="AC552" s="58">
        <v>9</v>
      </c>
      <c r="AD552" s="58">
        <v>1</v>
      </c>
      <c r="AE552" s="58">
        <v>0</v>
      </c>
      <c r="AF552" s="58">
        <v>0</v>
      </c>
      <c r="AG552" s="58" t="str">
        <f>VLOOKUP(BHRAF201920[[#This Row],[OrgID]],'Practice Panel'!$A$14:$F$129,4,FALSE)</f>
        <v>Redbridge</v>
      </c>
      <c r="AH552" s="58" t="str">
        <f>VLOOKUP(BHRAF201920[[#This Row],[OrgID]],'Practice Panel'!$A$14:$F$129,6,FALSE)</f>
        <v>Wanstead &amp; Woodford</v>
      </c>
    </row>
    <row r="553" spans="1:34">
      <c r="A553" s="1" t="s">
        <v>406</v>
      </c>
      <c r="B553" s="57">
        <v>44136</v>
      </c>
      <c r="C553" s="57">
        <v>44139</v>
      </c>
      <c r="D553" s="1" t="s">
        <v>370</v>
      </c>
      <c r="E553" s="58">
        <v>3796</v>
      </c>
      <c r="F553" s="58">
        <v>41</v>
      </c>
      <c r="G553" s="58">
        <v>40</v>
      </c>
      <c r="H553" s="1">
        <v>1</v>
      </c>
      <c r="I553" s="58">
        <v>1</v>
      </c>
      <c r="J553" s="58">
        <v>6</v>
      </c>
      <c r="K553" s="58">
        <v>3</v>
      </c>
      <c r="L553" s="58">
        <v>5</v>
      </c>
      <c r="M553" s="58">
        <v>4</v>
      </c>
      <c r="N553" s="58">
        <v>0</v>
      </c>
      <c r="O553" s="58">
        <v>6</v>
      </c>
      <c r="P553" s="58">
        <v>5</v>
      </c>
      <c r="Q553" s="58">
        <v>6</v>
      </c>
      <c r="R553" s="58">
        <v>6</v>
      </c>
      <c r="S553" s="58">
        <v>2</v>
      </c>
      <c r="T553" s="58">
        <v>0</v>
      </c>
      <c r="U553" s="58">
        <v>3</v>
      </c>
      <c r="V553" s="58">
        <v>3</v>
      </c>
      <c r="W553" s="58">
        <v>6</v>
      </c>
      <c r="X553" s="58">
        <v>6</v>
      </c>
      <c r="Y553" s="58">
        <v>6</v>
      </c>
      <c r="Z553" s="58">
        <v>6</v>
      </c>
      <c r="AA553" s="58">
        <v>6</v>
      </c>
      <c r="AB553" s="58">
        <v>2</v>
      </c>
      <c r="AC553" s="58">
        <v>8</v>
      </c>
      <c r="AD553" s="58">
        <v>3</v>
      </c>
      <c r="AE553" s="58">
        <v>3</v>
      </c>
      <c r="AF553" s="58">
        <v>0</v>
      </c>
      <c r="AG553" s="58" t="str">
        <f>VLOOKUP(BHRAF201920[[#This Row],[OrgID]],'Practice Panel'!$A$14:$F$129,4,FALSE)</f>
        <v>Redbridge</v>
      </c>
      <c r="AH553" s="58" t="str">
        <f>VLOOKUP(BHRAF201920[[#This Row],[OrgID]],'Practice Panel'!$A$14:$F$129,6,FALSE)</f>
        <v>Wanstead &amp; Woodford</v>
      </c>
    </row>
    <row r="554" spans="1:34">
      <c r="A554" s="1" t="s">
        <v>406</v>
      </c>
      <c r="B554" s="57">
        <v>44136</v>
      </c>
      <c r="C554" s="57">
        <v>44139</v>
      </c>
      <c r="D554" s="1" t="s">
        <v>85</v>
      </c>
      <c r="E554" s="58">
        <v>765</v>
      </c>
      <c r="F554" s="58">
        <v>3</v>
      </c>
      <c r="G554" s="58">
        <v>3</v>
      </c>
      <c r="H554" s="1">
        <v>0</v>
      </c>
      <c r="I554" s="58">
        <v>0</v>
      </c>
      <c r="J554" s="58">
        <v>3</v>
      </c>
      <c r="K554" s="58">
        <v>3</v>
      </c>
      <c r="L554" s="58">
        <v>3</v>
      </c>
      <c r="M554" s="58">
        <v>3</v>
      </c>
      <c r="N554" s="58">
        <v>0</v>
      </c>
      <c r="O554" s="58">
        <v>3</v>
      </c>
      <c r="P554" s="58">
        <v>3</v>
      </c>
      <c r="Q554" s="58">
        <v>2</v>
      </c>
      <c r="R554" s="58">
        <v>3</v>
      </c>
      <c r="S554" s="58">
        <v>0</v>
      </c>
      <c r="T554" s="58">
        <v>0</v>
      </c>
      <c r="U554" s="58">
        <v>0</v>
      </c>
      <c r="V554" s="58">
        <v>0</v>
      </c>
      <c r="W554" s="58">
        <v>2</v>
      </c>
      <c r="X554" s="58">
        <v>1</v>
      </c>
      <c r="Y554" s="58">
        <v>1</v>
      </c>
      <c r="Z554" s="58">
        <v>2</v>
      </c>
      <c r="AA554" s="58">
        <v>0</v>
      </c>
      <c r="AB554" s="58">
        <v>0</v>
      </c>
      <c r="AC554" s="58">
        <v>3</v>
      </c>
      <c r="AD554" s="58">
        <v>3</v>
      </c>
      <c r="AE554" s="58">
        <v>0</v>
      </c>
      <c r="AF554" s="58">
        <v>0</v>
      </c>
      <c r="AG554" s="58" t="str">
        <f>VLOOKUP(BHRAF201920[[#This Row],[OrgID]],'Practice Panel'!$A$14:$F$129,4,FALSE)</f>
        <v>Barking</v>
      </c>
      <c r="AH554" s="58" t="str">
        <f>VLOOKUP(BHRAF201920[[#This Row],[OrgID]],'Practice Panel'!$A$14:$F$129,6,FALSE)</f>
        <v>North</v>
      </c>
    </row>
    <row r="555" spans="1:34">
      <c r="A555" s="1" t="s">
        <v>406</v>
      </c>
      <c r="B555" s="57">
        <v>44136</v>
      </c>
      <c r="C555" s="57">
        <v>44139</v>
      </c>
      <c r="D555" s="1" t="s">
        <v>366</v>
      </c>
      <c r="E555" s="58">
        <v>3417</v>
      </c>
      <c r="F555" s="58">
        <v>26</v>
      </c>
      <c r="G555" s="58">
        <v>26</v>
      </c>
      <c r="H555" s="1">
        <v>0</v>
      </c>
      <c r="I555" s="58">
        <v>0</v>
      </c>
      <c r="J555" s="58">
        <v>5</v>
      </c>
      <c r="K555" s="58">
        <v>4</v>
      </c>
      <c r="L555" s="58">
        <v>4</v>
      </c>
      <c r="M555" s="58">
        <v>4</v>
      </c>
      <c r="N555" s="58">
        <v>0</v>
      </c>
      <c r="O555" s="58">
        <v>5</v>
      </c>
      <c r="P555" s="58">
        <v>5</v>
      </c>
      <c r="Q555" s="58">
        <v>5</v>
      </c>
      <c r="R555" s="58">
        <v>4</v>
      </c>
      <c r="S555" s="58">
        <v>2</v>
      </c>
      <c r="T555" s="58">
        <v>0</v>
      </c>
      <c r="U555" s="58">
        <v>3</v>
      </c>
      <c r="V555" s="58">
        <v>3</v>
      </c>
      <c r="W555" s="58">
        <v>5</v>
      </c>
      <c r="X555" s="58">
        <v>3</v>
      </c>
      <c r="Y555" s="58">
        <v>4</v>
      </c>
      <c r="Z555" s="58">
        <v>4</v>
      </c>
      <c r="AA555" s="58">
        <v>4</v>
      </c>
      <c r="AB555" s="58">
        <v>0</v>
      </c>
      <c r="AC555" s="58">
        <v>6</v>
      </c>
      <c r="AD555" s="58">
        <v>3</v>
      </c>
      <c r="AE555" s="58">
        <v>3</v>
      </c>
      <c r="AF555" s="58">
        <v>0</v>
      </c>
      <c r="AG555" s="58" t="str">
        <f>VLOOKUP(BHRAF201920[[#This Row],[OrgID]],'Practice Panel'!$A$14:$F$129,4,FALSE)</f>
        <v>Redbridge</v>
      </c>
      <c r="AH555" s="58" t="str">
        <f>VLOOKUP(BHRAF201920[[#This Row],[OrgID]],'Practice Panel'!$A$14:$F$129,6,FALSE)</f>
        <v>Wanstead &amp; Woodford</v>
      </c>
    </row>
    <row r="556" spans="1:34">
      <c r="A556" s="1" t="s">
        <v>406</v>
      </c>
      <c r="B556" s="57">
        <v>44136</v>
      </c>
      <c r="C556" s="57">
        <v>44139</v>
      </c>
      <c r="D556" s="1" t="s">
        <v>306</v>
      </c>
      <c r="E556" s="58">
        <v>1181</v>
      </c>
      <c r="F556" s="58">
        <v>6</v>
      </c>
      <c r="G556" s="58">
        <v>6</v>
      </c>
      <c r="H556" s="1">
        <v>0</v>
      </c>
      <c r="I556" s="58">
        <v>0</v>
      </c>
      <c r="J556" s="58">
        <v>6</v>
      </c>
      <c r="K556" s="58">
        <v>6</v>
      </c>
      <c r="L556" s="58">
        <v>6</v>
      </c>
      <c r="M556" s="58">
        <v>6</v>
      </c>
      <c r="N556" s="58">
        <v>0</v>
      </c>
      <c r="O556" s="58">
        <v>6</v>
      </c>
      <c r="P556" s="58">
        <v>5</v>
      </c>
      <c r="Q556" s="58">
        <v>5</v>
      </c>
      <c r="R556" s="58">
        <v>6</v>
      </c>
      <c r="S556" s="58">
        <v>0</v>
      </c>
      <c r="T556" s="58">
        <v>0</v>
      </c>
      <c r="U556" s="58">
        <v>6</v>
      </c>
      <c r="V556" s="58">
        <v>5</v>
      </c>
      <c r="W556" s="58">
        <v>5</v>
      </c>
      <c r="X556" s="58">
        <v>3</v>
      </c>
      <c r="Y556" s="58">
        <v>3</v>
      </c>
      <c r="Z556" s="58">
        <v>3</v>
      </c>
      <c r="AA556" s="58">
        <v>2</v>
      </c>
      <c r="AB556" s="58">
        <v>0</v>
      </c>
      <c r="AC556" s="58">
        <v>6</v>
      </c>
      <c r="AD556" s="58">
        <v>6</v>
      </c>
      <c r="AE556" s="58">
        <v>6</v>
      </c>
      <c r="AF556" s="58">
        <v>0</v>
      </c>
      <c r="AG556" s="58" t="str">
        <f>VLOOKUP(BHRAF201920[[#This Row],[OrgID]],'Practice Panel'!$A$14:$F$129,4,FALSE)</f>
        <v>Havering</v>
      </c>
      <c r="AH556" s="58" t="str">
        <f>VLOOKUP(BHRAF201920[[#This Row],[OrgID]],'Practice Panel'!$A$14:$F$129,6,FALSE)</f>
        <v>Havering South</v>
      </c>
    </row>
    <row r="557" spans="1:34">
      <c r="A557" s="1" t="s">
        <v>406</v>
      </c>
      <c r="B557" s="57">
        <v>44136</v>
      </c>
      <c r="C557" s="57">
        <v>44139</v>
      </c>
      <c r="D557" s="1" t="s">
        <v>322</v>
      </c>
      <c r="E557" s="58">
        <v>964</v>
      </c>
      <c r="F557" s="58">
        <v>10</v>
      </c>
      <c r="G557" s="58">
        <v>10</v>
      </c>
      <c r="H557" s="1">
        <v>0</v>
      </c>
      <c r="I557" s="58">
        <v>0</v>
      </c>
      <c r="J557" s="58">
        <v>2</v>
      </c>
      <c r="K557" s="58">
        <v>0</v>
      </c>
      <c r="L557" s="58">
        <v>2</v>
      </c>
      <c r="M557" s="58">
        <v>2</v>
      </c>
      <c r="N557" s="58">
        <v>0</v>
      </c>
      <c r="O557" s="58">
        <v>2</v>
      </c>
      <c r="P557" s="58">
        <v>1</v>
      </c>
      <c r="Q557" s="58">
        <v>2</v>
      </c>
      <c r="R557" s="58">
        <v>2</v>
      </c>
      <c r="S557" s="58">
        <v>1</v>
      </c>
      <c r="T557" s="58">
        <v>0</v>
      </c>
      <c r="U557" s="58">
        <v>1</v>
      </c>
      <c r="V557" s="58">
        <v>1</v>
      </c>
      <c r="W557" s="58">
        <v>2</v>
      </c>
      <c r="X557" s="58">
        <v>2</v>
      </c>
      <c r="Y557" s="58">
        <v>1</v>
      </c>
      <c r="Z557" s="58">
        <v>2</v>
      </c>
      <c r="AA557" s="58">
        <v>0</v>
      </c>
      <c r="AB557" s="58">
        <v>0</v>
      </c>
      <c r="AC557" s="58">
        <v>3</v>
      </c>
      <c r="AD557" s="58">
        <v>0</v>
      </c>
      <c r="AE557" s="58">
        <v>1</v>
      </c>
      <c r="AF557" s="58">
        <v>0</v>
      </c>
      <c r="AG557" s="58" t="str">
        <f>VLOOKUP(BHRAF201920[[#This Row],[OrgID]],'Practice Panel'!$A$14:$F$129,4,FALSE)</f>
        <v>Redbridge</v>
      </c>
      <c r="AH557" s="58" t="str">
        <f>VLOOKUP(BHRAF201920[[#This Row],[OrgID]],'Practice Panel'!$A$14:$F$129,6,FALSE)</f>
        <v>Cranbrook</v>
      </c>
    </row>
    <row r="558" spans="1:34">
      <c r="A558" s="1" t="s">
        <v>406</v>
      </c>
      <c r="B558" s="57">
        <v>44136</v>
      </c>
      <c r="C558" s="57">
        <v>44139</v>
      </c>
      <c r="D558" s="1" t="s">
        <v>276</v>
      </c>
      <c r="E558" s="58">
        <v>12654</v>
      </c>
      <c r="F558" s="58">
        <v>6</v>
      </c>
      <c r="G558" s="58">
        <v>6</v>
      </c>
      <c r="H558" s="1">
        <v>0</v>
      </c>
      <c r="I558" s="58">
        <v>0</v>
      </c>
      <c r="J558" s="58">
        <v>3</v>
      </c>
      <c r="K558" s="58">
        <v>2</v>
      </c>
      <c r="L558" s="58">
        <v>2</v>
      </c>
      <c r="M558" s="58">
        <v>3</v>
      </c>
      <c r="N558" s="58">
        <v>0</v>
      </c>
      <c r="O558" s="58">
        <v>3</v>
      </c>
      <c r="P558" s="58">
        <v>1</v>
      </c>
      <c r="Q558" s="58">
        <v>2</v>
      </c>
      <c r="R558" s="58">
        <v>3</v>
      </c>
      <c r="S558" s="58">
        <v>1</v>
      </c>
      <c r="T558" s="58">
        <v>1</v>
      </c>
      <c r="U558" s="58">
        <v>1</v>
      </c>
      <c r="V558" s="58">
        <v>0</v>
      </c>
      <c r="W558" s="58">
        <v>2</v>
      </c>
      <c r="X558" s="58">
        <v>2</v>
      </c>
      <c r="Y558" s="58">
        <v>2</v>
      </c>
      <c r="Z558" s="58">
        <v>2</v>
      </c>
      <c r="AA558" s="58">
        <v>0</v>
      </c>
      <c r="AB558" s="58">
        <v>0</v>
      </c>
      <c r="AC558" s="58">
        <v>5</v>
      </c>
      <c r="AD558" s="58">
        <v>2</v>
      </c>
      <c r="AE558" s="58">
        <v>0</v>
      </c>
      <c r="AF558" s="58">
        <v>0</v>
      </c>
      <c r="AG558" s="58" t="str">
        <f>VLOOKUP(BHRAF201920[[#This Row],[OrgID]],'Practice Panel'!$A$14:$F$129,4,FALSE)</f>
        <v>Havering</v>
      </c>
      <c r="AH558" s="58" t="str">
        <f>VLOOKUP(BHRAF201920[[#This Row],[OrgID]],'Practice Panel'!$A$14:$F$129,6,FALSE)</f>
        <v>Havering North</v>
      </c>
    </row>
    <row r="559" spans="1:34">
      <c r="A559" s="1" t="s">
        <v>406</v>
      </c>
      <c r="B559" s="57">
        <v>44136</v>
      </c>
      <c r="C559" s="57">
        <v>44139</v>
      </c>
      <c r="D559" s="1" t="s">
        <v>320</v>
      </c>
      <c r="E559" s="58">
        <v>1244</v>
      </c>
      <c r="F559" s="58">
        <v>87</v>
      </c>
      <c r="G559" s="58">
        <v>87</v>
      </c>
      <c r="H559" s="1">
        <v>0</v>
      </c>
      <c r="I559" s="58">
        <v>0</v>
      </c>
      <c r="J559" s="58">
        <v>4</v>
      </c>
      <c r="K559" s="58">
        <v>4</v>
      </c>
      <c r="L559" s="58">
        <v>4</v>
      </c>
      <c r="M559" s="58">
        <v>4</v>
      </c>
      <c r="N559" s="58">
        <v>0</v>
      </c>
      <c r="O559" s="58">
        <v>4</v>
      </c>
      <c r="P559" s="58">
        <v>3</v>
      </c>
      <c r="Q559" s="58">
        <v>3</v>
      </c>
      <c r="R559" s="58">
        <v>3</v>
      </c>
      <c r="S559" s="58">
        <v>0</v>
      </c>
      <c r="T559" s="58">
        <v>0</v>
      </c>
      <c r="U559" s="58">
        <v>4</v>
      </c>
      <c r="V559" s="58">
        <v>3</v>
      </c>
      <c r="W559" s="58">
        <v>4</v>
      </c>
      <c r="X559" s="58">
        <v>4</v>
      </c>
      <c r="Y559" s="58">
        <v>4</v>
      </c>
      <c r="Z559" s="58">
        <v>4</v>
      </c>
      <c r="AA559" s="58">
        <v>0</v>
      </c>
      <c r="AB559" s="58">
        <v>1</v>
      </c>
      <c r="AC559" s="58">
        <v>6</v>
      </c>
      <c r="AD559" s="58">
        <v>3</v>
      </c>
      <c r="AE559" s="58">
        <v>3</v>
      </c>
      <c r="AF559" s="58">
        <v>0</v>
      </c>
      <c r="AG559" s="58" t="str">
        <f>VLOOKUP(BHRAF201920[[#This Row],[OrgID]],'Practice Panel'!$A$14:$F$129,4,FALSE)</f>
        <v>Redbridge</v>
      </c>
      <c r="AH559" s="58" t="str">
        <f>VLOOKUP(BHRAF201920[[#This Row],[OrgID]],'Practice Panel'!$A$14:$F$129,6,FALSE)</f>
        <v>Cranbrook</v>
      </c>
    </row>
    <row r="560" spans="1:34">
      <c r="A560" s="1" t="s">
        <v>406</v>
      </c>
      <c r="B560" s="57">
        <v>44136</v>
      </c>
      <c r="C560" s="57">
        <v>44139</v>
      </c>
      <c r="D560" s="1" t="s">
        <v>354</v>
      </c>
      <c r="E560" s="58">
        <v>2742</v>
      </c>
      <c r="F560" s="58">
        <v>46</v>
      </c>
      <c r="G560" s="58">
        <v>46</v>
      </c>
      <c r="H560" s="1">
        <v>0</v>
      </c>
      <c r="I560" s="58">
        <v>0</v>
      </c>
      <c r="J560" s="58">
        <v>1</v>
      </c>
      <c r="K560" s="58">
        <v>0</v>
      </c>
      <c r="L560" s="58">
        <v>1</v>
      </c>
      <c r="M560" s="58">
        <v>0</v>
      </c>
      <c r="N560" s="58">
        <v>0</v>
      </c>
      <c r="O560" s="58">
        <v>1</v>
      </c>
      <c r="P560" s="58">
        <v>1</v>
      </c>
      <c r="Q560" s="58">
        <v>0</v>
      </c>
      <c r="R560" s="58">
        <v>1</v>
      </c>
      <c r="S560" s="58">
        <v>0</v>
      </c>
      <c r="T560" s="58">
        <v>0</v>
      </c>
      <c r="U560" s="58">
        <v>0</v>
      </c>
      <c r="V560" s="58">
        <v>0</v>
      </c>
      <c r="W560" s="58">
        <v>1</v>
      </c>
      <c r="X560" s="58">
        <v>1</v>
      </c>
      <c r="Y560" s="58">
        <v>1</v>
      </c>
      <c r="Z560" s="58">
        <v>1</v>
      </c>
      <c r="AA560" s="58">
        <v>0</v>
      </c>
      <c r="AB560" s="58">
        <v>0</v>
      </c>
      <c r="AC560" s="58">
        <v>5</v>
      </c>
      <c r="AD560" s="58">
        <v>0</v>
      </c>
      <c r="AE560" s="58">
        <v>0</v>
      </c>
      <c r="AF560" s="58">
        <v>0</v>
      </c>
      <c r="AG560" s="58" t="str">
        <f>VLOOKUP(BHRAF201920[[#This Row],[OrgID]],'Practice Panel'!$A$14:$F$129,4,FALSE)</f>
        <v>Redbridge</v>
      </c>
      <c r="AH560" s="58" t="str">
        <f>VLOOKUP(BHRAF201920[[#This Row],[OrgID]],'Practice Panel'!$A$14:$F$129,6,FALSE)</f>
        <v>Seven Kings</v>
      </c>
    </row>
    <row r="561" spans="1:34">
      <c r="A561" s="1" t="s">
        <v>406</v>
      </c>
      <c r="B561" s="57">
        <v>44136</v>
      </c>
      <c r="C561" s="57">
        <v>44139</v>
      </c>
      <c r="D561" s="1" t="s">
        <v>350</v>
      </c>
      <c r="E561" s="58">
        <v>2099</v>
      </c>
      <c r="F561" s="58">
        <v>63</v>
      </c>
      <c r="G561" s="58">
        <v>63</v>
      </c>
      <c r="H561" s="1">
        <v>0</v>
      </c>
      <c r="I561" s="58">
        <v>0</v>
      </c>
      <c r="J561" s="58">
        <v>3</v>
      </c>
      <c r="K561" s="58">
        <v>2</v>
      </c>
      <c r="L561" s="58">
        <v>3</v>
      </c>
      <c r="M561" s="58">
        <v>3</v>
      </c>
      <c r="N561" s="58">
        <v>0</v>
      </c>
      <c r="O561" s="58">
        <v>3</v>
      </c>
      <c r="P561" s="58">
        <v>3</v>
      </c>
      <c r="Q561" s="58">
        <v>3</v>
      </c>
      <c r="R561" s="58">
        <v>3</v>
      </c>
      <c r="S561" s="58">
        <v>0</v>
      </c>
      <c r="T561" s="58">
        <v>0</v>
      </c>
      <c r="U561" s="58">
        <v>3</v>
      </c>
      <c r="V561" s="58">
        <v>2</v>
      </c>
      <c r="W561" s="58">
        <v>3</v>
      </c>
      <c r="X561" s="58">
        <v>3</v>
      </c>
      <c r="Y561" s="58">
        <v>3</v>
      </c>
      <c r="Z561" s="58">
        <v>3</v>
      </c>
      <c r="AA561" s="58">
        <v>1</v>
      </c>
      <c r="AB561" s="58">
        <v>1</v>
      </c>
      <c r="AC561" s="58">
        <v>4</v>
      </c>
      <c r="AD561" s="58">
        <v>2</v>
      </c>
      <c r="AE561" s="58">
        <v>2</v>
      </c>
      <c r="AF561" s="58">
        <v>0</v>
      </c>
      <c r="AG561" s="58" t="str">
        <f>VLOOKUP(BHRAF201920[[#This Row],[OrgID]],'Practice Panel'!$A$14:$F$129,4,FALSE)</f>
        <v>Redbridge</v>
      </c>
      <c r="AH561" s="58" t="str">
        <f>VLOOKUP(BHRAF201920[[#This Row],[OrgID]],'Practice Panel'!$A$14:$F$129,6,FALSE)</f>
        <v>Seven Kings</v>
      </c>
    </row>
    <row r="562" spans="1:34">
      <c r="A562" s="1" t="s">
        <v>406</v>
      </c>
      <c r="B562" s="57">
        <v>44136</v>
      </c>
      <c r="C562" s="57">
        <v>44139</v>
      </c>
      <c r="D562" s="1" t="s">
        <v>266</v>
      </c>
      <c r="E562" s="58">
        <v>3410</v>
      </c>
      <c r="F562" s="58">
        <v>133</v>
      </c>
      <c r="G562" s="58">
        <v>133</v>
      </c>
      <c r="H562" s="1">
        <v>0</v>
      </c>
      <c r="I562" s="58">
        <v>0</v>
      </c>
      <c r="J562" s="58">
        <v>2</v>
      </c>
      <c r="K562" s="58">
        <v>2</v>
      </c>
      <c r="L562" s="58">
        <v>2</v>
      </c>
      <c r="M562" s="58">
        <v>2</v>
      </c>
      <c r="N562" s="58">
        <v>0</v>
      </c>
      <c r="O562" s="58">
        <v>2</v>
      </c>
      <c r="P562" s="58">
        <v>2</v>
      </c>
      <c r="Q562" s="58">
        <v>2</v>
      </c>
      <c r="R562" s="58">
        <v>2</v>
      </c>
      <c r="S562" s="58">
        <v>0</v>
      </c>
      <c r="T562" s="58">
        <v>0</v>
      </c>
      <c r="U562" s="58">
        <v>1</v>
      </c>
      <c r="V562" s="58">
        <v>1</v>
      </c>
      <c r="W562" s="58">
        <v>1</v>
      </c>
      <c r="X562" s="58">
        <v>1</v>
      </c>
      <c r="Y562" s="58">
        <v>1</v>
      </c>
      <c r="Z562" s="58">
        <v>1</v>
      </c>
      <c r="AA562" s="58">
        <v>0</v>
      </c>
      <c r="AB562" s="58">
        <v>0</v>
      </c>
      <c r="AC562" s="58">
        <v>8</v>
      </c>
      <c r="AD562" s="58">
        <v>2</v>
      </c>
      <c r="AE562" s="58">
        <v>1</v>
      </c>
      <c r="AF562" s="58">
        <v>0</v>
      </c>
      <c r="AG562" s="58" t="str">
        <f>VLOOKUP(BHRAF201920[[#This Row],[OrgID]],'Practice Panel'!$A$14:$F$129,4,FALSE)</f>
        <v>Havering</v>
      </c>
      <c r="AH562" s="58" t="str">
        <f>VLOOKUP(BHRAF201920[[#This Row],[OrgID]],'Practice Panel'!$A$14:$F$129,6,FALSE)</f>
        <v>Havering North</v>
      </c>
    </row>
    <row r="563" spans="1:34">
      <c r="A563" s="1" t="s">
        <v>406</v>
      </c>
      <c r="B563" s="57">
        <v>44136</v>
      </c>
      <c r="C563" s="57">
        <v>44139</v>
      </c>
      <c r="D563" s="1" t="s">
        <v>234</v>
      </c>
      <c r="E563" s="58">
        <v>4932</v>
      </c>
      <c r="F563" s="58">
        <v>34</v>
      </c>
      <c r="G563" s="58">
        <v>34</v>
      </c>
      <c r="H563" s="1">
        <v>0</v>
      </c>
      <c r="I563" s="58">
        <v>0</v>
      </c>
      <c r="J563" s="58">
        <v>1</v>
      </c>
      <c r="K563" s="58">
        <v>0</v>
      </c>
      <c r="L563" s="58">
        <v>1</v>
      </c>
      <c r="M563" s="58">
        <v>1</v>
      </c>
      <c r="N563" s="58">
        <v>0</v>
      </c>
      <c r="O563" s="58">
        <v>1</v>
      </c>
      <c r="P563" s="58">
        <v>1</v>
      </c>
      <c r="Q563" s="58">
        <v>1</v>
      </c>
      <c r="R563" s="58">
        <v>1</v>
      </c>
      <c r="S563" s="58">
        <v>0</v>
      </c>
      <c r="T563" s="58">
        <v>0</v>
      </c>
      <c r="U563" s="58">
        <v>0</v>
      </c>
      <c r="V563" s="58">
        <v>0</v>
      </c>
      <c r="W563" s="58">
        <v>1</v>
      </c>
      <c r="X563" s="58">
        <v>1</v>
      </c>
      <c r="Y563" s="58">
        <v>0</v>
      </c>
      <c r="Z563" s="58">
        <v>1</v>
      </c>
      <c r="AA563" s="58">
        <v>0</v>
      </c>
      <c r="AB563" s="58">
        <v>0</v>
      </c>
      <c r="AC563" s="58">
        <v>15</v>
      </c>
      <c r="AD563" s="58">
        <v>0</v>
      </c>
      <c r="AE563" s="58">
        <v>0</v>
      </c>
      <c r="AF563" s="58">
        <v>0</v>
      </c>
      <c r="AG563" s="58" t="str">
        <f>VLOOKUP(BHRAF201920[[#This Row],[OrgID]],'Practice Panel'!$A$14:$F$129,4,FALSE)</f>
        <v>Havering</v>
      </c>
      <c r="AH563" s="58" t="str">
        <f>VLOOKUP(BHRAF201920[[#This Row],[OrgID]],'Practice Panel'!$A$14:$F$129,6,FALSE)</f>
        <v>Havering Crest</v>
      </c>
    </row>
    <row r="564" spans="1:34">
      <c r="A564" s="1" t="s">
        <v>406</v>
      </c>
      <c r="B564" s="57">
        <v>44136</v>
      </c>
      <c r="C564" s="57">
        <v>44139</v>
      </c>
      <c r="D564" s="1" t="s">
        <v>254</v>
      </c>
      <c r="E564" s="58">
        <v>8008</v>
      </c>
      <c r="F564" s="58">
        <v>128</v>
      </c>
      <c r="G564" s="58">
        <v>127</v>
      </c>
      <c r="H564" s="1">
        <v>1</v>
      </c>
      <c r="I564" s="58">
        <v>0</v>
      </c>
      <c r="J564" s="58">
        <v>1</v>
      </c>
      <c r="K564" s="58">
        <v>1</v>
      </c>
      <c r="L564" s="58">
        <v>1</v>
      </c>
      <c r="M564" s="58">
        <v>1</v>
      </c>
      <c r="N564" s="58">
        <v>0</v>
      </c>
      <c r="O564" s="58">
        <v>1</v>
      </c>
      <c r="P564" s="58">
        <v>1</v>
      </c>
      <c r="Q564" s="58">
        <v>1</v>
      </c>
      <c r="R564" s="58">
        <v>1</v>
      </c>
      <c r="S564" s="58">
        <v>1</v>
      </c>
      <c r="T564" s="58">
        <v>0</v>
      </c>
      <c r="U564" s="58">
        <v>2</v>
      </c>
      <c r="V564" s="58">
        <v>1</v>
      </c>
      <c r="W564" s="58">
        <v>1</v>
      </c>
      <c r="X564" s="58">
        <v>1</v>
      </c>
      <c r="Y564" s="58">
        <v>1</v>
      </c>
      <c r="Z564" s="58">
        <v>1</v>
      </c>
      <c r="AA564" s="58">
        <v>1</v>
      </c>
      <c r="AB564" s="58">
        <v>1</v>
      </c>
      <c r="AC564" s="58">
        <v>32</v>
      </c>
      <c r="AD564" s="58">
        <v>1</v>
      </c>
      <c r="AE564" s="58">
        <v>1</v>
      </c>
      <c r="AF564" s="58">
        <v>0</v>
      </c>
      <c r="AG564" s="58" t="str">
        <f>VLOOKUP(BHRAF201920[[#This Row],[OrgID]],'Practice Panel'!$A$14:$F$129,4,FALSE)</f>
        <v>Havering</v>
      </c>
      <c r="AH564" s="58" t="str">
        <f>VLOOKUP(BHRAF201920[[#This Row],[OrgID]],'Practice Panel'!$A$14:$F$129,6,FALSE)</f>
        <v>Havering Marshall</v>
      </c>
    </row>
    <row r="565" spans="1:34">
      <c r="A565" s="1" t="s">
        <v>406</v>
      </c>
      <c r="B565" s="57">
        <v>44136</v>
      </c>
      <c r="C565" s="57">
        <v>44139</v>
      </c>
      <c r="D565" s="1" t="s">
        <v>26</v>
      </c>
      <c r="E565" s="58">
        <v>2031</v>
      </c>
      <c r="F565" s="58">
        <v>100</v>
      </c>
      <c r="G565" s="58">
        <v>100</v>
      </c>
      <c r="H565" s="1">
        <v>0</v>
      </c>
      <c r="I565" s="58">
        <v>0</v>
      </c>
      <c r="J565" s="58">
        <v>1</v>
      </c>
      <c r="K565" s="58">
        <v>1</v>
      </c>
      <c r="L565" s="58">
        <v>1</v>
      </c>
      <c r="M565" s="58">
        <v>1</v>
      </c>
      <c r="N565" s="58">
        <v>0</v>
      </c>
      <c r="O565" s="58">
        <v>1</v>
      </c>
      <c r="P565" s="58">
        <v>1</v>
      </c>
      <c r="Q565" s="58">
        <v>1</v>
      </c>
      <c r="R565" s="58">
        <v>0</v>
      </c>
      <c r="S565" s="58">
        <v>1</v>
      </c>
      <c r="T565" s="58">
        <v>0</v>
      </c>
      <c r="U565" s="58">
        <v>1</v>
      </c>
      <c r="V565" s="58">
        <v>0</v>
      </c>
      <c r="W565" s="58">
        <v>0</v>
      </c>
      <c r="X565" s="58">
        <v>0</v>
      </c>
      <c r="Y565" s="58">
        <v>0</v>
      </c>
      <c r="Z565" s="58">
        <v>0</v>
      </c>
      <c r="AA565" s="58">
        <v>0</v>
      </c>
      <c r="AB565" s="58">
        <v>0</v>
      </c>
      <c r="AC565" s="58">
        <v>4</v>
      </c>
      <c r="AD565" s="58">
        <v>0</v>
      </c>
      <c r="AE565" s="58">
        <v>0</v>
      </c>
      <c r="AF565" s="58">
        <v>0</v>
      </c>
      <c r="AG565" s="58" t="str">
        <f>VLOOKUP(BHRAF201920[[#This Row],[OrgID]],'Practice Panel'!$A$14:$F$129,4,FALSE)</f>
        <v>Barking</v>
      </c>
      <c r="AH565" s="58" t="str">
        <f>VLOOKUP(BHRAF201920[[#This Row],[OrgID]],'Practice Panel'!$A$14:$F$129,6,FALSE)</f>
        <v>East</v>
      </c>
    </row>
    <row r="566" spans="1:34">
      <c r="A566" s="1" t="s">
        <v>406</v>
      </c>
      <c r="B566" s="57">
        <v>44136</v>
      </c>
      <c r="C566" s="57">
        <v>44139</v>
      </c>
      <c r="D566" s="1" t="s">
        <v>292</v>
      </c>
      <c r="E566" s="58">
        <v>2446</v>
      </c>
      <c r="F566" s="58">
        <v>50</v>
      </c>
      <c r="G566" s="58">
        <v>50</v>
      </c>
      <c r="H566" s="1">
        <v>0</v>
      </c>
      <c r="I566" s="58">
        <v>0</v>
      </c>
      <c r="J566" s="58">
        <v>2</v>
      </c>
      <c r="K566" s="58">
        <v>2</v>
      </c>
      <c r="L566" s="58">
        <v>1</v>
      </c>
      <c r="M566" s="58">
        <v>1</v>
      </c>
      <c r="N566" s="58">
        <v>0</v>
      </c>
      <c r="O566" s="58">
        <v>2</v>
      </c>
      <c r="P566" s="58">
        <v>1</v>
      </c>
      <c r="Q566" s="58">
        <v>1</v>
      </c>
      <c r="R566" s="58">
        <v>1</v>
      </c>
      <c r="S566" s="58">
        <v>1</v>
      </c>
      <c r="T566" s="58">
        <v>0</v>
      </c>
      <c r="U566" s="58">
        <v>0</v>
      </c>
      <c r="V566" s="58">
        <v>0</v>
      </c>
      <c r="W566" s="58">
        <v>2</v>
      </c>
      <c r="X566" s="58">
        <v>2</v>
      </c>
      <c r="Y566" s="58">
        <v>2</v>
      </c>
      <c r="Z566" s="58">
        <v>2</v>
      </c>
      <c r="AA566" s="58">
        <v>0</v>
      </c>
      <c r="AB566" s="58">
        <v>1</v>
      </c>
      <c r="AC566" s="58">
        <v>7</v>
      </c>
      <c r="AD566" s="58">
        <v>0</v>
      </c>
      <c r="AE566" s="58">
        <v>0</v>
      </c>
      <c r="AF566" s="58">
        <v>0</v>
      </c>
      <c r="AG566" s="58" t="str">
        <f>VLOOKUP(BHRAF201920[[#This Row],[OrgID]],'Practice Panel'!$A$14:$F$129,4,FALSE)</f>
        <v>Havering</v>
      </c>
      <c r="AH566" s="58" t="str">
        <f>VLOOKUP(BHRAF201920[[#This Row],[OrgID]],'Practice Panel'!$A$14:$F$129,6,FALSE)</f>
        <v>Havering South</v>
      </c>
    </row>
    <row r="567" spans="1:34">
      <c r="A567" s="1" t="s">
        <v>406</v>
      </c>
      <c r="B567" s="57">
        <v>44136</v>
      </c>
      <c r="C567" s="57">
        <v>44139</v>
      </c>
      <c r="D567" s="1" t="s">
        <v>364</v>
      </c>
      <c r="E567" s="58">
        <v>3764</v>
      </c>
      <c r="F567" s="58">
        <v>11</v>
      </c>
      <c r="G567" s="58">
        <v>11</v>
      </c>
      <c r="H567" s="1">
        <v>0</v>
      </c>
      <c r="I567" s="58">
        <v>0</v>
      </c>
      <c r="J567" s="58">
        <v>7</v>
      </c>
      <c r="K567" s="58">
        <v>6</v>
      </c>
      <c r="L567" s="58">
        <v>5</v>
      </c>
      <c r="M567" s="58">
        <v>7</v>
      </c>
      <c r="N567" s="58">
        <v>0</v>
      </c>
      <c r="O567" s="58">
        <v>7</v>
      </c>
      <c r="P567" s="58">
        <v>7</v>
      </c>
      <c r="Q567" s="58">
        <v>7</v>
      </c>
      <c r="R567" s="58">
        <v>7</v>
      </c>
      <c r="S567" s="58">
        <v>0</v>
      </c>
      <c r="T567" s="58">
        <v>0</v>
      </c>
      <c r="U567" s="58">
        <v>7</v>
      </c>
      <c r="V567" s="58">
        <v>7</v>
      </c>
      <c r="W567" s="58">
        <v>6</v>
      </c>
      <c r="X567" s="58">
        <v>6</v>
      </c>
      <c r="Y567" s="58">
        <v>4</v>
      </c>
      <c r="Z567" s="58">
        <v>6</v>
      </c>
      <c r="AA567" s="58">
        <v>5</v>
      </c>
      <c r="AB567" s="58">
        <v>0</v>
      </c>
      <c r="AC567" s="58">
        <v>14</v>
      </c>
      <c r="AD567" s="58">
        <v>4</v>
      </c>
      <c r="AE567" s="58">
        <v>7</v>
      </c>
      <c r="AF567" s="58">
        <v>4</v>
      </c>
      <c r="AG567" s="58" t="str">
        <f>VLOOKUP(BHRAF201920[[#This Row],[OrgID]],'Practice Panel'!$A$14:$F$129,4,FALSE)</f>
        <v>Redbridge</v>
      </c>
      <c r="AH567" s="58" t="str">
        <f>VLOOKUP(BHRAF201920[[#This Row],[OrgID]],'Practice Panel'!$A$14:$F$129,6,FALSE)</f>
        <v>Wanstead &amp; Woodford</v>
      </c>
    </row>
    <row r="568" spans="1:34">
      <c r="A568" s="1" t="s">
        <v>406</v>
      </c>
      <c r="B568" s="57">
        <v>44136</v>
      </c>
      <c r="C568" s="57">
        <v>44139</v>
      </c>
      <c r="D568" s="1" t="s">
        <v>83</v>
      </c>
      <c r="E568" s="58">
        <v>849</v>
      </c>
      <c r="F568" s="58">
        <v>0</v>
      </c>
      <c r="G568" s="58">
        <v>0</v>
      </c>
      <c r="H568" s="1">
        <v>0</v>
      </c>
      <c r="I568" s="58">
        <v>0</v>
      </c>
      <c r="J568" s="58">
        <v>2</v>
      </c>
      <c r="K568" s="58">
        <v>0</v>
      </c>
      <c r="L568" s="58">
        <v>2</v>
      </c>
      <c r="M568" s="58">
        <v>1</v>
      </c>
      <c r="N568" s="58">
        <v>0</v>
      </c>
      <c r="O568" s="58">
        <v>2</v>
      </c>
      <c r="P568" s="58">
        <v>2</v>
      </c>
      <c r="Q568" s="58">
        <v>2</v>
      </c>
      <c r="R568" s="58">
        <v>2</v>
      </c>
      <c r="S568" s="58">
        <v>0</v>
      </c>
      <c r="T568" s="58">
        <v>0</v>
      </c>
      <c r="U568" s="58">
        <v>2</v>
      </c>
      <c r="V568" s="58">
        <v>2</v>
      </c>
      <c r="W568" s="58">
        <v>2</v>
      </c>
      <c r="X568" s="58">
        <v>2</v>
      </c>
      <c r="Y568" s="58">
        <v>2</v>
      </c>
      <c r="Z568" s="58">
        <v>2</v>
      </c>
      <c r="AA568" s="58">
        <v>1</v>
      </c>
      <c r="AB568" s="58">
        <v>0</v>
      </c>
      <c r="AC568" s="58">
        <v>2</v>
      </c>
      <c r="AD568" s="58">
        <v>0</v>
      </c>
      <c r="AE568" s="58">
        <v>2</v>
      </c>
      <c r="AF568" s="58">
        <v>1</v>
      </c>
      <c r="AG568" s="58" t="str">
        <f>VLOOKUP(BHRAF201920[[#This Row],[OrgID]],'Practice Panel'!$A$14:$F$129,4,FALSE)</f>
        <v>Barking</v>
      </c>
      <c r="AH568" s="58" t="str">
        <f>VLOOKUP(BHRAF201920[[#This Row],[OrgID]],'Practice Panel'!$A$14:$F$129,6,FALSE)</f>
        <v>North</v>
      </c>
    </row>
    <row r="569" spans="1:34">
      <c r="A569" s="1" t="s">
        <v>406</v>
      </c>
      <c r="B569" s="57">
        <v>44136</v>
      </c>
      <c r="C569" s="57">
        <v>44139</v>
      </c>
      <c r="D569" s="1" t="s">
        <v>298</v>
      </c>
      <c r="E569" s="58">
        <v>1026</v>
      </c>
      <c r="F569" s="58">
        <v>61</v>
      </c>
      <c r="G569" s="58">
        <v>61</v>
      </c>
      <c r="H569" s="1">
        <v>0</v>
      </c>
      <c r="I569" s="58">
        <v>0</v>
      </c>
      <c r="J569" s="58">
        <v>4</v>
      </c>
      <c r="K569" s="58">
        <v>4</v>
      </c>
      <c r="L569" s="58">
        <v>4</v>
      </c>
      <c r="M569" s="58">
        <v>4</v>
      </c>
      <c r="N569" s="58">
        <v>0</v>
      </c>
      <c r="O569" s="58">
        <v>4</v>
      </c>
      <c r="P569" s="58">
        <v>4</v>
      </c>
      <c r="Q569" s="58">
        <v>4</v>
      </c>
      <c r="R569" s="58">
        <v>4</v>
      </c>
      <c r="S569" s="58">
        <v>0</v>
      </c>
      <c r="T569" s="58">
        <v>0</v>
      </c>
      <c r="U569" s="58">
        <v>4</v>
      </c>
      <c r="V569" s="58">
        <v>4</v>
      </c>
      <c r="W569" s="58">
        <v>4</v>
      </c>
      <c r="X569" s="58">
        <v>4</v>
      </c>
      <c r="Y569" s="58">
        <v>4</v>
      </c>
      <c r="Z569" s="58">
        <v>4</v>
      </c>
      <c r="AA569" s="58">
        <v>4</v>
      </c>
      <c r="AB569" s="58">
        <v>0</v>
      </c>
      <c r="AC569" s="58">
        <v>4</v>
      </c>
      <c r="AD569" s="58">
        <v>4</v>
      </c>
      <c r="AE569" s="58">
        <v>4</v>
      </c>
      <c r="AF569" s="58">
        <v>3</v>
      </c>
      <c r="AG569" s="58" t="str">
        <f>VLOOKUP(BHRAF201920[[#This Row],[OrgID]],'Practice Panel'!$A$14:$F$129,4,FALSE)</f>
        <v>Havering</v>
      </c>
      <c r="AH569" s="58" t="str">
        <f>VLOOKUP(BHRAF201920[[#This Row],[OrgID]],'Practice Panel'!$A$14:$F$129,6,FALSE)</f>
        <v>Havering South</v>
      </c>
    </row>
    <row r="570" spans="1:34">
      <c r="A570" s="1" t="s">
        <v>406</v>
      </c>
      <c r="B570" s="57">
        <v>44136</v>
      </c>
      <c r="C570" s="57">
        <v>44139</v>
      </c>
      <c r="D570" s="1" t="s">
        <v>284</v>
      </c>
      <c r="E570" s="58">
        <v>2048</v>
      </c>
      <c r="F570" s="58">
        <v>92</v>
      </c>
      <c r="G570" s="58">
        <v>91</v>
      </c>
      <c r="H570" s="1">
        <v>1</v>
      </c>
      <c r="I570" s="58">
        <v>0</v>
      </c>
      <c r="J570" s="58">
        <v>8</v>
      </c>
      <c r="K570" s="58">
        <v>5</v>
      </c>
      <c r="L570" s="58">
        <v>6</v>
      </c>
      <c r="M570" s="58">
        <v>4</v>
      </c>
      <c r="N570" s="58">
        <v>0</v>
      </c>
      <c r="O570" s="58">
        <v>7</v>
      </c>
      <c r="P570" s="58">
        <v>7</v>
      </c>
      <c r="Q570" s="58">
        <v>7</v>
      </c>
      <c r="R570" s="58">
        <v>7</v>
      </c>
      <c r="S570" s="58">
        <v>1</v>
      </c>
      <c r="T570" s="58">
        <v>0</v>
      </c>
      <c r="U570" s="58">
        <v>5</v>
      </c>
      <c r="V570" s="58">
        <v>5</v>
      </c>
      <c r="W570" s="58">
        <v>7</v>
      </c>
      <c r="X570" s="58">
        <v>6</v>
      </c>
      <c r="Y570" s="58">
        <v>6</v>
      </c>
      <c r="Z570" s="58">
        <v>7</v>
      </c>
      <c r="AA570" s="58">
        <v>6</v>
      </c>
      <c r="AB570" s="58">
        <v>0</v>
      </c>
      <c r="AC570" s="58">
        <v>13</v>
      </c>
      <c r="AD570" s="58">
        <v>4</v>
      </c>
      <c r="AE570" s="58">
        <v>5</v>
      </c>
      <c r="AF570" s="58">
        <v>4</v>
      </c>
      <c r="AG570" s="58" t="str">
        <f>VLOOKUP(BHRAF201920[[#This Row],[OrgID]],'Practice Panel'!$A$14:$F$129,4,FALSE)</f>
        <v>Havering</v>
      </c>
      <c r="AH570" s="58" t="str">
        <f>VLOOKUP(BHRAF201920[[#This Row],[OrgID]],'Practice Panel'!$A$14:$F$129,6,FALSE)</f>
        <v>Havering South</v>
      </c>
    </row>
    <row r="571" spans="1:34">
      <c r="A571" s="1" t="s">
        <v>406</v>
      </c>
      <c r="B571" s="57">
        <v>44136</v>
      </c>
      <c r="C571" s="57"/>
      <c r="D571" s="1" t="s">
        <v>70</v>
      </c>
      <c r="E571" s="58">
        <v>586</v>
      </c>
      <c r="F571" s="58">
        <v>124</v>
      </c>
      <c r="G571" s="58">
        <v>120</v>
      </c>
      <c r="H571" s="1">
        <v>4</v>
      </c>
      <c r="I571" s="58">
        <v>0</v>
      </c>
      <c r="J571" s="58">
        <v>0</v>
      </c>
      <c r="K571" s="58">
        <v>0</v>
      </c>
      <c r="L571" s="58">
        <v>0</v>
      </c>
      <c r="M571" s="58">
        <v>0</v>
      </c>
      <c r="N571" s="58">
        <v>0</v>
      </c>
      <c r="O571" s="58">
        <v>0</v>
      </c>
      <c r="P571" s="58">
        <v>0</v>
      </c>
      <c r="Q571" s="58">
        <v>0</v>
      </c>
      <c r="R571" s="58">
        <v>0</v>
      </c>
      <c r="S571" s="58">
        <v>0</v>
      </c>
      <c r="T571" s="58">
        <v>0</v>
      </c>
      <c r="U571" s="58">
        <v>1</v>
      </c>
      <c r="V571" s="58">
        <v>0</v>
      </c>
      <c r="W571" s="58">
        <v>0</v>
      </c>
      <c r="X571" s="58">
        <v>0</v>
      </c>
      <c r="Y571" s="58">
        <v>0</v>
      </c>
      <c r="Z571" s="58">
        <v>0</v>
      </c>
      <c r="AA571" s="58">
        <v>0</v>
      </c>
      <c r="AB571" s="58">
        <v>0</v>
      </c>
      <c r="AC571" s="58">
        <v>9</v>
      </c>
      <c r="AD571" s="58">
        <v>0</v>
      </c>
      <c r="AE571" s="58">
        <v>0</v>
      </c>
      <c r="AF571" s="58">
        <v>0</v>
      </c>
      <c r="AG571" s="58" t="str">
        <f>VLOOKUP(BHRAF201920[[#This Row],[OrgID]],'Practice Panel'!$A$14:$F$129,4,FALSE)</f>
        <v>Barking</v>
      </c>
      <c r="AH571" s="58" t="str">
        <f>VLOOKUP(BHRAF201920[[#This Row],[OrgID]],'Practice Panel'!$A$14:$F$129,6,FALSE)</f>
        <v>West One</v>
      </c>
    </row>
    <row r="572" spans="1:34">
      <c r="A572" s="1" t="s">
        <v>406</v>
      </c>
      <c r="B572" s="57">
        <v>44136</v>
      </c>
      <c r="C572" s="57"/>
      <c r="D572" s="1" t="s">
        <v>384</v>
      </c>
      <c r="E572" s="58">
        <v>503</v>
      </c>
      <c r="F572" s="58">
        <v>10</v>
      </c>
      <c r="G572" s="58">
        <v>10</v>
      </c>
      <c r="H572" s="1">
        <v>0</v>
      </c>
      <c r="I572" s="58">
        <v>0</v>
      </c>
      <c r="J572" s="58">
        <v>0</v>
      </c>
      <c r="K572" s="58">
        <v>0</v>
      </c>
      <c r="L572" s="58">
        <v>0</v>
      </c>
      <c r="M572" s="58">
        <v>0</v>
      </c>
      <c r="N572" s="58">
        <v>0</v>
      </c>
      <c r="O572" s="58">
        <v>0</v>
      </c>
      <c r="P572" s="58">
        <v>0</v>
      </c>
      <c r="Q572" s="58">
        <v>0</v>
      </c>
      <c r="R572" s="58">
        <v>0</v>
      </c>
      <c r="S572" s="58">
        <v>0</v>
      </c>
      <c r="T572" s="58">
        <v>0</v>
      </c>
      <c r="U572" s="58">
        <v>0</v>
      </c>
      <c r="V572" s="58">
        <v>0</v>
      </c>
      <c r="W572" s="58">
        <v>0</v>
      </c>
      <c r="X572" s="58">
        <v>0</v>
      </c>
      <c r="Y572" s="58">
        <v>0</v>
      </c>
      <c r="Z572" s="58">
        <v>0</v>
      </c>
      <c r="AA572" s="58">
        <v>0</v>
      </c>
      <c r="AB572" s="58">
        <v>0</v>
      </c>
      <c r="AC572" s="58">
        <v>5</v>
      </c>
      <c r="AD572" s="58">
        <v>0</v>
      </c>
      <c r="AE572" s="58">
        <v>0</v>
      </c>
      <c r="AF572" s="58">
        <v>0</v>
      </c>
      <c r="AG572" s="58" t="str">
        <f>VLOOKUP(BHRAF201920[[#This Row],[OrgID]],'Practice Panel'!$A$14:$F$129,4,FALSE)</f>
        <v>Redbridge</v>
      </c>
      <c r="AH572" s="58" t="str">
        <f>VLOOKUP(BHRAF201920[[#This Row],[OrgID]],'Practice Panel'!$A$14:$F$129,6,FALSE)</f>
        <v>Wanstead &amp; Woodford</v>
      </c>
    </row>
    <row r="573" spans="1:34">
      <c r="A573" s="1" t="s">
        <v>406</v>
      </c>
      <c r="B573" s="57">
        <v>44136</v>
      </c>
      <c r="C573" s="57"/>
      <c r="D573" s="1" t="s">
        <v>394</v>
      </c>
      <c r="E573" s="58">
        <v>804</v>
      </c>
      <c r="F573" s="58">
        <v>125</v>
      </c>
      <c r="G573" s="58">
        <v>125</v>
      </c>
      <c r="H573" s="1">
        <v>0</v>
      </c>
      <c r="I573" s="58">
        <v>0</v>
      </c>
      <c r="J573" s="58">
        <v>0</v>
      </c>
      <c r="K573" s="58">
        <v>0</v>
      </c>
      <c r="L573" s="58">
        <v>0</v>
      </c>
      <c r="M573" s="58">
        <v>0</v>
      </c>
      <c r="N573" s="58">
        <v>0</v>
      </c>
      <c r="O573" s="58">
        <v>0</v>
      </c>
      <c r="P573" s="58">
        <v>0</v>
      </c>
      <c r="Q573" s="58">
        <v>0</v>
      </c>
      <c r="R573" s="58">
        <v>0</v>
      </c>
      <c r="S573" s="58">
        <v>0</v>
      </c>
      <c r="T573" s="58">
        <v>0</v>
      </c>
      <c r="U573" s="58">
        <v>0</v>
      </c>
      <c r="V573" s="58">
        <v>0</v>
      </c>
      <c r="W573" s="58">
        <v>0</v>
      </c>
      <c r="X573" s="58">
        <v>0</v>
      </c>
      <c r="Y573" s="58">
        <v>0</v>
      </c>
      <c r="Z573" s="58">
        <v>0</v>
      </c>
      <c r="AA573" s="58">
        <v>0</v>
      </c>
      <c r="AB573" s="58">
        <v>0</v>
      </c>
      <c r="AC573" s="58">
        <v>3</v>
      </c>
      <c r="AD573" s="58">
        <v>0</v>
      </c>
      <c r="AE573" s="58">
        <v>0</v>
      </c>
      <c r="AF573" s="58">
        <v>0</v>
      </c>
      <c r="AG573" s="58" t="str">
        <f>VLOOKUP(BHRAF201920[[#This Row],[OrgID]],'Practice Panel'!$A$14:$F$129,4,FALSE)</f>
        <v>Redbridge</v>
      </c>
      <c r="AH573" s="58" t="str">
        <f>VLOOKUP(BHRAF201920[[#This Row],[OrgID]],'Practice Panel'!$A$14:$F$129,6,FALSE)</f>
        <v>Loxford</v>
      </c>
    </row>
    <row r="574" spans="1:34">
      <c r="A574" s="1" t="s">
        <v>406</v>
      </c>
      <c r="B574" s="57">
        <v>44136</v>
      </c>
      <c r="C574" s="57"/>
      <c r="D574" s="1" t="s">
        <v>392</v>
      </c>
      <c r="E574" s="58">
        <v>414</v>
      </c>
      <c r="F574" s="58">
        <v>101</v>
      </c>
      <c r="G574" s="58">
        <v>99</v>
      </c>
      <c r="H574" s="1">
        <v>2</v>
      </c>
      <c r="I574" s="58">
        <v>0</v>
      </c>
      <c r="J574" s="58">
        <v>0</v>
      </c>
      <c r="K574" s="58">
        <v>0</v>
      </c>
      <c r="L574" s="58">
        <v>0</v>
      </c>
      <c r="M574" s="58">
        <v>0</v>
      </c>
      <c r="N574" s="58">
        <v>0</v>
      </c>
      <c r="O574" s="58">
        <v>0</v>
      </c>
      <c r="P574" s="58">
        <v>0</v>
      </c>
      <c r="Q574" s="58">
        <v>0</v>
      </c>
      <c r="R574" s="58">
        <v>0</v>
      </c>
      <c r="S574" s="58">
        <v>0</v>
      </c>
      <c r="T574" s="58">
        <v>0</v>
      </c>
      <c r="U574" s="58">
        <v>0</v>
      </c>
      <c r="V574" s="58">
        <v>0</v>
      </c>
      <c r="W574" s="58">
        <v>0</v>
      </c>
      <c r="X574" s="58">
        <v>0</v>
      </c>
      <c r="Y574" s="58">
        <v>0</v>
      </c>
      <c r="Z574" s="58">
        <v>0</v>
      </c>
      <c r="AA574" s="58">
        <v>0</v>
      </c>
      <c r="AB574" s="58">
        <v>0</v>
      </c>
      <c r="AC574" s="58">
        <v>3</v>
      </c>
      <c r="AD574" s="58">
        <v>0</v>
      </c>
      <c r="AE574" s="58">
        <v>0</v>
      </c>
      <c r="AF574" s="58">
        <v>0</v>
      </c>
      <c r="AG574" s="58" t="str">
        <f>VLOOKUP(BHRAF201920[[#This Row],[OrgID]],'Practice Panel'!$A$14:$F$129,4,FALSE)</f>
        <v>Redbridge</v>
      </c>
      <c r="AH574" s="58" t="str">
        <f>VLOOKUP(BHRAF201920[[#This Row],[OrgID]],'Practice Panel'!$A$14:$F$129,6,FALSE)</f>
        <v>Loxford</v>
      </c>
    </row>
    <row r="575" spans="1:34">
      <c r="A575" s="1" t="s">
        <v>406</v>
      </c>
      <c r="B575" s="57">
        <v>44136</v>
      </c>
      <c r="C575" s="57"/>
      <c r="D575" s="1" t="s">
        <v>330</v>
      </c>
      <c r="E575" s="58">
        <v>331</v>
      </c>
      <c r="F575" s="58">
        <v>35</v>
      </c>
      <c r="G575" s="58">
        <v>35</v>
      </c>
      <c r="H575" s="1">
        <v>0</v>
      </c>
      <c r="I575" s="58">
        <v>0</v>
      </c>
      <c r="J575" s="58">
        <v>0</v>
      </c>
      <c r="K575" s="58">
        <v>0</v>
      </c>
      <c r="L575" s="58">
        <v>0</v>
      </c>
      <c r="M575" s="58">
        <v>0</v>
      </c>
      <c r="N575" s="58">
        <v>0</v>
      </c>
      <c r="O575" s="58">
        <v>0</v>
      </c>
      <c r="P575" s="58">
        <v>0</v>
      </c>
      <c r="Q575" s="58">
        <v>0</v>
      </c>
      <c r="R575" s="58">
        <v>0</v>
      </c>
      <c r="S575" s="58">
        <v>0</v>
      </c>
      <c r="T575" s="58">
        <v>0</v>
      </c>
      <c r="U575" s="58">
        <v>0</v>
      </c>
      <c r="V575" s="58">
        <v>0</v>
      </c>
      <c r="W575" s="58">
        <v>0</v>
      </c>
      <c r="X575" s="58">
        <v>0</v>
      </c>
      <c r="Y575" s="58">
        <v>0</v>
      </c>
      <c r="Z575" s="58">
        <v>0</v>
      </c>
      <c r="AA575" s="58">
        <v>0</v>
      </c>
      <c r="AB575" s="58">
        <v>0</v>
      </c>
      <c r="AC575" s="58">
        <v>1</v>
      </c>
      <c r="AD575" s="58">
        <v>0</v>
      </c>
      <c r="AE575" s="58">
        <v>0</v>
      </c>
      <c r="AF575" s="58">
        <v>0</v>
      </c>
      <c r="AG575" s="58" t="str">
        <f>VLOOKUP(BHRAF201920[[#This Row],[OrgID]],'Practice Panel'!$A$14:$F$129,4,FALSE)</f>
        <v>Redbridge</v>
      </c>
      <c r="AH575" s="58" t="str">
        <f>VLOOKUP(BHRAF201920[[#This Row],[OrgID]],'Practice Panel'!$A$14:$F$129,6,FALSE)</f>
        <v>Cranbrook</v>
      </c>
    </row>
    <row r="576" spans="1:34">
      <c r="A576" s="1" t="s">
        <v>406</v>
      </c>
      <c r="B576" s="57">
        <v>44136</v>
      </c>
      <c r="C576" s="57"/>
      <c r="D576" s="1" t="s">
        <v>362</v>
      </c>
      <c r="E576" s="58">
        <v>370</v>
      </c>
      <c r="F576" s="58">
        <v>112</v>
      </c>
      <c r="G576" s="58">
        <v>112</v>
      </c>
      <c r="H576" s="1">
        <v>0</v>
      </c>
      <c r="I576" s="58">
        <v>0</v>
      </c>
      <c r="J576" s="58">
        <v>2</v>
      </c>
      <c r="K576" s="58">
        <v>2</v>
      </c>
      <c r="L576" s="58">
        <v>2</v>
      </c>
      <c r="M576" s="58">
        <v>2</v>
      </c>
      <c r="N576" s="58">
        <v>2</v>
      </c>
      <c r="O576" s="58">
        <v>2</v>
      </c>
      <c r="P576" s="58">
        <v>2</v>
      </c>
      <c r="Q576" s="58">
        <v>2</v>
      </c>
      <c r="R576" s="58">
        <v>2</v>
      </c>
      <c r="S576" s="58">
        <v>0</v>
      </c>
      <c r="T576" s="58">
        <v>0</v>
      </c>
      <c r="U576" s="58">
        <v>0</v>
      </c>
      <c r="V576" s="58">
        <v>0</v>
      </c>
      <c r="W576" s="58">
        <v>2</v>
      </c>
      <c r="X576" s="58">
        <v>0</v>
      </c>
      <c r="Y576" s="58">
        <v>0</v>
      </c>
      <c r="Z576" s="58">
        <v>0</v>
      </c>
      <c r="AA576" s="58">
        <v>0</v>
      </c>
      <c r="AB576" s="58">
        <v>0</v>
      </c>
      <c r="AC576" s="58">
        <v>3</v>
      </c>
      <c r="AD576" s="58">
        <v>2</v>
      </c>
      <c r="AE576" s="58">
        <v>0</v>
      </c>
      <c r="AF576" s="58">
        <v>0</v>
      </c>
      <c r="AG576" s="58" t="str">
        <f>VLOOKUP(BHRAF201920[[#This Row],[OrgID]],'Practice Panel'!$A$14:$F$129,4,FALSE)</f>
        <v>Redbridge</v>
      </c>
      <c r="AH576" s="58" t="str">
        <f>VLOOKUP(BHRAF201920[[#This Row],[OrgID]],'Practice Panel'!$A$14:$F$129,6,FALSE)</f>
        <v>Seven Kings</v>
      </c>
    </row>
    <row r="577" spans="1:34">
      <c r="A577" s="1" t="s">
        <v>406</v>
      </c>
      <c r="B577" s="57">
        <v>44166</v>
      </c>
      <c r="C577" s="57">
        <v>44167</v>
      </c>
      <c r="D577" s="1" t="s">
        <v>87</v>
      </c>
      <c r="E577" s="58">
        <v>727</v>
      </c>
      <c r="F577" s="58">
        <v>8</v>
      </c>
      <c r="G577" s="58">
        <v>8</v>
      </c>
      <c r="H577" s="1">
        <v>0</v>
      </c>
      <c r="I577" s="58">
        <v>0</v>
      </c>
      <c r="J577" s="58">
        <v>0</v>
      </c>
      <c r="K577" s="58">
        <v>0</v>
      </c>
      <c r="L577" s="58">
        <v>0</v>
      </c>
      <c r="M577" s="58">
        <v>0</v>
      </c>
      <c r="N577" s="58">
        <v>0</v>
      </c>
      <c r="O577" s="58">
        <v>0</v>
      </c>
      <c r="P577" s="58">
        <v>0</v>
      </c>
      <c r="Q577" s="58">
        <v>0</v>
      </c>
      <c r="R577" s="58">
        <v>0</v>
      </c>
      <c r="S577" s="58">
        <v>0</v>
      </c>
      <c r="T577" s="58">
        <v>0</v>
      </c>
      <c r="U577" s="58">
        <v>0</v>
      </c>
      <c r="V577" s="58">
        <v>0</v>
      </c>
      <c r="W577" s="58">
        <v>0</v>
      </c>
      <c r="X577" s="58">
        <v>0</v>
      </c>
      <c r="Y577" s="58">
        <v>0</v>
      </c>
      <c r="Z577" s="58">
        <v>0</v>
      </c>
      <c r="AA577" s="58">
        <v>0</v>
      </c>
      <c r="AB577" s="58">
        <v>0</v>
      </c>
      <c r="AC577" s="58">
        <v>1</v>
      </c>
      <c r="AD577" s="58">
        <v>0</v>
      </c>
      <c r="AE577" s="58">
        <v>0</v>
      </c>
      <c r="AF577" s="58">
        <v>0</v>
      </c>
      <c r="AG577" s="58" t="str">
        <f>VLOOKUP(BHRAF201920[[#This Row],[OrgID]],'Practice Panel'!$A$14:$F$129,4,FALSE)</f>
        <v>Barking</v>
      </c>
      <c r="AH577" s="58" t="str">
        <f>VLOOKUP(BHRAF201920[[#This Row],[OrgID]],'Practice Panel'!$A$14:$F$129,6,FALSE)</f>
        <v>North</v>
      </c>
    </row>
    <row r="578" spans="1:34">
      <c r="A578" s="1" t="s">
        <v>406</v>
      </c>
      <c r="B578" s="57">
        <v>44166</v>
      </c>
      <c r="C578" s="57">
        <v>44167</v>
      </c>
      <c r="D578" s="1" t="s">
        <v>89</v>
      </c>
      <c r="E578" s="58">
        <v>3767</v>
      </c>
      <c r="F578" s="58">
        <v>8</v>
      </c>
      <c r="G578" s="58">
        <v>8</v>
      </c>
      <c r="H578" s="1">
        <v>0</v>
      </c>
      <c r="I578" s="58">
        <v>0</v>
      </c>
      <c r="J578" s="58">
        <v>0</v>
      </c>
      <c r="K578" s="58">
        <v>0</v>
      </c>
      <c r="L578" s="58">
        <v>0</v>
      </c>
      <c r="M578" s="58">
        <v>0</v>
      </c>
      <c r="N578" s="58">
        <v>0</v>
      </c>
      <c r="O578" s="58">
        <v>0</v>
      </c>
      <c r="P578" s="58">
        <v>0</v>
      </c>
      <c r="Q578" s="58">
        <v>0</v>
      </c>
      <c r="R578" s="58">
        <v>0</v>
      </c>
      <c r="S578" s="58">
        <v>0</v>
      </c>
      <c r="T578" s="58">
        <v>0</v>
      </c>
      <c r="U578" s="58">
        <v>0</v>
      </c>
      <c r="V578" s="58">
        <v>0</v>
      </c>
      <c r="W578" s="58">
        <v>0</v>
      </c>
      <c r="X578" s="58">
        <v>0</v>
      </c>
      <c r="Y578" s="58">
        <v>0</v>
      </c>
      <c r="Z578" s="58">
        <v>0</v>
      </c>
      <c r="AA578" s="58">
        <v>0</v>
      </c>
      <c r="AB578" s="58">
        <v>0</v>
      </c>
      <c r="AC578" s="58">
        <v>1</v>
      </c>
      <c r="AD578" s="58">
        <v>0</v>
      </c>
      <c r="AE578" s="58">
        <v>0</v>
      </c>
      <c r="AF578" s="58">
        <v>0</v>
      </c>
      <c r="AG578" s="58" t="str">
        <f>VLOOKUP(BHRAF201920[[#This Row],[OrgID]],'Practice Panel'!$A$14:$F$129,4,FALSE)</f>
        <v>Barking</v>
      </c>
      <c r="AH578" s="58" t="str">
        <f>VLOOKUP(BHRAF201920[[#This Row],[OrgID]],'Practice Panel'!$A$14:$F$129,6,FALSE)</f>
        <v>North</v>
      </c>
    </row>
    <row r="579" spans="1:34">
      <c r="A579" s="1" t="s">
        <v>406</v>
      </c>
      <c r="B579" s="57">
        <v>44166</v>
      </c>
      <c r="C579" s="57">
        <v>44167</v>
      </c>
      <c r="D579" s="1" t="s">
        <v>274</v>
      </c>
      <c r="E579" s="58">
        <v>1767</v>
      </c>
      <c r="F579" s="58">
        <v>1</v>
      </c>
      <c r="G579" s="58">
        <v>1</v>
      </c>
      <c r="H579" s="1">
        <v>0</v>
      </c>
      <c r="I579" s="58">
        <v>0</v>
      </c>
      <c r="J579" s="58">
        <v>0</v>
      </c>
      <c r="K579" s="58">
        <v>0</v>
      </c>
      <c r="L579" s="58">
        <v>0</v>
      </c>
      <c r="M579" s="58">
        <v>0</v>
      </c>
      <c r="N579" s="58">
        <v>0</v>
      </c>
      <c r="O579" s="58">
        <v>0</v>
      </c>
      <c r="P579" s="58">
        <v>0</v>
      </c>
      <c r="Q579" s="58">
        <v>0</v>
      </c>
      <c r="R579" s="58">
        <v>0</v>
      </c>
      <c r="S579" s="58">
        <v>0</v>
      </c>
      <c r="T579" s="58">
        <v>0</v>
      </c>
      <c r="U579" s="58">
        <v>0</v>
      </c>
      <c r="V579" s="58">
        <v>0</v>
      </c>
      <c r="W579" s="58">
        <v>0</v>
      </c>
      <c r="X579" s="58">
        <v>0</v>
      </c>
      <c r="Y579" s="58">
        <v>0</v>
      </c>
      <c r="Z579" s="58">
        <v>0</v>
      </c>
      <c r="AA579" s="58">
        <v>0</v>
      </c>
      <c r="AB579" s="58">
        <v>0</v>
      </c>
      <c r="AC579" s="58">
        <v>5</v>
      </c>
      <c r="AD579" s="58">
        <v>0</v>
      </c>
      <c r="AE579" s="58">
        <v>0</v>
      </c>
      <c r="AF579" s="58">
        <v>0</v>
      </c>
      <c r="AG579" s="58" t="str">
        <f>VLOOKUP(BHRAF201920[[#This Row],[OrgID]],'Practice Panel'!$A$14:$F$129,4,FALSE)</f>
        <v>Havering</v>
      </c>
      <c r="AH579" s="58" t="str">
        <f>VLOOKUP(BHRAF201920[[#This Row],[OrgID]],'Practice Panel'!$A$14:$F$129,6,FALSE)</f>
        <v>Havering North</v>
      </c>
    </row>
    <row r="580" spans="1:34">
      <c r="A580" s="1" t="s">
        <v>406</v>
      </c>
      <c r="B580" s="57">
        <v>44166</v>
      </c>
      <c r="C580" s="57">
        <v>44167</v>
      </c>
      <c r="D580" s="1" t="s">
        <v>310</v>
      </c>
      <c r="E580" s="58">
        <v>1171</v>
      </c>
      <c r="F580" s="58">
        <v>8</v>
      </c>
      <c r="G580" s="58">
        <v>8</v>
      </c>
      <c r="H580" s="1">
        <v>0</v>
      </c>
      <c r="I580" s="58">
        <v>0</v>
      </c>
      <c r="J580" s="58">
        <v>0</v>
      </c>
      <c r="K580" s="58">
        <v>0</v>
      </c>
      <c r="L580" s="58">
        <v>0</v>
      </c>
      <c r="M580" s="58">
        <v>0</v>
      </c>
      <c r="N580" s="58">
        <v>0</v>
      </c>
      <c r="O580" s="58">
        <v>0</v>
      </c>
      <c r="P580" s="58">
        <v>0</v>
      </c>
      <c r="Q580" s="58">
        <v>0</v>
      </c>
      <c r="R580" s="58">
        <v>0</v>
      </c>
      <c r="S580" s="58">
        <v>0</v>
      </c>
      <c r="T580" s="58">
        <v>0</v>
      </c>
      <c r="U580" s="58">
        <v>0</v>
      </c>
      <c r="V580" s="58">
        <v>0</v>
      </c>
      <c r="W580" s="58">
        <v>0</v>
      </c>
      <c r="X580" s="58">
        <v>0</v>
      </c>
      <c r="Y580" s="58">
        <v>0</v>
      </c>
      <c r="Z580" s="58">
        <v>0</v>
      </c>
      <c r="AA580" s="58">
        <v>0</v>
      </c>
      <c r="AB580" s="58">
        <v>0</v>
      </c>
      <c r="AC580" s="58">
        <v>8</v>
      </c>
      <c r="AD580" s="58">
        <v>0</v>
      </c>
      <c r="AE580" s="58">
        <v>0</v>
      </c>
      <c r="AF580" s="58">
        <v>0</v>
      </c>
      <c r="AG580" s="58" t="str">
        <f>VLOOKUP(BHRAF201920[[#This Row],[OrgID]],'Practice Panel'!$A$14:$F$129,4,FALSE)</f>
        <v>Havering</v>
      </c>
      <c r="AH580" s="58" t="str">
        <f>VLOOKUP(BHRAF201920[[#This Row],[OrgID]],'Practice Panel'!$A$14:$F$129,6,FALSE)</f>
        <v>Havering South</v>
      </c>
    </row>
    <row r="581" spans="1:34">
      <c r="A581" s="1" t="s">
        <v>406</v>
      </c>
      <c r="B581" s="57">
        <v>44166</v>
      </c>
      <c r="C581" s="57">
        <v>44167</v>
      </c>
      <c r="D581" s="1" t="s">
        <v>48</v>
      </c>
      <c r="E581" s="58">
        <v>2094</v>
      </c>
      <c r="F581" s="58">
        <v>1</v>
      </c>
      <c r="G581" s="58">
        <v>1</v>
      </c>
      <c r="H581" s="1">
        <v>0</v>
      </c>
      <c r="I581" s="58">
        <v>0</v>
      </c>
      <c r="J581" s="58">
        <v>0</v>
      </c>
      <c r="K581" s="58">
        <v>0</v>
      </c>
      <c r="L581" s="58">
        <v>0</v>
      </c>
      <c r="M581" s="58">
        <v>0</v>
      </c>
      <c r="N581" s="58">
        <v>0</v>
      </c>
      <c r="O581" s="58">
        <v>0</v>
      </c>
      <c r="P581" s="58">
        <v>0</v>
      </c>
      <c r="Q581" s="58">
        <v>0</v>
      </c>
      <c r="R581" s="58">
        <v>0</v>
      </c>
      <c r="S581" s="58">
        <v>0</v>
      </c>
      <c r="T581" s="58">
        <v>0</v>
      </c>
      <c r="U581" s="58">
        <v>0</v>
      </c>
      <c r="V581" s="58">
        <v>0</v>
      </c>
      <c r="W581" s="58">
        <v>0</v>
      </c>
      <c r="X581" s="58">
        <v>0</v>
      </c>
      <c r="Y581" s="58">
        <v>0</v>
      </c>
      <c r="Z581" s="58">
        <v>0</v>
      </c>
      <c r="AA581" s="58">
        <v>0</v>
      </c>
      <c r="AB581" s="58">
        <v>0</v>
      </c>
      <c r="AC581" s="58">
        <v>2</v>
      </c>
      <c r="AD581" s="58">
        <v>0</v>
      </c>
      <c r="AE581" s="58">
        <v>0</v>
      </c>
      <c r="AF581" s="58">
        <v>0</v>
      </c>
      <c r="AG581" s="58" t="str">
        <f>VLOOKUP(BHRAF201920[[#This Row],[OrgID]],'Practice Panel'!$A$14:$F$129,4,FALSE)</f>
        <v>Barking</v>
      </c>
      <c r="AH581" s="58" t="str">
        <f>VLOOKUP(BHRAF201920[[#This Row],[OrgID]],'Practice Panel'!$A$14:$F$129,6,FALSE)</f>
        <v>New West</v>
      </c>
    </row>
    <row r="582" spans="1:34">
      <c r="A582" s="1" t="s">
        <v>406</v>
      </c>
      <c r="B582" s="57">
        <v>44166</v>
      </c>
      <c r="C582" s="57">
        <v>44167</v>
      </c>
      <c r="D582" s="1" t="s">
        <v>64</v>
      </c>
      <c r="E582" s="58">
        <v>1913</v>
      </c>
      <c r="F582" s="58">
        <v>9</v>
      </c>
      <c r="G582" s="58">
        <v>9</v>
      </c>
      <c r="H582" s="1">
        <v>0</v>
      </c>
      <c r="I582" s="58">
        <v>0</v>
      </c>
      <c r="J582" s="58">
        <v>0</v>
      </c>
      <c r="K582" s="58">
        <v>0</v>
      </c>
      <c r="L582" s="58">
        <v>0</v>
      </c>
      <c r="M582" s="58">
        <v>0</v>
      </c>
      <c r="N582" s="58">
        <v>0</v>
      </c>
      <c r="O582" s="58">
        <v>0</v>
      </c>
      <c r="P582" s="58">
        <v>0</v>
      </c>
      <c r="Q582" s="58">
        <v>0</v>
      </c>
      <c r="R582" s="58">
        <v>0</v>
      </c>
      <c r="S582" s="58">
        <v>0</v>
      </c>
      <c r="T582" s="58">
        <v>0</v>
      </c>
      <c r="U582" s="58">
        <v>0</v>
      </c>
      <c r="V582" s="58">
        <v>0</v>
      </c>
      <c r="W582" s="58">
        <v>0</v>
      </c>
      <c r="X582" s="58">
        <v>0</v>
      </c>
      <c r="Y582" s="58">
        <v>0</v>
      </c>
      <c r="Z582" s="58">
        <v>0</v>
      </c>
      <c r="AA582" s="58">
        <v>0</v>
      </c>
      <c r="AB582" s="58">
        <v>0</v>
      </c>
      <c r="AC582" s="58">
        <v>2</v>
      </c>
      <c r="AD582" s="58">
        <v>0</v>
      </c>
      <c r="AE582" s="58">
        <v>0</v>
      </c>
      <c r="AF582" s="58">
        <v>0</v>
      </c>
      <c r="AG582" s="58" t="str">
        <f>VLOOKUP(BHRAF201920[[#This Row],[OrgID]],'Practice Panel'!$A$14:$F$129,4,FALSE)</f>
        <v>Barking</v>
      </c>
      <c r="AH582" s="58" t="str">
        <f>VLOOKUP(BHRAF201920[[#This Row],[OrgID]],'Practice Panel'!$A$14:$F$129,6,FALSE)</f>
        <v>West One</v>
      </c>
    </row>
    <row r="583" spans="1:34">
      <c r="A583" s="1" t="s">
        <v>406</v>
      </c>
      <c r="B583" s="57">
        <v>44166</v>
      </c>
      <c r="C583" s="57">
        <v>44167</v>
      </c>
      <c r="D583" s="1" t="s">
        <v>40</v>
      </c>
      <c r="E583" s="58">
        <v>1405</v>
      </c>
      <c r="F583" s="58">
        <v>22</v>
      </c>
      <c r="G583" s="58">
        <v>22</v>
      </c>
      <c r="H583" s="1">
        <v>0</v>
      </c>
      <c r="I583" s="58">
        <v>0</v>
      </c>
      <c r="J583" s="58">
        <v>0</v>
      </c>
      <c r="K583" s="58">
        <v>0</v>
      </c>
      <c r="L583" s="58">
        <v>0</v>
      </c>
      <c r="M583" s="58">
        <v>0</v>
      </c>
      <c r="N583" s="58">
        <v>0</v>
      </c>
      <c r="O583" s="58">
        <v>0</v>
      </c>
      <c r="P583" s="58">
        <v>0</v>
      </c>
      <c r="Q583" s="58">
        <v>0</v>
      </c>
      <c r="R583" s="58">
        <v>0</v>
      </c>
      <c r="S583" s="58">
        <v>0</v>
      </c>
      <c r="T583" s="58">
        <v>0</v>
      </c>
      <c r="U583" s="58">
        <v>0</v>
      </c>
      <c r="V583" s="58">
        <v>0</v>
      </c>
      <c r="W583" s="58">
        <v>0</v>
      </c>
      <c r="X583" s="58">
        <v>0</v>
      </c>
      <c r="Y583" s="58">
        <v>0</v>
      </c>
      <c r="Z583" s="58">
        <v>0</v>
      </c>
      <c r="AA583" s="58">
        <v>0</v>
      </c>
      <c r="AB583" s="58">
        <v>0</v>
      </c>
      <c r="AC583" s="58">
        <v>5</v>
      </c>
      <c r="AD583" s="58">
        <v>0</v>
      </c>
      <c r="AE583" s="58">
        <v>0</v>
      </c>
      <c r="AF583" s="58">
        <v>0</v>
      </c>
      <c r="AG583" s="58" t="str">
        <f>VLOOKUP(BHRAF201920[[#This Row],[OrgID]],'Practice Panel'!$A$14:$F$129,4,FALSE)</f>
        <v>Barking</v>
      </c>
      <c r="AH583" s="58" t="str">
        <f>VLOOKUP(BHRAF201920[[#This Row],[OrgID]],'Practice Panel'!$A$14:$F$129,6,FALSE)</f>
        <v>East One</v>
      </c>
    </row>
    <row r="584" spans="1:34">
      <c r="A584" s="1" t="s">
        <v>406</v>
      </c>
      <c r="B584" s="57">
        <v>44166</v>
      </c>
      <c r="C584" s="57">
        <v>44167</v>
      </c>
      <c r="D584" s="1" t="s">
        <v>300</v>
      </c>
      <c r="E584" s="58">
        <v>1978</v>
      </c>
      <c r="F584" s="58">
        <v>14</v>
      </c>
      <c r="G584" s="58">
        <v>14</v>
      </c>
      <c r="H584" s="1">
        <v>0</v>
      </c>
      <c r="I584" s="58">
        <v>0</v>
      </c>
      <c r="J584" s="58">
        <v>0</v>
      </c>
      <c r="K584" s="58">
        <v>0</v>
      </c>
      <c r="L584" s="58">
        <v>0</v>
      </c>
      <c r="M584" s="58">
        <v>0</v>
      </c>
      <c r="N584" s="58">
        <v>0</v>
      </c>
      <c r="O584" s="58">
        <v>0</v>
      </c>
      <c r="P584" s="58">
        <v>0</v>
      </c>
      <c r="Q584" s="58">
        <v>0</v>
      </c>
      <c r="R584" s="58">
        <v>0</v>
      </c>
      <c r="S584" s="58">
        <v>0</v>
      </c>
      <c r="T584" s="58">
        <v>0</v>
      </c>
      <c r="U584" s="58">
        <v>0</v>
      </c>
      <c r="V584" s="58">
        <v>0</v>
      </c>
      <c r="W584" s="58">
        <v>0</v>
      </c>
      <c r="X584" s="58">
        <v>0</v>
      </c>
      <c r="Y584" s="58">
        <v>0</v>
      </c>
      <c r="Z584" s="58">
        <v>0</v>
      </c>
      <c r="AA584" s="58">
        <v>0</v>
      </c>
      <c r="AB584" s="58">
        <v>0</v>
      </c>
      <c r="AC584" s="58">
        <v>10</v>
      </c>
      <c r="AD584" s="58">
        <v>0</v>
      </c>
      <c r="AE584" s="58">
        <v>0</v>
      </c>
      <c r="AF584" s="58">
        <v>0</v>
      </c>
      <c r="AG584" s="58" t="str">
        <f>VLOOKUP(BHRAF201920[[#This Row],[OrgID]],'Practice Panel'!$A$14:$F$129,4,FALSE)</f>
        <v>Havering</v>
      </c>
      <c r="AH584" s="58" t="str">
        <f>VLOOKUP(BHRAF201920[[#This Row],[OrgID]],'Practice Panel'!$A$14:$F$129,6,FALSE)</f>
        <v>Havering South</v>
      </c>
    </row>
    <row r="585" spans="1:34">
      <c r="A585" s="1" t="s">
        <v>406</v>
      </c>
      <c r="B585" s="57">
        <v>44166</v>
      </c>
      <c r="C585" s="57">
        <v>44167</v>
      </c>
      <c r="D585" s="1" t="s">
        <v>238</v>
      </c>
      <c r="E585" s="58">
        <v>1591</v>
      </c>
      <c r="F585" s="58">
        <v>9</v>
      </c>
      <c r="G585" s="58">
        <v>9</v>
      </c>
      <c r="H585" s="1">
        <v>0</v>
      </c>
      <c r="I585" s="58">
        <v>0</v>
      </c>
      <c r="J585" s="58">
        <v>0</v>
      </c>
      <c r="K585" s="58">
        <v>0</v>
      </c>
      <c r="L585" s="58">
        <v>0</v>
      </c>
      <c r="M585" s="58">
        <v>0</v>
      </c>
      <c r="N585" s="58">
        <v>0</v>
      </c>
      <c r="O585" s="58">
        <v>0</v>
      </c>
      <c r="P585" s="58">
        <v>0</v>
      </c>
      <c r="Q585" s="58">
        <v>0</v>
      </c>
      <c r="R585" s="58">
        <v>0</v>
      </c>
      <c r="S585" s="58">
        <v>0</v>
      </c>
      <c r="T585" s="58">
        <v>0</v>
      </c>
      <c r="U585" s="58">
        <v>0</v>
      </c>
      <c r="V585" s="58">
        <v>0</v>
      </c>
      <c r="W585" s="58">
        <v>0</v>
      </c>
      <c r="X585" s="58">
        <v>0</v>
      </c>
      <c r="Y585" s="58">
        <v>0</v>
      </c>
      <c r="Z585" s="58">
        <v>0</v>
      </c>
      <c r="AA585" s="58">
        <v>0</v>
      </c>
      <c r="AB585" s="58">
        <v>0</v>
      </c>
      <c r="AC585" s="58">
        <v>5</v>
      </c>
      <c r="AD585" s="58">
        <v>0</v>
      </c>
      <c r="AE585" s="58">
        <v>0</v>
      </c>
      <c r="AF585" s="58">
        <v>0</v>
      </c>
      <c r="AG585" s="58" t="str">
        <f>VLOOKUP(BHRAF201920[[#This Row],[OrgID]],'Practice Panel'!$A$14:$F$129,4,FALSE)</f>
        <v>Havering</v>
      </c>
      <c r="AH585" s="58" t="str">
        <f>VLOOKUP(BHRAF201920[[#This Row],[OrgID]],'Practice Panel'!$A$14:$F$129,6,FALSE)</f>
        <v>Havering Crest</v>
      </c>
    </row>
    <row r="586" spans="1:34">
      <c r="A586" s="1" t="s">
        <v>406</v>
      </c>
      <c r="B586" s="57">
        <v>44166</v>
      </c>
      <c r="C586" s="57">
        <v>44167</v>
      </c>
      <c r="D586" s="1" t="s">
        <v>66</v>
      </c>
      <c r="E586" s="58">
        <v>1593</v>
      </c>
      <c r="F586" s="58">
        <v>39</v>
      </c>
      <c r="G586" s="58">
        <v>39</v>
      </c>
      <c r="H586" s="1">
        <v>0</v>
      </c>
      <c r="I586" s="58">
        <v>0</v>
      </c>
      <c r="J586" s="58">
        <v>0</v>
      </c>
      <c r="K586" s="58">
        <v>0</v>
      </c>
      <c r="L586" s="58">
        <v>0</v>
      </c>
      <c r="M586" s="58">
        <v>0</v>
      </c>
      <c r="N586" s="58">
        <v>0</v>
      </c>
      <c r="O586" s="58">
        <v>0</v>
      </c>
      <c r="P586" s="58">
        <v>0</v>
      </c>
      <c r="Q586" s="58">
        <v>0</v>
      </c>
      <c r="R586" s="58">
        <v>0</v>
      </c>
      <c r="S586" s="58">
        <v>0</v>
      </c>
      <c r="T586" s="58">
        <v>0</v>
      </c>
      <c r="U586" s="58">
        <v>0</v>
      </c>
      <c r="V586" s="58">
        <v>0</v>
      </c>
      <c r="W586" s="58">
        <v>0</v>
      </c>
      <c r="X586" s="58">
        <v>0</v>
      </c>
      <c r="Y586" s="58">
        <v>0</v>
      </c>
      <c r="Z586" s="58">
        <v>0</v>
      </c>
      <c r="AA586" s="58">
        <v>0</v>
      </c>
      <c r="AB586" s="58">
        <v>0</v>
      </c>
      <c r="AC586" s="58">
        <v>3</v>
      </c>
      <c r="AD586" s="58">
        <v>0</v>
      </c>
      <c r="AE586" s="58">
        <v>0</v>
      </c>
      <c r="AF586" s="58">
        <v>0</v>
      </c>
      <c r="AG586" s="58" t="str">
        <f>VLOOKUP(BHRAF201920[[#This Row],[OrgID]],'Practice Panel'!$A$14:$F$129,4,FALSE)</f>
        <v>Barking</v>
      </c>
      <c r="AH586" s="58" t="str">
        <f>VLOOKUP(BHRAF201920[[#This Row],[OrgID]],'Practice Panel'!$A$14:$F$129,6,FALSE)</f>
        <v>West One</v>
      </c>
    </row>
    <row r="587" spans="1:34">
      <c r="A587" s="1" t="s">
        <v>406</v>
      </c>
      <c r="B587" s="57">
        <v>44166</v>
      </c>
      <c r="C587" s="57">
        <v>44167</v>
      </c>
      <c r="D587" s="1" t="s">
        <v>33</v>
      </c>
      <c r="E587" s="58">
        <v>1541</v>
      </c>
      <c r="F587" s="58">
        <v>89</v>
      </c>
      <c r="G587" s="58">
        <v>89</v>
      </c>
      <c r="H587" s="1">
        <v>0</v>
      </c>
      <c r="I587" s="58">
        <v>0</v>
      </c>
      <c r="J587" s="58">
        <v>0</v>
      </c>
      <c r="K587" s="58">
        <v>0</v>
      </c>
      <c r="L587" s="58">
        <v>0</v>
      </c>
      <c r="M587" s="58">
        <v>0</v>
      </c>
      <c r="N587" s="58">
        <v>0</v>
      </c>
      <c r="O587" s="58">
        <v>0</v>
      </c>
      <c r="P587" s="58">
        <v>0</v>
      </c>
      <c r="Q587" s="58">
        <v>0</v>
      </c>
      <c r="R587" s="58">
        <v>0</v>
      </c>
      <c r="S587" s="58">
        <v>0</v>
      </c>
      <c r="T587" s="58">
        <v>0</v>
      </c>
      <c r="U587" s="58">
        <v>0</v>
      </c>
      <c r="V587" s="58">
        <v>0</v>
      </c>
      <c r="W587" s="58">
        <v>0</v>
      </c>
      <c r="X587" s="58">
        <v>0</v>
      </c>
      <c r="Y587" s="58">
        <v>0</v>
      </c>
      <c r="Z587" s="58">
        <v>0</v>
      </c>
      <c r="AA587" s="58">
        <v>0</v>
      </c>
      <c r="AB587" s="58">
        <v>0</v>
      </c>
      <c r="AC587" s="58">
        <v>1</v>
      </c>
      <c r="AD587" s="58">
        <v>0</v>
      </c>
      <c r="AE587" s="58">
        <v>0</v>
      </c>
      <c r="AF587" s="58">
        <v>0</v>
      </c>
      <c r="AG587" s="58" t="str">
        <f>VLOOKUP(BHRAF201920[[#This Row],[OrgID]],'Practice Panel'!$A$14:$F$129,4,FALSE)</f>
        <v>Barking</v>
      </c>
      <c r="AH587" s="58" t="str">
        <f>VLOOKUP(BHRAF201920[[#This Row],[OrgID]],'Practice Panel'!$A$14:$F$129,6,FALSE)</f>
        <v>East One</v>
      </c>
    </row>
    <row r="588" spans="1:34">
      <c r="A588" s="1" t="s">
        <v>406</v>
      </c>
      <c r="B588" s="57">
        <v>44166</v>
      </c>
      <c r="C588" s="57">
        <v>44167</v>
      </c>
      <c r="D588" s="1" t="s">
        <v>75</v>
      </c>
      <c r="E588" s="58">
        <v>5667</v>
      </c>
      <c r="F588" s="58">
        <v>30</v>
      </c>
      <c r="G588" s="58">
        <v>30</v>
      </c>
      <c r="H588" s="1">
        <v>0</v>
      </c>
      <c r="I588" s="58">
        <v>0</v>
      </c>
      <c r="J588" s="58">
        <v>0</v>
      </c>
      <c r="K588" s="58">
        <v>0</v>
      </c>
      <c r="L588" s="58">
        <v>0</v>
      </c>
      <c r="M588" s="58">
        <v>0</v>
      </c>
      <c r="N588" s="58">
        <v>0</v>
      </c>
      <c r="O588" s="58">
        <v>0</v>
      </c>
      <c r="P588" s="58">
        <v>0</v>
      </c>
      <c r="Q588" s="58">
        <v>0</v>
      </c>
      <c r="R588" s="58">
        <v>0</v>
      </c>
      <c r="S588" s="58">
        <v>0</v>
      </c>
      <c r="T588" s="58">
        <v>0</v>
      </c>
      <c r="U588" s="58">
        <v>0</v>
      </c>
      <c r="V588" s="58">
        <v>0</v>
      </c>
      <c r="W588" s="58">
        <v>0</v>
      </c>
      <c r="X588" s="58">
        <v>0</v>
      </c>
      <c r="Y588" s="58">
        <v>0</v>
      </c>
      <c r="Z588" s="58">
        <v>0</v>
      </c>
      <c r="AA588" s="58">
        <v>0</v>
      </c>
      <c r="AB588" s="58">
        <v>0</v>
      </c>
      <c r="AC588" s="58">
        <v>4</v>
      </c>
      <c r="AD588" s="58">
        <v>0</v>
      </c>
      <c r="AE588" s="58">
        <v>0</v>
      </c>
      <c r="AF588" s="58">
        <v>0</v>
      </c>
      <c r="AG588" s="58" t="str">
        <f>VLOOKUP(BHRAF201920[[#This Row],[OrgID]],'Practice Panel'!$A$14:$F$129,4,FALSE)</f>
        <v>Barking</v>
      </c>
      <c r="AH588" s="58" t="str">
        <f>VLOOKUP(BHRAF201920[[#This Row],[OrgID]],'Practice Panel'!$A$14:$F$129,6,FALSE)</f>
        <v>North</v>
      </c>
    </row>
    <row r="589" spans="1:34">
      <c r="A589" s="1" t="s">
        <v>406</v>
      </c>
      <c r="B589" s="57">
        <v>44166</v>
      </c>
      <c r="C589" s="57">
        <v>44167</v>
      </c>
      <c r="D589" s="1" t="s">
        <v>38</v>
      </c>
      <c r="E589" s="58">
        <v>2886</v>
      </c>
      <c r="F589" s="58">
        <v>37</v>
      </c>
      <c r="G589" s="58">
        <v>37</v>
      </c>
      <c r="H589" s="1">
        <v>0</v>
      </c>
      <c r="I589" s="58">
        <v>0</v>
      </c>
      <c r="J589" s="58">
        <v>0</v>
      </c>
      <c r="K589" s="58">
        <v>0</v>
      </c>
      <c r="L589" s="58">
        <v>0</v>
      </c>
      <c r="M589" s="58">
        <v>0</v>
      </c>
      <c r="N589" s="58">
        <v>0</v>
      </c>
      <c r="O589" s="58">
        <v>0</v>
      </c>
      <c r="P589" s="58">
        <v>0</v>
      </c>
      <c r="Q589" s="58">
        <v>0</v>
      </c>
      <c r="R589" s="58">
        <v>0</v>
      </c>
      <c r="S589" s="58">
        <v>0</v>
      </c>
      <c r="T589" s="58">
        <v>0</v>
      </c>
      <c r="U589" s="58">
        <v>0</v>
      </c>
      <c r="V589" s="58">
        <v>0</v>
      </c>
      <c r="W589" s="58">
        <v>0</v>
      </c>
      <c r="X589" s="58">
        <v>0</v>
      </c>
      <c r="Y589" s="58">
        <v>0</v>
      </c>
      <c r="Z589" s="58">
        <v>0</v>
      </c>
      <c r="AA589" s="58">
        <v>0</v>
      </c>
      <c r="AB589" s="58">
        <v>0</v>
      </c>
      <c r="AC589" s="58">
        <v>7</v>
      </c>
      <c r="AD589" s="58">
        <v>0</v>
      </c>
      <c r="AE589" s="58">
        <v>0</v>
      </c>
      <c r="AF589" s="58">
        <v>0</v>
      </c>
      <c r="AG589" s="58" t="str">
        <f>VLOOKUP(BHRAF201920[[#This Row],[OrgID]],'Practice Panel'!$A$14:$F$129,4,FALSE)</f>
        <v>Barking</v>
      </c>
      <c r="AH589" s="58" t="str">
        <f>VLOOKUP(BHRAF201920[[#This Row],[OrgID]],'Practice Panel'!$A$14:$F$129,6,FALSE)</f>
        <v>East One</v>
      </c>
    </row>
    <row r="590" spans="1:34">
      <c r="A590" s="1" t="s">
        <v>406</v>
      </c>
      <c r="B590" s="57">
        <v>44166</v>
      </c>
      <c r="C590" s="57">
        <v>44167</v>
      </c>
      <c r="D590" s="1" t="s">
        <v>260</v>
      </c>
      <c r="E590" s="58">
        <v>1031</v>
      </c>
      <c r="F590" s="58">
        <v>32</v>
      </c>
      <c r="G590" s="58">
        <v>32</v>
      </c>
      <c r="H590" s="1">
        <v>0</v>
      </c>
      <c r="I590" s="58">
        <v>0</v>
      </c>
      <c r="J590" s="58">
        <v>0</v>
      </c>
      <c r="K590" s="58">
        <v>0</v>
      </c>
      <c r="L590" s="58">
        <v>0</v>
      </c>
      <c r="M590" s="58">
        <v>0</v>
      </c>
      <c r="N590" s="58">
        <v>0</v>
      </c>
      <c r="O590" s="58">
        <v>0</v>
      </c>
      <c r="P590" s="58">
        <v>0</v>
      </c>
      <c r="Q590" s="58">
        <v>0</v>
      </c>
      <c r="R590" s="58">
        <v>0</v>
      </c>
      <c r="S590" s="58">
        <v>0</v>
      </c>
      <c r="T590" s="58">
        <v>0</v>
      </c>
      <c r="U590" s="58">
        <v>0</v>
      </c>
      <c r="V590" s="58">
        <v>0</v>
      </c>
      <c r="W590" s="58">
        <v>0</v>
      </c>
      <c r="X590" s="58">
        <v>0</v>
      </c>
      <c r="Y590" s="58">
        <v>0</v>
      </c>
      <c r="Z590" s="58">
        <v>0</v>
      </c>
      <c r="AA590" s="58">
        <v>0</v>
      </c>
      <c r="AB590" s="58">
        <v>0</v>
      </c>
      <c r="AC590" s="58">
        <v>2</v>
      </c>
      <c r="AD590" s="58">
        <v>0</v>
      </c>
      <c r="AE590" s="58">
        <v>0</v>
      </c>
      <c r="AF590" s="58">
        <v>0</v>
      </c>
      <c r="AG590" s="58" t="str">
        <f>VLOOKUP(BHRAF201920[[#This Row],[OrgID]],'Practice Panel'!$A$14:$F$129,4,FALSE)</f>
        <v>Havering</v>
      </c>
      <c r="AH590" s="58" t="str">
        <f>VLOOKUP(BHRAF201920[[#This Row],[OrgID]],'Practice Panel'!$A$14:$F$129,6,FALSE)</f>
        <v>Havering North</v>
      </c>
    </row>
    <row r="591" spans="1:34">
      <c r="A591" s="1" t="s">
        <v>406</v>
      </c>
      <c r="B591" s="57">
        <v>44166</v>
      </c>
      <c r="C591" s="57">
        <v>44167</v>
      </c>
      <c r="D591" s="1" t="s">
        <v>302</v>
      </c>
      <c r="E591" s="58">
        <v>2251</v>
      </c>
      <c r="F591" s="58">
        <v>15</v>
      </c>
      <c r="G591" s="58">
        <v>15</v>
      </c>
      <c r="H591" s="1">
        <v>0</v>
      </c>
      <c r="I591" s="58">
        <v>0</v>
      </c>
      <c r="J591" s="58">
        <v>0</v>
      </c>
      <c r="K591" s="58">
        <v>0</v>
      </c>
      <c r="L591" s="58">
        <v>0</v>
      </c>
      <c r="M591" s="58">
        <v>0</v>
      </c>
      <c r="N591" s="58">
        <v>0</v>
      </c>
      <c r="O591" s="58">
        <v>0</v>
      </c>
      <c r="P591" s="58">
        <v>0</v>
      </c>
      <c r="Q591" s="58">
        <v>0</v>
      </c>
      <c r="R591" s="58">
        <v>0</v>
      </c>
      <c r="S591" s="58">
        <v>0</v>
      </c>
      <c r="T591" s="58">
        <v>0</v>
      </c>
      <c r="U591" s="58">
        <v>0</v>
      </c>
      <c r="V591" s="58">
        <v>0</v>
      </c>
      <c r="W591" s="58">
        <v>0</v>
      </c>
      <c r="X591" s="58">
        <v>0</v>
      </c>
      <c r="Y591" s="58">
        <v>0</v>
      </c>
      <c r="Z591" s="58">
        <v>0</v>
      </c>
      <c r="AA591" s="58">
        <v>0</v>
      </c>
      <c r="AB591" s="58">
        <v>0</v>
      </c>
      <c r="AC591" s="58">
        <v>8</v>
      </c>
      <c r="AD591" s="58">
        <v>0</v>
      </c>
      <c r="AE591" s="58">
        <v>0</v>
      </c>
      <c r="AF591" s="58">
        <v>0</v>
      </c>
      <c r="AG591" s="58" t="str">
        <f>VLOOKUP(BHRAF201920[[#This Row],[OrgID]],'Practice Panel'!$A$14:$F$129,4,FALSE)</f>
        <v>Havering</v>
      </c>
      <c r="AH591" s="58" t="str">
        <f>VLOOKUP(BHRAF201920[[#This Row],[OrgID]],'Practice Panel'!$A$14:$F$129,6,FALSE)</f>
        <v>Havering South</v>
      </c>
    </row>
    <row r="592" spans="1:34">
      <c r="A592" s="1" t="s">
        <v>406</v>
      </c>
      <c r="B592" s="57">
        <v>44166</v>
      </c>
      <c r="C592" s="57">
        <v>44167</v>
      </c>
      <c r="D592" s="1" t="s">
        <v>332</v>
      </c>
      <c r="E592" s="58">
        <v>1932</v>
      </c>
      <c r="F592" s="58">
        <v>112</v>
      </c>
      <c r="G592" s="58">
        <v>112</v>
      </c>
      <c r="H592" s="1">
        <v>0</v>
      </c>
      <c r="I592" s="58">
        <v>0</v>
      </c>
      <c r="J592" s="58">
        <v>0</v>
      </c>
      <c r="K592" s="58">
        <v>0</v>
      </c>
      <c r="L592" s="58">
        <v>0</v>
      </c>
      <c r="M592" s="58">
        <v>0</v>
      </c>
      <c r="N592" s="58">
        <v>0</v>
      </c>
      <c r="O592" s="58">
        <v>0</v>
      </c>
      <c r="P592" s="58">
        <v>0</v>
      </c>
      <c r="Q592" s="58">
        <v>0</v>
      </c>
      <c r="R592" s="58">
        <v>0</v>
      </c>
      <c r="S592" s="58">
        <v>0</v>
      </c>
      <c r="T592" s="58">
        <v>0</v>
      </c>
      <c r="U592" s="58">
        <v>0</v>
      </c>
      <c r="V592" s="58">
        <v>0</v>
      </c>
      <c r="W592" s="58">
        <v>0</v>
      </c>
      <c r="X592" s="58">
        <v>0</v>
      </c>
      <c r="Y592" s="58">
        <v>0</v>
      </c>
      <c r="Z592" s="58">
        <v>0</v>
      </c>
      <c r="AA592" s="58">
        <v>0</v>
      </c>
      <c r="AB592" s="58">
        <v>0</v>
      </c>
      <c r="AC592" s="58">
        <v>1</v>
      </c>
      <c r="AD592" s="58">
        <v>0</v>
      </c>
      <c r="AE592" s="58">
        <v>0</v>
      </c>
      <c r="AF592" s="58">
        <v>0</v>
      </c>
      <c r="AG592" s="58" t="str">
        <f>VLOOKUP(BHRAF201920[[#This Row],[OrgID]],'Practice Panel'!$A$14:$F$129,4,FALSE)</f>
        <v>Redbridge</v>
      </c>
      <c r="AH592" s="58" t="str">
        <f>VLOOKUP(BHRAF201920[[#This Row],[OrgID]],'Practice Panel'!$A$14:$F$129,6,FALSE)</f>
        <v>Fairlop</v>
      </c>
    </row>
    <row r="593" spans="1:34">
      <c r="A593" s="1" t="s">
        <v>406</v>
      </c>
      <c r="B593" s="57">
        <v>44166</v>
      </c>
      <c r="C593" s="57">
        <v>44167</v>
      </c>
      <c r="D593" s="1" t="s">
        <v>334</v>
      </c>
      <c r="E593" s="58">
        <v>2002</v>
      </c>
      <c r="F593" s="58">
        <v>8</v>
      </c>
      <c r="G593" s="58">
        <v>8</v>
      </c>
      <c r="H593" s="1">
        <v>0</v>
      </c>
      <c r="I593" s="58">
        <v>0</v>
      </c>
      <c r="J593" s="58">
        <v>0</v>
      </c>
      <c r="K593" s="58">
        <v>0</v>
      </c>
      <c r="L593" s="58">
        <v>0</v>
      </c>
      <c r="M593" s="58">
        <v>0</v>
      </c>
      <c r="N593" s="58">
        <v>0</v>
      </c>
      <c r="O593" s="58">
        <v>0</v>
      </c>
      <c r="P593" s="58">
        <v>0</v>
      </c>
      <c r="Q593" s="58">
        <v>0</v>
      </c>
      <c r="R593" s="58">
        <v>0</v>
      </c>
      <c r="S593" s="58">
        <v>0</v>
      </c>
      <c r="T593" s="58">
        <v>0</v>
      </c>
      <c r="U593" s="58">
        <v>0</v>
      </c>
      <c r="V593" s="58">
        <v>0</v>
      </c>
      <c r="W593" s="58">
        <v>0</v>
      </c>
      <c r="X593" s="58">
        <v>0</v>
      </c>
      <c r="Y593" s="58">
        <v>0</v>
      </c>
      <c r="Z593" s="58">
        <v>0</v>
      </c>
      <c r="AA593" s="58">
        <v>0</v>
      </c>
      <c r="AB593" s="58">
        <v>0</v>
      </c>
      <c r="AC593" s="58">
        <v>4</v>
      </c>
      <c r="AD593" s="58">
        <v>0</v>
      </c>
      <c r="AE593" s="58">
        <v>0</v>
      </c>
      <c r="AF593" s="58">
        <v>0</v>
      </c>
      <c r="AG593" s="58" t="str">
        <f>VLOOKUP(BHRAF201920[[#This Row],[OrgID]],'Practice Panel'!$A$14:$F$129,4,FALSE)</f>
        <v>Redbridge</v>
      </c>
      <c r="AH593" s="58" t="str">
        <f>VLOOKUP(BHRAF201920[[#This Row],[OrgID]],'Practice Panel'!$A$14:$F$129,6,FALSE)</f>
        <v>Fairlop</v>
      </c>
    </row>
    <row r="594" spans="1:34">
      <c r="A594" s="1" t="s">
        <v>406</v>
      </c>
      <c r="B594" s="57">
        <v>44166</v>
      </c>
      <c r="C594" s="57">
        <v>44167</v>
      </c>
      <c r="D594" s="1" t="s">
        <v>338</v>
      </c>
      <c r="E594" s="58">
        <v>1005</v>
      </c>
      <c r="F594" s="58">
        <v>15</v>
      </c>
      <c r="G594" s="58">
        <v>15</v>
      </c>
      <c r="H594" s="1">
        <v>0</v>
      </c>
      <c r="I594" s="58">
        <v>0</v>
      </c>
      <c r="J594" s="58">
        <v>0</v>
      </c>
      <c r="K594" s="58">
        <v>0</v>
      </c>
      <c r="L594" s="58">
        <v>0</v>
      </c>
      <c r="M594" s="58">
        <v>0</v>
      </c>
      <c r="N594" s="58">
        <v>0</v>
      </c>
      <c r="O594" s="58">
        <v>0</v>
      </c>
      <c r="P594" s="58">
        <v>0</v>
      </c>
      <c r="Q594" s="58">
        <v>0</v>
      </c>
      <c r="R594" s="58">
        <v>0</v>
      </c>
      <c r="S594" s="58">
        <v>0</v>
      </c>
      <c r="T594" s="58">
        <v>0</v>
      </c>
      <c r="U594" s="58">
        <v>0</v>
      </c>
      <c r="V594" s="58">
        <v>0</v>
      </c>
      <c r="W594" s="58">
        <v>0</v>
      </c>
      <c r="X594" s="58">
        <v>0</v>
      </c>
      <c r="Y594" s="58">
        <v>0</v>
      </c>
      <c r="Z594" s="58">
        <v>0</v>
      </c>
      <c r="AA594" s="58">
        <v>0</v>
      </c>
      <c r="AB594" s="58">
        <v>0</v>
      </c>
      <c r="AC594" s="58">
        <v>2</v>
      </c>
      <c r="AD594" s="58">
        <v>0</v>
      </c>
      <c r="AE594" s="58">
        <v>0</v>
      </c>
      <c r="AF594" s="58">
        <v>0</v>
      </c>
      <c r="AG594" s="58" t="str">
        <f>VLOOKUP(BHRAF201920[[#This Row],[OrgID]],'Practice Panel'!$A$14:$F$129,4,FALSE)</f>
        <v>Redbridge</v>
      </c>
      <c r="AH594" s="58" t="str">
        <f>VLOOKUP(BHRAF201920[[#This Row],[OrgID]],'Practice Panel'!$A$14:$F$129,6,FALSE)</f>
        <v>Fairlop</v>
      </c>
    </row>
    <row r="595" spans="1:34">
      <c r="A595" s="1" t="s">
        <v>406</v>
      </c>
      <c r="B595" s="57">
        <v>44166</v>
      </c>
      <c r="C595" s="57">
        <v>44167</v>
      </c>
      <c r="D595" s="1" t="s">
        <v>352</v>
      </c>
      <c r="E595" s="58">
        <v>1712</v>
      </c>
      <c r="F595" s="58">
        <v>95</v>
      </c>
      <c r="G595" s="58">
        <v>95</v>
      </c>
      <c r="H595" s="1">
        <v>0</v>
      </c>
      <c r="I595" s="58">
        <v>0</v>
      </c>
      <c r="J595" s="58">
        <v>0</v>
      </c>
      <c r="K595" s="58">
        <v>0</v>
      </c>
      <c r="L595" s="58">
        <v>0</v>
      </c>
      <c r="M595" s="58">
        <v>0</v>
      </c>
      <c r="N595" s="58">
        <v>0</v>
      </c>
      <c r="O595" s="58">
        <v>0</v>
      </c>
      <c r="P595" s="58">
        <v>0</v>
      </c>
      <c r="Q595" s="58">
        <v>0</v>
      </c>
      <c r="R595" s="58">
        <v>0</v>
      </c>
      <c r="S595" s="58">
        <v>0</v>
      </c>
      <c r="T595" s="58">
        <v>0</v>
      </c>
      <c r="U595" s="58">
        <v>0</v>
      </c>
      <c r="V595" s="58">
        <v>0</v>
      </c>
      <c r="W595" s="58">
        <v>0</v>
      </c>
      <c r="X595" s="58">
        <v>0</v>
      </c>
      <c r="Y595" s="58">
        <v>0</v>
      </c>
      <c r="Z595" s="58">
        <v>0</v>
      </c>
      <c r="AA595" s="58">
        <v>0</v>
      </c>
      <c r="AB595" s="58">
        <v>0</v>
      </c>
      <c r="AC595" s="58">
        <v>4</v>
      </c>
      <c r="AD595" s="58">
        <v>0</v>
      </c>
      <c r="AE595" s="58">
        <v>0</v>
      </c>
      <c r="AF595" s="58">
        <v>0</v>
      </c>
      <c r="AG595" s="58" t="str">
        <f>VLOOKUP(BHRAF201920[[#This Row],[OrgID]],'Practice Panel'!$A$14:$F$129,4,FALSE)</f>
        <v>Redbridge</v>
      </c>
      <c r="AH595" s="58" t="str">
        <f>VLOOKUP(BHRAF201920[[#This Row],[OrgID]],'Practice Panel'!$A$14:$F$129,6,FALSE)</f>
        <v>Seven Kings</v>
      </c>
    </row>
    <row r="596" spans="1:34">
      <c r="A596" s="1" t="s">
        <v>406</v>
      </c>
      <c r="B596" s="57">
        <v>44166</v>
      </c>
      <c r="C596" s="57">
        <v>44167</v>
      </c>
      <c r="D596" s="1" t="s">
        <v>358</v>
      </c>
      <c r="E596" s="58">
        <v>885</v>
      </c>
      <c r="F596" s="58">
        <v>1</v>
      </c>
      <c r="G596" s="58">
        <v>1</v>
      </c>
      <c r="H596" s="1">
        <v>0</v>
      </c>
      <c r="I596" s="58">
        <v>0</v>
      </c>
      <c r="J596" s="58">
        <v>0</v>
      </c>
      <c r="K596" s="58">
        <v>0</v>
      </c>
      <c r="L596" s="58">
        <v>0</v>
      </c>
      <c r="M596" s="58">
        <v>0</v>
      </c>
      <c r="N596" s="58">
        <v>0</v>
      </c>
      <c r="O596" s="58">
        <v>0</v>
      </c>
      <c r="P596" s="58">
        <v>0</v>
      </c>
      <c r="Q596" s="58">
        <v>0</v>
      </c>
      <c r="R596" s="58">
        <v>0</v>
      </c>
      <c r="S596" s="58">
        <v>0</v>
      </c>
      <c r="T596" s="58">
        <v>0</v>
      </c>
      <c r="U596" s="58">
        <v>0</v>
      </c>
      <c r="V596" s="58">
        <v>0</v>
      </c>
      <c r="W596" s="58">
        <v>0</v>
      </c>
      <c r="X596" s="58">
        <v>0</v>
      </c>
      <c r="Y596" s="58">
        <v>0</v>
      </c>
      <c r="Z596" s="58">
        <v>0</v>
      </c>
      <c r="AA596" s="58">
        <v>0</v>
      </c>
      <c r="AB596" s="58">
        <v>0</v>
      </c>
      <c r="AC596" s="58">
        <v>2</v>
      </c>
      <c r="AD596" s="58">
        <v>0</v>
      </c>
      <c r="AE596" s="58">
        <v>0</v>
      </c>
      <c r="AF596" s="58">
        <v>0</v>
      </c>
      <c r="AG596" s="58" t="str">
        <f>VLOOKUP(BHRAF201920[[#This Row],[OrgID]],'Practice Panel'!$A$14:$F$129,4,FALSE)</f>
        <v>Redbridge</v>
      </c>
      <c r="AH596" s="58" t="str">
        <f>VLOOKUP(BHRAF201920[[#This Row],[OrgID]],'Practice Panel'!$A$14:$F$129,6,FALSE)</f>
        <v>Seven Kings</v>
      </c>
    </row>
    <row r="597" spans="1:34">
      <c r="A597" s="1" t="s">
        <v>406</v>
      </c>
      <c r="B597" s="57">
        <v>44166</v>
      </c>
      <c r="C597" s="57">
        <v>44167</v>
      </c>
      <c r="D597" s="1" t="s">
        <v>316</v>
      </c>
      <c r="E597" s="58">
        <v>1800</v>
      </c>
      <c r="F597" s="58">
        <v>36</v>
      </c>
      <c r="G597" s="58">
        <v>36</v>
      </c>
      <c r="H597" s="1">
        <v>0</v>
      </c>
      <c r="I597" s="58">
        <v>0</v>
      </c>
      <c r="J597" s="58">
        <v>0</v>
      </c>
      <c r="K597" s="58">
        <v>0</v>
      </c>
      <c r="L597" s="58">
        <v>0</v>
      </c>
      <c r="M597" s="58">
        <v>0</v>
      </c>
      <c r="N597" s="58">
        <v>0</v>
      </c>
      <c r="O597" s="58">
        <v>0</v>
      </c>
      <c r="P597" s="58">
        <v>0</v>
      </c>
      <c r="Q597" s="58">
        <v>0</v>
      </c>
      <c r="R597" s="58">
        <v>0</v>
      </c>
      <c r="S597" s="58">
        <v>0</v>
      </c>
      <c r="T597" s="58">
        <v>0</v>
      </c>
      <c r="U597" s="58">
        <v>0</v>
      </c>
      <c r="V597" s="58">
        <v>0</v>
      </c>
      <c r="W597" s="58">
        <v>0</v>
      </c>
      <c r="X597" s="58">
        <v>0</v>
      </c>
      <c r="Y597" s="58">
        <v>0</v>
      </c>
      <c r="Z597" s="58">
        <v>0</v>
      </c>
      <c r="AA597" s="58">
        <v>0</v>
      </c>
      <c r="AB597" s="58">
        <v>0</v>
      </c>
      <c r="AC597" s="58">
        <v>4</v>
      </c>
      <c r="AD597" s="58">
        <v>0</v>
      </c>
      <c r="AE597" s="58">
        <v>0</v>
      </c>
      <c r="AF597" s="58">
        <v>0</v>
      </c>
      <c r="AG597" s="58" t="str">
        <f>VLOOKUP(BHRAF201920[[#This Row],[OrgID]],'Practice Panel'!$A$14:$F$129,4,FALSE)</f>
        <v>Redbridge</v>
      </c>
      <c r="AH597" s="58" t="str">
        <f>VLOOKUP(BHRAF201920[[#This Row],[OrgID]],'Practice Panel'!$A$14:$F$129,6,FALSE)</f>
        <v>Cranbrook</v>
      </c>
    </row>
    <row r="598" spans="1:34">
      <c r="A598" s="1" t="s">
        <v>406</v>
      </c>
      <c r="B598" s="57">
        <v>44166</v>
      </c>
      <c r="C598" s="57">
        <v>44167</v>
      </c>
      <c r="D598" s="1" t="s">
        <v>390</v>
      </c>
      <c r="E598" s="58">
        <v>2107</v>
      </c>
      <c r="F598" s="58">
        <v>20</v>
      </c>
      <c r="G598" s="58">
        <v>20</v>
      </c>
      <c r="H598" s="1">
        <v>0</v>
      </c>
      <c r="I598" s="58">
        <v>0</v>
      </c>
      <c r="J598" s="58">
        <v>0</v>
      </c>
      <c r="K598" s="58">
        <v>0</v>
      </c>
      <c r="L598" s="58">
        <v>0</v>
      </c>
      <c r="M598" s="58">
        <v>0</v>
      </c>
      <c r="N598" s="58">
        <v>0</v>
      </c>
      <c r="O598" s="58">
        <v>0</v>
      </c>
      <c r="P598" s="58">
        <v>0</v>
      </c>
      <c r="Q598" s="58">
        <v>0</v>
      </c>
      <c r="R598" s="58">
        <v>0</v>
      </c>
      <c r="S598" s="58">
        <v>0</v>
      </c>
      <c r="T598" s="58">
        <v>0</v>
      </c>
      <c r="U598" s="58">
        <v>0</v>
      </c>
      <c r="V598" s="58">
        <v>0</v>
      </c>
      <c r="W598" s="58">
        <v>0</v>
      </c>
      <c r="X598" s="58">
        <v>0</v>
      </c>
      <c r="Y598" s="58">
        <v>0</v>
      </c>
      <c r="Z598" s="58">
        <v>0</v>
      </c>
      <c r="AA598" s="58">
        <v>0</v>
      </c>
      <c r="AB598" s="58">
        <v>0</v>
      </c>
      <c r="AC598" s="58">
        <v>5</v>
      </c>
      <c r="AD598" s="58">
        <v>0</v>
      </c>
      <c r="AE598" s="58">
        <v>0</v>
      </c>
      <c r="AF598" s="58">
        <v>0</v>
      </c>
      <c r="AG598" s="58" t="str">
        <f>VLOOKUP(BHRAF201920[[#This Row],[OrgID]],'Practice Panel'!$A$14:$F$129,4,FALSE)</f>
        <v>Redbridge</v>
      </c>
      <c r="AH598" s="58" t="str">
        <f>VLOOKUP(BHRAF201920[[#This Row],[OrgID]],'Practice Panel'!$A$14:$F$129,6,FALSE)</f>
        <v>Loxford</v>
      </c>
    </row>
    <row r="599" spans="1:34">
      <c r="A599" s="1" t="s">
        <v>406</v>
      </c>
      <c r="B599" s="57">
        <v>44166</v>
      </c>
      <c r="C599" s="57">
        <v>44167</v>
      </c>
      <c r="D599" s="1" t="s">
        <v>324</v>
      </c>
      <c r="E599" s="58">
        <v>985</v>
      </c>
      <c r="F599" s="58">
        <v>10</v>
      </c>
      <c r="G599" s="58">
        <v>10</v>
      </c>
      <c r="H599" s="1">
        <v>0</v>
      </c>
      <c r="I599" s="58">
        <v>0</v>
      </c>
      <c r="J599" s="58">
        <v>0</v>
      </c>
      <c r="K599" s="58">
        <v>0</v>
      </c>
      <c r="L599" s="58">
        <v>0</v>
      </c>
      <c r="M599" s="58">
        <v>0</v>
      </c>
      <c r="N599" s="58">
        <v>0</v>
      </c>
      <c r="O599" s="58">
        <v>0</v>
      </c>
      <c r="P599" s="58">
        <v>0</v>
      </c>
      <c r="Q599" s="58">
        <v>0</v>
      </c>
      <c r="R599" s="58">
        <v>0</v>
      </c>
      <c r="S599" s="58">
        <v>0</v>
      </c>
      <c r="T599" s="58">
        <v>0</v>
      </c>
      <c r="U599" s="58">
        <v>0</v>
      </c>
      <c r="V599" s="58">
        <v>0</v>
      </c>
      <c r="W599" s="58">
        <v>0</v>
      </c>
      <c r="X599" s="58">
        <v>0</v>
      </c>
      <c r="Y599" s="58">
        <v>0</v>
      </c>
      <c r="Z599" s="58">
        <v>0</v>
      </c>
      <c r="AA599" s="58">
        <v>0</v>
      </c>
      <c r="AB599" s="58">
        <v>0</v>
      </c>
      <c r="AC599" s="58">
        <v>3</v>
      </c>
      <c r="AD599" s="58">
        <v>0</v>
      </c>
      <c r="AE599" s="58">
        <v>0</v>
      </c>
      <c r="AF599" s="58">
        <v>0</v>
      </c>
      <c r="AG599" s="58" t="str">
        <f>VLOOKUP(BHRAF201920[[#This Row],[OrgID]],'Practice Panel'!$A$14:$F$129,4,FALSE)</f>
        <v>Redbridge</v>
      </c>
      <c r="AH599" s="58" t="str">
        <f>VLOOKUP(BHRAF201920[[#This Row],[OrgID]],'Practice Panel'!$A$14:$F$129,6,FALSE)</f>
        <v>Cranbrook</v>
      </c>
    </row>
    <row r="600" spans="1:34">
      <c r="A600" s="1" t="s">
        <v>406</v>
      </c>
      <c r="B600" s="57">
        <v>44166</v>
      </c>
      <c r="C600" s="57">
        <v>44167</v>
      </c>
      <c r="D600" s="1" t="s">
        <v>328</v>
      </c>
      <c r="E600" s="58">
        <v>544</v>
      </c>
      <c r="F600" s="58">
        <v>2</v>
      </c>
      <c r="G600" s="58">
        <v>2</v>
      </c>
      <c r="H600" s="1">
        <v>0</v>
      </c>
      <c r="I600" s="58">
        <v>0</v>
      </c>
      <c r="J600" s="58">
        <v>0</v>
      </c>
      <c r="K600" s="58">
        <v>0</v>
      </c>
      <c r="L600" s="58">
        <v>0</v>
      </c>
      <c r="M600" s="58">
        <v>0</v>
      </c>
      <c r="N600" s="58">
        <v>0</v>
      </c>
      <c r="O600" s="58">
        <v>0</v>
      </c>
      <c r="P600" s="58">
        <v>0</v>
      </c>
      <c r="Q600" s="58">
        <v>0</v>
      </c>
      <c r="R600" s="58">
        <v>0</v>
      </c>
      <c r="S600" s="58">
        <v>0</v>
      </c>
      <c r="T600" s="58">
        <v>0</v>
      </c>
      <c r="U600" s="58">
        <v>0</v>
      </c>
      <c r="V600" s="58">
        <v>0</v>
      </c>
      <c r="W600" s="58">
        <v>0</v>
      </c>
      <c r="X600" s="58">
        <v>0</v>
      </c>
      <c r="Y600" s="58">
        <v>0</v>
      </c>
      <c r="Z600" s="58">
        <v>0</v>
      </c>
      <c r="AA600" s="58">
        <v>0</v>
      </c>
      <c r="AB600" s="58">
        <v>0</v>
      </c>
      <c r="AC600" s="58">
        <v>2</v>
      </c>
      <c r="AD600" s="58">
        <v>0</v>
      </c>
      <c r="AE600" s="58">
        <v>0</v>
      </c>
      <c r="AF600" s="58">
        <v>0</v>
      </c>
      <c r="AG600" s="58" t="str">
        <f>VLOOKUP(BHRAF201920[[#This Row],[OrgID]],'Practice Panel'!$A$14:$F$129,4,FALSE)</f>
        <v>Redbridge</v>
      </c>
      <c r="AH600" s="58" t="str">
        <f>VLOOKUP(BHRAF201920[[#This Row],[OrgID]],'Practice Panel'!$A$14:$F$129,6,FALSE)</f>
        <v>Cranbrook</v>
      </c>
    </row>
    <row r="601" spans="1:34">
      <c r="A601" s="1" t="s">
        <v>406</v>
      </c>
      <c r="B601" s="57">
        <v>44166</v>
      </c>
      <c r="C601" s="57">
        <v>44167</v>
      </c>
      <c r="D601" s="1" t="s">
        <v>340</v>
      </c>
      <c r="E601" s="58">
        <v>1121</v>
      </c>
      <c r="F601" s="58">
        <v>14</v>
      </c>
      <c r="G601" s="58">
        <v>14</v>
      </c>
      <c r="H601" s="1">
        <v>0</v>
      </c>
      <c r="I601" s="58">
        <v>0</v>
      </c>
      <c r="J601" s="58">
        <v>0</v>
      </c>
      <c r="K601" s="58">
        <v>0</v>
      </c>
      <c r="L601" s="58">
        <v>0</v>
      </c>
      <c r="M601" s="58">
        <v>0</v>
      </c>
      <c r="N601" s="58">
        <v>0</v>
      </c>
      <c r="O601" s="58">
        <v>0</v>
      </c>
      <c r="P601" s="58">
        <v>0</v>
      </c>
      <c r="Q601" s="58">
        <v>0</v>
      </c>
      <c r="R601" s="58">
        <v>0</v>
      </c>
      <c r="S601" s="58">
        <v>0</v>
      </c>
      <c r="T601" s="58">
        <v>0</v>
      </c>
      <c r="U601" s="58">
        <v>0</v>
      </c>
      <c r="V601" s="58">
        <v>0</v>
      </c>
      <c r="W601" s="58">
        <v>0</v>
      </c>
      <c r="X601" s="58">
        <v>0</v>
      </c>
      <c r="Y601" s="58">
        <v>0</v>
      </c>
      <c r="Z601" s="58">
        <v>0</v>
      </c>
      <c r="AA601" s="58">
        <v>0</v>
      </c>
      <c r="AB601" s="58">
        <v>0</v>
      </c>
      <c r="AC601" s="58">
        <v>1</v>
      </c>
      <c r="AD601" s="58">
        <v>0</v>
      </c>
      <c r="AE601" s="58">
        <v>0</v>
      </c>
      <c r="AF601" s="58">
        <v>0</v>
      </c>
      <c r="AG601" s="58" t="str">
        <f>VLOOKUP(BHRAF201920[[#This Row],[OrgID]],'Practice Panel'!$A$14:$F$129,4,FALSE)</f>
        <v>Redbridge</v>
      </c>
      <c r="AH601" s="58" t="str">
        <f>VLOOKUP(BHRAF201920[[#This Row],[OrgID]],'Practice Panel'!$A$14:$F$129,6,FALSE)</f>
        <v>Fairlop</v>
      </c>
    </row>
    <row r="602" spans="1:34">
      <c r="A602" s="1" t="s">
        <v>406</v>
      </c>
      <c r="B602" s="57">
        <v>44166</v>
      </c>
      <c r="C602" s="57">
        <v>44167</v>
      </c>
      <c r="D602" s="1" t="s">
        <v>270</v>
      </c>
      <c r="E602" s="58">
        <v>3901</v>
      </c>
      <c r="F602" s="58">
        <v>6</v>
      </c>
      <c r="G602" s="58">
        <v>6</v>
      </c>
      <c r="H602" s="1">
        <v>0</v>
      </c>
      <c r="I602" s="58">
        <v>0</v>
      </c>
      <c r="J602" s="58">
        <v>0</v>
      </c>
      <c r="K602" s="58">
        <v>0</v>
      </c>
      <c r="L602" s="58">
        <v>0</v>
      </c>
      <c r="M602" s="58">
        <v>0</v>
      </c>
      <c r="N602" s="58">
        <v>0</v>
      </c>
      <c r="O602" s="58">
        <v>0</v>
      </c>
      <c r="P602" s="58">
        <v>0</v>
      </c>
      <c r="Q602" s="58">
        <v>0</v>
      </c>
      <c r="R602" s="58">
        <v>0</v>
      </c>
      <c r="S602" s="58">
        <v>0</v>
      </c>
      <c r="T602" s="58">
        <v>0</v>
      </c>
      <c r="U602" s="58">
        <v>0</v>
      </c>
      <c r="V602" s="58">
        <v>0</v>
      </c>
      <c r="W602" s="58">
        <v>0</v>
      </c>
      <c r="X602" s="58">
        <v>0</v>
      </c>
      <c r="Y602" s="58">
        <v>0</v>
      </c>
      <c r="Z602" s="58">
        <v>0</v>
      </c>
      <c r="AA602" s="58">
        <v>0</v>
      </c>
      <c r="AB602" s="58">
        <v>0</v>
      </c>
      <c r="AC602" s="58">
        <v>3</v>
      </c>
      <c r="AD602" s="58">
        <v>0</v>
      </c>
      <c r="AE602" s="58">
        <v>0</v>
      </c>
      <c r="AF602" s="58">
        <v>0</v>
      </c>
      <c r="AG602" s="58" t="str">
        <f>VLOOKUP(BHRAF201920[[#This Row],[OrgID]],'Practice Panel'!$A$14:$F$129,4,FALSE)</f>
        <v>Havering</v>
      </c>
      <c r="AH602" s="58" t="str">
        <f>VLOOKUP(BHRAF201920[[#This Row],[OrgID]],'Practice Panel'!$A$14:$F$129,6,FALSE)</f>
        <v>Havering North</v>
      </c>
    </row>
    <row r="603" spans="1:34">
      <c r="A603" s="1" t="s">
        <v>406</v>
      </c>
      <c r="B603" s="57">
        <v>44166</v>
      </c>
      <c r="C603" s="57">
        <v>44167</v>
      </c>
      <c r="D603" s="1" t="s">
        <v>55</v>
      </c>
      <c r="E603" s="58">
        <v>5284</v>
      </c>
      <c r="F603" s="58">
        <v>3</v>
      </c>
      <c r="G603" s="58">
        <v>3</v>
      </c>
      <c r="H603" s="1">
        <v>0</v>
      </c>
      <c r="I603" s="58">
        <v>0</v>
      </c>
      <c r="J603" s="58">
        <v>0</v>
      </c>
      <c r="K603" s="58">
        <v>0</v>
      </c>
      <c r="L603" s="58">
        <v>0</v>
      </c>
      <c r="M603" s="58">
        <v>0</v>
      </c>
      <c r="N603" s="58">
        <v>0</v>
      </c>
      <c r="O603" s="58">
        <v>0</v>
      </c>
      <c r="P603" s="58">
        <v>0</v>
      </c>
      <c r="Q603" s="58">
        <v>0</v>
      </c>
      <c r="R603" s="58">
        <v>0</v>
      </c>
      <c r="S603" s="58">
        <v>0</v>
      </c>
      <c r="T603" s="58">
        <v>0</v>
      </c>
      <c r="U603" s="58">
        <v>0</v>
      </c>
      <c r="V603" s="58">
        <v>0</v>
      </c>
      <c r="W603" s="58">
        <v>0</v>
      </c>
      <c r="X603" s="58">
        <v>0</v>
      </c>
      <c r="Y603" s="58">
        <v>0</v>
      </c>
      <c r="Z603" s="58">
        <v>0</v>
      </c>
      <c r="AA603" s="58">
        <v>0</v>
      </c>
      <c r="AB603" s="58">
        <v>0</v>
      </c>
      <c r="AC603" s="58">
        <v>0</v>
      </c>
      <c r="AD603" s="58">
        <v>0</v>
      </c>
      <c r="AE603" s="58">
        <v>0</v>
      </c>
      <c r="AF603" s="58">
        <v>0</v>
      </c>
      <c r="AG603" s="58" t="str">
        <f>VLOOKUP(BHRAF201920[[#This Row],[OrgID]],'Practice Panel'!$A$14:$F$129,4,FALSE)</f>
        <v>Barking</v>
      </c>
      <c r="AH603" s="58" t="str">
        <f>VLOOKUP(BHRAF201920[[#This Row],[OrgID]],'Practice Panel'!$A$14:$F$129,6,FALSE)</f>
        <v>New West</v>
      </c>
    </row>
    <row r="604" spans="1:34">
      <c r="A604" s="1" t="s">
        <v>406</v>
      </c>
      <c r="B604" s="57">
        <v>44166</v>
      </c>
      <c r="C604" s="57">
        <v>44167</v>
      </c>
      <c r="D604" s="1" t="s">
        <v>29</v>
      </c>
      <c r="E604" s="58">
        <v>12139</v>
      </c>
      <c r="F604" s="58">
        <v>8</v>
      </c>
      <c r="G604" s="58">
        <v>8</v>
      </c>
      <c r="H604" s="1">
        <v>0</v>
      </c>
      <c r="I604" s="58">
        <v>0</v>
      </c>
      <c r="J604" s="58">
        <v>0</v>
      </c>
      <c r="K604" s="58">
        <v>0</v>
      </c>
      <c r="L604" s="58">
        <v>0</v>
      </c>
      <c r="M604" s="58">
        <v>0</v>
      </c>
      <c r="N604" s="58">
        <v>0</v>
      </c>
      <c r="O604" s="58">
        <v>0</v>
      </c>
      <c r="P604" s="58">
        <v>0</v>
      </c>
      <c r="Q604" s="58">
        <v>0</v>
      </c>
      <c r="R604" s="58">
        <v>0</v>
      </c>
      <c r="S604" s="58">
        <v>0</v>
      </c>
      <c r="T604" s="58">
        <v>0</v>
      </c>
      <c r="U604" s="58">
        <v>0</v>
      </c>
      <c r="V604" s="58">
        <v>0</v>
      </c>
      <c r="W604" s="58">
        <v>0</v>
      </c>
      <c r="X604" s="58">
        <v>0</v>
      </c>
      <c r="Y604" s="58">
        <v>0</v>
      </c>
      <c r="Z604" s="58">
        <v>0</v>
      </c>
      <c r="AA604" s="58">
        <v>0</v>
      </c>
      <c r="AB604" s="58">
        <v>0</v>
      </c>
      <c r="AC604" s="58">
        <v>4</v>
      </c>
      <c r="AD604" s="58">
        <v>0</v>
      </c>
      <c r="AE604" s="58">
        <v>0</v>
      </c>
      <c r="AF604" s="58">
        <v>0</v>
      </c>
      <c r="AG604" s="58" t="str">
        <f>VLOOKUP(BHRAF201920[[#This Row],[OrgID]],'Practice Panel'!$A$14:$F$129,4,FALSE)</f>
        <v>Barking</v>
      </c>
      <c r="AH604" s="58" t="str">
        <f>VLOOKUP(BHRAF201920[[#This Row],[OrgID]],'Practice Panel'!$A$14:$F$129,6,FALSE)</f>
        <v>East</v>
      </c>
    </row>
    <row r="605" spans="1:34">
      <c r="A605" s="1" t="s">
        <v>406</v>
      </c>
      <c r="B605" s="57">
        <v>44166</v>
      </c>
      <c r="C605" s="57">
        <v>44167</v>
      </c>
      <c r="D605" s="1" t="s">
        <v>376</v>
      </c>
      <c r="E605" s="58">
        <v>1273</v>
      </c>
      <c r="F605" s="58">
        <v>44</v>
      </c>
      <c r="G605" s="58">
        <v>44</v>
      </c>
      <c r="H605" s="1">
        <v>0</v>
      </c>
      <c r="I605" s="58">
        <v>0</v>
      </c>
      <c r="J605" s="58">
        <v>0</v>
      </c>
      <c r="K605" s="58">
        <v>0</v>
      </c>
      <c r="L605" s="58">
        <v>0</v>
      </c>
      <c r="M605" s="58">
        <v>0</v>
      </c>
      <c r="N605" s="58">
        <v>0</v>
      </c>
      <c r="O605" s="58">
        <v>0</v>
      </c>
      <c r="P605" s="58">
        <v>0</v>
      </c>
      <c r="Q605" s="58">
        <v>0</v>
      </c>
      <c r="R605" s="58">
        <v>0</v>
      </c>
      <c r="S605" s="58">
        <v>0</v>
      </c>
      <c r="T605" s="58">
        <v>0</v>
      </c>
      <c r="U605" s="58">
        <v>0</v>
      </c>
      <c r="V605" s="58">
        <v>0</v>
      </c>
      <c r="W605" s="58">
        <v>0</v>
      </c>
      <c r="X605" s="58">
        <v>0</v>
      </c>
      <c r="Y605" s="58">
        <v>0</v>
      </c>
      <c r="Z605" s="58">
        <v>0</v>
      </c>
      <c r="AA605" s="58">
        <v>0</v>
      </c>
      <c r="AB605" s="58">
        <v>0</v>
      </c>
      <c r="AC605" s="58">
        <v>7</v>
      </c>
      <c r="AD605" s="58">
        <v>0</v>
      </c>
      <c r="AE605" s="58">
        <v>0</v>
      </c>
      <c r="AF605" s="58">
        <v>0</v>
      </c>
      <c r="AG605" s="58" t="str">
        <f>VLOOKUP(BHRAF201920[[#This Row],[OrgID]],'Practice Panel'!$A$14:$F$129,4,FALSE)</f>
        <v>Redbridge</v>
      </c>
      <c r="AH605" s="58" t="str">
        <f>VLOOKUP(BHRAF201920[[#This Row],[OrgID]],'Practice Panel'!$A$14:$F$129,6,FALSE)</f>
        <v>Wanstead &amp; Woodford</v>
      </c>
    </row>
    <row r="606" spans="1:34">
      <c r="A606" s="1" t="s">
        <v>406</v>
      </c>
      <c r="B606" s="57">
        <v>44166</v>
      </c>
      <c r="C606" s="57">
        <v>44167</v>
      </c>
      <c r="D606" s="1" t="s">
        <v>344</v>
      </c>
      <c r="E606" s="58">
        <v>4348</v>
      </c>
      <c r="F606" s="58">
        <v>71</v>
      </c>
      <c r="G606" s="58">
        <v>71</v>
      </c>
      <c r="H606" s="1">
        <v>0</v>
      </c>
      <c r="I606" s="58">
        <v>0</v>
      </c>
      <c r="J606" s="58">
        <v>0</v>
      </c>
      <c r="K606" s="58">
        <v>0</v>
      </c>
      <c r="L606" s="58">
        <v>0</v>
      </c>
      <c r="M606" s="58">
        <v>0</v>
      </c>
      <c r="N606" s="58">
        <v>0</v>
      </c>
      <c r="O606" s="58">
        <v>0</v>
      </c>
      <c r="P606" s="58">
        <v>0</v>
      </c>
      <c r="Q606" s="58">
        <v>0</v>
      </c>
      <c r="R606" s="58">
        <v>0</v>
      </c>
      <c r="S606" s="58">
        <v>0</v>
      </c>
      <c r="T606" s="58">
        <v>0</v>
      </c>
      <c r="U606" s="58">
        <v>0</v>
      </c>
      <c r="V606" s="58">
        <v>0</v>
      </c>
      <c r="W606" s="58">
        <v>0</v>
      </c>
      <c r="X606" s="58">
        <v>0</v>
      </c>
      <c r="Y606" s="58">
        <v>0</v>
      </c>
      <c r="Z606" s="58">
        <v>0</v>
      </c>
      <c r="AA606" s="58">
        <v>0</v>
      </c>
      <c r="AB606" s="58">
        <v>0</v>
      </c>
      <c r="AC606" s="58">
        <v>6</v>
      </c>
      <c r="AD606" s="58">
        <v>0</v>
      </c>
      <c r="AE606" s="58">
        <v>0</v>
      </c>
      <c r="AF606" s="58">
        <v>0</v>
      </c>
      <c r="AG606" s="58" t="str">
        <f>VLOOKUP(BHRAF201920[[#This Row],[OrgID]],'Practice Panel'!$A$14:$F$129,4,FALSE)</f>
        <v>Redbridge</v>
      </c>
      <c r="AH606" s="58" t="str">
        <f>VLOOKUP(BHRAF201920[[#This Row],[OrgID]],'Practice Panel'!$A$14:$F$129,6,FALSE)</f>
        <v>Fairlop</v>
      </c>
    </row>
    <row r="607" spans="1:34">
      <c r="A607" s="1" t="s">
        <v>406</v>
      </c>
      <c r="B607" s="57">
        <v>44166</v>
      </c>
      <c r="C607" s="57">
        <v>44167</v>
      </c>
      <c r="D607" s="1" t="s">
        <v>44</v>
      </c>
      <c r="E607" s="58">
        <v>1885</v>
      </c>
      <c r="F607" s="58">
        <v>22</v>
      </c>
      <c r="G607" s="58">
        <v>22</v>
      </c>
      <c r="H607" s="1">
        <v>0</v>
      </c>
      <c r="I607" s="58">
        <v>0</v>
      </c>
      <c r="J607" s="58">
        <v>0</v>
      </c>
      <c r="K607" s="58">
        <v>0</v>
      </c>
      <c r="L607" s="58">
        <v>0</v>
      </c>
      <c r="M607" s="58">
        <v>0</v>
      </c>
      <c r="N607" s="58">
        <v>0</v>
      </c>
      <c r="O607" s="58">
        <v>0</v>
      </c>
      <c r="P607" s="58">
        <v>0</v>
      </c>
      <c r="Q607" s="58">
        <v>0</v>
      </c>
      <c r="R607" s="58">
        <v>0</v>
      </c>
      <c r="S607" s="58">
        <v>0</v>
      </c>
      <c r="T607" s="58">
        <v>0</v>
      </c>
      <c r="U607" s="58">
        <v>0</v>
      </c>
      <c r="V607" s="58">
        <v>0</v>
      </c>
      <c r="W607" s="58">
        <v>0</v>
      </c>
      <c r="X607" s="58">
        <v>0</v>
      </c>
      <c r="Y607" s="58">
        <v>0</v>
      </c>
      <c r="Z607" s="58">
        <v>0</v>
      </c>
      <c r="AA607" s="58">
        <v>0</v>
      </c>
      <c r="AB607" s="58">
        <v>0</v>
      </c>
      <c r="AC607" s="58">
        <v>5</v>
      </c>
      <c r="AD607" s="58">
        <v>0</v>
      </c>
      <c r="AE607" s="58">
        <v>0</v>
      </c>
      <c r="AF607" s="58">
        <v>0</v>
      </c>
      <c r="AG607" s="58" t="str">
        <f>VLOOKUP(BHRAF201920[[#This Row],[OrgID]],'Practice Panel'!$A$14:$F$129,4,FALSE)</f>
        <v>Barking</v>
      </c>
      <c r="AH607" s="58" t="str">
        <f>VLOOKUP(BHRAF201920[[#This Row],[OrgID]],'Practice Panel'!$A$14:$F$129,6,FALSE)</f>
        <v>East One</v>
      </c>
    </row>
    <row r="608" spans="1:34">
      <c r="A608" s="1" t="s">
        <v>406</v>
      </c>
      <c r="B608" s="57">
        <v>44166</v>
      </c>
      <c r="C608" s="57">
        <v>44167</v>
      </c>
      <c r="D608" s="1" t="s">
        <v>46</v>
      </c>
      <c r="E608" s="58">
        <v>1714</v>
      </c>
      <c r="F608" s="58">
        <v>15</v>
      </c>
      <c r="G608" s="58">
        <v>15</v>
      </c>
      <c r="H608" s="1">
        <v>0</v>
      </c>
      <c r="I608" s="58">
        <v>0</v>
      </c>
      <c r="J608" s="58">
        <v>0</v>
      </c>
      <c r="K608" s="58">
        <v>0</v>
      </c>
      <c r="L608" s="58">
        <v>0</v>
      </c>
      <c r="M608" s="58">
        <v>0</v>
      </c>
      <c r="N608" s="58">
        <v>0</v>
      </c>
      <c r="O608" s="58">
        <v>0</v>
      </c>
      <c r="P608" s="58">
        <v>0</v>
      </c>
      <c r="Q608" s="58">
        <v>0</v>
      </c>
      <c r="R608" s="58">
        <v>0</v>
      </c>
      <c r="S608" s="58">
        <v>0</v>
      </c>
      <c r="T608" s="58">
        <v>0</v>
      </c>
      <c r="U608" s="58">
        <v>0</v>
      </c>
      <c r="V608" s="58">
        <v>0</v>
      </c>
      <c r="W608" s="58">
        <v>0</v>
      </c>
      <c r="X608" s="58">
        <v>0</v>
      </c>
      <c r="Y608" s="58">
        <v>0</v>
      </c>
      <c r="Z608" s="58">
        <v>0</v>
      </c>
      <c r="AA608" s="58">
        <v>0</v>
      </c>
      <c r="AB608" s="58">
        <v>0</v>
      </c>
      <c r="AC608" s="58">
        <v>8</v>
      </c>
      <c r="AD608" s="58">
        <v>0</v>
      </c>
      <c r="AE608" s="58">
        <v>0</v>
      </c>
      <c r="AF608" s="58">
        <v>0</v>
      </c>
      <c r="AG608" s="58" t="str">
        <f>VLOOKUP(BHRAF201920[[#This Row],[OrgID]],'Practice Panel'!$A$14:$F$129,4,FALSE)</f>
        <v>Barking</v>
      </c>
      <c r="AH608" s="58" t="str">
        <f>VLOOKUP(BHRAF201920[[#This Row],[OrgID]],'Practice Panel'!$A$14:$F$129,6,FALSE)</f>
        <v>East One</v>
      </c>
    </row>
    <row r="609" spans="1:34">
      <c r="A609" s="1" t="s">
        <v>406</v>
      </c>
      <c r="B609" s="57">
        <v>44166</v>
      </c>
      <c r="C609" s="57">
        <v>44167</v>
      </c>
      <c r="D609" s="1" t="s">
        <v>256</v>
      </c>
      <c r="E609" s="58">
        <v>888</v>
      </c>
      <c r="F609" s="58">
        <v>13</v>
      </c>
      <c r="G609" s="58">
        <v>13</v>
      </c>
      <c r="H609" s="1">
        <v>0</v>
      </c>
      <c r="I609" s="58">
        <v>0</v>
      </c>
      <c r="J609" s="58">
        <v>0</v>
      </c>
      <c r="K609" s="58">
        <v>0</v>
      </c>
      <c r="L609" s="58">
        <v>0</v>
      </c>
      <c r="M609" s="58">
        <v>0</v>
      </c>
      <c r="N609" s="58">
        <v>0</v>
      </c>
      <c r="O609" s="58">
        <v>0</v>
      </c>
      <c r="P609" s="58">
        <v>0</v>
      </c>
      <c r="Q609" s="58">
        <v>0</v>
      </c>
      <c r="R609" s="58">
        <v>0</v>
      </c>
      <c r="S609" s="58">
        <v>0</v>
      </c>
      <c r="T609" s="58">
        <v>0</v>
      </c>
      <c r="U609" s="58">
        <v>0</v>
      </c>
      <c r="V609" s="58">
        <v>0</v>
      </c>
      <c r="W609" s="58">
        <v>0</v>
      </c>
      <c r="X609" s="58">
        <v>0</v>
      </c>
      <c r="Y609" s="58">
        <v>0</v>
      </c>
      <c r="Z609" s="58">
        <v>0</v>
      </c>
      <c r="AA609" s="58">
        <v>0</v>
      </c>
      <c r="AB609" s="58">
        <v>0</v>
      </c>
      <c r="AC609" s="58">
        <v>3</v>
      </c>
      <c r="AD609" s="58">
        <v>0</v>
      </c>
      <c r="AE609" s="58">
        <v>0</v>
      </c>
      <c r="AF609" s="58">
        <v>0</v>
      </c>
      <c r="AG609" s="58" t="str">
        <f>VLOOKUP(BHRAF201920[[#This Row],[OrgID]],'Practice Panel'!$A$14:$F$129,4,FALSE)</f>
        <v>Havering</v>
      </c>
      <c r="AH609" s="58" t="str">
        <f>VLOOKUP(BHRAF201920[[#This Row],[OrgID]],'Practice Panel'!$A$14:$F$129,6,FALSE)</f>
        <v>Havering North</v>
      </c>
    </row>
    <row r="610" spans="1:34">
      <c r="A610" s="1" t="s">
        <v>406</v>
      </c>
      <c r="B610" s="57">
        <v>44166</v>
      </c>
      <c r="C610" s="57">
        <v>44167</v>
      </c>
      <c r="D610" s="1" t="s">
        <v>346</v>
      </c>
      <c r="E610" s="58">
        <v>2514</v>
      </c>
      <c r="F610" s="58">
        <v>24</v>
      </c>
      <c r="G610" s="58">
        <v>24</v>
      </c>
      <c r="H610" s="1">
        <v>0</v>
      </c>
      <c r="I610" s="58">
        <v>0</v>
      </c>
      <c r="J610" s="58">
        <v>0</v>
      </c>
      <c r="K610" s="58">
        <v>0</v>
      </c>
      <c r="L610" s="58">
        <v>0</v>
      </c>
      <c r="M610" s="58">
        <v>0</v>
      </c>
      <c r="N610" s="58">
        <v>0</v>
      </c>
      <c r="O610" s="58">
        <v>0</v>
      </c>
      <c r="P610" s="58">
        <v>0</v>
      </c>
      <c r="Q610" s="58">
        <v>0</v>
      </c>
      <c r="R610" s="58">
        <v>0</v>
      </c>
      <c r="S610" s="58">
        <v>0</v>
      </c>
      <c r="T610" s="58">
        <v>0</v>
      </c>
      <c r="U610" s="58">
        <v>0</v>
      </c>
      <c r="V610" s="58">
        <v>0</v>
      </c>
      <c r="W610" s="58">
        <v>0</v>
      </c>
      <c r="X610" s="58">
        <v>0</v>
      </c>
      <c r="Y610" s="58">
        <v>0</v>
      </c>
      <c r="Z610" s="58">
        <v>0</v>
      </c>
      <c r="AA610" s="58">
        <v>0</v>
      </c>
      <c r="AB610" s="58">
        <v>0</v>
      </c>
      <c r="AC610" s="58">
        <v>14</v>
      </c>
      <c r="AD610" s="58">
        <v>0</v>
      </c>
      <c r="AE610" s="58">
        <v>0</v>
      </c>
      <c r="AF610" s="58">
        <v>0</v>
      </c>
      <c r="AG610" s="58" t="str">
        <f>VLOOKUP(BHRAF201920[[#This Row],[OrgID]],'Practice Panel'!$A$14:$F$129,4,FALSE)</f>
        <v>Redbridge</v>
      </c>
      <c r="AH610" s="58" t="str">
        <f>VLOOKUP(BHRAF201920[[#This Row],[OrgID]],'Practice Panel'!$A$14:$F$129,6,FALSE)</f>
        <v>Fairlop</v>
      </c>
    </row>
    <row r="611" spans="1:34">
      <c r="A611" s="1" t="s">
        <v>406</v>
      </c>
      <c r="B611" s="57">
        <v>44166</v>
      </c>
      <c r="C611" s="57">
        <v>44167</v>
      </c>
      <c r="D611" s="1" t="s">
        <v>326</v>
      </c>
      <c r="E611" s="58">
        <v>3013</v>
      </c>
      <c r="F611" s="58">
        <v>7</v>
      </c>
      <c r="G611" s="58">
        <v>7</v>
      </c>
      <c r="H611" s="1">
        <v>0</v>
      </c>
      <c r="I611" s="58">
        <v>0</v>
      </c>
      <c r="J611" s="58">
        <v>0</v>
      </c>
      <c r="K611" s="58">
        <v>0</v>
      </c>
      <c r="L611" s="58">
        <v>0</v>
      </c>
      <c r="M611" s="58">
        <v>0</v>
      </c>
      <c r="N611" s="58">
        <v>0</v>
      </c>
      <c r="O611" s="58">
        <v>0</v>
      </c>
      <c r="P611" s="58">
        <v>0</v>
      </c>
      <c r="Q611" s="58">
        <v>0</v>
      </c>
      <c r="R611" s="58">
        <v>0</v>
      </c>
      <c r="S611" s="58">
        <v>0</v>
      </c>
      <c r="T611" s="58">
        <v>0</v>
      </c>
      <c r="U611" s="58">
        <v>0</v>
      </c>
      <c r="V611" s="58">
        <v>0</v>
      </c>
      <c r="W611" s="58">
        <v>0</v>
      </c>
      <c r="X611" s="58">
        <v>0</v>
      </c>
      <c r="Y611" s="58">
        <v>0</v>
      </c>
      <c r="Z611" s="58">
        <v>0</v>
      </c>
      <c r="AA611" s="58">
        <v>0</v>
      </c>
      <c r="AB611" s="58">
        <v>0</v>
      </c>
      <c r="AC611" s="58">
        <v>6</v>
      </c>
      <c r="AD611" s="58">
        <v>0</v>
      </c>
      <c r="AE611" s="58">
        <v>0</v>
      </c>
      <c r="AF611" s="58">
        <v>0</v>
      </c>
      <c r="AG611" s="58" t="str">
        <f>VLOOKUP(BHRAF201920[[#This Row],[OrgID]],'Practice Panel'!$A$14:$F$129,4,FALSE)</f>
        <v>Redbridge</v>
      </c>
      <c r="AH611" s="58" t="str">
        <f>VLOOKUP(BHRAF201920[[#This Row],[OrgID]],'Practice Panel'!$A$14:$F$129,6,FALSE)</f>
        <v>Cranbrook</v>
      </c>
    </row>
    <row r="612" spans="1:34">
      <c r="A612" s="1" t="s">
        <v>406</v>
      </c>
      <c r="B612" s="57">
        <v>44166</v>
      </c>
      <c r="C612" s="57">
        <v>44167</v>
      </c>
      <c r="D612" s="1" t="s">
        <v>348</v>
      </c>
      <c r="E612" s="58">
        <v>3820</v>
      </c>
      <c r="F612" s="58">
        <v>2</v>
      </c>
      <c r="G612" s="58">
        <v>2</v>
      </c>
      <c r="H612" s="1">
        <v>0</v>
      </c>
      <c r="I612" s="58">
        <v>0</v>
      </c>
      <c r="J612" s="58">
        <v>0</v>
      </c>
      <c r="K612" s="58">
        <v>0</v>
      </c>
      <c r="L612" s="58">
        <v>0</v>
      </c>
      <c r="M612" s="58">
        <v>0</v>
      </c>
      <c r="N612" s="58">
        <v>0</v>
      </c>
      <c r="O612" s="58">
        <v>0</v>
      </c>
      <c r="P612" s="58">
        <v>0</v>
      </c>
      <c r="Q612" s="58">
        <v>0</v>
      </c>
      <c r="R612" s="58">
        <v>0</v>
      </c>
      <c r="S612" s="58">
        <v>0</v>
      </c>
      <c r="T612" s="58">
        <v>0</v>
      </c>
      <c r="U612" s="58">
        <v>0</v>
      </c>
      <c r="V612" s="58">
        <v>0</v>
      </c>
      <c r="W612" s="58">
        <v>0</v>
      </c>
      <c r="X612" s="58">
        <v>0</v>
      </c>
      <c r="Y612" s="58">
        <v>0</v>
      </c>
      <c r="Z612" s="58">
        <v>0</v>
      </c>
      <c r="AA612" s="58">
        <v>0</v>
      </c>
      <c r="AB612" s="58">
        <v>0</v>
      </c>
      <c r="AC612" s="58">
        <v>1</v>
      </c>
      <c r="AD612" s="58">
        <v>0</v>
      </c>
      <c r="AE612" s="58">
        <v>0</v>
      </c>
      <c r="AF612" s="58">
        <v>0</v>
      </c>
      <c r="AG612" s="58" t="str">
        <f>VLOOKUP(BHRAF201920[[#This Row],[OrgID]],'Practice Panel'!$A$14:$F$129,4,FALSE)</f>
        <v>Redbridge</v>
      </c>
      <c r="AH612" s="58" t="str">
        <f>VLOOKUP(BHRAF201920[[#This Row],[OrgID]],'Practice Panel'!$A$14:$F$129,6,FALSE)</f>
        <v>Seven Kings</v>
      </c>
    </row>
    <row r="613" spans="1:34">
      <c r="A613" s="1" t="s">
        <v>406</v>
      </c>
      <c r="B613" s="57">
        <v>44166</v>
      </c>
      <c r="C613" s="57">
        <v>44167</v>
      </c>
      <c r="D613" s="1" t="s">
        <v>356</v>
      </c>
      <c r="E613" s="58">
        <v>1680</v>
      </c>
      <c r="F613" s="58">
        <v>48</v>
      </c>
      <c r="G613" s="58">
        <v>48</v>
      </c>
      <c r="H613" s="1">
        <v>0</v>
      </c>
      <c r="I613" s="58">
        <v>0</v>
      </c>
      <c r="J613" s="58">
        <v>0</v>
      </c>
      <c r="K613" s="58">
        <v>0</v>
      </c>
      <c r="L613" s="58">
        <v>0</v>
      </c>
      <c r="M613" s="58">
        <v>0</v>
      </c>
      <c r="N613" s="58">
        <v>0</v>
      </c>
      <c r="O613" s="58">
        <v>0</v>
      </c>
      <c r="P613" s="58">
        <v>0</v>
      </c>
      <c r="Q613" s="58">
        <v>0</v>
      </c>
      <c r="R613" s="58">
        <v>0</v>
      </c>
      <c r="S613" s="58">
        <v>0</v>
      </c>
      <c r="T613" s="58">
        <v>0</v>
      </c>
      <c r="U613" s="58">
        <v>0</v>
      </c>
      <c r="V613" s="58">
        <v>0</v>
      </c>
      <c r="W613" s="58">
        <v>0</v>
      </c>
      <c r="X613" s="58">
        <v>0</v>
      </c>
      <c r="Y613" s="58">
        <v>0</v>
      </c>
      <c r="Z613" s="58">
        <v>0</v>
      </c>
      <c r="AA613" s="58">
        <v>0</v>
      </c>
      <c r="AB613" s="58">
        <v>0</v>
      </c>
      <c r="AC613" s="58">
        <v>2</v>
      </c>
      <c r="AD613" s="58">
        <v>0</v>
      </c>
      <c r="AE613" s="58">
        <v>0</v>
      </c>
      <c r="AF613" s="58">
        <v>0</v>
      </c>
      <c r="AG613" s="58" t="str">
        <f>VLOOKUP(BHRAF201920[[#This Row],[OrgID]],'Practice Panel'!$A$14:$F$129,4,FALSE)</f>
        <v>Redbridge</v>
      </c>
      <c r="AH613" s="58" t="str">
        <f>VLOOKUP(BHRAF201920[[#This Row],[OrgID]],'Practice Panel'!$A$14:$F$129,6,FALSE)</f>
        <v>Seven Kings</v>
      </c>
    </row>
    <row r="614" spans="1:34">
      <c r="A614" s="1" t="s">
        <v>406</v>
      </c>
      <c r="B614" s="57">
        <v>44166</v>
      </c>
      <c r="C614" s="57">
        <v>44167</v>
      </c>
      <c r="D614" s="1" t="s">
        <v>398</v>
      </c>
      <c r="E614" s="58">
        <v>5967</v>
      </c>
      <c r="F614" s="58">
        <v>159</v>
      </c>
      <c r="G614" s="58">
        <v>159</v>
      </c>
      <c r="H614" s="1">
        <v>0</v>
      </c>
      <c r="I614" s="58">
        <v>0</v>
      </c>
      <c r="J614" s="58">
        <v>0</v>
      </c>
      <c r="K614" s="58">
        <v>0</v>
      </c>
      <c r="L614" s="58">
        <v>0</v>
      </c>
      <c r="M614" s="58">
        <v>0</v>
      </c>
      <c r="N614" s="58">
        <v>0</v>
      </c>
      <c r="O614" s="58">
        <v>0</v>
      </c>
      <c r="P614" s="58">
        <v>0</v>
      </c>
      <c r="Q614" s="58">
        <v>0</v>
      </c>
      <c r="R614" s="58">
        <v>0</v>
      </c>
      <c r="S614" s="58">
        <v>0</v>
      </c>
      <c r="T614" s="58">
        <v>0</v>
      </c>
      <c r="U614" s="58">
        <v>0</v>
      </c>
      <c r="V614" s="58">
        <v>0</v>
      </c>
      <c r="W614" s="58">
        <v>0</v>
      </c>
      <c r="X614" s="58">
        <v>0</v>
      </c>
      <c r="Y614" s="58">
        <v>0</v>
      </c>
      <c r="Z614" s="58">
        <v>0</v>
      </c>
      <c r="AA614" s="58">
        <v>0</v>
      </c>
      <c r="AB614" s="58">
        <v>0</v>
      </c>
      <c r="AC614" s="58">
        <v>13</v>
      </c>
      <c r="AD614" s="58">
        <v>0</v>
      </c>
      <c r="AE614" s="58">
        <v>0</v>
      </c>
      <c r="AF614" s="58">
        <v>0</v>
      </c>
      <c r="AG614" s="58" t="str">
        <f>VLOOKUP(BHRAF201920[[#This Row],[OrgID]],'Practice Panel'!$A$14:$F$129,4,FALSE)</f>
        <v>Redbridge</v>
      </c>
      <c r="AH614" s="58" t="str">
        <f>VLOOKUP(BHRAF201920[[#This Row],[OrgID]],'Practice Panel'!$A$14:$F$129,6,FALSE)</f>
        <v>NewCross Alliance</v>
      </c>
    </row>
    <row r="615" spans="1:34">
      <c r="A615" s="1" t="s">
        <v>406</v>
      </c>
      <c r="B615" s="57">
        <v>44166</v>
      </c>
      <c r="C615" s="57">
        <v>44167</v>
      </c>
      <c r="D615" s="1" t="s">
        <v>240</v>
      </c>
      <c r="E615" s="58">
        <v>2357</v>
      </c>
      <c r="F615" s="58">
        <v>74</v>
      </c>
      <c r="G615" s="58">
        <v>73</v>
      </c>
      <c r="H615" s="1">
        <v>1</v>
      </c>
      <c r="I615" s="58">
        <v>1</v>
      </c>
      <c r="J615" s="58">
        <v>0</v>
      </c>
      <c r="K615" s="58">
        <v>0</v>
      </c>
      <c r="L615" s="58">
        <v>0</v>
      </c>
      <c r="M615" s="58">
        <v>0</v>
      </c>
      <c r="N615" s="58">
        <v>0</v>
      </c>
      <c r="O615" s="58">
        <v>0</v>
      </c>
      <c r="P615" s="58">
        <v>0</v>
      </c>
      <c r="Q615" s="58">
        <v>0</v>
      </c>
      <c r="R615" s="58">
        <v>0</v>
      </c>
      <c r="S615" s="58">
        <v>0</v>
      </c>
      <c r="T615" s="58">
        <v>0</v>
      </c>
      <c r="U615" s="58">
        <v>0</v>
      </c>
      <c r="V615" s="58">
        <v>0</v>
      </c>
      <c r="W615" s="58">
        <v>0</v>
      </c>
      <c r="X615" s="58">
        <v>0</v>
      </c>
      <c r="Y615" s="58">
        <v>0</v>
      </c>
      <c r="Z615" s="58">
        <v>0</v>
      </c>
      <c r="AA615" s="58">
        <v>0</v>
      </c>
      <c r="AB615" s="58">
        <v>0</v>
      </c>
      <c r="AC615" s="58">
        <v>6</v>
      </c>
      <c r="AD615" s="58">
        <v>0</v>
      </c>
      <c r="AE615" s="58">
        <v>0</v>
      </c>
      <c r="AF615" s="58">
        <v>0</v>
      </c>
      <c r="AG615" s="58" t="str">
        <f>VLOOKUP(BHRAF201920[[#This Row],[OrgID]],'Practice Panel'!$A$14:$F$129,4,FALSE)</f>
        <v>Havering</v>
      </c>
      <c r="AH615" s="58" t="str">
        <f>VLOOKUP(BHRAF201920[[#This Row],[OrgID]],'Practice Panel'!$A$14:$F$129,6,FALSE)</f>
        <v>Havering Crest</v>
      </c>
    </row>
    <row r="616" spans="1:34">
      <c r="A616" s="1" t="s">
        <v>406</v>
      </c>
      <c r="B616" s="57">
        <v>44166</v>
      </c>
      <c r="C616" s="57">
        <v>44167</v>
      </c>
      <c r="D616" s="1" t="s">
        <v>79</v>
      </c>
      <c r="E616" s="58">
        <v>2678</v>
      </c>
      <c r="F616" s="58">
        <v>15</v>
      </c>
      <c r="G616" s="58">
        <v>14</v>
      </c>
      <c r="H616" s="1">
        <v>1</v>
      </c>
      <c r="I616" s="58">
        <v>0</v>
      </c>
      <c r="J616" s="58">
        <v>0</v>
      </c>
      <c r="K616" s="58">
        <v>0</v>
      </c>
      <c r="L616" s="58">
        <v>0</v>
      </c>
      <c r="M616" s="58">
        <v>0</v>
      </c>
      <c r="N616" s="58">
        <v>0</v>
      </c>
      <c r="O616" s="58">
        <v>0</v>
      </c>
      <c r="P616" s="58">
        <v>0</v>
      </c>
      <c r="Q616" s="58">
        <v>0</v>
      </c>
      <c r="R616" s="58">
        <v>0</v>
      </c>
      <c r="S616" s="58">
        <v>0</v>
      </c>
      <c r="T616" s="58">
        <v>0</v>
      </c>
      <c r="U616" s="58">
        <v>0</v>
      </c>
      <c r="V616" s="58">
        <v>0</v>
      </c>
      <c r="W616" s="58">
        <v>0</v>
      </c>
      <c r="X616" s="58">
        <v>0</v>
      </c>
      <c r="Y616" s="58">
        <v>0</v>
      </c>
      <c r="Z616" s="58">
        <v>0</v>
      </c>
      <c r="AA616" s="58">
        <v>0</v>
      </c>
      <c r="AB616" s="58">
        <v>0</v>
      </c>
      <c r="AC616" s="58">
        <v>12</v>
      </c>
      <c r="AD616" s="58">
        <v>0</v>
      </c>
      <c r="AE616" s="58">
        <v>0</v>
      </c>
      <c r="AF616" s="58">
        <v>0</v>
      </c>
      <c r="AG616" s="58" t="str">
        <f>VLOOKUP(BHRAF201920[[#This Row],[OrgID]],'Practice Panel'!$A$14:$F$129,4,FALSE)</f>
        <v>Barking</v>
      </c>
      <c r="AH616" s="58" t="str">
        <f>VLOOKUP(BHRAF201920[[#This Row],[OrgID]],'Practice Panel'!$A$14:$F$129,6,FALSE)</f>
        <v>North</v>
      </c>
    </row>
    <row r="617" spans="1:34">
      <c r="A617" s="1" t="s">
        <v>406</v>
      </c>
      <c r="B617" s="57">
        <v>44166</v>
      </c>
      <c r="C617" s="57">
        <v>44167</v>
      </c>
      <c r="D617" s="1" t="s">
        <v>242</v>
      </c>
      <c r="E617" s="58">
        <v>2780</v>
      </c>
      <c r="F617" s="58">
        <v>56</v>
      </c>
      <c r="G617" s="58">
        <v>55</v>
      </c>
      <c r="H617" s="1">
        <v>1</v>
      </c>
      <c r="I617" s="58">
        <v>0</v>
      </c>
      <c r="J617" s="58">
        <v>0</v>
      </c>
      <c r="K617" s="58">
        <v>0</v>
      </c>
      <c r="L617" s="58">
        <v>0</v>
      </c>
      <c r="M617" s="58">
        <v>0</v>
      </c>
      <c r="N617" s="58">
        <v>0</v>
      </c>
      <c r="O617" s="58">
        <v>0</v>
      </c>
      <c r="P617" s="58">
        <v>0</v>
      </c>
      <c r="Q617" s="58">
        <v>0</v>
      </c>
      <c r="R617" s="58">
        <v>0</v>
      </c>
      <c r="S617" s="58">
        <v>0</v>
      </c>
      <c r="T617" s="58">
        <v>0</v>
      </c>
      <c r="U617" s="58">
        <v>0</v>
      </c>
      <c r="V617" s="58">
        <v>0</v>
      </c>
      <c r="W617" s="58">
        <v>0</v>
      </c>
      <c r="X617" s="58">
        <v>0</v>
      </c>
      <c r="Y617" s="58">
        <v>0</v>
      </c>
      <c r="Z617" s="58">
        <v>0</v>
      </c>
      <c r="AA617" s="58">
        <v>0</v>
      </c>
      <c r="AB617" s="58">
        <v>0</v>
      </c>
      <c r="AC617" s="58">
        <v>3</v>
      </c>
      <c r="AD617" s="58">
        <v>0</v>
      </c>
      <c r="AE617" s="58">
        <v>0</v>
      </c>
      <c r="AF617" s="58">
        <v>0</v>
      </c>
      <c r="AG617" s="58" t="str">
        <f>VLOOKUP(BHRAF201920[[#This Row],[OrgID]],'Practice Panel'!$A$14:$F$129,4,FALSE)</f>
        <v>Havering</v>
      </c>
      <c r="AH617" s="58" t="str">
        <f>VLOOKUP(BHRAF201920[[#This Row],[OrgID]],'Practice Panel'!$A$14:$F$129,6,FALSE)</f>
        <v>Havering Crest</v>
      </c>
    </row>
    <row r="618" spans="1:34">
      <c r="A618" s="1" t="s">
        <v>406</v>
      </c>
      <c r="B618" s="57">
        <v>44166</v>
      </c>
      <c r="C618" s="57">
        <v>44167</v>
      </c>
      <c r="D618" s="1" t="s">
        <v>57</v>
      </c>
      <c r="E618" s="58">
        <v>2113</v>
      </c>
      <c r="F618" s="58">
        <v>8</v>
      </c>
      <c r="G618" s="58">
        <v>6</v>
      </c>
      <c r="H618" s="1">
        <v>2</v>
      </c>
      <c r="I618" s="58">
        <v>0</v>
      </c>
      <c r="J618" s="58">
        <v>0</v>
      </c>
      <c r="K618" s="58">
        <v>0</v>
      </c>
      <c r="L618" s="58">
        <v>0</v>
      </c>
      <c r="M618" s="58">
        <v>0</v>
      </c>
      <c r="N618" s="58">
        <v>0</v>
      </c>
      <c r="O618" s="58">
        <v>0</v>
      </c>
      <c r="P618" s="58">
        <v>0</v>
      </c>
      <c r="Q618" s="58">
        <v>0</v>
      </c>
      <c r="R618" s="58">
        <v>0</v>
      </c>
      <c r="S618" s="58">
        <v>0</v>
      </c>
      <c r="T618" s="58">
        <v>0</v>
      </c>
      <c r="U618" s="58">
        <v>0</v>
      </c>
      <c r="V618" s="58">
        <v>0</v>
      </c>
      <c r="W618" s="58">
        <v>0</v>
      </c>
      <c r="X618" s="58">
        <v>0</v>
      </c>
      <c r="Y618" s="58">
        <v>0</v>
      </c>
      <c r="Z618" s="58">
        <v>0</v>
      </c>
      <c r="AA618" s="58">
        <v>0</v>
      </c>
      <c r="AB618" s="58">
        <v>0</v>
      </c>
      <c r="AC618" s="58">
        <v>3</v>
      </c>
      <c r="AD618" s="58">
        <v>0</v>
      </c>
      <c r="AE618" s="58">
        <v>0</v>
      </c>
      <c r="AF618" s="58">
        <v>0</v>
      </c>
      <c r="AG618" s="58" t="str">
        <f>VLOOKUP(BHRAF201920[[#This Row],[OrgID]],'Practice Panel'!$A$14:$F$129,4,FALSE)</f>
        <v>Barking</v>
      </c>
      <c r="AH618" s="58" t="str">
        <f>VLOOKUP(BHRAF201920[[#This Row],[OrgID]],'Practice Panel'!$A$14:$F$129,6,FALSE)</f>
        <v>East</v>
      </c>
    </row>
    <row r="619" spans="1:34">
      <c r="A619" s="1" t="s">
        <v>406</v>
      </c>
      <c r="B619" s="57">
        <v>44166</v>
      </c>
      <c r="C619" s="57">
        <v>44167</v>
      </c>
      <c r="D619" s="1" t="s">
        <v>60</v>
      </c>
      <c r="E619" s="58">
        <v>5086</v>
      </c>
      <c r="F619" s="58">
        <v>79</v>
      </c>
      <c r="G619" s="58">
        <v>75</v>
      </c>
      <c r="H619" s="1">
        <v>4</v>
      </c>
      <c r="I619" s="58">
        <v>0</v>
      </c>
      <c r="J619" s="58">
        <v>0</v>
      </c>
      <c r="K619" s="58">
        <v>0</v>
      </c>
      <c r="L619" s="58">
        <v>0</v>
      </c>
      <c r="M619" s="58">
        <v>0</v>
      </c>
      <c r="N619" s="58">
        <v>0</v>
      </c>
      <c r="O619" s="58">
        <v>0</v>
      </c>
      <c r="P619" s="58">
        <v>0</v>
      </c>
      <c r="Q619" s="58">
        <v>0</v>
      </c>
      <c r="R619" s="58">
        <v>0</v>
      </c>
      <c r="S619" s="58">
        <v>0</v>
      </c>
      <c r="T619" s="58">
        <v>0</v>
      </c>
      <c r="U619" s="58">
        <v>0</v>
      </c>
      <c r="V619" s="58">
        <v>0</v>
      </c>
      <c r="W619" s="58">
        <v>0</v>
      </c>
      <c r="X619" s="58">
        <v>0</v>
      </c>
      <c r="Y619" s="58">
        <v>0</v>
      </c>
      <c r="Z619" s="58">
        <v>0</v>
      </c>
      <c r="AA619" s="58">
        <v>0</v>
      </c>
      <c r="AB619" s="58">
        <v>0</v>
      </c>
      <c r="AC619" s="58">
        <v>8</v>
      </c>
      <c r="AD619" s="58">
        <v>0</v>
      </c>
      <c r="AE619" s="58">
        <v>0</v>
      </c>
      <c r="AF619" s="58">
        <v>0</v>
      </c>
      <c r="AG619" s="58" t="str">
        <f>VLOOKUP(BHRAF201920[[#This Row],[OrgID]],'Practice Panel'!$A$14:$F$129,4,FALSE)</f>
        <v>Barking</v>
      </c>
      <c r="AH619" s="58" t="str">
        <f>VLOOKUP(BHRAF201920[[#This Row],[OrgID]],'Practice Panel'!$A$14:$F$129,6,FALSE)</f>
        <v>West One</v>
      </c>
    </row>
    <row r="620" spans="1:34">
      <c r="A620" s="1" t="s">
        <v>406</v>
      </c>
      <c r="B620" s="57">
        <v>44166</v>
      </c>
      <c r="C620" s="57">
        <v>44167</v>
      </c>
      <c r="D620" s="1" t="s">
        <v>77</v>
      </c>
      <c r="E620" s="58">
        <v>1936</v>
      </c>
      <c r="F620" s="58">
        <v>6</v>
      </c>
      <c r="G620" s="58">
        <v>5</v>
      </c>
      <c r="H620" s="1">
        <v>1</v>
      </c>
      <c r="I620" s="58">
        <v>0</v>
      </c>
      <c r="J620" s="58">
        <v>0</v>
      </c>
      <c r="K620" s="58">
        <v>0</v>
      </c>
      <c r="L620" s="58">
        <v>0</v>
      </c>
      <c r="M620" s="58">
        <v>0</v>
      </c>
      <c r="N620" s="58">
        <v>0</v>
      </c>
      <c r="O620" s="58">
        <v>0</v>
      </c>
      <c r="P620" s="58">
        <v>0</v>
      </c>
      <c r="Q620" s="58">
        <v>0</v>
      </c>
      <c r="R620" s="58">
        <v>0</v>
      </c>
      <c r="S620" s="58">
        <v>0</v>
      </c>
      <c r="T620" s="58">
        <v>0</v>
      </c>
      <c r="U620" s="58">
        <v>0</v>
      </c>
      <c r="V620" s="58">
        <v>0</v>
      </c>
      <c r="W620" s="58">
        <v>0</v>
      </c>
      <c r="X620" s="58">
        <v>0</v>
      </c>
      <c r="Y620" s="58">
        <v>0</v>
      </c>
      <c r="Z620" s="58">
        <v>0</v>
      </c>
      <c r="AA620" s="58">
        <v>0</v>
      </c>
      <c r="AB620" s="58">
        <v>0</v>
      </c>
      <c r="AC620" s="58">
        <v>2</v>
      </c>
      <c r="AD620" s="58">
        <v>0</v>
      </c>
      <c r="AE620" s="58">
        <v>0</v>
      </c>
      <c r="AF620" s="58">
        <v>0</v>
      </c>
      <c r="AG620" s="58" t="str">
        <f>VLOOKUP(BHRAF201920[[#This Row],[OrgID]],'Practice Panel'!$A$14:$F$129,4,FALSE)</f>
        <v>Barking</v>
      </c>
      <c r="AH620" s="58" t="str">
        <f>VLOOKUP(BHRAF201920[[#This Row],[OrgID]],'Practice Panel'!$A$14:$F$129,6,FALSE)</f>
        <v>North</v>
      </c>
    </row>
    <row r="621" spans="1:34">
      <c r="A621" s="1" t="s">
        <v>406</v>
      </c>
      <c r="B621" s="57">
        <v>44166</v>
      </c>
      <c r="C621" s="57">
        <v>44167</v>
      </c>
      <c r="D621" s="1" t="s">
        <v>72</v>
      </c>
      <c r="E621" s="58">
        <v>2380</v>
      </c>
      <c r="F621" s="58">
        <v>39</v>
      </c>
      <c r="G621" s="58">
        <v>38</v>
      </c>
      <c r="H621" s="1">
        <v>1</v>
      </c>
      <c r="I621" s="58">
        <v>0</v>
      </c>
      <c r="J621" s="58">
        <v>0</v>
      </c>
      <c r="K621" s="58">
        <v>0</v>
      </c>
      <c r="L621" s="58">
        <v>0</v>
      </c>
      <c r="M621" s="58">
        <v>0</v>
      </c>
      <c r="N621" s="58">
        <v>0</v>
      </c>
      <c r="O621" s="58">
        <v>0</v>
      </c>
      <c r="P621" s="58">
        <v>0</v>
      </c>
      <c r="Q621" s="58">
        <v>0</v>
      </c>
      <c r="R621" s="58">
        <v>0</v>
      </c>
      <c r="S621" s="58">
        <v>0</v>
      </c>
      <c r="T621" s="58">
        <v>0</v>
      </c>
      <c r="U621" s="58">
        <v>0</v>
      </c>
      <c r="V621" s="58">
        <v>0</v>
      </c>
      <c r="W621" s="58">
        <v>0</v>
      </c>
      <c r="X621" s="58">
        <v>0</v>
      </c>
      <c r="Y621" s="58">
        <v>0</v>
      </c>
      <c r="Z621" s="58">
        <v>0</v>
      </c>
      <c r="AA621" s="58">
        <v>0</v>
      </c>
      <c r="AB621" s="58">
        <v>0</v>
      </c>
      <c r="AC621" s="58">
        <v>7</v>
      </c>
      <c r="AD621" s="58">
        <v>0</v>
      </c>
      <c r="AE621" s="58">
        <v>0</v>
      </c>
      <c r="AF621" s="58">
        <v>0</v>
      </c>
      <c r="AG621" s="58" t="str">
        <f>VLOOKUP(BHRAF201920[[#This Row],[OrgID]],'Practice Panel'!$A$14:$F$129,4,FALSE)</f>
        <v>Barking</v>
      </c>
      <c r="AH621" s="58" t="str">
        <f>VLOOKUP(BHRAF201920[[#This Row],[OrgID]],'Practice Panel'!$A$14:$F$129,6,FALSE)</f>
        <v>West One</v>
      </c>
    </row>
    <row r="622" spans="1:34">
      <c r="A622" s="1" t="s">
        <v>406</v>
      </c>
      <c r="B622" s="57">
        <v>44166</v>
      </c>
      <c r="C622" s="57">
        <v>44167</v>
      </c>
      <c r="D622" s="1" t="s">
        <v>68</v>
      </c>
      <c r="E622" s="58">
        <v>2271</v>
      </c>
      <c r="F622" s="58">
        <v>39</v>
      </c>
      <c r="G622" s="58">
        <v>38</v>
      </c>
      <c r="H622" s="1">
        <v>1</v>
      </c>
      <c r="I622" s="58">
        <v>0</v>
      </c>
      <c r="J622" s="58">
        <v>0</v>
      </c>
      <c r="K622" s="58">
        <v>0</v>
      </c>
      <c r="L622" s="58">
        <v>0</v>
      </c>
      <c r="M622" s="58">
        <v>0</v>
      </c>
      <c r="N622" s="58">
        <v>0</v>
      </c>
      <c r="O622" s="58">
        <v>0</v>
      </c>
      <c r="P622" s="58">
        <v>0</v>
      </c>
      <c r="Q622" s="58">
        <v>0</v>
      </c>
      <c r="R622" s="58">
        <v>0</v>
      </c>
      <c r="S622" s="58">
        <v>0</v>
      </c>
      <c r="T622" s="58">
        <v>0</v>
      </c>
      <c r="U622" s="58">
        <v>0</v>
      </c>
      <c r="V622" s="58">
        <v>0</v>
      </c>
      <c r="W622" s="58">
        <v>0</v>
      </c>
      <c r="X622" s="58">
        <v>0</v>
      </c>
      <c r="Y622" s="58">
        <v>0</v>
      </c>
      <c r="Z622" s="58">
        <v>0</v>
      </c>
      <c r="AA622" s="58">
        <v>0</v>
      </c>
      <c r="AB622" s="58">
        <v>0</v>
      </c>
      <c r="AC622" s="58">
        <v>7</v>
      </c>
      <c r="AD622" s="58">
        <v>0</v>
      </c>
      <c r="AE622" s="58">
        <v>0</v>
      </c>
      <c r="AF622" s="58">
        <v>0</v>
      </c>
      <c r="AG622" s="58" t="str">
        <f>VLOOKUP(BHRAF201920[[#This Row],[OrgID]],'Practice Panel'!$A$14:$F$129,4,FALSE)</f>
        <v>Barking</v>
      </c>
      <c r="AH622" s="58" t="str">
        <f>VLOOKUP(BHRAF201920[[#This Row],[OrgID]],'Practice Panel'!$A$14:$F$129,6,FALSE)</f>
        <v>West One</v>
      </c>
    </row>
    <row r="623" spans="1:34">
      <c r="A623" s="1" t="s">
        <v>406</v>
      </c>
      <c r="B623" s="57">
        <v>44166</v>
      </c>
      <c r="C623" s="57">
        <v>44167</v>
      </c>
      <c r="D623" s="1" t="s">
        <v>94</v>
      </c>
      <c r="E623" s="58">
        <v>4840</v>
      </c>
      <c r="F623" s="58">
        <v>159</v>
      </c>
      <c r="G623" s="58">
        <v>155</v>
      </c>
      <c r="H623" s="1">
        <v>4</v>
      </c>
      <c r="I623" s="58">
        <v>0</v>
      </c>
      <c r="J623" s="58">
        <v>0</v>
      </c>
      <c r="K623" s="58">
        <v>0</v>
      </c>
      <c r="L623" s="58">
        <v>0</v>
      </c>
      <c r="M623" s="58">
        <v>0</v>
      </c>
      <c r="N623" s="58">
        <v>0</v>
      </c>
      <c r="O623" s="58">
        <v>0</v>
      </c>
      <c r="P623" s="58">
        <v>0</v>
      </c>
      <c r="Q623" s="58">
        <v>0</v>
      </c>
      <c r="R623" s="58">
        <v>0</v>
      </c>
      <c r="S623" s="58">
        <v>0</v>
      </c>
      <c r="T623" s="58">
        <v>0</v>
      </c>
      <c r="U623" s="58">
        <v>0</v>
      </c>
      <c r="V623" s="58">
        <v>0</v>
      </c>
      <c r="W623" s="58">
        <v>0</v>
      </c>
      <c r="X623" s="58">
        <v>0</v>
      </c>
      <c r="Y623" s="58">
        <v>0</v>
      </c>
      <c r="Z623" s="58">
        <v>0</v>
      </c>
      <c r="AA623" s="58">
        <v>0</v>
      </c>
      <c r="AB623" s="58">
        <v>0</v>
      </c>
      <c r="AC623" s="58">
        <v>10</v>
      </c>
      <c r="AD623" s="58">
        <v>0</v>
      </c>
      <c r="AE623" s="58">
        <v>0</v>
      </c>
      <c r="AF623" s="58">
        <v>0</v>
      </c>
      <c r="AG623" s="58" t="str">
        <f>VLOOKUP(BHRAF201920[[#This Row],[OrgID]],'Practice Panel'!$A$14:$F$129,4,FALSE)</f>
        <v>Barking</v>
      </c>
      <c r="AH623" s="58" t="str">
        <f>VLOOKUP(BHRAF201920[[#This Row],[OrgID]],'Practice Panel'!$A$14:$F$129,6,FALSE)</f>
        <v>Central</v>
      </c>
    </row>
    <row r="624" spans="1:34">
      <c r="A624" s="1" t="s">
        <v>406</v>
      </c>
      <c r="B624" s="57">
        <v>44166</v>
      </c>
      <c r="C624" s="57">
        <v>44167</v>
      </c>
      <c r="D624" s="1" t="s">
        <v>372</v>
      </c>
      <c r="E624" s="58">
        <v>2054</v>
      </c>
      <c r="F624" s="58">
        <v>77</v>
      </c>
      <c r="G624" s="58">
        <v>76</v>
      </c>
      <c r="H624" s="1">
        <v>1</v>
      </c>
      <c r="I624" s="58">
        <v>0</v>
      </c>
      <c r="J624" s="58">
        <v>0</v>
      </c>
      <c r="K624" s="58">
        <v>0</v>
      </c>
      <c r="L624" s="58">
        <v>0</v>
      </c>
      <c r="M624" s="58">
        <v>0</v>
      </c>
      <c r="N624" s="58">
        <v>0</v>
      </c>
      <c r="O624" s="58">
        <v>0</v>
      </c>
      <c r="P624" s="58">
        <v>0</v>
      </c>
      <c r="Q624" s="58">
        <v>0</v>
      </c>
      <c r="R624" s="58">
        <v>0</v>
      </c>
      <c r="S624" s="58">
        <v>0</v>
      </c>
      <c r="T624" s="58">
        <v>0</v>
      </c>
      <c r="U624" s="58">
        <v>0</v>
      </c>
      <c r="V624" s="58">
        <v>0</v>
      </c>
      <c r="W624" s="58">
        <v>0</v>
      </c>
      <c r="X624" s="58">
        <v>0</v>
      </c>
      <c r="Y624" s="58">
        <v>0</v>
      </c>
      <c r="Z624" s="58">
        <v>0</v>
      </c>
      <c r="AA624" s="58">
        <v>0</v>
      </c>
      <c r="AB624" s="58">
        <v>0</v>
      </c>
      <c r="AC624" s="58">
        <v>10</v>
      </c>
      <c r="AD624" s="58">
        <v>0</v>
      </c>
      <c r="AE624" s="58">
        <v>0</v>
      </c>
      <c r="AF624" s="58">
        <v>0</v>
      </c>
      <c r="AG624" s="58" t="str">
        <f>VLOOKUP(BHRAF201920[[#This Row],[OrgID]],'Practice Panel'!$A$14:$F$129,4,FALSE)</f>
        <v>Redbridge</v>
      </c>
      <c r="AH624" s="58" t="str">
        <f>VLOOKUP(BHRAF201920[[#This Row],[OrgID]],'Practice Panel'!$A$14:$F$129,6,FALSE)</f>
        <v>Wanstead &amp; Woodford</v>
      </c>
    </row>
    <row r="625" spans="1:34">
      <c r="A625" s="1" t="s">
        <v>406</v>
      </c>
      <c r="B625" s="57">
        <v>44166</v>
      </c>
      <c r="C625" s="57">
        <v>44167</v>
      </c>
      <c r="D625" s="1" t="s">
        <v>382</v>
      </c>
      <c r="E625" s="58">
        <v>524</v>
      </c>
      <c r="F625" s="58">
        <v>3</v>
      </c>
      <c r="G625" s="58">
        <v>2</v>
      </c>
      <c r="H625" s="1">
        <v>1</v>
      </c>
      <c r="I625" s="58">
        <v>0</v>
      </c>
      <c r="J625" s="58">
        <v>0</v>
      </c>
      <c r="K625" s="58">
        <v>0</v>
      </c>
      <c r="L625" s="58">
        <v>0</v>
      </c>
      <c r="M625" s="58">
        <v>0</v>
      </c>
      <c r="N625" s="58">
        <v>0</v>
      </c>
      <c r="O625" s="58">
        <v>0</v>
      </c>
      <c r="P625" s="58">
        <v>0</v>
      </c>
      <c r="Q625" s="58">
        <v>0</v>
      </c>
      <c r="R625" s="58">
        <v>0</v>
      </c>
      <c r="S625" s="58">
        <v>0</v>
      </c>
      <c r="T625" s="58">
        <v>0</v>
      </c>
      <c r="U625" s="58">
        <v>0</v>
      </c>
      <c r="V625" s="58">
        <v>0</v>
      </c>
      <c r="W625" s="58">
        <v>0</v>
      </c>
      <c r="X625" s="58">
        <v>0</v>
      </c>
      <c r="Y625" s="58">
        <v>0</v>
      </c>
      <c r="Z625" s="58">
        <v>0</v>
      </c>
      <c r="AA625" s="58">
        <v>0</v>
      </c>
      <c r="AB625" s="58">
        <v>0</v>
      </c>
      <c r="AC625" s="58">
        <v>1</v>
      </c>
      <c r="AD625" s="58">
        <v>0</v>
      </c>
      <c r="AE625" s="58">
        <v>0</v>
      </c>
      <c r="AF625" s="58">
        <v>0</v>
      </c>
      <c r="AG625" s="58" t="str">
        <f>VLOOKUP(BHRAF201920[[#This Row],[OrgID]],'Practice Panel'!$A$14:$F$129,4,FALSE)</f>
        <v>Redbridge</v>
      </c>
      <c r="AH625" s="58" t="str">
        <f>VLOOKUP(BHRAF201920[[#This Row],[OrgID]],'Practice Panel'!$A$14:$F$129,6,FALSE)</f>
        <v>Wanstead &amp; Woodford</v>
      </c>
    </row>
    <row r="626" spans="1:34">
      <c r="A626" s="1" t="s">
        <v>406</v>
      </c>
      <c r="B626" s="57">
        <v>44166</v>
      </c>
      <c r="C626" s="57">
        <v>44167</v>
      </c>
      <c r="D626" s="1" t="s">
        <v>318</v>
      </c>
      <c r="E626" s="58">
        <v>3108</v>
      </c>
      <c r="F626" s="58">
        <v>70</v>
      </c>
      <c r="G626" s="58">
        <v>69</v>
      </c>
      <c r="H626" s="1">
        <v>1</v>
      </c>
      <c r="I626" s="58">
        <v>0</v>
      </c>
      <c r="J626" s="58">
        <v>0</v>
      </c>
      <c r="K626" s="58">
        <v>0</v>
      </c>
      <c r="L626" s="58">
        <v>0</v>
      </c>
      <c r="M626" s="58">
        <v>0</v>
      </c>
      <c r="N626" s="58">
        <v>0</v>
      </c>
      <c r="O626" s="58">
        <v>0</v>
      </c>
      <c r="P626" s="58">
        <v>0</v>
      </c>
      <c r="Q626" s="58">
        <v>0</v>
      </c>
      <c r="R626" s="58">
        <v>0</v>
      </c>
      <c r="S626" s="58">
        <v>0</v>
      </c>
      <c r="T626" s="58">
        <v>0</v>
      </c>
      <c r="U626" s="58">
        <v>0</v>
      </c>
      <c r="V626" s="58">
        <v>0</v>
      </c>
      <c r="W626" s="58">
        <v>0</v>
      </c>
      <c r="X626" s="58">
        <v>0</v>
      </c>
      <c r="Y626" s="58">
        <v>0</v>
      </c>
      <c r="Z626" s="58">
        <v>0</v>
      </c>
      <c r="AA626" s="58">
        <v>0</v>
      </c>
      <c r="AB626" s="58">
        <v>0</v>
      </c>
      <c r="AC626" s="58">
        <v>3</v>
      </c>
      <c r="AD626" s="58">
        <v>0</v>
      </c>
      <c r="AE626" s="58">
        <v>0</v>
      </c>
      <c r="AF626" s="58">
        <v>0</v>
      </c>
      <c r="AG626" s="58" t="str">
        <f>VLOOKUP(BHRAF201920[[#This Row],[OrgID]],'Practice Panel'!$A$14:$F$129,4,FALSE)</f>
        <v>Redbridge</v>
      </c>
      <c r="AH626" s="58" t="str">
        <f>VLOOKUP(BHRAF201920[[#This Row],[OrgID]],'Practice Panel'!$A$14:$F$129,6,FALSE)</f>
        <v>Cranbrook</v>
      </c>
    </row>
    <row r="627" spans="1:34">
      <c r="A627" s="1" t="s">
        <v>406</v>
      </c>
      <c r="B627" s="57">
        <v>44166</v>
      </c>
      <c r="C627" s="57">
        <v>44167</v>
      </c>
      <c r="D627" s="1" t="s">
        <v>96</v>
      </c>
      <c r="E627" s="58">
        <v>1451</v>
      </c>
      <c r="F627" s="58">
        <v>102</v>
      </c>
      <c r="G627" s="58">
        <v>100</v>
      </c>
      <c r="H627" s="1">
        <v>2</v>
      </c>
      <c r="I627" s="58">
        <v>1</v>
      </c>
      <c r="J627" s="58">
        <v>0</v>
      </c>
      <c r="K627" s="58">
        <v>0</v>
      </c>
      <c r="L627" s="58">
        <v>0</v>
      </c>
      <c r="M627" s="58">
        <v>0</v>
      </c>
      <c r="N627" s="58">
        <v>0</v>
      </c>
      <c r="O627" s="58">
        <v>0</v>
      </c>
      <c r="P627" s="58">
        <v>0</v>
      </c>
      <c r="Q627" s="58">
        <v>0</v>
      </c>
      <c r="R627" s="58">
        <v>0</v>
      </c>
      <c r="S627" s="58">
        <v>0</v>
      </c>
      <c r="T627" s="58">
        <v>0</v>
      </c>
      <c r="U627" s="58">
        <v>0</v>
      </c>
      <c r="V627" s="58">
        <v>0</v>
      </c>
      <c r="W627" s="58">
        <v>0</v>
      </c>
      <c r="X627" s="58">
        <v>0</v>
      </c>
      <c r="Y627" s="58">
        <v>0</v>
      </c>
      <c r="Z627" s="58">
        <v>0</v>
      </c>
      <c r="AA627" s="58">
        <v>0</v>
      </c>
      <c r="AB627" s="58">
        <v>0</v>
      </c>
      <c r="AC627" s="58">
        <v>2</v>
      </c>
      <c r="AD627" s="58">
        <v>0</v>
      </c>
      <c r="AE627" s="58">
        <v>0</v>
      </c>
      <c r="AF627" s="58">
        <v>0</v>
      </c>
      <c r="AG627" s="58" t="str">
        <f>VLOOKUP(BHRAF201920[[#This Row],[OrgID]],'Practice Panel'!$A$14:$F$129,4,FALSE)</f>
        <v>Barking</v>
      </c>
      <c r="AH627" s="58" t="str">
        <f>VLOOKUP(BHRAF201920[[#This Row],[OrgID]],'Practice Panel'!$A$14:$F$129,6,FALSE)</f>
        <v>Central</v>
      </c>
    </row>
    <row r="628" spans="1:34">
      <c r="A628" s="1" t="s">
        <v>406</v>
      </c>
      <c r="B628" s="57">
        <v>44166</v>
      </c>
      <c r="C628" s="57">
        <v>44167</v>
      </c>
      <c r="D628" s="1" t="s">
        <v>62</v>
      </c>
      <c r="E628" s="58">
        <v>1175</v>
      </c>
      <c r="F628" s="58">
        <v>10</v>
      </c>
      <c r="G628" s="58">
        <v>10</v>
      </c>
      <c r="H628" s="1">
        <v>0</v>
      </c>
      <c r="I628" s="58">
        <v>0</v>
      </c>
      <c r="J628" s="58">
        <v>0</v>
      </c>
      <c r="K628" s="58">
        <v>0</v>
      </c>
      <c r="L628" s="58">
        <v>0</v>
      </c>
      <c r="M628" s="58">
        <v>0</v>
      </c>
      <c r="N628" s="58">
        <v>0</v>
      </c>
      <c r="O628" s="58">
        <v>0</v>
      </c>
      <c r="P628" s="58">
        <v>0</v>
      </c>
      <c r="Q628" s="58">
        <v>0</v>
      </c>
      <c r="R628" s="58">
        <v>0</v>
      </c>
      <c r="S628" s="58">
        <v>1</v>
      </c>
      <c r="T628" s="58">
        <v>0</v>
      </c>
      <c r="U628" s="58">
        <v>0</v>
      </c>
      <c r="V628" s="58">
        <v>0</v>
      </c>
      <c r="W628" s="58">
        <v>0</v>
      </c>
      <c r="X628" s="58">
        <v>0</v>
      </c>
      <c r="Y628" s="58">
        <v>0</v>
      </c>
      <c r="Z628" s="58">
        <v>0</v>
      </c>
      <c r="AA628" s="58">
        <v>0</v>
      </c>
      <c r="AB628" s="58">
        <v>0</v>
      </c>
      <c r="AC628" s="58">
        <v>3</v>
      </c>
      <c r="AD628" s="58">
        <v>0</v>
      </c>
      <c r="AE628" s="58">
        <v>0</v>
      </c>
      <c r="AF628" s="58">
        <v>0</v>
      </c>
      <c r="AG628" s="58" t="str">
        <f>VLOOKUP(BHRAF201920[[#This Row],[OrgID]],'Practice Panel'!$A$14:$F$129,4,FALSE)</f>
        <v>Barking</v>
      </c>
      <c r="AH628" s="58" t="str">
        <f>VLOOKUP(BHRAF201920[[#This Row],[OrgID]],'Practice Panel'!$A$14:$F$129,6,FALSE)</f>
        <v>West One</v>
      </c>
    </row>
    <row r="629" spans="1:34">
      <c r="A629" s="1" t="s">
        <v>406</v>
      </c>
      <c r="B629" s="57">
        <v>44166</v>
      </c>
      <c r="C629" s="57">
        <v>44167</v>
      </c>
      <c r="D629" s="1" t="s">
        <v>250</v>
      </c>
      <c r="E629" s="58">
        <v>5338</v>
      </c>
      <c r="F629" s="58">
        <v>86</v>
      </c>
      <c r="G629" s="58">
        <v>84</v>
      </c>
      <c r="H629" s="1">
        <v>2</v>
      </c>
      <c r="I629" s="58">
        <v>1</v>
      </c>
      <c r="J629" s="58">
        <v>0</v>
      </c>
      <c r="K629" s="58">
        <v>0</v>
      </c>
      <c r="L629" s="58">
        <v>0</v>
      </c>
      <c r="M629" s="58">
        <v>0</v>
      </c>
      <c r="N629" s="58">
        <v>0</v>
      </c>
      <c r="O629" s="58">
        <v>0</v>
      </c>
      <c r="P629" s="58">
        <v>0</v>
      </c>
      <c r="Q629" s="58">
        <v>0</v>
      </c>
      <c r="R629" s="58">
        <v>0</v>
      </c>
      <c r="S629" s="58">
        <v>2</v>
      </c>
      <c r="T629" s="58">
        <v>0</v>
      </c>
      <c r="U629" s="58">
        <v>0</v>
      </c>
      <c r="V629" s="58">
        <v>0</v>
      </c>
      <c r="W629" s="58">
        <v>0</v>
      </c>
      <c r="X629" s="58">
        <v>0</v>
      </c>
      <c r="Y629" s="58">
        <v>0</v>
      </c>
      <c r="Z629" s="58">
        <v>0</v>
      </c>
      <c r="AA629" s="58">
        <v>0</v>
      </c>
      <c r="AB629" s="58">
        <v>0</v>
      </c>
      <c r="AC629" s="58">
        <v>28</v>
      </c>
      <c r="AD629" s="58">
        <v>0</v>
      </c>
      <c r="AE629" s="58">
        <v>0</v>
      </c>
      <c r="AF629" s="58">
        <v>0</v>
      </c>
      <c r="AG629" s="58" t="str">
        <f>VLOOKUP(BHRAF201920[[#This Row],[OrgID]],'Practice Panel'!$A$14:$F$129,4,FALSE)</f>
        <v>Havering</v>
      </c>
      <c r="AH629" s="58" t="str">
        <f>VLOOKUP(BHRAF201920[[#This Row],[OrgID]],'Practice Panel'!$A$14:$F$129,6,FALSE)</f>
        <v>Havering Marshall</v>
      </c>
    </row>
    <row r="630" spans="1:34">
      <c r="A630" s="1" t="s">
        <v>406</v>
      </c>
      <c r="B630" s="57">
        <v>44166</v>
      </c>
      <c r="C630" s="57">
        <v>44167</v>
      </c>
      <c r="D630" s="1" t="s">
        <v>374</v>
      </c>
      <c r="E630" s="58">
        <v>3890</v>
      </c>
      <c r="F630" s="58">
        <v>101</v>
      </c>
      <c r="G630" s="58">
        <v>100</v>
      </c>
      <c r="H630" s="1">
        <v>1</v>
      </c>
      <c r="I630" s="58">
        <v>0</v>
      </c>
      <c r="J630" s="58">
        <v>0</v>
      </c>
      <c r="K630" s="58">
        <v>0</v>
      </c>
      <c r="L630" s="58">
        <v>0</v>
      </c>
      <c r="M630" s="58">
        <v>0</v>
      </c>
      <c r="N630" s="58">
        <v>0</v>
      </c>
      <c r="O630" s="58">
        <v>0</v>
      </c>
      <c r="P630" s="58">
        <v>0</v>
      </c>
      <c r="Q630" s="58">
        <v>0</v>
      </c>
      <c r="R630" s="58">
        <v>0</v>
      </c>
      <c r="S630" s="58">
        <v>1</v>
      </c>
      <c r="T630" s="58">
        <v>0</v>
      </c>
      <c r="U630" s="58">
        <v>0</v>
      </c>
      <c r="V630" s="58">
        <v>0</v>
      </c>
      <c r="W630" s="58">
        <v>0</v>
      </c>
      <c r="X630" s="58">
        <v>0</v>
      </c>
      <c r="Y630" s="58">
        <v>0</v>
      </c>
      <c r="Z630" s="58">
        <v>0</v>
      </c>
      <c r="AA630" s="58">
        <v>0</v>
      </c>
      <c r="AB630" s="58">
        <v>0</v>
      </c>
      <c r="AC630" s="58">
        <v>5</v>
      </c>
      <c r="AD630" s="58">
        <v>0</v>
      </c>
      <c r="AE630" s="58">
        <v>0</v>
      </c>
      <c r="AF630" s="58">
        <v>0</v>
      </c>
      <c r="AG630" s="58" t="str">
        <f>VLOOKUP(BHRAF201920[[#This Row],[OrgID]],'Practice Panel'!$A$14:$F$129,4,FALSE)</f>
        <v>Redbridge</v>
      </c>
      <c r="AH630" s="58" t="str">
        <f>VLOOKUP(BHRAF201920[[#This Row],[OrgID]],'Practice Panel'!$A$14:$F$129,6,FALSE)</f>
        <v>Wanstead &amp; Woodford</v>
      </c>
    </row>
    <row r="631" spans="1:34">
      <c r="A631" s="1" t="s">
        <v>406</v>
      </c>
      <c r="B631" s="57">
        <v>44166</v>
      </c>
      <c r="C631" s="57">
        <v>44167</v>
      </c>
      <c r="D631" s="1" t="s">
        <v>278</v>
      </c>
      <c r="E631" s="58">
        <v>5560</v>
      </c>
      <c r="F631" s="58">
        <v>37</v>
      </c>
      <c r="G631" s="58">
        <v>36</v>
      </c>
      <c r="H631" s="1">
        <v>1</v>
      </c>
      <c r="I631" s="58">
        <v>0</v>
      </c>
      <c r="J631" s="58">
        <v>0</v>
      </c>
      <c r="K631" s="58">
        <v>0</v>
      </c>
      <c r="L631" s="58">
        <v>0</v>
      </c>
      <c r="M631" s="58">
        <v>0</v>
      </c>
      <c r="N631" s="58">
        <v>0</v>
      </c>
      <c r="O631" s="58">
        <v>0</v>
      </c>
      <c r="P631" s="58">
        <v>0</v>
      </c>
      <c r="Q631" s="58">
        <v>0</v>
      </c>
      <c r="R631" s="58">
        <v>0</v>
      </c>
      <c r="S631" s="58">
        <v>0</v>
      </c>
      <c r="T631" s="58">
        <v>0</v>
      </c>
      <c r="U631" s="58">
        <v>2</v>
      </c>
      <c r="V631" s="58">
        <v>0</v>
      </c>
      <c r="W631" s="58">
        <v>0</v>
      </c>
      <c r="X631" s="58">
        <v>0</v>
      </c>
      <c r="Y631" s="58">
        <v>0</v>
      </c>
      <c r="Z631" s="58">
        <v>0</v>
      </c>
      <c r="AA631" s="58">
        <v>0</v>
      </c>
      <c r="AB631" s="58">
        <v>0</v>
      </c>
      <c r="AC631" s="58">
        <v>28</v>
      </c>
      <c r="AD631" s="58">
        <v>0</v>
      </c>
      <c r="AE631" s="58">
        <v>0</v>
      </c>
      <c r="AF631" s="58">
        <v>0</v>
      </c>
      <c r="AG631" s="58" t="str">
        <f>VLOOKUP(BHRAF201920[[#This Row],[OrgID]],'Practice Panel'!$A$14:$F$129,4,FALSE)</f>
        <v>Havering</v>
      </c>
      <c r="AH631" s="58" t="str">
        <f>VLOOKUP(BHRAF201920[[#This Row],[OrgID]],'Practice Panel'!$A$14:$F$129,6,FALSE)</f>
        <v>Havering North</v>
      </c>
    </row>
    <row r="632" spans="1:34">
      <c r="A632" s="1" t="s">
        <v>406</v>
      </c>
      <c r="B632" s="57">
        <v>44166</v>
      </c>
      <c r="C632" s="57">
        <v>44167</v>
      </c>
      <c r="D632" s="1" t="s">
        <v>288</v>
      </c>
      <c r="E632" s="58">
        <v>4178</v>
      </c>
      <c r="F632" s="58">
        <v>34</v>
      </c>
      <c r="G632" s="58">
        <v>33</v>
      </c>
      <c r="H632" s="1">
        <v>1</v>
      </c>
      <c r="I632" s="58">
        <v>1</v>
      </c>
      <c r="J632" s="58">
        <v>0</v>
      </c>
      <c r="K632" s="58">
        <v>0</v>
      </c>
      <c r="L632" s="58">
        <v>0</v>
      </c>
      <c r="M632" s="58">
        <v>0</v>
      </c>
      <c r="N632" s="58">
        <v>0</v>
      </c>
      <c r="O632" s="58">
        <v>0</v>
      </c>
      <c r="P632" s="58">
        <v>0</v>
      </c>
      <c r="Q632" s="58">
        <v>0</v>
      </c>
      <c r="R632" s="58">
        <v>0</v>
      </c>
      <c r="S632" s="58">
        <v>0</v>
      </c>
      <c r="T632" s="58">
        <v>0</v>
      </c>
      <c r="U632" s="58">
        <v>3</v>
      </c>
      <c r="V632" s="58">
        <v>0</v>
      </c>
      <c r="W632" s="58">
        <v>0</v>
      </c>
      <c r="X632" s="58">
        <v>0</v>
      </c>
      <c r="Y632" s="58">
        <v>0</v>
      </c>
      <c r="Z632" s="58">
        <v>0</v>
      </c>
      <c r="AA632" s="58">
        <v>0</v>
      </c>
      <c r="AB632" s="58">
        <v>0</v>
      </c>
      <c r="AC632" s="58">
        <v>9</v>
      </c>
      <c r="AD632" s="58">
        <v>0</v>
      </c>
      <c r="AE632" s="58">
        <v>0</v>
      </c>
      <c r="AF632" s="58">
        <v>0</v>
      </c>
      <c r="AG632" s="58" t="str">
        <f>VLOOKUP(BHRAF201920[[#This Row],[OrgID]],'Practice Panel'!$A$14:$F$129,4,FALSE)</f>
        <v>Havering</v>
      </c>
      <c r="AH632" s="58" t="str">
        <f>VLOOKUP(BHRAF201920[[#This Row],[OrgID]],'Practice Panel'!$A$14:$F$129,6,FALSE)</f>
        <v>Havering South</v>
      </c>
    </row>
    <row r="633" spans="1:34">
      <c r="A633" s="1" t="s">
        <v>406</v>
      </c>
      <c r="B633" s="57">
        <v>44166</v>
      </c>
      <c r="C633" s="57">
        <v>44167</v>
      </c>
      <c r="D633" s="1" t="s">
        <v>272</v>
      </c>
      <c r="E633" s="58">
        <v>4759</v>
      </c>
      <c r="F633" s="58">
        <v>34</v>
      </c>
      <c r="G633" s="58">
        <v>31</v>
      </c>
      <c r="H633" s="1">
        <v>3</v>
      </c>
      <c r="I633" s="58">
        <v>1</v>
      </c>
      <c r="J633" s="58">
        <v>0</v>
      </c>
      <c r="K633" s="58">
        <v>0</v>
      </c>
      <c r="L633" s="58">
        <v>0</v>
      </c>
      <c r="M633" s="58">
        <v>0</v>
      </c>
      <c r="N633" s="58">
        <v>0</v>
      </c>
      <c r="O633" s="58">
        <v>0</v>
      </c>
      <c r="P633" s="58">
        <v>0</v>
      </c>
      <c r="Q633" s="58">
        <v>0</v>
      </c>
      <c r="R633" s="58">
        <v>0</v>
      </c>
      <c r="S633" s="58">
        <v>0</v>
      </c>
      <c r="T633" s="58">
        <v>0</v>
      </c>
      <c r="U633" s="58">
        <v>3</v>
      </c>
      <c r="V633" s="58">
        <v>0</v>
      </c>
      <c r="W633" s="58">
        <v>0</v>
      </c>
      <c r="X633" s="58">
        <v>0</v>
      </c>
      <c r="Y633" s="58">
        <v>0</v>
      </c>
      <c r="Z633" s="58">
        <v>0</v>
      </c>
      <c r="AA633" s="58">
        <v>0</v>
      </c>
      <c r="AB633" s="58">
        <v>0</v>
      </c>
      <c r="AC633" s="58">
        <v>27</v>
      </c>
      <c r="AD633" s="58">
        <v>0</v>
      </c>
      <c r="AE633" s="58">
        <v>0</v>
      </c>
      <c r="AF633" s="58">
        <v>0</v>
      </c>
      <c r="AG633" s="58" t="str">
        <f>VLOOKUP(BHRAF201920[[#This Row],[OrgID]],'Practice Panel'!$A$14:$F$129,4,FALSE)</f>
        <v>Havering</v>
      </c>
      <c r="AH633" s="58" t="str">
        <f>VLOOKUP(BHRAF201920[[#This Row],[OrgID]],'Practice Panel'!$A$14:$F$129,6,FALSE)</f>
        <v>Havering North</v>
      </c>
    </row>
    <row r="634" spans="1:34">
      <c r="A634" s="1" t="s">
        <v>406</v>
      </c>
      <c r="B634" s="57">
        <v>44166</v>
      </c>
      <c r="C634" s="57">
        <v>44167</v>
      </c>
      <c r="D634" s="1" t="s">
        <v>236</v>
      </c>
      <c r="E634" s="58">
        <v>2742</v>
      </c>
      <c r="F634" s="58">
        <v>146</v>
      </c>
      <c r="G634" s="58">
        <v>145</v>
      </c>
      <c r="H634" s="1">
        <v>1</v>
      </c>
      <c r="I634" s="58">
        <v>0</v>
      </c>
      <c r="J634" s="58">
        <v>0</v>
      </c>
      <c r="K634" s="58">
        <v>0</v>
      </c>
      <c r="L634" s="58">
        <v>0</v>
      </c>
      <c r="M634" s="58">
        <v>0</v>
      </c>
      <c r="N634" s="58">
        <v>0</v>
      </c>
      <c r="O634" s="58">
        <v>0</v>
      </c>
      <c r="P634" s="58">
        <v>0</v>
      </c>
      <c r="Q634" s="58">
        <v>0</v>
      </c>
      <c r="R634" s="58">
        <v>0</v>
      </c>
      <c r="S634" s="58">
        <v>0</v>
      </c>
      <c r="T634" s="58">
        <v>0</v>
      </c>
      <c r="U634" s="58">
        <v>2</v>
      </c>
      <c r="V634" s="58">
        <v>0</v>
      </c>
      <c r="W634" s="58">
        <v>0</v>
      </c>
      <c r="X634" s="58">
        <v>0</v>
      </c>
      <c r="Y634" s="58">
        <v>0</v>
      </c>
      <c r="Z634" s="58">
        <v>0</v>
      </c>
      <c r="AA634" s="58">
        <v>0</v>
      </c>
      <c r="AB634" s="58">
        <v>0</v>
      </c>
      <c r="AC634" s="58">
        <v>7</v>
      </c>
      <c r="AD634" s="58">
        <v>0</v>
      </c>
      <c r="AE634" s="58">
        <v>0</v>
      </c>
      <c r="AF634" s="58">
        <v>0</v>
      </c>
      <c r="AG634" s="58" t="str">
        <f>VLOOKUP(BHRAF201920[[#This Row],[OrgID]],'Practice Panel'!$A$14:$F$129,4,FALSE)</f>
        <v>Havering</v>
      </c>
      <c r="AH634" s="58" t="str">
        <f>VLOOKUP(BHRAF201920[[#This Row],[OrgID]],'Practice Panel'!$A$14:$F$129,6,FALSE)</f>
        <v>Havering Crest</v>
      </c>
    </row>
    <row r="635" spans="1:34">
      <c r="A635" s="1" t="s">
        <v>406</v>
      </c>
      <c r="B635" s="57">
        <v>44166</v>
      </c>
      <c r="C635" s="57">
        <v>44167</v>
      </c>
      <c r="D635" s="1" t="s">
        <v>264</v>
      </c>
      <c r="E635" s="58">
        <v>810</v>
      </c>
      <c r="F635" s="58">
        <v>18</v>
      </c>
      <c r="G635" s="58">
        <v>17</v>
      </c>
      <c r="H635" s="1">
        <v>1</v>
      </c>
      <c r="I635" s="58">
        <v>1</v>
      </c>
      <c r="J635" s="58">
        <v>0</v>
      </c>
      <c r="K635" s="58">
        <v>0</v>
      </c>
      <c r="L635" s="58">
        <v>0</v>
      </c>
      <c r="M635" s="58">
        <v>0</v>
      </c>
      <c r="N635" s="58">
        <v>0</v>
      </c>
      <c r="O635" s="58">
        <v>0</v>
      </c>
      <c r="P635" s="58">
        <v>0</v>
      </c>
      <c r="Q635" s="58">
        <v>0</v>
      </c>
      <c r="R635" s="58">
        <v>0</v>
      </c>
      <c r="S635" s="58">
        <v>0</v>
      </c>
      <c r="T635" s="58">
        <v>0</v>
      </c>
      <c r="U635" s="58">
        <v>2</v>
      </c>
      <c r="V635" s="58">
        <v>0</v>
      </c>
      <c r="W635" s="58">
        <v>0</v>
      </c>
      <c r="X635" s="58">
        <v>0</v>
      </c>
      <c r="Y635" s="58">
        <v>0</v>
      </c>
      <c r="Z635" s="58">
        <v>0</v>
      </c>
      <c r="AA635" s="58">
        <v>0</v>
      </c>
      <c r="AB635" s="58">
        <v>0</v>
      </c>
      <c r="AC635" s="58">
        <v>4</v>
      </c>
      <c r="AD635" s="58">
        <v>0</v>
      </c>
      <c r="AE635" s="58">
        <v>0</v>
      </c>
      <c r="AF635" s="58">
        <v>0</v>
      </c>
      <c r="AG635" s="58" t="str">
        <f>VLOOKUP(BHRAF201920[[#This Row],[OrgID]],'Practice Panel'!$A$14:$F$129,4,FALSE)</f>
        <v>Havering</v>
      </c>
      <c r="AH635" s="58" t="str">
        <f>VLOOKUP(BHRAF201920[[#This Row],[OrgID]],'Practice Panel'!$A$14:$F$129,6,FALSE)</f>
        <v>Havering North</v>
      </c>
    </row>
    <row r="636" spans="1:34">
      <c r="A636" s="1" t="s">
        <v>406</v>
      </c>
      <c r="B636" s="57">
        <v>44166</v>
      </c>
      <c r="C636" s="57">
        <v>44167</v>
      </c>
      <c r="D636" s="1" t="s">
        <v>388</v>
      </c>
      <c r="E636" s="58">
        <v>7319</v>
      </c>
      <c r="F636" s="58">
        <v>36</v>
      </c>
      <c r="G636" s="58">
        <v>36</v>
      </c>
      <c r="H636" s="1">
        <v>0</v>
      </c>
      <c r="I636" s="58">
        <v>0</v>
      </c>
      <c r="J636" s="58">
        <v>0</v>
      </c>
      <c r="K636" s="58">
        <v>0</v>
      </c>
      <c r="L636" s="58">
        <v>0</v>
      </c>
      <c r="M636" s="58">
        <v>0</v>
      </c>
      <c r="N636" s="58">
        <v>0</v>
      </c>
      <c r="O636" s="58">
        <v>0</v>
      </c>
      <c r="P636" s="58">
        <v>0</v>
      </c>
      <c r="Q636" s="58">
        <v>0</v>
      </c>
      <c r="R636" s="58">
        <v>0</v>
      </c>
      <c r="S636" s="58">
        <v>0</v>
      </c>
      <c r="T636" s="58">
        <v>0</v>
      </c>
      <c r="U636" s="58">
        <v>4</v>
      </c>
      <c r="V636" s="58">
        <v>0</v>
      </c>
      <c r="W636" s="58">
        <v>0</v>
      </c>
      <c r="X636" s="58">
        <v>0</v>
      </c>
      <c r="Y636" s="58">
        <v>0</v>
      </c>
      <c r="Z636" s="58">
        <v>0</v>
      </c>
      <c r="AA636" s="58">
        <v>0</v>
      </c>
      <c r="AB636" s="58">
        <v>0</v>
      </c>
      <c r="AC636" s="58">
        <v>6</v>
      </c>
      <c r="AD636" s="58">
        <v>0</v>
      </c>
      <c r="AE636" s="58">
        <v>0</v>
      </c>
      <c r="AF636" s="58">
        <v>0</v>
      </c>
      <c r="AG636" s="58" t="str">
        <f>VLOOKUP(BHRAF201920[[#This Row],[OrgID]],'Practice Panel'!$A$14:$F$129,4,FALSE)</f>
        <v>Redbridge</v>
      </c>
      <c r="AH636" s="58" t="str">
        <f>VLOOKUP(BHRAF201920[[#This Row],[OrgID]],'Practice Panel'!$A$14:$F$129,6,FALSE)</f>
        <v>Loxford</v>
      </c>
    </row>
    <row r="637" spans="1:34">
      <c r="A637" s="1" t="s">
        <v>406</v>
      </c>
      <c r="B637" s="57">
        <v>44166</v>
      </c>
      <c r="C637" s="57">
        <v>44167</v>
      </c>
      <c r="D637" s="1" t="s">
        <v>51</v>
      </c>
      <c r="E637" s="58">
        <v>3183</v>
      </c>
      <c r="F637" s="58">
        <v>43</v>
      </c>
      <c r="G637" s="58">
        <v>43</v>
      </c>
      <c r="H637" s="1">
        <v>0</v>
      </c>
      <c r="I637" s="58">
        <v>0</v>
      </c>
      <c r="J637" s="58">
        <v>0</v>
      </c>
      <c r="K637" s="58">
        <v>0</v>
      </c>
      <c r="L637" s="58">
        <v>0</v>
      </c>
      <c r="M637" s="58">
        <v>0</v>
      </c>
      <c r="N637" s="58">
        <v>0</v>
      </c>
      <c r="O637" s="58">
        <v>0</v>
      </c>
      <c r="P637" s="58">
        <v>0</v>
      </c>
      <c r="Q637" s="58">
        <v>0</v>
      </c>
      <c r="R637" s="58">
        <v>0</v>
      </c>
      <c r="S637" s="58">
        <v>0</v>
      </c>
      <c r="T637" s="58">
        <v>0</v>
      </c>
      <c r="U637" s="58">
        <v>1</v>
      </c>
      <c r="V637" s="58">
        <v>0</v>
      </c>
      <c r="W637" s="58">
        <v>0</v>
      </c>
      <c r="X637" s="58">
        <v>0</v>
      </c>
      <c r="Y637" s="58">
        <v>0</v>
      </c>
      <c r="Z637" s="58">
        <v>0</v>
      </c>
      <c r="AA637" s="58">
        <v>0</v>
      </c>
      <c r="AB637" s="58">
        <v>0</v>
      </c>
      <c r="AC637" s="58">
        <v>10</v>
      </c>
      <c r="AD637" s="58">
        <v>0</v>
      </c>
      <c r="AE637" s="58">
        <v>0</v>
      </c>
      <c r="AF637" s="58">
        <v>0</v>
      </c>
      <c r="AG637" s="58" t="str">
        <f>VLOOKUP(BHRAF201920[[#This Row],[OrgID]],'Practice Panel'!$A$14:$F$129,4,FALSE)</f>
        <v>Barking</v>
      </c>
      <c r="AH637" s="58" t="str">
        <f>VLOOKUP(BHRAF201920[[#This Row],[OrgID]],'Practice Panel'!$A$14:$F$129,6,FALSE)</f>
        <v>New West</v>
      </c>
    </row>
    <row r="638" spans="1:34">
      <c r="A638" s="1" t="s">
        <v>406</v>
      </c>
      <c r="B638" s="57">
        <v>44166</v>
      </c>
      <c r="C638" s="57">
        <v>44167</v>
      </c>
      <c r="D638" s="1" t="s">
        <v>304</v>
      </c>
      <c r="E638" s="58">
        <v>1545</v>
      </c>
      <c r="F638" s="58">
        <v>47</v>
      </c>
      <c r="G638" s="58">
        <v>47</v>
      </c>
      <c r="H638" s="1">
        <v>0</v>
      </c>
      <c r="I638" s="58">
        <v>0</v>
      </c>
      <c r="J638" s="58">
        <v>0</v>
      </c>
      <c r="K638" s="58">
        <v>0</v>
      </c>
      <c r="L638" s="58">
        <v>0</v>
      </c>
      <c r="M638" s="58">
        <v>0</v>
      </c>
      <c r="N638" s="58">
        <v>0</v>
      </c>
      <c r="O638" s="58">
        <v>0</v>
      </c>
      <c r="P638" s="58">
        <v>0</v>
      </c>
      <c r="Q638" s="58">
        <v>0</v>
      </c>
      <c r="R638" s="58">
        <v>0</v>
      </c>
      <c r="S638" s="58">
        <v>0</v>
      </c>
      <c r="T638" s="58">
        <v>0</v>
      </c>
      <c r="U638" s="58">
        <v>1</v>
      </c>
      <c r="V638" s="58">
        <v>0</v>
      </c>
      <c r="W638" s="58">
        <v>0</v>
      </c>
      <c r="X638" s="58">
        <v>0</v>
      </c>
      <c r="Y638" s="58">
        <v>0</v>
      </c>
      <c r="Z638" s="58">
        <v>0</v>
      </c>
      <c r="AA638" s="58">
        <v>0</v>
      </c>
      <c r="AB638" s="58">
        <v>0</v>
      </c>
      <c r="AC638" s="58">
        <v>1</v>
      </c>
      <c r="AD638" s="58">
        <v>0</v>
      </c>
      <c r="AE638" s="58">
        <v>0</v>
      </c>
      <c r="AF638" s="58">
        <v>0</v>
      </c>
      <c r="AG638" s="58" t="str">
        <f>VLOOKUP(BHRAF201920[[#This Row],[OrgID]],'Practice Panel'!$A$14:$F$129,4,FALSE)</f>
        <v>Havering</v>
      </c>
      <c r="AH638" s="58" t="str">
        <f>VLOOKUP(BHRAF201920[[#This Row],[OrgID]],'Practice Panel'!$A$14:$F$129,6,FALSE)</f>
        <v>Havering South</v>
      </c>
    </row>
    <row r="639" spans="1:34">
      <c r="A639" s="1" t="s">
        <v>406</v>
      </c>
      <c r="B639" s="57">
        <v>44166</v>
      </c>
      <c r="C639" s="57">
        <v>44167</v>
      </c>
      <c r="D639" s="1" t="s">
        <v>81</v>
      </c>
      <c r="E639" s="58">
        <v>5334</v>
      </c>
      <c r="F639" s="58">
        <v>10</v>
      </c>
      <c r="G639" s="58">
        <v>10</v>
      </c>
      <c r="H639" s="1">
        <v>0</v>
      </c>
      <c r="I639" s="58">
        <v>0</v>
      </c>
      <c r="J639" s="58">
        <v>0</v>
      </c>
      <c r="K639" s="58">
        <v>0</v>
      </c>
      <c r="L639" s="58">
        <v>0</v>
      </c>
      <c r="M639" s="58">
        <v>0</v>
      </c>
      <c r="N639" s="58">
        <v>0</v>
      </c>
      <c r="O639" s="58">
        <v>0</v>
      </c>
      <c r="P639" s="58">
        <v>0</v>
      </c>
      <c r="Q639" s="58">
        <v>0</v>
      </c>
      <c r="R639" s="58">
        <v>0</v>
      </c>
      <c r="S639" s="58">
        <v>0</v>
      </c>
      <c r="T639" s="58">
        <v>0</v>
      </c>
      <c r="U639" s="58">
        <v>1</v>
      </c>
      <c r="V639" s="58">
        <v>0</v>
      </c>
      <c r="W639" s="58">
        <v>0</v>
      </c>
      <c r="X639" s="58">
        <v>0</v>
      </c>
      <c r="Y639" s="58">
        <v>0</v>
      </c>
      <c r="Z639" s="58">
        <v>0</v>
      </c>
      <c r="AA639" s="58">
        <v>0</v>
      </c>
      <c r="AB639" s="58">
        <v>0</v>
      </c>
      <c r="AC639" s="58">
        <v>5</v>
      </c>
      <c r="AD639" s="58">
        <v>0</v>
      </c>
      <c r="AE639" s="58">
        <v>0</v>
      </c>
      <c r="AF639" s="58">
        <v>0</v>
      </c>
      <c r="AG639" s="58" t="str">
        <f>VLOOKUP(BHRAF201920[[#This Row],[OrgID]],'Practice Panel'!$A$14:$F$129,4,FALSE)</f>
        <v>Barking</v>
      </c>
      <c r="AH639" s="58" t="str">
        <f>VLOOKUP(BHRAF201920[[#This Row],[OrgID]],'Practice Panel'!$A$14:$F$129,6,FALSE)</f>
        <v>North</v>
      </c>
    </row>
    <row r="640" spans="1:34">
      <c r="A640" s="1" t="s">
        <v>406</v>
      </c>
      <c r="B640" s="57">
        <v>44166</v>
      </c>
      <c r="C640" s="57">
        <v>44167</v>
      </c>
      <c r="D640" s="1" t="s">
        <v>290</v>
      </c>
      <c r="E640" s="58">
        <v>6063</v>
      </c>
      <c r="F640" s="58">
        <v>90</v>
      </c>
      <c r="G640" s="58">
        <v>90</v>
      </c>
      <c r="H640" s="1">
        <v>0</v>
      </c>
      <c r="I640" s="58">
        <v>0</v>
      </c>
      <c r="J640" s="58">
        <v>0</v>
      </c>
      <c r="K640" s="58">
        <v>0</v>
      </c>
      <c r="L640" s="58">
        <v>0</v>
      </c>
      <c r="M640" s="58">
        <v>0</v>
      </c>
      <c r="N640" s="58">
        <v>0</v>
      </c>
      <c r="O640" s="58">
        <v>0</v>
      </c>
      <c r="P640" s="58">
        <v>0</v>
      </c>
      <c r="Q640" s="58">
        <v>0</v>
      </c>
      <c r="R640" s="58">
        <v>0</v>
      </c>
      <c r="S640" s="58">
        <v>0</v>
      </c>
      <c r="T640" s="58">
        <v>0</v>
      </c>
      <c r="U640" s="58">
        <v>7</v>
      </c>
      <c r="V640" s="58">
        <v>2</v>
      </c>
      <c r="W640" s="58">
        <v>0</v>
      </c>
      <c r="X640" s="58">
        <v>0</v>
      </c>
      <c r="Y640" s="58">
        <v>0</v>
      </c>
      <c r="Z640" s="58">
        <v>0</v>
      </c>
      <c r="AA640" s="58">
        <v>0</v>
      </c>
      <c r="AB640" s="58">
        <v>0</v>
      </c>
      <c r="AC640" s="58">
        <v>25</v>
      </c>
      <c r="AD640" s="58">
        <v>0</v>
      </c>
      <c r="AE640" s="58">
        <v>2</v>
      </c>
      <c r="AF640" s="58">
        <v>0</v>
      </c>
      <c r="AG640" s="58" t="str">
        <f>VLOOKUP(BHRAF201920[[#This Row],[OrgID]],'Practice Panel'!$A$14:$F$129,4,FALSE)</f>
        <v>Havering</v>
      </c>
      <c r="AH640" s="58" t="str">
        <f>VLOOKUP(BHRAF201920[[#This Row],[OrgID]],'Practice Panel'!$A$14:$F$129,6,FALSE)</f>
        <v>Havering South</v>
      </c>
    </row>
    <row r="641" spans="1:34">
      <c r="A641" s="1" t="s">
        <v>406</v>
      </c>
      <c r="B641" s="57">
        <v>44166</v>
      </c>
      <c r="C641" s="57">
        <v>44167</v>
      </c>
      <c r="D641" s="1" t="s">
        <v>258</v>
      </c>
      <c r="E641" s="58">
        <v>3574</v>
      </c>
      <c r="F641" s="58">
        <v>14</v>
      </c>
      <c r="G641" s="58">
        <v>14</v>
      </c>
      <c r="H641" s="1">
        <v>0</v>
      </c>
      <c r="I641" s="58">
        <v>0</v>
      </c>
      <c r="J641" s="58">
        <v>0</v>
      </c>
      <c r="K641" s="58">
        <v>0</v>
      </c>
      <c r="L641" s="58">
        <v>0</v>
      </c>
      <c r="M641" s="58">
        <v>0</v>
      </c>
      <c r="N641" s="58">
        <v>0</v>
      </c>
      <c r="O641" s="58">
        <v>0</v>
      </c>
      <c r="P641" s="58">
        <v>0</v>
      </c>
      <c r="Q641" s="58">
        <v>0</v>
      </c>
      <c r="R641" s="58">
        <v>0</v>
      </c>
      <c r="S641" s="58">
        <v>0</v>
      </c>
      <c r="T641" s="58">
        <v>0</v>
      </c>
      <c r="U641" s="58">
        <v>2</v>
      </c>
      <c r="V641" s="58">
        <v>0</v>
      </c>
      <c r="W641" s="58">
        <v>0</v>
      </c>
      <c r="X641" s="58">
        <v>0</v>
      </c>
      <c r="Y641" s="58">
        <v>0</v>
      </c>
      <c r="Z641" s="58">
        <v>0</v>
      </c>
      <c r="AA641" s="58">
        <v>0</v>
      </c>
      <c r="AB641" s="58">
        <v>0</v>
      </c>
      <c r="AC641" s="58">
        <v>14</v>
      </c>
      <c r="AD641" s="58">
        <v>0</v>
      </c>
      <c r="AE641" s="58">
        <v>0</v>
      </c>
      <c r="AF641" s="58">
        <v>0</v>
      </c>
      <c r="AG641" s="58" t="str">
        <f>VLOOKUP(BHRAF201920[[#This Row],[OrgID]],'Practice Panel'!$A$14:$F$129,4,FALSE)</f>
        <v>Havering</v>
      </c>
      <c r="AH641" s="58" t="str">
        <f>VLOOKUP(BHRAF201920[[#This Row],[OrgID]],'Practice Panel'!$A$14:$F$129,6,FALSE)</f>
        <v>Havering North</v>
      </c>
    </row>
    <row r="642" spans="1:34">
      <c r="A642" s="1" t="s">
        <v>406</v>
      </c>
      <c r="B642" s="57">
        <v>44166</v>
      </c>
      <c r="C642" s="57">
        <v>44167</v>
      </c>
      <c r="D642" s="1" t="s">
        <v>296</v>
      </c>
      <c r="E642" s="58">
        <v>8885</v>
      </c>
      <c r="F642" s="58">
        <v>115</v>
      </c>
      <c r="G642" s="58">
        <v>115</v>
      </c>
      <c r="H642" s="1">
        <v>0</v>
      </c>
      <c r="I642" s="58">
        <v>0</v>
      </c>
      <c r="J642" s="58">
        <v>0</v>
      </c>
      <c r="K642" s="58">
        <v>0</v>
      </c>
      <c r="L642" s="58">
        <v>0</v>
      </c>
      <c r="M642" s="58">
        <v>0</v>
      </c>
      <c r="N642" s="58">
        <v>0</v>
      </c>
      <c r="O642" s="58">
        <v>0</v>
      </c>
      <c r="P642" s="58">
        <v>0</v>
      </c>
      <c r="Q642" s="58">
        <v>0</v>
      </c>
      <c r="R642" s="58">
        <v>0</v>
      </c>
      <c r="S642" s="58">
        <v>0</v>
      </c>
      <c r="T642" s="58">
        <v>0</v>
      </c>
      <c r="U642" s="58">
        <v>3</v>
      </c>
      <c r="V642" s="58">
        <v>0</v>
      </c>
      <c r="W642" s="58">
        <v>0</v>
      </c>
      <c r="X642" s="58">
        <v>0</v>
      </c>
      <c r="Y642" s="58">
        <v>0</v>
      </c>
      <c r="Z642" s="58">
        <v>0</v>
      </c>
      <c r="AA642" s="58">
        <v>0</v>
      </c>
      <c r="AB642" s="58">
        <v>0</v>
      </c>
      <c r="AC642" s="58">
        <v>18</v>
      </c>
      <c r="AD642" s="58">
        <v>0</v>
      </c>
      <c r="AE642" s="58">
        <v>0</v>
      </c>
      <c r="AF642" s="58">
        <v>0</v>
      </c>
      <c r="AG642" s="58" t="str">
        <f>VLOOKUP(BHRAF201920[[#This Row],[OrgID]],'Practice Panel'!$A$14:$F$129,4,FALSE)</f>
        <v>Havering</v>
      </c>
      <c r="AH642" s="58" t="str">
        <f>VLOOKUP(BHRAF201920[[#This Row],[OrgID]],'Practice Panel'!$A$14:$F$129,6,FALSE)</f>
        <v>Havering South</v>
      </c>
    </row>
    <row r="643" spans="1:34">
      <c r="A643" s="1" t="s">
        <v>406</v>
      </c>
      <c r="B643" s="57">
        <v>44166</v>
      </c>
      <c r="C643" s="57">
        <v>44167</v>
      </c>
      <c r="D643" s="1" t="s">
        <v>342</v>
      </c>
      <c r="E643" s="58">
        <v>1061</v>
      </c>
      <c r="F643" s="58">
        <v>7</v>
      </c>
      <c r="G643" s="58">
        <v>7</v>
      </c>
      <c r="H643" s="1">
        <v>0</v>
      </c>
      <c r="I643" s="58">
        <v>0</v>
      </c>
      <c r="J643" s="58">
        <v>0</v>
      </c>
      <c r="K643" s="58">
        <v>0</v>
      </c>
      <c r="L643" s="58">
        <v>0</v>
      </c>
      <c r="M643" s="58">
        <v>0</v>
      </c>
      <c r="N643" s="58">
        <v>0</v>
      </c>
      <c r="O643" s="58">
        <v>0</v>
      </c>
      <c r="P643" s="58">
        <v>0</v>
      </c>
      <c r="Q643" s="58">
        <v>0</v>
      </c>
      <c r="R643" s="58">
        <v>0</v>
      </c>
      <c r="S643" s="58">
        <v>0</v>
      </c>
      <c r="T643" s="58">
        <v>0</v>
      </c>
      <c r="U643" s="58">
        <v>1</v>
      </c>
      <c r="V643" s="58">
        <v>0</v>
      </c>
      <c r="W643" s="58">
        <v>0</v>
      </c>
      <c r="X643" s="58">
        <v>0</v>
      </c>
      <c r="Y643" s="58">
        <v>0</v>
      </c>
      <c r="Z643" s="58">
        <v>0</v>
      </c>
      <c r="AA643" s="58">
        <v>0</v>
      </c>
      <c r="AB643" s="58">
        <v>0</v>
      </c>
      <c r="AC643" s="58">
        <v>5</v>
      </c>
      <c r="AD643" s="58">
        <v>0</v>
      </c>
      <c r="AE643" s="58">
        <v>0</v>
      </c>
      <c r="AF643" s="58">
        <v>0</v>
      </c>
      <c r="AG643" s="58" t="str">
        <f>VLOOKUP(BHRAF201920[[#This Row],[OrgID]],'Practice Panel'!$A$14:$F$129,4,FALSE)</f>
        <v>Redbridge</v>
      </c>
      <c r="AH643" s="58" t="str">
        <f>VLOOKUP(BHRAF201920[[#This Row],[OrgID]],'Practice Panel'!$A$14:$F$129,6,FALSE)</f>
        <v>Fairlop</v>
      </c>
    </row>
    <row r="644" spans="1:34">
      <c r="A644" s="1" t="s">
        <v>406</v>
      </c>
      <c r="B644" s="57">
        <v>44166</v>
      </c>
      <c r="C644" s="57">
        <v>44167</v>
      </c>
      <c r="D644" s="1" t="s">
        <v>336</v>
      </c>
      <c r="E644" s="58">
        <v>1104</v>
      </c>
      <c r="F644" s="58">
        <v>6</v>
      </c>
      <c r="G644" s="58">
        <v>6</v>
      </c>
      <c r="H644" s="1">
        <v>0</v>
      </c>
      <c r="I644" s="58">
        <v>0</v>
      </c>
      <c r="J644" s="58">
        <v>0</v>
      </c>
      <c r="K644" s="58">
        <v>0</v>
      </c>
      <c r="L644" s="58">
        <v>0</v>
      </c>
      <c r="M644" s="58">
        <v>0</v>
      </c>
      <c r="N644" s="58">
        <v>0</v>
      </c>
      <c r="O644" s="58">
        <v>0</v>
      </c>
      <c r="P644" s="58">
        <v>0</v>
      </c>
      <c r="Q644" s="58">
        <v>0</v>
      </c>
      <c r="R644" s="58">
        <v>0</v>
      </c>
      <c r="S644" s="58">
        <v>0</v>
      </c>
      <c r="T644" s="58">
        <v>0</v>
      </c>
      <c r="U644" s="58">
        <v>1</v>
      </c>
      <c r="V644" s="58">
        <v>0</v>
      </c>
      <c r="W644" s="58">
        <v>0</v>
      </c>
      <c r="X644" s="58">
        <v>0</v>
      </c>
      <c r="Y644" s="58">
        <v>0</v>
      </c>
      <c r="Z644" s="58">
        <v>0</v>
      </c>
      <c r="AA644" s="58">
        <v>0</v>
      </c>
      <c r="AB644" s="58">
        <v>0</v>
      </c>
      <c r="AC644" s="58">
        <v>4</v>
      </c>
      <c r="AD644" s="58">
        <v>0</v>
      </c>
      <c r="AE644" s="58">
        <v>0</v>
      </c>
      <c r="AF644" s="58">
        <v>0</v>
      </c>
      <c r="AG644" s="58" t="str">
        <f>VLOOKUP(BHRAF201920[[#This Row],[OrgID]],'Practice Panel'!$A$14:$F$129,4,FALSE)</f>
        <v>Redbridge</v>
      </c>
      <c r="AH644" s="58" t="str">
        <f>VLOOKUP(BHRAF201920[[#This Row],[OrgID]],'Practice Panel'!$A$14:$F$129,6,FALSE)</f>
        <v>Fairlop</v>
      </c>
    </row>
    <row r="645" spans="1:34">
      <c r="A645" s="1" t="s">
        <v>406</v>
      </c>
      <c r="B645" s="57">
        <v>44166</v>
      </c>
      <c r="C645" s="57">
        <v>44167</v>
      </c>
      <c r="D645" s="1" t="s">
        <v>262</v>
      </c>
      <c r="E645" s="58">
        <v>1385</v>
      </c>
      <c r="F645" s="58">
        <v>7</v>
      </c>
      <c r="G645" s="58">
        <v>7</v>
      </c>
      <c r="H645" s="1">
        <v>0</v>
      </c>
      <c r="I645" s="58">
        <v>0</v>
      </c>
      <c r="J645" s="58">
        <v>0</v>
      </c>
      <c r="K645" s="58">
        <v>0</v>
      </c>
      <c r="L645" s="58">
        <v>0</v>
      </c>
      <c r="M645" s="58">
        <v>0</v>
      </c>
      <c r="N645" s="58">
        <v>0</v>
      </c>
      <c r="O645" s="58">
        <v>0</v>
      </c>
      <c r="P645" s="58">
        <v>0</v>
      </c>
      <c r="Q645" s="58">
        <v>0</v>
      </c>
      <c r="R645" s="58">
        <v>0</v>
      </c>
      <c r="S645" s="58">
        <v>0</v>
      </c>
      <c r="T645" s="58">
        <v>0</v>
      </c>
      <c r="U645" s="58">
        <v>1</v>
      </c>
      <c r="V645" s="58">
        <v>0</v>
      </c>
      <c r="W645" s="58">
        <v>0</v>
      </c>
      <c r="X645" s="58">
        <v>0</v>
      </c>
      <c r="Y645" s="58">
        <v>0</v>
      </c>
      <c r="Z645" s="58">
        <v>0</v>
      </c>
      <c r="AA645" s="58">
        <v>0</v>
      </c>
      <c r="AB645" s="58">
        <v>0</v>
      </c>
      <c r="AC645" s="58">
        <v>3</v>
      </c>
      <c r="AD645" s="58">
        <v>0</v>
      </c>
      <c r="AE645" s="58">
        <v>0</v>
      </c>
      <c r="AF645" s="58">
        <v>0</v>
      </c>
      <c r="AG645" s="58" t="str">
        <f>VLOOKUP(BHRAF201920[[#This Row],[OrgID]],'Practice Panel'!$A$14:$F$129,4,FALSE)</f>
        <v>Havering</v>
      </c>
      <c r="AH645" s="58" t="str">
        <f>VLOOKUP(BHRAF201920[[#This Row],[OrgID]],'Practice Panel'!$A$14:$F$129,6,FALSE)</f>
        <v>Havering North</v>
      </c>
    </row>
    <row r="646" spans="1:34">
      <c r="A646" s="1" t="s">
        <v>406</v>
      </c>
      <c r="B646" s="57">
        <v>44166</v>
      </c>
      <c r="C646" s="57">
        <v>44167</v>
      </c>
      <c r="D646" s="1" t="s">
        <v>246</v>
      </c>
      <c r="E646" s="58">
        <v>2539</v>
      </c>
      <c r="F646" s="58">
        <v>77</v>
      </c>
      <c r="G646" s="58">
        <v>77</v>
      </c>
      <c r="H646" s="1">
        <v>0</v>
      </c>
      <c r="I646" s="58">
        <v>0</v>
      </c>
      <c r="J646" s="58">
        <v>0</v>
      </c>
      <c r="K646" s="58">
        <v>0</v>
      </c>
      <c r="L646" s="58">
        <v>0</v>
      </c>
      <c r="M646" s="58">
        <v>0</v>
      </c>
      <c r="N646" s="58">
        <v>0</v>
      </c>
      <c r="O646" s="58">
        <v>0</v>
      </c>
      <c r="P646" s="58">
        <v>0</v>
      </c>
      <c r="Q646" s="58">
        <v>0</v>
      </c>
      <c r="R646" s="58">
        <v>0</v>
      </c>
      <c r="S646" s="58">
        <v>0</v>
      </c>
      <c r="T646" s="58">
        <v>0</v>
      </c>
      <c r="U646" s="58">
        <v>1</v>
      </c>
      <c r="V646" s="58">
        <v>0</v>
      </c>
      <c r="W646" s="58">
        <v>0</v>
      </c>
      <c r="X646" s="58">
        <v>0</v>
      </c>
      <c r="Y646" s="58">
        <v>0</v>
      </c>
      <c r="Z646" s="58">
        <v>0</v>
      </c>
      <c r="AA646" s="58">
        <v>0</v>
      </c>
      <c r="AB646" s="58">
        <v>0</v>
      </c>
      <c r="AC646" s="58">
        <v>7</v>
      </c>
      <c r="AD646" s="58">
        <v>0</v>
      </c>
      <c r="AE646" s="58">
        <v>0</v>
      </c>
      <c r="AF646" s="58">
        <v>0</v>
      </c>
      <c r="AG646" s="58" t="str">
        <f>VLOOKUP(BHRAF201920[[#This Row],[OrgID]],'Practice Panel'!$A$14:$F$129,4,FALSE)</f>
        <v>Havering</v>
      </c>
      <c r="AH646" s="58" t="str">
        <f>VLOOKUP(BHRAF201920[[#This Row],[OrgID]],'Practice Panel'!$A$14:$F$129,6,FALSE)</f>
        <v>Havering Crest</v>
      </c>
    </row>
    <row r="647" spans="1:34">
      <c r="A647" s="1" t="s">
        <v>406</v>
      </c>
      <c r="B647" s="57">
        <v>44166</v>
      </c>
      <c r="C647" s="57">
        <v>44167</v>
      </c>
      <c r="D647" s="1" t="s">
        <v>386</v>
      </c>
      <c r="E647" s="58">
        <v>5265</v>
      </c>
      <c r="F647" s="58">
        <v>37</v>
      </c>
      <c r="G647" s="58">
        <v>37</v>
      </c>
      <c r="H647" s="1">
        <v>0</v>
      </c>
      <c r="I647" s="58">
        <v>0</v>
      </c>
      <c r="J647" s="58">
        <v>0</v>
      </c>
      <c r="K647" s="58">
        <v>0</v>
      </c>
      <c r="L647" s="58">
        <v>0</v>
      </c>
      <c r="M647" s="58">
        <v>0</v>
      </c>
      <c r="N647" s="58">
        <v>0</v>
      </c>
      <c r="O647" s="58">
        <v>0</v>
      </c>
      <c r="P647" s="58">
        <v>0</v>
      </c>
      <c r="Q647" s="58">
        <v>0</v>
      </c>
      <c r="R647" s="58">
        <v>0</v>
      </c>
      <c r="S647" s="58">
        <v>0</v>
      </c>
      <c r="T647" s="58">
        <v>0</v>
      </c>
      <c r="U647" s="58">
        <v>2</v>
      </c>
      <c r="V647" s="58">
        <v>0</v>
      </c>
      <c r="W647" s="58">
        <v>0</v>
      </c>
      <c r="X647" s="58">
        <v>0</v>
      </c>
      <c r="Y647" s="58">
        <v>0</v>
      </c>
      <c r="Z647" s="58">
        <v>0</v>
      </c>
      <c r="AA647" s="58">
        <v>0</v>
      </c>
      <c r="AB647" s="58">
        <v>0</v>
      </c>
      <c r="AC647" s="58">
        <v>13</v>
      </c>
      <c r="AD647" s="58">
        <v>0</v>
      </c>
      <c r="AE647" s="58">
        <v>0</v>
      </c>
      <c r="AF647" s="58">
        <v>0</v>
      </c>
      <c r="AG647" s="58" t="str">
        <f>VLOOKUP(BHRAF201920[[#This Row],[OrgID]],'Practice Panel'!$A$14:$F$129,4,FALSE)</f>
        <v>Redbridge</v>
      </c>
      <c r="AH647" s="58" t="str">
        <f>VLOOKUP(BHRAF201920[[#This Row],[OrgID]],'Practice Panel'!$A$14:$F$129,6,FALSE)</f>
        <v>Loxford</v>
      </c>
    </row>
    <row r="648" spans="1:34">
      <c r="A648" s="1" t="s">
        <v>406</v>
      </c>
      <c r="B648" s="57">
        <v>44166</v>
      </c>
      <c r="C648" s="57">
        <v>44167</v>
      </c>
      <c r="D648" s="1" t="s">
        <v>42</v>
      </c>
      <c r="E648" s="58">
        <v>1172</v>
      </c>
      <c r="F648" s="58">
        <v>48</v>
      </c>
      <c r="G648" s="58">
        <v>48</v>
      </c>
      <c r="H648" s="1">
        <v>0</v>
      </c>
      <c r="I648" s="58">
        <v>0</v>
      </c>
      <c r="J648" s="58">
        <v>0</v>
      </c>
      <c r="K648" s="58">
        <v>0</v>
      </c>
      <c r="L648" s="58">
        <v>0</v>
      </c>
      <c r="M648" s="58">
        <v>0</v>
      </c>
      <c r="N648" s="58">
        <v>0</v>
      </c>
      <c r="O648" s="58">
        <v>0</v>
      </c>
      <c r="P648" s="58">
        <v>0</v>
      </c>
      <c r="Q648" s="58">
        <v>0</v>
      </c>
      <c r="R648" s="58">
        <v>0</v>
      </c>
      <c r="S648" s="58">
        <v>1</v>
      </c>
      <c r="T648" s="58">
        <v>0</v>
      </c>
      <c r="U648" s="58">
        <v>1</v>
      </c>
      <c r="V648" s="58">
        <v>0</v>
      </c>
      <c r="W648" s="58">
        <v>0</v>
      </c>
      <c r="X648" s="58">
        <v>0</v>
      </c>
      <c r="Y648" s="58">
        <v>0</v>
      </c>
      <c r="Z648" s="58">
        <v>0</v>
      </c>
      <c r="AA648" s="58">
        <v>0</v>
      </c>
      <c r="AB648" s="58">
        <v>0</v>
      </c>
      <c r="AC648" s="58">
        <v>6</v>
      </c>
      <c r="AD648" s="58">
        <v>0</v>
      </c>
      <c r="AE648" s="58">
        <v>0</v>
      </c>
      <c r="AF648" s="58">
        <v>0</v>
      </c>
      <c r="AG648" s="58" t="str">
        <f>VLOOKUP(BHRAF201920[[#This Row],[OrgID]],'Practice Panel'!$A$14:$F$129,4,FALSE)</f>
        <v>Barking</v>
      </c>
      <c r="AH648" s="58" t="str">
        <f>VLOOKUP(BHRAF201920[[#This Row],[OrgID]],'Practice Panel'!$A$14:$F$129,6,FALSE)</f>
        <v>East One</v>
      </c>
    </row>
    <row r="649" spans="1:34">
      <c r="A649" s="1" t="s">
        <v>406</v>
      </c>
      <c r="B649" s="57">
        <v>44166</v>
      </c>
      <c r="C649" s="57">
        <v>44167</v>
      </c>
      <c r="D649" s="1" t="s">
        <v>248</v>
      </c>
      <c r="E649" s="58">
        <v>3743</v>
      </c>
      <c r="F649" s="58">
        <v>0</v>
      </c>
      <c r="G649" s="58">
        <v>0</v>
      </c>
      <c r="H649" s="1">
        <v>0</v>
      </c>
      <c r="I649" s="58">
        <v>0</v>
      </c>
      <c r="J649" s="58">
        <v>0</v>
      </c>
      <c r="K649" s="58">
        <v>0</v>
      </c>
      <c r="L649" s="58">
        <v>0</v>
      </c>
      <c r="M649" s="58">
        <v>0</v>
      </c>
      <c r="N649" s="58">
        <v>0</v>
      </c>
      <c r="O649" s="58">
        <v>0</v>
      </c>
      <c r="P649" s="58">
        <v>0</v>
      </c>
      <c r="Q649" s="58">
        <v>0</v>
      </c>
      <c r="R649" s="58">
        <v>0</v>
      </c>
      <c r="S649" s="58">
        <v>0</v>
      </c>
      <c r="T649" s="58">
        <v>0</v>
      </c>
      <c r="U649" s="58">
        <v>0</v>
      </c>
      <c r="V649" s="58">
        <v>0</v>
      </c>
      <c r="W649" s="58">
        <v>3</v>
      </c>
      <c r="X649" s="58">
        <v>1</v>
      </c>
      <c r="Y649" s="58">
        <v>1</v>
      </c>
      <c r="Z649" s="58">
        <v>2</v>
      </c>
      <c r="AA649" s="58">
        <v>0</v>
      </c>
      <c r="AB649" s="58">
        <v>0</v>
      </c>
      <c r="AC649" s="58">
        <v>3</v>
      </c>
      <c r="AD649" s="58">
        <v>0</v>
      </c>
      <c r="AE649" s="58">
        <v>0</v>
      </c>
      <c r="AF649" s="58">
        <v>0</v>
      </c>
      <c r="AG649" s="58" t="str">
        <f>VLOOKUP(BHRAF201920[[#This Row],[OrgID]],'Practice Panel'!$A$14:$F$129,4,FALSE)</f>
        <v>Havering</v>
      </c>
      <c r="AH649" s="58" t="str">
        <f>VLOOKUP(BHRAF201920[[#This Row],[OrgID]],'Practice Panel'!$A$14:$F$129,6,FALSE)</f>
        <v>Havering Crest</v>
      </c>
    </row>
    <row r="650" spans="1:34">
      <c r="A650" s="1" t="s">
        <v>406</v>
      </c>
      <c r="B650" s="57">
        <v>44166</v>
      </c>
      <c r="C650" s="57">
        <v>44167</v>
      </c>
      <c r="D650" s="1" t="s">
        <v>314</v>
      </c>
      <c r="E650" s="58">
        <v>3716</v>
      </c>
      <c r="F650" s="58">
        <v>44</v>
      </c>
      <c r="G650" s="58">
        <v>41</v>
      </c>
      <c r="H650" s="1">
        <v>1</v>
      </c>
      <c r="I650" s="58">
        <v>0</v>
      </c>
      <c r="J650" s="58">
        <v>0</v>
      </c>
      <c r="K650" s="58">
        <v>0</v>
      </c>
      <c r="L650" s="58">
        <v>0</v>
      </c>
      <c r="M650" s="58">
        <v>0</v>
      </c>
      <c r="N650" s="58">
        <v>0</v>
      </c>
      <c r="O650" s="58">
        <v>0</v>
      </c>
      <c r="P650" s="58">
        <v>0</v>
      </c>
      <c r="Q650" s="58">
        <v>7</v>
      </c>
      <c r="R650" s="58">
        <v>0</v>
      </c>
      <c r="S650" s="58">
        <v>0</v>
      </c>
      <c r="T650" s="58">
        <v>0</v>
      </c>
      <c r="U650" s="58">
        <v>0</v>
      </c>
      <c r="V650" s="58">
        <v>0</v>
      </c>
      <c r="W650" s="58">
        <v>7</v>
      </c>
      <c r="X650" s="58">
        <v>4</v>
      </c>
      <c r="Y650" s="58">
        <v>3</v>
      </c>
      <c r="Z650" s="58">
        <v>6</v>
      </c>
      <c r="AA650" s="58">
        <v>0</v>
      </c>
      <c r="AB650" s="58">
        <v>0</v>
      </c>
      <c r="AC650" s="58">
        <v>7</v>
      </c>
      <c r="AD650" s="58">
        <v>0</v>
      </c>
      <c r="AE650" s="58">
        <v>0</v>
      </c>
      <c r="AF650" s="58">
        <v>0</v>
      </c>
      <c r="AG650" s="58" t="str">
        <f>VLOOKUP(BHRAF201920[[#This Row],[OrgID]],'Practice Panel'!$A$14:$F$129,4,FALSE)</f>
        <v>Havering</v>
      </c>
      <c r="AH650" s="58" t="str">
        <f>VLOOKUP(BHRAF201920[[#This Row],[OrgID]],'Practice Panel'!$A$14:$F$129,6,FALSE)</f>
        <v>Havering South</v>
      </c>
    </row>
    <row r="651" spans="1:34">
      <c r="A651" s="1" t="s">
        <v>406</v>
      </c>
      <c r="B651" s="57">
        <v>44166</v>
      </c>
      <c r="C651" s="57">
        <v>44167</v>
      </c>
      <c r="D651" s="1" t="s">
        <v>53</v>
      </c>
      <c r="E651" s="58">
        <v>1793</v>
      </c>
      <c r="F651" s="58">
        <v>36</v>
      </c>
      <c r="G651" s="58">
        <v>34</v>
      </c>
      <c r="H651" s="1">
        <v>2</v>
      </c>
      <c r="I651" s="58">
        <v>0</v>
      </c>
      <c r="J651" s="58">
        <v>1</v>
      </c>
      <c r="K651" s="58">
        <v>0</v>
      </c>
      <c r="L651" s="58">
        <v>0</v>
      </c>
      <c r="M651" s="58">
        <v>0</v>
      </c>
      <c r="N651" s="58">
        <v>0</v>
      </c>
      <c r="O651" s="58">
        <v>1</v>
      </c>
      <c r="P651" s="58">
        <v>0</v>
      </c>
      <c r="Q651" s="58">
        <v>1</v>
      </c>
      <c r="R651" s="58">
        <v>1</v>
      </c>
      <c r="S651" s="58">
        <v>0</v>
      </c>
      <c r="T651" s="58">
        <v>0</v>
      </c>
      <c r="U651" s="58">
        <v>0</v>
      </c>
      <c r="V651" s="58">
        <v>0</v>
      </c>
      <c r="W651" s="58">
        <v>0</v>
      </c>
      <c r="X651" s="58">
        <v>0</v>
      </c>
      <c r="Y651" s="58">
        <v>0</v>
      </c>
      <c r="Z651" s="58">
        <v>0</v>
      </c>
      <c r="AA651" s="58">
        <v>0</v>
      </c>
      <c r="AB651" s="58">
        <v>0</v>
      </c>
      <c r="AC651" s="58">
        <v>6</v>
      </c>
      <c r="AD651" s="58">
        <v>0</v>
      </c>
      <c r="AE651" s="58">
        <v>0</v>
      </c>
      <c r="AF651" s="58">
        <v>0</v>
      </c>
      <c r="AG651" s="58" t="str">
        <f>VLOOKUP(BHRAF201920[[#This Row],[OrgID]],'Practice Panel'!$A$14:$F$129,4,FALSE)</f>
        <v>Barking</v>
      </c>
      <c r="AH651" s="58" t="str">
        <f>VLOOKUP(BHRAF201920[[#This Row],[OrgID]],'Practice Panel'!$A$14:$F$129,6,FALSE)</f>
        <v>New West</v>
      </c>
    </row>
    <row r="652" spans="1:34">
      <c r="A652" s="1" t="s">
        <v>406</v>
      </c>
      <c r="B652" s="57">
        <v>44166</v>
      </c>
      <c r="C652" s="57">
        <v>44167</v>
      </c>
      <c r="D652" s="1" t="s">
        <v>282</v>
      </c>
      <c r="E652" s="58">
        <v>919</v>
      </c>
      <c r="F652" s="58">
        <v>34</v>
      </c>
      <c r="G652" s="58">
        <v>34</v>
      </c>
      <c r="H652" s="1">
        <v>0</v>
      </c>
      <c r="I652" s="58">
        <v>0</v>
      </c>
      <c r="J652" s="58">
        <v>1</v>
      </c>
      <c r="K652" s="58">
        <v>0</v>
      </c>
      <c r="L652" s="58">
        <v>0</v>
      </c>
      <c r="M652" s="58">
        <v>1</v>
      </c>
      <c r="N652" s="58">
        <v>0</v>
      </c>
      <c r="O652" s="58">
        <v>1</v>
      </c>
      <c r="P652" s="58">
        <v>0</v>
      </c>
      <c r="Q652" s="58">
        <v>0</v>
      </c>
      <c r="R652" s="58">
        <v>1</v>
      </c>
      <c r="S652" s="58">
        <v>0</v>
      </c>
      <c r="T652" s="58">
        <v>0</v>
      </c>
      <c r="U652" s="58">
        <v>0</v>
      </c>
      <c r="V652" s="58">
        <v>0</v>
      </c>
      <c r="W652" s="58">
        <v>1</v>
      </c>
      <c r="X652" s="58">
        <v>1</v>
      </c>
      <c r="Y652" s="58">
        <v>1</v>
      </c>
      <c r="Z652" s="58">
        <v>1</v>
      </c>
      <c r="AA652" s="58">
        <v>0</v>
      </c>
      <c r="AB652" s="58">
        <v>0</v>
      </c>
      <c r="AC652" s="58">
        <v>3</v>
      </c>
      <c r="AD652" s="58">
        <v>0</v>
      </c>
      <c r="AE652" s="58">
        <v>0</v>
      </c>
      <c r="AF652" s="58">
        <v>0</v>
      </c>
      <c r="AG652" s="58" t="str">
        <f>VLOOKUP(BHRAF201920[[#This Row],[OrgID]],'Practice Panel'!$A$14:$F$129,4,FALSE)</f>
        <v>Havering</v>
      </c>
      <c r="AH652" s="58" t="str">
        <f>VLOOKUP(BHRAF201920[[#This Row],[OrgID]],'Practice Panel'!$A$14:$F$129,6,FALSE)</f>
        <v>Havering North</v>
      </c>
    </row>
    <row r="653" spans="1:34">
      <c r="A653" s="1" t="s">
        <v>406</v>
      </c>
      <c r="B653" s="57">
        <v>44166</v>
      </c>
      <c r="C653" s="57">
        <v>44167</v>
      </c>
      <c r="D653" s="1" t="s">
        <v>396</v>
      </c>
      <c r="E653" s="58">
        <v>6679</v>
      </c>
      <c r="F653" s="58">
        <v>209</v>
      </c>
      <c r="G653" s="58">
        <v>180</v>
      </c>
      <c r="H653" s="1">
        <v>29</v>
      </c>
      <c r="I653" s="58">
        <v>0</v>
      </c>
      <c r="J653" s="58">
        <v>1</v>
      </c>
      <c r="K653" s="58">
        <v>0</v>
      </c>
      <c r="L653" s="58">
        <v>0</v>
      </c>
      <c r="M653" s="58">
        <v>1</v>
      </c>
      <c r="N653" s="58">
        <v>0</v>
      </c>
      <c r="O653" s="58">
        <v>1</v>
      </c>
      <c r="P653" s="58">
        <v>0</v>
      </c>
      <c r="Q653" s="58">
        <v>0</v>
      </c>
      <c r="R653" s="58">
        <v>1</v>
      </c>
      <c r="S653" s="58">
        <v>0</v>
      </c>
      <c r="T653" s="58">
        <v>0</v>
      </c>
      <c r="U653" s="58">
        <v>5</v>
      </c>
      <c r="V653" s="58">
        <v>1</v>
      </c>
      <c r="W653" s="58">
        <v>1</v>
      </c>
      <c r="X653" s="58">
        <v>1</v>
      </c>
      <c r="Y653" s="58">
        <v>1</v>
      </c>
      <c r="Z653" s="58">
        <v>1</v>
      </c>
      <c r="AA653" s="58">
        <v>0</v>
      </c>
      <c r="AB653" s="58">
        <v>0</v>
      </c>
      <c r="AC653" s="58">
        <v>12</v>
      </c>
      <c r="AD653" s="58">
        <v>0</v>
      </c>
      <c r="AE653" s="58">
        <v>1</v>
      </c>
      <c r="AF653" s="58">
        <v>0</v>
      </c>
      <c r="AG653" s="58" t="str">
        <f>VLOOKUP(BHRAF201920[[#This Row],[OrgID]],'Practice Panel'!$A$14:$F$129,4,FALSE)</f>
        <v>Redbridge</v>
      </c>
      <c r="AH653" s="58" t="str">
        <f>VLOOKUP(BHRAF201920[[#This Row],[OrgID]],'Practice Panel'!$A$14:$F$129,6,FALSE)</f>
        <v>NewCross Alliance</v>
      </c>
    </row>
    <row r="654" spans="1:34">
      <c r="A654" s="1" t="s">
        <v>406</v>
      </c>
      <c r="B654" s="57">
        <v>44166</v>
      </c>
      <c r="C654" s="57">
        <v>44167</v>
      </c>
      <c r="D654" s="1" t="s">
        <v>280</v>
      </c>
      <c r="E654" s="58">
        <v>2194</v>
      </c>
      <c r="F654" s="58">
        <v>47</v>
      </c>
      <c r="G654" s="58">
        <v>46</v>
      </c>
      <c r="H654" s="1">
        <v>1</v>
      </c>
      <c r="I654" s="58">
        <v>0</v>
      </c>
      <c r="J654" s="58">
        <v>1</v>
      </c>
      <c r="K654" s="58">
        <v>0</v>
      </c>
      <c r="L654" s="58">
        <v>1</v>
      </c>
      <c r="M654" s="58">
        <v>1</v>
      </c>
      <c r="N654" s="58">
        <v>0</v>
      </c>
      <c r="O654" s="58">
        <v>1</v>
      </c>
      <c r="P654" s="58">
        <v>0</v>
      </c>
      <c r="Q654" s="58">
        <v>0</v>
      </c>
      <c r="R654" s="58">
        <v>1</v>
      </c>
      <c r="S654" s="58">
        <v>0</v>
      </c>
      <c r="T654" s="58">
        <v>0</v>
      </c>
      <c r="U654" s="58">
        <v>0</v>
      </c>
      <c r="V654" s="58">
        <v>0</v>
      </c>
      <c r="W654" s="58">
        <v>1</v>
      </c>
      <c r="X654" s="58">
        <v>0</v>
      </c>
      <c r="Y654" s="58">
        <v>0</v>
      </c>
      <c r="Z654" s="58">
        <v>0</v>
      </c>
      <c r="AA654" s="58">
        <v>0</v>
      </c>
      <c r="AB654" s="58">
        <v>0</v>
      </c>
      <c r="AC654" s="58">
        <v>6</v>
      </c>
      <c r="AD654" s="58">
        <v>0</v>
      </c>
      <c r="AE654" s="58">
        <v>0</v>
      </c>
      <c r="AF654" s="58">
        <v>0</v>
      </c>
      <c r="AG654" s="58" t="str">
        <f>VLOOKUP(BHRAF201920[[#This Row],[OrgID]],'Practice Panel'!$A$14:$F$129,4,FALSE)</f>
        <v>Havering</v>
      </c>
      <c r="AH654" s="58" t="str">
        <f>VLOOKUP(BHRAF201920[[#This Row],[OrgID]],'Practice Panel'!$A$14:$F$129,6,FALSE)</f>
        <v>Havering North</v>
      </c>
    </row>
    <row r="655" spans="1:34">
      <c r="A655" s="1" t="s">
        <v>406</v>
      </c>
      <c r="B655" s="57">
        <v>44166</v>
      </c>
      <c r="C655" s="57">
        <v>44167</v>
      </c>
      <c r="D655" s="1" t="s">
        <v>91</v>
      </c>
      <c r="E655" s="58">
        <v>1360</v>
      </c>
      <c r="F655" s="58">
        <v>44</v>
      </c>
      <c r="G655" s="58">
        <v>44</v>
      </c>
      <c r="H655" s="1">
        <v>0</v>
      </c>
      <c r="I655" s="58">
        <v>0</v>
      </c>
      <c r="J655" s="58">
        <v>1</v>
      </c>
      <c r="K655" s="58">
        <v>1</v>
      </c>
      <c r="L655" s="58">
        <v>0</v>
      </c>
      <c r="M655" s="58">
        <v>1</v>
      </c>
      <c r="N655" s="58">
        <v>0</v>
      </c>
      <c r="O655" s="58">
        <v>1</v>
      </c>
      <c r="P655" s="58">
        <v>0</v>
      </c>
      <c r="Q655" s="58">
        <v>0</v>
      </c>
      <c r="R655" s="58">
        <v>1</v>
      </c>
      <c r="S655" s="58">
        <v>0</v>
      </c>
      <c r="T655" s="58">
        <v>0</v>
      </c>
      <c r="U655" s="58">
        <v>1</v>
      </c>
      <c r="V655" s="58">
        <v>0</v>
      </c>
      <c r="W655" s="58">
        <v>1</v>
      </c>
      <c r="X655" s="58">
        <v>0</v>
      </c>
      <c r="Y655" s="58">
        <v>0</v>
      </c>
      <c r="Z655" s="58">
        <v>0</v>
      </c>
      <c r="AA655" s="58">
        <v>0</v>
      </c>
      <c r="AB655" s="58">
        <v>0</v>
      </c>
      <c r="AC655" s="58">
        <v>6</v>
      </c>
      <c r="AD655" s="58">
        <v>0</v>
      </c>
      <c r="AE655" s="58">
        <v>0</v>
      </c>
      <c r="AF655" s="58">
        <v>0</v>
      </c>
      <c r="AG655" s="58" t="str">
        <f>VLOOKUP(BHRAF201920[[#This Row],[OrgID]],'Practice Panel'!$A$14:$F$129,4,FALSE)</f>
        <v>Barking</v>
      </c>
      <c r="AH655" s="58" t="str">
        <f>VLOOKUP(BHRAF201920[[#This Row],[OrgID]],'Practice Panel'!$A$14:$F$129,6,FALSE)</f>
        <v>Central</v>
      </c>
    </row>
    <row r="656" spans="1:34">
      <c r="A656" s="1" t="s">
        <v>406</v>
      </c>
      <c r="B656" s="57">
        <v>44166</v>
      </c>
      <c r="C656" s="57">
        <v>44167</v>
      </c>
      <c r="D656" s="1" t="s">
        <v>286</v>
      </c>
      <c r="E656" s="58">
        <v>1484</v>
      </c>
      <c r="F656" s="58">
        <v>221</v>
      </c>
      <c r="G656" s="58">
        <v>221</v>
      </c>
      <c r="H656" s="1">
        <v>0</v>
      </c>
      <c r="I656" s="58">
        <v>0</v>
      </c>
      <c r="J656" s="58">
        <v>3</v>
      </c>
      <c r="K656" s="58">
        <v>1</v>
      </c>
      <c r="L656" s="58">
        <v>1</v>
      </c>
      <c r="M656" s="58">
        <v>1</v>
      </c>
      <c r="N656" s="58">
        <v>0</v>
      </c>
      <c r="O656" s="58">
        <v>3</v>
      </c>
      <c r="P656" s="58">
        <v>0</v>
      </c>
      <c r="Q656" s="58">
        <v>1</v>
      </c>
      <c r="R656" s="58">
        <v>2</v>
      </c>
      <c r="S656" s="58">
        <v>0</v>
      </c>
      <c r="T656" s="58">
        <v>0</v>
      </c>
      <c r="U656" s="58">
        <v>3</v>
      </c>
      <c r="V656" s="58">
        <v>0</v>
      </c>
      <c r="W656" s="58">
        <v>1</v>
      </c>
      <c r="X656" s="58">
        <v>1</v>
      </c>
      <c r="Y656" s="58">
        <v>1</v>
      </c>
      <c r="Z656" s="58">
        <v>1</v>
      </c>
      <c r="AA656" s="58">
        <v>0</v>
      </c>
      <c r="AB656" s="58">
        <v>0</v>
      </c>
      <c r="AC656" s="58">
        <v>5</v>
      </c>
      <c r="AD656" s="58">
        <v>1</v>
      </c>
      <c r="AE656" s="58">
        <v>0</v>
      </c>
      <c r="AF656" s="58">
        <v>0</v>
      </c>
      <c r="AG656" s="58" t="str">
        <f>VLOOKUP(BHRAF201920[[#This Row],[OrgID]],'Practice Panel'!$A$14:$F$129,4,FALSE)</f>
        <v>Havering</v>
      </c>
      <c r="AH656" s="58" t="str">
        <f>VLOOKUP(BHRAF201920[[#This Row],[OrgID]],'Practice Panel'!$A$14:$F$129,6,FALSE)</f>
        <v>Havering South</v>
      </c>
    </row>
    <row r="657" spans="1:34">
      <c r="A657" s="1" t="s">
        <v>406</v>
      </c>
      <c r="B657" s="57">
        <v>44166</v>
      </c>
      <c r="C657" s="57">
        <v>44167</v>
      </c>
      <c r="D657" s="1" t="s">
        <v>308</v>
      </c>
      <c r="E657" s="58">
        <v>4778</v>
      </c>
      <c r="F657" s="58">
        <v>91</v>
      </c>
      <c r="G657" s="58">
        <v>91</v>
      </c>
      <c r="H657" s="1">
        <v>0</v>
      </c>
      <c r="I657" s="58">
        <v>0</v>
      </c>
      <c r="J657" s="58">
        <v>1</v>
      </c>
      <c r="K657" s="58">
        <v>1</v>
      </c>
      <c r="L657" s="58">
        <v>1</v>
      </c>
      <c r="M657" s="58">
        <v>1</v>
      </c>
      <c r="N657" s="58">
        <v>0</v>
      </c>
      <c r="O657" s="58">
        <v>1</v>
      </c>
      <c r="P657" s="58">
        <v>0</v>
      </c>
      <c r="Q657" s="58">
        <v>1</v>
      </c>
      <c r="R657" s="58">
        <v>1</v>
      </c>
      <c r="S657" s="58">
        <v>0</v>
      </c>
      <c r="T657" s="58">
        <v>0</v>
      </c>
      <c r="U657" s="58">
        <v>0</v>
      </c>
      <c r="V657" s="58">
        <v>0</v>
      </c>
      <c r="W657" s="58">
        <v>0</v>
      </c>
      <c r="X657" s="58">
        <v>0</v>
      </c>
      <c r="Y657" s="58">
        <v>0</v>
      </c>
      <c r="Z657" s="58">
        <v>0</v>
      </c>
      <c r="AA657" s="58">
        <v>0</v>
      </c>
      <c r="AB657" s="58">
        <v>0</v>
      </c>
      <c r="AC657" s="58">
        <v>12</v>
      </c>
      <c r="AD657" s="58">
        <v>1</v>
      </c>
      <c r="AE657" s="58">
        <v>0</v>
      </c>
      <c r="AF657" s="58">
        <v>0</v>
      </c>
      <c r="AG657" s="58" t="str">
        <f>VLOOKUP(BHRAF201920[[#This Row],[OrgID]],'Practice Panel'!$A$14:$F$129,4,FALSE)</f>
        <v>Havering</v>
      </c>
      <c r="AH657" s="58" t="str">
        <f>VLOOKUP(BHRAF201920[[#This Row],[OrgID]],'Practice Panel'!$A$14:$F$129,6,FALSE)</f>
        <v>Havering South</v>
      </c>
    </row>
    <row r="658" spans="1:34">
      <c r="A658" s="1" t="s">
        <v>406</v>
      </c>
      <c r="B658" s="57">
        <v>44166</v>
      </c>
      <c r="C658" s="57">
        <v>44167</v>
      </c>
      <c r="D658" s="1" t="s">
        <v>268</v>
      </c>
      <c r="E658" s="58">
        <v>2912</v>
      </c>
      <c r="F658" s="58">
        <v>16</v>
      </c>
      <c r="G658" s="58">
        <v>15</v>
      </c>
      <c r="H658" s="1">
        <v>1</v>
      </c>
      <c r="I658" s="58">
        <v>0</v>
      </c>
      <c r="J658" s="58">
        <v>1</v>
      </c>
      <c r="K658" s="58">
        <v>1</v>
      </c>
      <c r="L658" s="58">
        <v>1</v>
      </c>
      <c r="M658" s="58">
        <v>1</v>
      </c>
      <c r="N658" s="58">
        <v>0</v>
      </c>
      <c r="O658" s="58">
        <v>1</v>
      </c>
      <c r="P658" s="58">
        <v>0</v>
      </c>
      <c r="Q658" s="58">
        <v>1</v>
      </c>
      <c r="R658" s="58">
        <v>1</v>
      </c>
      <c r="S658" s="58">
        <v>0</v>
      </c>
      <c r="T658" s="58">
        <v>0</v>
      </c>
      <c r="U658" s="58">
        <v>1</v>
      </c>
      <c r="V658" s="58">
        <v>1</v>
      </c>
      <c r="W658" s="58">
        <v>0</v>
      </c>
      <c r="X658" s="58">
        <v>0</v>
      </c>
      <c r="Y658" s="58">
        <v>0</v>
      </c>
      <c r="Z658" s="58">
        <v>0</v>
      </c>
      <c r="AA658" s="58">
        <v>0</v>
      </c>
      <c r="AB658" s="58">
        <v>0</v>
      </c>
      <c r="AC658" s="58">
        <v>9</v>
      </c>
      <c r="AD658" s="58">
        <v>1</v>
      </c>
      <c r="AE658" s="58">
        <v>1</v>
      </c>
      <c r="AF658" s="58">
        <v>0</v>
      </c>
      <c r="AG658" s="58" t="str">
        <f>VLOOKUP(BHRAF201920[[#This Row],[OrgID]],'Practice Panel'!$A$14:$F$129,4,FALSE)</f>
        <v>Havering</v>
      </c>
      <c r="AH658" s="58" t="str">
        <f>VLOOKUP(BHRAF201920[[#This Row],[OrgID]],'Practice Panel'!$A$14:$F$129,6,FALSE)</f>
        <v>Havering North</v>
      </c>
    </row>
    <row r="659" spans="1:34">
      <c r="A659" s="1" t="s">
        <v>406</v>
      </c>
      <c r="B659" s="57">
        <v>44166</v>
      </c>
      <c r="C659" s="57">
        <v>44167</v>
      </c>
      <c r="D659" s="1" t="s">
        <v>378</v>
      </c>
      <c r="E659" s="58">
        <v>1537</v>
      </c>
      <c r="F659" s="58">
        <v>223</v>
      </c>
      <c r="G659" s="58">
        <v>223</v>
      </c>
      <c r="H659" s="1">
        <v>0</v>
      </c>
      <c r="I659" s="58">
        <v>0</v>
      </c>
      <c r="J659" s="58">
        <v>1</v>
      </c>
      <c r="K659" s="58">
        <v>1</v>
      </c>
      <c r="L659" s="58">
        <v>1</v>
      </c>
      <c r="M659" s="58">
        <v>1</v>
      </c>
      <c r="N659" s="58">
        <v>0</v>
      </c>
      <c r="O659" s="58">
        <v>1</v>
      </c>
      <c r="P659" s="58">
        <v>0</v>
      </c>
      <c r="Q659" s="58">
        <v>0</v>
      </c>
      <c r="R659" s="58">
        <v>1</v>
      </c>
      <c r="S659" s="58">
        <v>0</v>
      </c>
      <c r="T659" s="58">
        <v>0</v>
      </c>
      <c r="U659" s="58">
        <v>0</v>
      </c>
      <c r="V659" s="58">
        <v>0</v>
      </c>
      <c r="W659" s="58">
        <v>0</v>
      </c>
      <c r="X659" s="58">
        <v>0</v>
      </c>
      <c r="Y659" s="58">
        <v>0</v>
      </c>
      <c r="Z659" s="58">
        <v>0</v>
      </c>
      <c r="AA659" s="58">
        <v>0</v>
      </c>
      <c r="AB659" s="58">
        <v>0</v>
      </c>
      <c r="AC659" s="58">
        <v>12</v>
      </c>
      <c r="AD659" s="58">
        <v>1</v>
      </c>
      <c r="AE659" s="58">
        <v>0</v>
      </c>
      <c r="AF659" s="58">
        <v>0</v>
      </c>
      <c r="AG659" s="58" t="str">
        <f>VLOOKUP(BHRAF201920[[#This Row],[OrgID]],'Practice Panel'!$A$14:$F$129,4,FALSE)</f>
        <v>Redbridge</v>
      </c>
      <c r="AH659" s="58" t="str">
        <f>VLOOKUP(BHRAF201920[[#This Row],[OrgID]],'Practice Panel'!$A$14:$F$129,6,FALSE)</f>
        <v>Wanstead &amp; Woodford</v>
      </c>
    </row>
    <row r="660" spans="1:34">
      <c r="A660" s="1" t="s">
        <v>406</v>
      </c>
      <c r="B660" s="57">
        <v>44166</v>
      </c>
      <c r="C660" s="57">
        <v>44167</v>
      </c>
      <c r="D660" s="1" t="s">
        <v>368</v>
      </c>
      <c r="E660" s="58">
        <v>903</v>
      </c>
      <c r="F660" s="58">
        <v>32</v>
      </c>
      <c r="G660" s="58">
        <v>30</v>
      </c>
      <c r="H660" s="1">
        <v>2</v>
      </c>
      <c r="I660" s="58">
        <v>2</v>
      </c>
      <c r="J660" s="58">
        <v>6</v>
      </c>
      <c r="K660" s="58">
        <v>3</v>
      </c>
      <c r="L660" s="58">
        <v>3</v>
      </c>
      <c r="M660" s="58">
        <v>4</v>
      </c>
      <c r="N660" s="58">
        <v>0</v>
      </c>
      <c r="O660" s="58">
        <v>6</v>
      </c>
      <c r="P660" s="58">
        <v>0</v>
      </c>
      <c r="Q660" s="58">
        <v>3</v>
      </c>
      <c r="R660" s="58">
        <v>6</v>
      </c>
      <c r="S660" s="58">
        <v>2</v>
      </c>
      <c r="T660" s="58">
        <v>0</v>
      </c>
      <c r="U660" s="58">
        <v>3</v>
      </c>
      <c r="V660" s="58">
        <v>1</v>
      </c>
      <c r="W660" s="58">
        <v>4</v>
      </c>
      <c r="X660" s="58">
        <v>2</v>
      </c>
      <c r="Y660" s="58">
        <v>2</v>
      </c>
      <c r="Z660" s="58">
        <v>2</v>
      </c>
      <c r="AA660" s="58">
        <v>0</v>
      </c>
      <c r="AB660" s="58">
        <v>0</v>
      </c>
      <c r="AC660" s="58">
        <v>6</v>
      </c>
      <c r="AD660" s="58">
        <v>1</v>
      </c>
      <c r="AE660" s="58">
        <v>2</v>
      </c>
      <c r="AF660" s="58">
        <v>0</v>
      </c>
      <c r="AG660" s="58" t="str">
        <f>VLOOKUP(BHRAF201920[[#This Row],[OrgID]],'Practice Panel'!$A$14:$F$129,4,FALSE)</f>
        <v>Redbridge</v>
      </c>
      <c r="AH660" s="58" t="str">
        <f>VLOOKUP(BHRAF201920[[#This Row],[OrgID]],'Practice Panel'!$A$14:$F$129,6,FALSE)</f>
        <v>Wanstead &amp; Woodford</v>
      </c>
    </row>
    <row r="661" spans="1:34">
      <c r="A661" s="1" t="s">
        <v>406</v>
      </c>
      <c r="B661" s="57">
        <v>44166</v>
      </c>
      <c r="C661" s="57">
        <v>44167</v>
      </c>
      <c r="D661" s="1" t="s">
        <v>360</v>
      </c>
      <c r="E661" s="58">
        <v>3069</v>
      </c>
      <c r="F661" s="58">
        <v>21</v>
      </c>
      <c r="G661" s="58">
        <v>21</v>
      </c>
      <c r="H661" s="1">
        <v>0</v>
      </c>
      <c r="I661" s="58">
        <v>0</v>
      </c>
      <c r="J661" s="58">
        <v>1</v>
      </c>
      <c r="K661" s="58">
        <v>1</v>
      </c>
      <c r="L661" s="58">
        <v>1</v>
      </c>
      <c r="M661" s="58">
        <v>1</v>
      </c>
      <c r="N661" s="58">
        <v>0</v>
      </c>
      <c r="O661" s="58">
        <v>1</v>
      </c>
      <c r="P661" s="58">
        <v>0</v>
      </c>
      <c r="Q661" s="58">
        <v>0</v>
      </c>
      <c r="R661" s="58">
        <v>1</v>
      </c>
      <c r="S661" s="58">
        <v>0</v>
      </c>
      <c r="T661" s="58">
        <v>0</v>
      </c>
      <c r="U661" s="58">
        <v>1</v>
      </c>
      <c r="V661" s="58">
        <v>0</v>
      </c>
      <c r="W661" s="58">
        <v>1</v>
      </c>
      <c r="X661" s="58">
        <v>1</v>
      </c>
      <c r="Y661" s="58">
        <v>1</v>
      </c>
      <c r="Z661" s="58">
        <v>1</v>
      </c>
      <c r="AA661" s="58">
        <v>0</v>
      </c>
      <c r="AB661" s="58">
        <v>0</v>
      </c>
      <c r="AC661" s="58">
        <v>5</v>
      </c>
      <c r="AD661" s="58">
        <v>1</v>
      </c>
      <c r="AE661" s="58">
        <v>0</v>
      </c>
      <c r="AF661" s="58">
        <v>0</v>
      </c>
      <c r="AG661" s="58" t="str">
        <f>VLOOKUP(BHRAF201920[[#This Row],[OrgID]],'Practice Panel'!$A$14:$F$129,4,FALSE)</f>
        <v>Redbridge</v>
      </c>
      <c r="AH661" s="58" t="str">
        <f>VLOOKUP(BHRAF201920[[#This Row],[OrgID]],'Practice Panel'!$A$14:$F$129,6,FALSE)</f>
        <v>Seven Kings</v>
      </c>
    </row>
    <row r="662" spans="1:34">
      <c r="A662" s="1" t="s">
        <v>406</v>
      </c>
      <c r="B662" s="57">
        <v>44166</v>
      </c>
      <c r="C662" s="57">
        <v>44167</v>
      </c>
      <c r="D662" s="1" t="s">
        <v>312</v>
      </c>
      <c r="E662" s="58">
        <v>1465</v>
      </c>
      <c r="F662" s="58">
        <v>67</v>
      </c>
      <c r="G662" s="58">
        <v>66</v>
      </c>
      <c r="H662" s="1">
        <v>1</v>
      </c>
      <c r="I662" s="58">
        <v>1</v>
      </c>
      <c r="J662" s="58">
        <v>2</v>
      </c>
      <c r="K662" s="58">
        <v>2</v>
      </c>
      <c r="L662" s="58">
        <v>2</v>
      </c>
      <c r="M662" s="58">
        <v>0</v>
      </c>
      <c r="N662" s="58">
        <v>0</v>
      </c>
      <c r="O662" s="58">
        <v>2</v>
      </c>
      <c r="P662" s="58">
        <v>1</v>
      </c>
      <c r="Q662" s="58">
        <v>0</v>
      </c>
      <c r="R662" s="58">
        <v>2</v>
      </c>
      <c r="S662" s="58">
        <v>0</v>
      </c>
      <c r="T662" s="58">
        <v>0</v>
      </c>
      <c r="U662" s="58">
        <v>1</v>
      </c>
      <c r="V662" s="58">
        <v>1</v>
      </c>
      <c r="W662" s="58">
        <v>2</v>
      </c>
      <c r="X662" s="58">
        <v>2</v>
      </c>
      <c r="Y662" s="58">
        <v>2</v>
      </c>
      <c r="Z662" s="58">
        <v>2</v>
      </c>
      <c r="AA662" s="58">
        <v>0</v>
      </c>
      <c r="AB662" s="58">
        <v>0</v>
      </c>
      <c r="AC662" s="58">
        <v>6</v>
      </c>
      <c r="AD662" s="58">
        <v>2</v>
      </c>
      <c r="AE662" s="58">
        <v>1</v>
      </c>
      <c r="AF662" s="58">
        <v>0</v>
      </c>
      <c r="AG662" s="58" t="str">
        <f>VLOOKUP(BHRAF201920[[#This Row],[OrgID]],'Practice Panel'!$A$14:$F$129,4,FALSE)</f>
        <v>Havering</v>
      </c>
      <c r="AH662" s="58" t="str">
        <f>VLOOKUP(BHRAF201920[[#This Row],[OrgID]],'Practice Panel'!$A$14:$F$129,6,FALSE)</f>
        <v>Havering South</v>
      </c>
    </row>
    <row r="663" spans="1:34">
      <c r="A663" s="1" t="s">
        <v>406</v>
      </c>
      <c r="B663" s="57">
        <v>44166</v>
      </c>
      <c r="C663" s="57">
        <v>44167</v>
      </c>
      <c r="D663" s="1" t="s">
        <v>292</v>
      </c>
      <c r="E663" s="58">
        <v>2452</v>
      </c>
      <c r="F663" s="58">
        <v>53</v>
      </c>
      <c r="G663" s="58">
        <v>52</v>
      </c>
      <c r="H663" s="1">
        <v>1</v>
      </c>
      <c r="I663" s="58">
        <v>1</v>
      </c>
      <c r="J663" s="58">
        <v>4</v>
      </c>
      <c r="K663" s="58">
        <v>3</v>
      </c>
      <c r="L663" s="58">
        <v>3</v>
      </c>
      <c r="M663" s="58">
        <v>4</v>
      </c>
      <c r="N663" s="58">
        <v>0</v>
      </c>
      <c r="O663" s="58">
        <v>4</v>
      </c>
      <c r="P663" s="58">
        <v>3</v>
      </c>
      <c r="Q663" s="58">
        <v>3</v>
      </c>
      <c r="R663" s="58">
        <v>3</v>
      </c>
      <c r="S663" s="58">
        <v>1</v>
      </c>
      <c r="T663" s="58">
        <v>0</v>
      </c>
      <c r="U663" s="58">
        <v>1</v>
      </c>
      <c r="V663" s="58">
        <v>1</v>
      </c>
      <c r="W663" s="58">
        <v>4</v>
      </c>
      <c r="X663" s="58">
        <v>3</v>
      </c>
      <c r="Y663" s="58">
        <v>3</v>
      </c>
      <c r="Z663" s="58">
        <v>4</v>
      </c>
      <c r="AA663" s="58">
        <v>0</v>
      </c>
      <c r="AB663" s="58">
        <v>2</v>
      </c>
      <c r="AC663" s="58">
        <v>10</v>
      </c>
      <c r="AD663" s="58">
        <v>1</v>
      </c>
      <c r="AE663" s="58">
        <v>1</v>
      </c>
      <c r="AF663" s="58">
        <v>0</v>
      </c>
      <c r="AG663" s="58" t="str">
        <f>VLOOKUP(BHRAF201920[[#This Row],[OrgID]],'Practice Panel'!$A$14:$F$129,4,FALSE)</f>
        <v>Havering</v>
      </c>
      <c r="AH663" s="58" t="str">
        <f>VLOOKUP(BHRAF201920[[#This Row],[OrgID]],'Practice Panel'!$A$14:$F$129,6,FALSE)</f>
        <v>Havering South</v>
      </c>
    </row>
    <row r="664" spans="1:34">
      <c r="A664" s="1" t="s">
        <v>406</v>
      </c>
      <c r="B664" s="57">
        <v>44166</v>
      </c>
      <c r="C664" s="57">
        <v>44167</v>
      </c>
      <c r="D664" s="1" t="s">
        <v>254</v>
      </c>
      <c r="E664" s="58">
        <v>8041</v>
      </c>
      <c r="F664" s="58">
        <v>167</v>
      </c>
      <c r="G664" s="58">
        <v>165</v>
      </c>
      <c r="H664" s="1">
        <v>2</v>
      </c>
      <c r="I664" s="58">
        <v>1</v>
      </c>
      <c r="J664" s="58">
        <v>1</v>
      </c>
      <c r="K664" s="58">
        <v>1</v>
      </c>
      <c r="L664" s="58">
        <v>1</v>
      </c>
      <c r="M664" s="58">
        <v>1</v>
      </c>
      <c r="N664" s="58">
        <v>0</v>
      </c>
      <c r="O664" s="58">
        <v>1</v>
      </c>
      <c r="P664" s="58">
        <v>1</v>
      </c>
      <c r="Q664" s="58">
        <v>1</v>
      </c>
      <c r="R664" s="58">
        <v>1</v>
      </c>
      <c r="S664" s="58">
        <v>1</v>
      </c>
      <c r="T664" s="58">
        <v>0</v>
      </c>
      <c r="U664" s="58">
        <v>3</v>
      </c>
      <c r="V664" s="58">
        <v>1</v>
      </c>
      <c r="W664" s="58">
        <v>1</v>
      </c>
      <c r="X664" s="58">
        <v>1</v>
      </c>
      <c r="Y664" s="58">
        <v>1</v>
      </c>
      <c r="Z664" s="58">
        <v>1</v>
      </c>
      <c r="AA664" s="58">
        <v>1</v>
      </c>
      <c r="AB664" s="58">
        <v>1</v>
      </c>
      <c r="AC664" s="58">
        <v>34</v>
      </c>
      <c r="AD664" s="58">
        <v>1</v>
      </c>
      <c r="AE664" s="58">
        <v>1</v>
      </c>
      <c r="AF664" s="58">
        <v>0</v>
      </c>
      <c r="AG664" s="58" t="str">
        <f>VLOOKUP(BHRAF201920[[#This Row],[OrgID]],'Practice Panel'!$A$14:$F$129,4,FALSE)</f>
        <v>Havering</v>
      </c>
      <c r="AH664" s="58" t="str">
        <f>VLOOKUP(BHRAF201920[[#This Row],[OrgID]],'Practice Panel'!$A$14:$F$129,6,FALSE)</f>
        <v>Havering Marshall</v>
      </c>
    </row>
    <row r="665" spans="1:34">
      <c r="A665" s="1" t="s">
        <v>406</v>
      </c>
      <c r="B665" s="57">
        <v>44166</v>
      </c>
      <c r="C665" s="57">
        <v>44167</v>
      </c>
      <c r="D665" s="1" t="s">
        <v>36</v>
      </c>
      <c r="E665" s="58">
        <v>2848</v>
      </c>
      <c r="F665" s="58">
        <v>44</v>
      </c>
      <c r="G665" s="58">
        <v>43</v>
      </c>
      <c r="H665" s="1">
        <v>1</v>
      </c>
      <c r="I665" s="58">
        <v>1</v>
      </c>
      <c r="J665" s="58">
        <v>4</v>
      </c>
      <c r="K665" s="58">
        <v>4</v>
      </c>
      <c r="L665" s="58">
        <v>4</v>
      </c>
      <c r="M665" s="58">
        <v>4</v>
      </c>
      <c r="N665" s="58">
        <v>0</v>
      </c>
      <c r="O665" s="58">
        <v>4</v>
      </c>
      <c r="P665" s="58">
        <v>4</v>
      </c>
      <c r="Q665" s="58">
        <v>4</v>
      </c>
      <c r="R665" s="58">
        <v>4</v>
      </c>
      <c r="S665" s="58">
        <v>1</v>
      </c>
      <c r="T665" s="58">
        <v>0</v>
      </c>
      <c r="U665" s="58">
        <v>3</v>
      </c>
      <c r="V665" s="58">
        <v>0</v>
      </c>
      <c r="W665" s="58">
        <v>3</v>
      </c>
      <c r="X665" s="58">
        <v>2</v>
      </c>
      <c r="Y665" s="58">
        <v>2</v>
      </c>
      <c r="Z665" s="58">
        <v>2</v>
      </c>
      <c r="AA665" s="58">
        <v>0</v>
      </c>
      <c r="AB665" s="58">
        <v>0</v>
      </c>
      <c r="AC665" s="58">
        <v>6</v>
      </c>
      <c r="AD665" s="58">
        <v>4</v>
      </c>
      <c r="AE665" s="58">
        <v>0</v>
      </c>
      <c r="AF665" s="58">
        <v>0</v>
      </c>
      <c r="AG665" s="58" t="str">
        <f>VLOOKUP(BHRAF201920[[#This Row],[OrgID]],'Practice Panel'!$A$14:$F$129,4,FALSE)</f>
        <v>Barking</v>
      </c>
      <c r="AH665" s="58" t="str">
        <f>VLOOKUP(BHRAF201920[[#This Row],[OrgID]],'Practice Panel'!$A$14:$F$129,6,FALSE)</f>
        <v>East One</v>
      </c>
    </row>
    <row r="666" spans="1:34">
      <c r="A666" s="1" t="s">
        <v>406</v>
      </c>
      <c r="B666" s="57">
        <v>44166</v>
      </c>
      <c r="C666" s="57">
        <v>44167</v>
      </c>
      <c r="D666" s="1" t="s">
        <v>244</v>
      </c>
      <c r="E666" s="58">
        <v>1654</v>
      </c>
      <c r="F666" s="58">
        <v>43</v>
      </c>
      <c r="G666" s="58">
        <v>41</v>
      </c>
      <c r="H666" s="1">
        <v>2</v>
      </c>
      <c r="I666" s="58">
        <v>2</v>
      </c>
      <c r="J666" s="58">
        <v>1</v>
      </c>
      <c r="K666" s="58">
        <v>1</v>
      </c>
      <c r="L666" s="58">
        <v>1</v>
      </c>
      <c r="M666" s="58">
        <v>1</v>
      </c>
      <c r="N666" s="58">
        <v>0</v>
      </c>
      <c r="O666" s="58">
        <v>1</v>
      </c>
      <c r="P666" s="58">
        <v>1</v>
      </c>
      <c r="Q666" s="58">
        <v>1</v>
      </c>
      <c r="R666" s="58">
        <v>1</v>
      </c>
      <c r="S666" s="58">
        <v>0</v>
      </c>
      <c r="T666" s="58">
        <v>0</v>
      </c>
      <c r="U666" s="58">
        <v>0</v>
      </c>
      <c r="V666" s="58">
        <v>0</v>
      </c>
      <c r="W666" s="58">
        <v>1</v>
      </c>
      <c r="X666" s="58">
        <v>0</v>
      </c>
      <c r="Y666" s="58">
        <v>0</v>
      </c>
      <c r="Z666" s="58">
        <v>1</v>
      </c>
      <c r="AA666" s="58">
        <v>0</v>
      </c>
      <c r="AB666" s="58">
        <v>0</v>
      </c>
      <c r="AC666" s="58">
        <v>4</v>
      </c>
      <c r="AD666" s="58">
        <v>1</v>
      </c>
      <c r="AE666" s="58">
        <v>0</v>
      </c>
      <c r="AF666" s="58">
        <v>0</v>
      </c>
      <c r="AG666" s="58" t="str">
        <f>VLOOKUP(BHRAF201920[[#This Row],[OrgID]],'Practice Panel'!$A$14:$F$129,4,FALSE)</f>
        <v>Havering</v>
      </c>
      <c r="AH666" s="58" t="str">
        <f>VLOOKUP(BHRAF201920[[#This Row],[OrgID]],'Practice Panel'!$A$14:$F$129,6,FALSE)</f>
        <v>Havering Crest</v>
      </c>
    </row>
    <row r="667" spans="1:34">
      <c r="A667" s="1" t="s">
        <v>406</v>
      </c>
      <c r="B667" s="57">
        <v>44166</v>
      </c>
      <c r="C667" s="57">
        <v>44167</v>
      </c>
      <c r="D667" s="1" t="s">
        <v>370</v>
      </c>
      <c r="E667" s="58">
        <v>3805</v>
      </c>
      <c r="F667" s="58">
        <v>59</v>
      </c>
      <c r="G667" s="58">
        <v>57</v>
      </c>
      <c r="H667" s="1">
        <v>2</v>
      </c>
      <c r="I667" s="58">
        <v>1</v>
      </c>
      <c r="J667" s="58">
        <v>8</v>
      </c>
      <c r="K667" s="58">
        <v>5</v>
      </c>
      <c r="L667" s="58">
        <v>7</v>
      </c>
      <c r="M667" s="58">
        <v>5</v>
      </c>
      <c r="N667" s="58">
        <v>0</v>
      </c>
      <c r="O667" s="58">
        <v>8</v>
      </c>
      <c r="P667" s="58">
        <v>6</v>
      </c>
      <c r="Q667" s="58">
        <v>8</v>
      </c>
      <c r="R667" s="58">
        <v>8</v>
      </c>
      <c r="S667" s="58">
        <v>3</v>
      </c>
      <c r="T667" s="58">
        <v>0</v>
      </c>
      <c r="U667" s="58">
        <v>3</v>
      </c>
      <c r="V667" s="58">
        <v>3</v>
      </c>
      <c r="W667" s="58">
        <v>8</v>
      </c>
      <c r="X667" s="58">
        <v>8</v>
      </c>
      <c r="Y667" s="58">
        <v>8</v>
      </c>
      <c r="Z667" s="58">
        <v>8</v>
      </c>
      <c r="AA667" s="58">
        <v>8</v>
      </c>
      <c r="AB667" s="58">
        <v>2</v>
      </c>
      <c r="AC667" s="58">
        <v>10</v>
      </c>
      <c r="AD667" s="58">
        <v>5</v>
      </c>
      <c r="AE667" s="58">
        <v>3</v>
      </c>
      <c r="AF667" s="58">
        <v>0</v>
      </c>
      <c r="AG667" s="58" t="str">
        <f>VLOOKUP(BHRAF201920[[#This Row],[OrgID]],'Practice Panel'!$A$14:$F$129,4,FALSE)</f>
        <v>Redbridge</v>
      </c>
      <c r="AH667" s="58" t="str">
        <f>VLOOKUP(BHRAF201920[[#This Row],[OrgID]],'Practice Panel'!$A$14:$F$129,6,FALSE)</f>
        <v>Wanstead &amp; Woodford</v>
      </c>
    </row>
    <row r="668" spans="1:34">
      <c r="A668" s="1" t="s">
        <v>406</v>
      </c>
      <c r="B668" s="57">
        <v>44166</v>
      </c>
      <c r="C668" s="57">
        <v>44167</v>
      </c>
      <c r="D668" s="1" t="s">
        <v>380</v>
      </c>
      <c r="E668" s="58">
        <v>2677</v>
      </c>
      <c r="F668" s="58">
        <v>106</v>
      </c>
      <c r="G668" s="58">
        <v>104</v>
      </c>
      <c r="H668" s="1">
        <v>2</v>
      </c>
      <c r="I668" s="58">
        <v>1</v>
      </c>
      <c r="J668" s="58">
        <v>2</v>
      </c>
      <c r="K668" s="58">
        <v>1</v>
      </c>
      <c r="L668" s="58">
        <v>2</v>
      </c>
      <c r="M668" s="58">
        <v>1</v>
      </c>
      <c r="N668" s="58">
        <v>0</v>
      </c>
      <c r="O668" s="58">
        <v>2</v>
      </c>
      <c r="P668" s="58">
        <v>2</v>
      </c>
      <c r="Q668" s="58">
        <v>0</v>
      </c>
      <c r="R668" s="58">
        <v>2</v>
      </c>
      <c r="S668" s="58">
        <v>3</v>
      </c>
      <c r="T668" s="58">
        <v>2</v>
      </c>
      <c r="U668" s="58">
        <v>1</v>
      </c>
      <c r="V668" s="58">
        <v>0</v>
      </c>
      <c r="W668" s="58">
        <v>2</v>
      </c>
      <c r="X668" s="58">
        <v>2</v>
      </c>
      <c r="Y668" s="58">
        <v>2</v>
      </c>
      <c r="Z668" s="58">
        <v>2</v>
      </c>
      <c r="AA668" s="58">
        <v>2</v>
      </c>
      <c r="AB668" s="58">
        <v>1</v>
      </c>
      <c r="AC668" s="58">
        <v>12</v>
      </c>
      <c r="AD668" s="58">
        <v>1</v>
      </c>
      <c r="AE668" s="58">
        <v>0</v>
      </c>
      <c r="AF668" s="58">
        <v>0</v>
      </c>
      <c r="AG668" s="58" t="str">
        <f>VLOOKUP(BHRAF201920[[#This Row],[OrgID]],'Practice Panel'!$A$14:$F$129,4,FALSE)</f>
        <v>Redbridge</v>
      </c>
      <c r="AH668" s="58" t="str">
        <f>VLOOKUP(BHRAF201920[[#This Row],[OrgID]],'Practice Panel'!$A$14:$F$129,6,FALSE)</f>
        <v>Wanstead &amp; Woodford</v>
      </c>
    </row>
    <row r="669" spans="1:34">
      <c r="A669" s="1" t="s">
        <v>406</v>
      </c>
      <c r="B669" s="57">
        <v>44166</v>
      </c>
      <c r="C669" s="57">
        <v>44167</v>
      </c>
      <c r="D669" s="1" t="s">
        <v>31</v>
      </c>
      <c r="E669" s="58">
        <v>928</v>
      </c>
      <c r="F669" s="58">
        <v>8</v>
      </c>
      <c r="G669" s="58">
        <v>8</v>
      </c>
      <c r="H669" s="1">
        <v>0</v>
      </c>
      <c r="I669" s="58">
        <v>0</v>
      </c>
      <c r="J669" s="58">
        <v>1</v>
      </c>
      <c r="K669" s="58">
        <v>1</v>
      </c>
      <c r="L669" s="58">
        <v>1</v>
      </c>
      <c r="M669" s="58">
        <v>1</v>
      </c>
      <c r="N669" s="58">
        <v>0</v>
      </c>
      <c r="O669" s="58">
        <v>1</v>
      </c>
      <c r="P669" s="58">
        <v>1</v>
      </c>
      <c r="Q669" s="58">
        <v>0</v>
      </c>
      <c r="R669" s="58">
        <v>1</v>
      </c>
      <c r="S669" s="58">
        <v>0</v>
      </c>
      <c r="T669" s="58">
        <v>0</v>
      </c>
      <c r="U669" s="58">
        <v>0</v>
      </c>
      <c r="V669" s="58">
        <v>0</v>
      </c>
      <c r="W669" s="58">
        <v>1</v>
      </c>
      <c r="X669" s="58">
        <v>0</v>
      </c>
      <c r="Y669" s="58">
        <v>0</v>
      </c>
      <c r="Z669" s="58">
        <v>0</v>
      </c>
      <c r="AA669" s="58">
        <v>0</v>
      </c>
      <c r="AB669" s="58">
        <v>0</v>
      </c>
      <c r="AC669" s="58">
        <v>5</v>
      </c>
      <c r="AD669" s="58">
        <v>1</v>
      </c>
      <c r="AE669" s="58">
        <v>0</v>
      </c>
      <c r="AF669" s="58">
        <v>0</v>
      </c>
      <c r="AG669" s="58" t="str">
        <f>VLOOKUP(BHRAF201920[[#This Row],[OrgID]],'Practice Panel'!$A$14:$F$129,4,FALSE)</f>
        <v>Barking</v>
      </c>
      <c r="AH669" s="58" t="str">
        <f>VLOOKUP(BHRAF201920[[#This Row],[OrgID]],'Practice Panel'!$A$14:$F$129,6,FALSE)</f>
        <v>East</v>
      </c>
    </row>
    <row r="670" spans="1:34">
      <c r="A670" s="1" t="s">
        <v>406</v>
      </c>
      <c r="B670" s="57">
        <v>44166</v>
      </c>
      <c r="C670" s="57">
        <v>44167</v>
      </c>
      <c r="D670" s="1" t="s">
        <v>26</v>
      </c>
      <c r="E670" s="58">
        <v>2033</v>
      </c>
      <c r="F670" s="58">
        <v>106</v>
      </c>
      <c r="G670" s="58">
        <v>106</v>
      </c>
      <c r="H670" s="1">
        <v>0</v>
      </c>
      <c r="I670" s="58">
        <v>0</v>
      </c>
      <c r="J670" s="58">
        <v>1</v>
      </c>
      <c r="K670" s="58">
        <v>1</v>
      </c>
      <c r="L670" s="58">
        <v>1</v>
      </c>
      <c r="M670" s="58">
        <v>1</v>
      </c>
      <c r="N670" s="58">
        <v>0</v>
      </c>
      <c r="O670" s="58">
        <v>1</v>
      </c>
      <c r="P670" s="58">
        <v>1</v>
      </c>
      <c r="Q670" s="58">
        <v>1</v>
      </c>
      <c r="R670" s="58">
        <v>0</v>
      </c>
      <c r="S670" s="58">
        <v>1</v>
      </c>
      <c r="T670" s="58">
        <v>0</v>
      </c>
      <c r="U670" s="58">
        <v>1</v>
      </c>
      <c r="V670" s="58">
        <v>0</v>
      </c>
      <c r="W670" s="58">
        <v>0</v>
      </c>
      <c r="X670" s="58">
        <v>0</v>
      </c>
      <c r="Y670" s="58">
        <v>0</v>
      </c>
      <c r="Z670" s="58">
        <v>0</v>
      </c>
      <c r="AA670" s="58">
        <v>0</v>
      </c>
      <c r="AB670" s="58">
        <v>0</v>
      </c>
      <c r="AC670" s="58">
        <v>5</v>
      </c>
      <c r="AD670" s="58">
        <v>0</v>
      </c>
      <c r="AE670" s="58">
        <v>0</v>
      </c>
      <c r="AF670" s="58">
        <v>0</v>
      </c>
      <c r="AG670" s="58" t="str">
        <f>VLOOKUP(BHRAF201920[[#This Row],[OrgID]],'Practice Panel'!$A$14:$F$129,4,FALSE)</f>
        <v>Barking</v>
      </c>
      <c r="AH670" s="58" t="str">
        <f>VLOOKUP(BHRAF201920[[#This Row],[OrgID]],'Practice Panel'!$A$14:$F$129,6,FALSE)</f>
        <v>East</v>
      </c>
    </row>
    <row r="671" spans="1:34">
      <c r="A671" s="1" t="s">
        <v>406</v>
      </c>
      <c r="B671" s="57">
        <v>44166</v>
      </c>
      <c r="C671" s="57">
        <v>44167</v>
      </c>
      <c r="D671" s="1" t="s">
        <v>234</v>
      </c>
      <c r="E671" s="58">
        <v>4942</v>
      </c>
      <c r="F671" s="58">
        <v>39</v>
      </c>
      <c r="G671" s="58">
        <v>39</v>
      </c>
      <c r="H671" s="1">
        <v>0</v>
      </c>
      <c r="I671" s="58">
        <v>0</v>
      </c>
      <c r="J671" s="58">
        <v>1</v>
      </c>
      <c r="K671" s="58">
        <v>0</v>
      </c>
      <c r="L671" s="58">
        <v>1</v>
      </c>
      <c r="M671" s="58">
        <v>1</v>
      </c>
      <c r="N671" s="58">
        <v>0</v>
      </c>
      <c r="O671" s="58">
        <v>1</v>
      </c>
      <c r="P671" s="58">
        <v>1</v>
      </c>
      <c r="Q671" s="58">
        <v>1</v>
      </c>
      <c r="R671" s="58">
        <v>1</v>
      </c>
      <c r="S671" s="58">
        <v>0</v>
      </c>
      <c r="T671" s="58">
        <v>0</v>
      </c>
      <c r="U671" s="58">
        <v>0</v>
      </c>
      <c r="V671" s="58">
        <v>0</v>
      </c>
      <c r="W671" s="58">
        <v>1</v>
      </c>
      <c r="X671" s="58">
        <v>1</v>
      </c>
      <c r="Y671" s="58">
        <v>0</v>
      </c>
      <c r="Z671" s="58">
        <v>1</v>
      </c>
      <c r="AA671" s="58">
        <v>0</v>
      </c>
      <c r="AB671" s="58">
        <v>0</v>
      </c>
      <c r="AC671" s="58">
        <v>15</v>
      </c>
      <c r="AD671" s="58">
        <v>0</v>
      </c>
      <c r="AE671" s="58">
        <v>0</v>
      </c>
      <c r="AF671" s="58">
        <v>0</v>
      </c>
      <c r="AG671" s="58" t="str">
        <f>VLOOKUP(BHRAF201920[[#This Row],[OrgID]],'Practice Panel'!$A$14:$F$129,4,FALSE)</f>
        <v>Havering</v>
      </c>
      <c r="AH671" s="58" t="str">
        <f>VLOOKUP(BHRAF201920[[#This Row],[OrgID]],'Practice Panel'!$A$14:$F$129,6,FALSE)</f>
        <v>Havering Crest</v>
      </c>
    </row>
    <row r="672" spans="1:34">
      <c r="A672" s="1" t="s">
        <v>406</v>
      </c>
      <c r="B672" s="57">
        <v>44166</v>
      </c>
      <c r="C672" s="57">
        <v>44167</v>
      </c>
      <c r="D672" s="1" t="s">
        <v>266</v>
      </c>
      <c r="E672" s="58">
        <v>3423</v>
      </c>
      <c r="F672" s="58">
        <v>169</v>
      </c>
      <c r="G672" s="58">
        <v>169</v>
      </c>
      <c r="H672" s="1">
        <v>0</v>
      </c>
      <c r="I672" s="58">
        <v>0</v>
      </c>
      <c r="J672" s="58">
        <v>2</v>
      </c>
      <c r="K672" s="58">
        <v>2</v>
      </c>
      <c r="L672" s="58">
        <v>2</v>
      </c>
      <c r="M672" s="58">
        <v>2</v>
      </c>
      <c r="N672" s="58">
        <v>0</v>
      </c>
      <c r="O672" s="58">
        <v>2</v>
      </c>
      <c r="P672" s="58">
        <v>2</v>
      </c>
      <c r="Q672" s="58">
        <v>2</v>
      </c>
      <c r="R672" s="58">
        <v>2</v>
      </c>
      <c r="S672" s="58">
        <v>0</v>
      </c>
      <c r="T672" s="58">
        <v>0</v>
      </c>
      <c r="U672" s="58">
        <v>2</v>
      </c>
      <c r="V672" s="58">
        <v>1</v>
      </c>
      <c r="W672" s="58">
        <v>1</v>
      </c>
      <c r="X672" s="58">
        <v>1</v>
      </c>
      <c r="Y672" s="58">
        <v>1</v>
      </c>
      <c r="Z672" s="58">
        <v>1</v>
      </c>
      <c r="AA672" s="58">
        <v>0</v>
      </c>
      <c r="AB672" s="58">
        <v>0</v>
      </c>
      <c r="AC672" s="58">
        <v>9</v>
      </c>
      <c r="AD672" s="58">
        <v>2</v>
      </c>
      <c r="AE672" s="58">
        <v>1</v>
      </c>
      <c r="AF672" s="58">
        <v>0</v>
      </c>
      <c r="AG672" s="58" t="str">
        <f>VLOOKUP(BHRAF201920[[#This Row],[OrgID]],'Practice Panel'!$A$14:$F$129,4,FALSE)</f>
        <v>Havering</v>
      </c>
      <c r="AH672" s="58" t="str">
        <f>VLOOKUP(BHRAF201920[[#This Row],[OrgID]],'Practice Panel'!$A$14:$F$129,6,FALSE)</f>
        <v>Havering North</v>
      </c>
    </row>
    <row r="673" spans="1:34">
      <c r="A673" s="1" t="s">
        <v>406</v>
      </c>
      <c r="B673" s="57">
        <v>44166</v>
      </c>
      <c r="C673" s="57">
        <v>44167</v>
      </c>
      <c r="D673" s="1" t="s">
        <v>350</v>
      </c>
      <c r="E673" s="58">
        <v>2107</v>
      </c>
      <c r="F673" s="58">
        <v>86</v>
      </c>
      <c r="G673" s="58">
        <v>86</v>
      </c>
      <c r="H673" s="1">
        <v>0</v>
      </c>
      <c r="I673" s="58">
        <v>0</v>
      </c>
      <c r="J673" s="58">
        <v>3</v>
      </c>
      <c r="K673" s="58">
        <v>2</v>
      </c>
      <c r="L673" s="58">
        <v>3</v>
      </c>
      <c r="M673" s="58">
        <v>3</v>
      </c>
      <c r="N673" s="58">
        <v>0</v>
      </c>
      <c r="O673" s="58">
        <v>3</v>
      </c>
      <c r="P673" s="58">
        <v>3</v>
      </c>
      <c r="Q673" s="58">
        <v>3</v>
      </c>
      <c r="R673" s="58">
        <v>3</v>
      </c>
      <c r="S673" s="58">
        <v>0</v>
      </c>
      <c r="T673" s="58">
        <v>0</v>
      </c>
      <c r="U673" s="58">
        <v>4</v>
      </c>
      <c r="V673" s="58">
        <v>2</v>
      </c>
      <c r="W673" s="58">
        <v>3</v>
      </c>
      <c r="X673" s="58">
        <v>3</v>
      </c>
      <c r="Y673" s="58">
        <v>3</v>
      </c>
      <c r="Z673" s="58">
        <v>3</v>
      </c>
      <c r="AA673" s="58">
        <v>1</v>
      </c>
      <c r="AB673" s="58">
        <v>1</v>
      </c>
      <c r="AC673" s="58">
        <v>4</v>
      </c>
      <c r="AD673" s="58">
        <v>2</v>
      </c>
      <c r="AE673" s="58">
        <v>2</v>
      </c>
      <c r="AF673" s="58">
        <v>0</v>
      </c>
      <c r="AG673" s="58" t="str">
        <f>VLOOKUP(BHRAF201920[[#This Row],[OrgID]],'Practice Panel'!$A$14:$F$129,4,FALSE)</f>
        <v>Redbridge</v>
      </c>
      <c r="AH673" s="58" t="str">
        <f>VLOOKUP(BHRAF201920[[#This Row],[OrgID]],'Practice Panel'!$A$14:$F$129,6,FALSE)</f>
        <v>Seven Kings</v>
      </c>
    </row>
    <row r="674" spans="1:34">
      <c r="A674" s="1" t="s">
        <v>406</v>
      </c>
      <c r="B674" s="57">
        <v>44166</v>
      </c>
      <c r="C674" s="57">
        <v>44167</v>
      </c>
      <c r="D674" s="1" t="s">
        <v>354</v>
      </c>
      <c r="E674" s="58">
        <v>2757</v>
      </c>
      <c r="F674" s="58">
        <v>54</v>
      </c>
      <c r="G674" s="58">
        <v>54</v>
      </c>
      <c r="H674" s="1">
        <v>0</v>
      </c>
      <c r="I674" s="58">
        <v>0</v>
      </c>
      <c r="J674" s="58">
        <v>1</v>
      </c>
      <c r="K674" s="58">
        <v>0</v>
      </c>
      <c r="L674" s="58">
        <v>1</v>
      </c>
      <c r="M674" s="58">
        <v>0</v>
      </c>
      <c r="N674" s="58">
        <v>0</v>
      </c>
      <c r="O674" s="58">
        <v>1</v>
      </c>
      <c r="P674" s="58">
        <v>1</v>
      </c>
      <c r="Q674" s="58">
        <v>0</v>
      </c>
      <c r="R674" s="58">
        <v>1</v>
      </c>
      <c r="S674" s="58">
        <v>0</v>
      </c>
      <c r="T674" s="58">
        <v>0</v>
      </c>
      <c r="U674" s="58">
        <v>0</v>
      </c>
      <c r="V674" s="58">
        <v>0</v>
      </c>
      <c r="W674" s="58">
        <v>1</v>
      </c>
      <c r="X674" s="58">
        <v>1</v>
      </c>
      <c r="Y674" s="58">
        <v>1</v>
      </c>
      <c r="Z674" s="58">
        <v>1</v>
      </c>
      <c r="AA674" s="58">
        <v>0</v>
      </c>
      <c r="AB674" s="58">
        <v>0</v>
      </c>
      <c r="AC674" s="58">
        <v>5</v>
      </c>
      <c r="AD674" s="58">
        <v>0</v>
      </c>
      <c r="AE674" s="58">
        <v>0</v>
      </c>
      <c r="AF674" s="58">
        <v>0</v>
      </c>
      <c r="AG674" s="58" t="str">
        <f>VLOOKUP(BHRAF201920[[#This Row],[OrgID]],'Practice Panel'!$A$14:$F$129,4,FALSE)</f>
        <v>Redbridge</v>
      </c>
      <c r="AH674" s="58" t="str">
        <f>VLOOKUP(BHRAF201920[[#This Row],[OrgID]],'Practice Panel'!$A$14:$F$129,6,FALSE)</f>
        <v>Seven Kings</v>
      </c>
    </row>
    <row r="675" spans="1:34">
      <c r="A675" s="1" t="s">
        <v>406</v>
      </c>
      <c r="B675" s="57">
        <v>44166</v>
      </c>
      <c r="C675" s="57">
        <v>44167</v>
      </c>
      <c r="D675" s="1" t="s">
        <v>320</v>
      </c>
      <c r="E675" s="58">
        <v>1249</v>
      </c>
      <c r="F675" s="58">
        <v>88</v>
      </c>
      <c r="G675" s="58">
        <v>88</v>
      </c>
      <c r="H675" s="1">
        <v>0</v>
      </c>
      <c r="I675" s="58">
        <v>0</v>
      </c>
      <c r="J675" s="58">
        <v>5</v>
      </c>
      <c r="K675" s="58">
        <v>4</v>
      </c>
      <c r="L675" s="58">
        <v>4</v>
      </c>
      <c r="M675" s="58">
        <v>4</v>
      </c>
      <c r="N675" s="58">
        <v>0</v>
      </c>
      <c r="O675" s="58">
        <v>5</v>
      </c>
      <c r="P675" s="58">
        <v>4</v>
      </c>
      <c r="Q675" s="58">
        <v>4</v>
      </c>
      <c r="R675" s="58">
        <v>4</v>
      </c>
      <c r="S675" s="58">
        <v>0</v>
      </c>
      <c r="T675" s="58">
        <v>0</v>
      </c>
      <c r="U675" s="58">
        <v>5</v>
      </c>
      <c r="V675" s="58">
        <v>4</v>
      </c>
      <c r="W675" s="58">
        <v>5</v>
      </c>
      <c r="X675" s="58">
        <v>4</v>
      </c>
      <c r="Y675" s="58">
        <v>4</v>
      </c>
      <c r="Z675" s="58">
        <v>5</v>
      </c>
      <c r="AA675" s="58">
        <v>0</v>
      </c>
      <c r="AB675" s="58">
        <v>1</v>
      </c>
      <c r="AC675" s="58">
        <v>6</v>
      </c>
      <c r="AD675" s="58">
        <v>3</v>
      </c>
      <c r="AE675" s="58">
        <v>4</v>
      </c>
      <c r="AF675" s="58">
        <v>0</v>
      </c>
      <c r="AG675" s="58" t="str">
        <f>VLOOKUP(BHRAF201920[[#This Row],[OrgID]],'Practice Panel'!$A$14:$F$129,4,FALSE)</f>
        <v>Redbridge</v>
      </c>
      <c r="AH675" s="58" t="str">
        <f>VLOOKUP(BHRAF201920[[#This Row],[OrgID]],'Practice Panel'!$A$14:$F$129,6,FALSE)</f>
        <v>Cranbrook</v>
      </c>
    </row>
    <row r="676" spans="1:34">
      <c r="A676" s="1" t="s">
        <v>406</v>
      </c>
      <c r="B676" s="57">
        <v>44166</v>
      </c>
      <c r="C676" s="57">
        <v>44167</v>
      </c>
      <c r="D676" s="1" t="s">
        <v>276</v>
      </c>
      <c r="E676" s="58">
        <v>12890</v>
      </c>
      <c r="F676" s="58">
        <v>9</v>
      </c>
      <c r="G676" s="58">
        <v>9</v>
      </c>
      <c r="H676" s="1">
        <v>0</v>
      </c>
      <c r="I676" s="58">
        <v>0</v>
      </c>
      <c r="J676" s="58">
        <v>3</v>
      </c>
      <c r="K676" s="58">
        <v>2</v>
      </c>
      <c r="L676" s="58">
        <v>2</v>
      </c>
      <c r="M676" s="58">
        <v>3</v>
      </c>
      <c r="N676" s="58">
        <v>0</v>
      </c>
      <c r="O676" s="58">
        <v>3</v>
      </c>
      <c r="P676" s="58">
        <v>1</v>
      </c>
      <c r="Q676" s="58">
        <v>2</v>
      </c>
      <c r="R676" s="58">
        <v>3</v>
      </c>
      <c r="S676" s="58">
        <v>1</v>
      </c>
      <c r="T676" s="58">
        <v>1</v>
      </c>
      <c r="U676" s="58">
        <v>1</v>
      </c>
      <c r="V676" s="58">
        <v>0</v>
      </c>
      <c r="W676" s="58">
        <v>2</v>
      </c>
      <c r="X676" s="58">
        <v>2</v>
      </c>
      <c r="Y676" s="58">
        <v>2</v>
      </c>
      <c r="Z676" s="58">
        <v>2</v>
      </c>
      <c r="AA676" s="58">
        <v>0</v>
      </c>
      <c r="AB676" s="58">
        <v>0</v>
      </c>
      <c r="AC676" s="58">
        <v>5</v>
      </c>
      <c r="AD676" s="58">
        <v>2</v>
      </c>
      <c r="AE676" s="58">
        <v>0</v>
      </c>
      <c r="AF676" s="58">
        <v>0</v>
      </c>
      <c r="AG676" s="58" t="str">
        <f>VLOOKUP(BHRAF201920[[#This Row],[OrgID]],'Practice Panel'!$A$14:$F$129,4,FALSE)</f>
        <v>Havering</v>
      </c>
      <c r="AH676" s="58" t="str">
        <f>VLOOKUP(BHRAF201920[[#This Row],[OrgID]],'Practice Panel'!$A$14:$F$129,6,FALSE)</f>
        <v>Havering North</v>
      </c>
    </row>
    <row r="677" spans="1:34">
      <c r="A677" s="1" t="s">
        <v>406</v>
      </c>
      <c r="B677" s="57">
        <v>44166</v>
      </c>
      <c r="C677" s="57">
        <v>44167</v>
      </c>
      <c r="D677" s="1" t="s">
        <v>294</v>
      </c>
      <c r="E677" s="58">
        <v>1122</v>
      </c>
      <c r="F677" s="58">
        <v>4</v>
      </c>
      <c r="G677" s="58">
        <v>4</v>
      </c>
      <c r="H677" s="1">
        <v>0</v>
      </c>
      <c r="I677" s="58">
        <v>0</v>
      </c>
      <c r="J677" s="58">
        <v>2</v>
      </c>
      <c r="K677" s="58">
        <v>1</v>
      </c>
      <c r="L677" s="58">
        <v>2</v>
      </c>
      <c r="M677" s="58">
        <v>0</v>
      </c>
      <c r="N677" s="58">
        <v>0</v>
      </c>
      <c r="O677" s="58">
        <v>2</v>
      </c>
      <c r="P677" s="58">
        <v>1</v>
      </c>
      <c r="Q677" s="58">
        <v>1</v>
      </c>
      <c r="R677" s="58">
        <v>2</v>
      </c>
      <c r="S677" s="58">
        <v>0</v>
      </c>
      <c r="T677" s="58">
        <v>0</v>
      </c>
      <c r="U677" s="58">
        <v>1</v>
      </c>
      <c r="V677" s="58">
        <v>0</v>
      </c>
      <c r="W677" s="58">
        <v>2</v>
      </c>
      <c r="X677" s="58">
        <v>1</v>
      </c>
      <c r="Y677" s="58">
        <v>2</v>
      </c>
      <c r="Z677" s="58">
        <v>2</v>
      </c>
      <c r="AA677" s="58">
        <v>0</v>
      </c>
      <c r="AB677" s="58">
        <v>0</v>
      </c>
      <c r="AC677" s="58">
        <v>8</v>
      </c>
      <c r="AD677" s="58">
        <v>1</v>
      </c>
      <c r="AE677" s="58">
        <v>1</v>
      </c>
      <c r="AF677" s="58">
        <v>0</v>
      </c>
      <c r="AG677" s="58" t="str">
        <f>VLOOKUP(BHRAF201920[[#This Row],[OrgID]],'Practice Panel'!$A$14:$F$129,4,FALSE)</f>
        <v>Havering</v>
      </c>
      <c r="AH677" s="58" t="str">
        <f>VLOOKUP(BHRAF201920[[#This Row],[OrgID]],'Practice Panel'!$A$14:$F$129,6,FALSE)</f>
        <v>Havering South</v>
      </c>
    </row>
    <row r="678" spans="1:34">
      <c r="A678" s="1" t="s">
        <v>406</v>
      </c>
      <c r="B678" s="57">
        <v>44166</v>
      </c>
      <c r="C678" s="57">
        <v>44167</v>
      </c>
      <c r="D678" s="1" t="s">
        <v>366</v>
      </c>
      <c r="E678" s="58">
        <v>3426</v>
      </c>
      <c r="F678" s="58">
        <v>41</v>
      </c>
      <c r="G678" s="58">
        <v>41</v>
      </c>
      <c r="H678" s="1">
        <v>0</v>
      </c>
      <c r="I678" s="58">
        <v>0</v>
      </c>
      <c r="J678" s="58">
        <v>5</v>
      </c>
      <c r="K678" s="58">
        <v>4</v>
      </c>
      <c r="L678" s="58">
        <v>4</v>
      </c>
      <c r="M678" s="58">
        <v>4</v>
      </c>
      <c r="N678" s="58">
        <v>0</v>
      </c>
      <c r="O678" s="58">
        <v>5</v>
      </c>
      <c r="P678" s="58">
        <v>5</v>
      </c>
      <c r="Q678" s="58">
        <v>5</v>
      </c>
      <c r="R678" s="58">
        <v>4</v>
      </c>
      <c r="S678" s="58">
        <v>2</v>
      </c>
      <c r="T678" s="58">
        <v>0</v>
      </c>
      <c r="U678" s="58">
        <v>3</v>
      </c>
      <c r="V678" s="58">
        <v>3</v>
      </c>
      <c r="W678" s="58">
        <v>5</v>
      </c>
      <c r="X678" s="58">
        <v>4</v>
      </c>
      <c r="Y678" s="58">
        <v>4</v>
      </c>
      <c r="Z678" s="58">
        <v>4</v>
      </c>
      <c r="AA678" s="58">
        <v>4</v>
      </c>
      <c r="AB678" s="58">
        <v>0</v>
      </c>
      <c r="AC678" s="58">
        <v>6</v>
      </c>
      <c r="AD678" s="58">
        <v>3</v>
      </c>
      <c r="AE678" s="58">
        <v>3</v>
      </c>
      <c r="AF678" s="58">
        <v>0</v>
      </c>
      <c r="AG678" s="58" t="str">
        <f>VLOOKUP(BHRAF201920[[#This Row],[OrgID]],'Practice Panel'!$A$14:$F$129,4,FALSE)</f>
        <v>Redbridge</v>
      </c>
      <c r="AH678" s="58" t="str">
        <f>VLOOKUP(BHRAF201920[[#This Row],[OrgID]],'Practice Panel'!$A$14:$F$129,6,FALSE)</f>
        <v>Wanstead &amp; Woodford</v>
      </c>
    </row>
    <row r="679" spans="1:34">
      <c r="A679" s="1" t="s">
        <v>406</v>
      </c>
      <c r="B679" s="57">
        <v>44166</v>
      </c>
      <c r="C679" s="57">
        <v>44167</v>
      </c>
      <c r="D679" s="1" t="s">
        <v>85</v>
      </c>
      <c r="E679" s="58">
        <v>770</v>
      </c>
      <c r="F679" s="58">
        <v>4</v>
      </c>
      <c r="G679" s="58">
        <v>4</v>
      </c>
      <c r="H679" s="1">
        <v>0</v>
      </c>
      <c r="I679" s="58">
        <v>0</v>
      </c>
      <c r="J679" s="58">
        <v>5</v>
      </c>
      <c r="K679" s="58">
        <v>5</v>
      </c>
      <c r="L679" s="58">
        <v>5</v>
      </c>
      <c r="M679" s="58">
        <v>5</v>
      </c>
      <c r="N679" s="58">
        <v>0</v>
      </c>
      <c r="O679" s="58">
        <v>5</v>
      </c>
      <c r="P679" s="58">
        <v>5</v>
      </c>
      <c r="Q679" s="58">
        <v>2</v>
      </c>
      <c r="R679" s="58">
        <v>5</v>
      </c>
      <c r="S679" s="58">
        <v>0</v>
      </c>
      <c r="T679" s="58">
        <v>0</v>
      </c>
      <c r="U679" s="58">
        <v>0</v>
      </c>
      <c r="V679" s="58">
        <v>0</v>
      </c>
      <c r="W679" s="58">
        <v>4</v>
      </c>
      <c r="X679" s="58">
        <v>2</v>
      </c>
      <c r="Y679" s="58">
        <v>2</v>
      </c>
      <c r="Z679" s="58">
        <v>3</v>
      </c>
      <c r="AA679" s="58">
        <v>0</v>
      </c>
      <c r="AB679" s="58">
        <v>0</v>
      </c>
      <c r="AC679" s="58">
        <v>5</v>
      </c>
      <c r="AD679" s="58">
        <v>5</v>
      </c>
      <c r="AE679" s="58">
        <v>0</v>
      </c>
      <c r="AF679" s="58">
        <v>0</v>
      </c>
      <c r="AG679" s="58" t="str">
        <f>VLOOKUP(BHRAF201920[[#This Row],[OrgID]],'Practice Panel'!$A$14:$F$129,4,FALSE)</f>
        <v>Barking</v>
      </c>
      <c r="AH679" s="58" t="str">
        <f>VLOOKUP(BHRAF201920[[#This Row],[OrgID]],'Practice Panel'!$A$14:$F$129,6,FALSE)</f>
        <v>North</v>
      </c>
    </row>
    <row r="680" spans="1:34">
      <c r="A680" s="1" t="s">
        <v>406</v>
      </c>
      <c r="B680" s="57">
        <v>44166</v>
      </c>
      <c r="C680" s="57">
        <v>44167</v>
      </c>
      <c r="D680" s="1" t="s">
        <v>322</v>
      </c>
      <c r="E680" s="58">
        <v>974</v>
      </c>
      <c r="F680" s="58">
        <v>12</v>
      </c>
      <c r="G680" s="58">
        <v>12</v>
      </c>
      <c r="H680" s="1">
        <v>0</v>
      </c>
      <c r="I680" s="58">
        <v>0</v>
      </c>
      <c r="J680" s="58">
        <v>2</v>
      </c>
      <c r="K680" s="58">
        <v>2</v>
      </c>
      <c r="L680" s="58">
        <v>2</v>
      </c>
      <c r="M680" s="58">
        <v>2</v>
      </c>
      <c r="N680" s="58">
        <v>0</v>
      </c>
      <c r="O680" s="58">
        <v>2</v>
      </c>
      <c r="P680" s="58">
        <v>2</v>
      </c>
      <c r="Q680" s="58">
        <v>2</v>
      </c>
      <c r="R680" s="58">
        <v>2</v>
      </c>
      <c r="S680" s="58">
        <v>1</v>
      </c>
      <c r="T680" s="58">
        <v>0</v>
      </c>
      <c r="U680" s="58">
        <v>1</v>
      </c>
      <c r="V680" s="58">
        <v>1</v>
      </c>
      <c r="W680" s="58">
        <v>2</v>
      </c>
      <c r="X680" s="58">
        <v>2</v>
      </c>
      <c r="Y680" s="58">
        <v>1</v>
      </c>
      <c r="Z680" s="58">
        <v>2</v>
      </c>
      <c r="AA680" s="58">
        <v>0</v>
      </c>
      <c r="AB680" s="58">
        <v>0</v>
      </c>
      <c r="AC680" s="58">
        <v>3</v>
      </c>
      <c r="AD680" s="58">
        <v>2</v>
      </c>
      <c r="AE680" s="58">
        <v>1</v>
      </c>
      <c r="AF680" s="58">
        <v>0</v>
      </c>
      <c r="AG680" s="58" t="str">
        <f>VLOOKUP(BHRAF201920[[#This Row],[OrgID]],'Practice Panel'!$A$14:$F$129,4,FALSE)</f>
        <v>Redbridge</v>
      </c>
      <c r="AH680" s="58" t="str">
        <f>VLOOKUP(BHRAF201920[[#This Row],[OrgID]],'Practice Panel'!$A$14:$F$129,6,FALSE)</f>
        <v>Cranbrook</v>
      </c>
    </row>
    <row r="681" spans="1:34">
      <c r="A681" s="1" t="s">
        <v>406</v>
      </c>
      <c r="B681" s="57">
        <v>44166</v>
      </c>
      <c r="C681" s="57">
        <v>44167</v>
      </c>
      <c r="D681" s="1" t="s">
        <v>284</v>
      </c>
      <c r="E681" s="58">
        <v>2055</v>
      </c>
      <c r="F681" s="58">
        <v>100</v>
      </c>
      <c r="G681" s="58">
        <v>99</v>
      </c>
      <c r="H681" s="1">
        <v>1</v>
      </c>
      <c r="I681" s="58">
        <v>0</v>
      </c>
      <c r="J681" s="58">
        <v>8</v>
      </c>
      <c r="K681" s="58">
        <v>5</v>
      </c>
      <c r="L681" s="58">
        <v>6</v>
      </c>
      <c r="M681" s="58">
        <v>4</v>
      </c>
      <c r="N681" s="58">
        <v>0</v>
      </c>
      <c r="O681" s="58">
        <v>7</v>
      </c>
      <c r="P681" s="58">
        <v>7</v>
      </c>
      <c r="Q681" s="58">
        <v>7</v>
      </c>
      <c r="R681" s="58">
        <v>7</v>
      </c>
      <c r="S681" s="58">
        <v>1</v>
      </c>
      <c r="T681" s="58">
        <v>0</v>
      </c>
      <c r="U681" s="58">
        <v>5</v>
      </c>
      <c r="V681" s="58">
        <v>5</v>
      </c>
      <c r="W681" s="58">
        <v>7</v>
      </c>
      <c r="X681" s="58">
        <v>7</v>
      </c>
      <c r="Y681" s="58">
        <v>7</v>
      </c>
      <c r="Z681" s="58">
        <v>7</v>
      </c>
      <c r="AA681" s="58">
        <v>7</v>
      </c>
      <c r="AB681" s="58">
        <v>0</v>
      </c>
      <c r="AC681" s="58">
        <v>14</v>
      </c>
      <c r="AD681" s="58">
        <v>4</v>
      </c>
      <c r="AE681" s="58">
        <v>5</v>
      </c>
      <c r="AF681" s="58">
        <v>4</v>
      </c>
      <c r="AG681" s="58" t="str">
        <f>VLOOKUP(BHRAF201920[[#This Row],[OrgID]],'Practice Panel'!$A$14:$F$129,4,FALSE)</f>
        <v>Havering</v>
      </c>
      <c r="AH681" s="58" t="str">
        <f>VLOOKUP(BHRAF201920[[#This Row],[OrgID]],'Practice Panel'!$A$14:$F$129,6,FALSE)</f>
        <v>Havering South</v>
      </c>
    </row>
    <row r="682" spans="1:34">
      <c r="A682" s="1" t="s">
        <v>406</v>
      </c>
      <c r="B682" s="57">
        <v>44166</v>
      </c>
      <c r="C682" s="57">
        <v>44167</v>
      </c>
      <c r="D682" s="1" t="s">
        <v>298</v>
      </c>
      <c r="E682" s="58">
        <v>1030</v>
      </c>
      <c r="F682" s="58">
        <v>67</v>
      </c>
      <c r="G682" s="58">
        <v>67</v>
      </c>
      <c r="H682" s="1">
        <v>0</v>
      </c>
      <c r="I682" s="58">
        <v>0</v>
      </c>
      <c r="J682" s="58">
        <v>8</v>
      </c>
      <c r="K682" s="58">
        <v>8</v>
      </c>
      <c r="L682" s="58">
        <v>8</v>
      </c>
      <c r="M682" s="58">
        <v>8</v>
      </c>
      <c r="N682" s="58">
        <v>0</v>
      </c>
      <c r="O682" s="58">
        <v>8</v>
      </c>
      <c r="P682" s="58">
        <v>8</v>
      </c>
      <c r="Q682" s="58">
        <v>8</v>
      </c>
      <c r="R682" s="58">
        <v>8</v>
      </c>
      <c r="S682" s="58">
        <v>1</v>
      </c>
      <c r="T682" s="58">
        <v>0</v>
      </c>
      <c r="U682" s="58">
        <v>7</v>
      </c>
      <c r="V682" s="58">
        <v>7</v>
      </c>
      <c r="W682" s="58">
        <v>8</v>
      </c>
      <c r="X682" s="58">
        <v>7</v>
      </c>
      <c r="Y682" s="58">
        <v>7</v>
      </c>
      <c r="Z682" s="58">
        <v>7</v>
      </c>
      <c r="AA682" s="58">
        <v>7</v>
      </c>
      <c r="AB682" s="58">
        <v>0</v>
      </c>
      <c r="AC682" s="58">
        <v>8</v>
      </c>
      <c r="AD682" s="58">
        <v>8</v>
      </c>
      <c r="AE682" s="58">
        <v>7</v>
      </c>
      <c r="AF682" s="58">
        <v>3</v>
      </c>
      <c r="AG682" s="58" t="str">
        <f>VLOOKUP(BHRAF201920[[#This Row],[OrgID]],'Practice Panel'!$A$14:$F$129,4,FALSE)</f>
        <v>Havering</v>
      </c>
      <c r="AH682" s="58" t="str">
        <f>VLOOKUP(BHRAF201920[[#This Row],[OrgID]],'Practice Panel'!$A$14:$F$129,6,FALSE)</f>
        <v>Havering South</v>
      </c>
    </row>
    <row r="683" spans="1:34">
      <c r="A683" s="1" t="s">
        <v>406</v>
      </c>
      <c r="B683" s="57">
        <v>44166</v>
      </c>
      <c r="C683" s="57">
        <v>44167</v>
      </c>
      <c r="D683" s="1" t="s">
        <v>252</v>
      </c>
      <c r="E683" s="58">
        <v>4887</v>
      </c>
      <c r="F683" s="58">
        <v>8</v>
      </c>
      <c r="G683" s="58">
        <v>8</v>
      </c>
      <c r="H683" s="1">
        <v>0</v>
      </c>
      <c r="I683" s="58">
        <v>0</v>
      </c>
      <c r="J683" s="58">
        <v>8</v>
      </c>
      <c r="K683" s="58">
        <v>8</v>
      </c>
      <c r="L683" s="58">
        <v>8</v>
      </c>
      <c r="M683" s="58">
        <v>8</v>
      </c>
      <c r="N683" s="58">
        <v>0</v>
      </c>
      <c r="O683" s="58">
        <v>8</v>
      </c>
      <c r="P683" s="58">
        <v>8</v>
      </c>
      <c r="Q683" s="58">
        <v>8</v>
      </c>
      <c r="R683" s="58">
        <v>8</v>
      </c>
      <c r="S683" s="58">
        <v>1</v>
      </c>
      <c r="T683" s="58">
        <v>0</v>
      </c>
      <c r="U683" s="58">
        <v>7</v>
      </c>
      <c r="V683" s="58">
        <v>5</v>
      </c>
      <c r="W683" s="58">
        <v>7</v>
      </c>
      <c r="X683" s="58">
        <v>6</v>
      </c>
      <c r="Y683" s="58">
        <v>5</v>
      </c>
      <c r="Z683" s="58">
        <v>7</v>
      </c>
      <c r="AA683" s="58">
        <v>1</v>
      </c>
      <c r="AB683" s="58">
        <v>2</v>
      </c>
      <c r="AC683" s="58">
        <v>12</v>
      </c>
      <c r="AD683" s="58">
        <v>8</v>
      </c>
      <c r="AE683" s="58">
        <v>6</v>
      </c>
      <c r="AF683" s="58">
        <v>2</v>
      </c>
      <c r="AG683" s="58" t="str">
        <f>VLOOKUP(BHRAF201920[[#This Row],[OrgID]],'Practice Panel'!$A$14:$F$129,4,FALSE)</f>
        <v>Havering</v>
      </c>
      <c r="AH683" s="58" t="str">
        <f>VLOOKUP(BHRAF201920[[#This Row],[OrgID]],'Practice Panel'!$A$14:$F$129,6,FALSE)</f>
        <v>Havering Marshall</v>
      </c>
    </row>
    <row r="684" spans="1:34">
      <c r="A684" s="1" t="s">
        <v>406</v>
      </c>
      <c r="B684" s="57">
        <v>44166</v>
      </c>
      <c r="C684" s="57">
        <v>44167</v>
      </c>
      <c r="D684" s="1" t="s">
        <v>83</v>
      </c>
      <c r="E684" s="58">
        <v>853</v>
      </c>
      <c r="F684" s="58">
        <v>0</v>
      </c>
      <c r="G684" s="58">
        <v>0</v>
      </c>
      <c r="H684" s="1">
        <v>0</v>
      </c>
      <c r="I684" s="58">
        <v>0</v>
      </c>
      <c r="J684" s="58">
        <v>2</v>
      </c>
      <c r="K684" s="58">
        <v>2</v>
      </c>
      <c r="L684" s="58">
        <v>2</v>
      </c>
      <c r="M684" s="58">
        <v>2</v>
      </c>
      <c r="N684" s="58">
        <v>0</v>
      </c>
      <c r="O684" s="58">
        <v>2</v>
      </c>
      <c r="P684" s="58">
        <v>2</v>
      </c>
      <c r="Q684" s="58">
        <v>2</v>
      </c>
      <c r="R684" s="58">
        <v>2</v>
      </c>
      <c r="S684" s="58">
        <v>0</v>
      </c>
      <c r="T684" s="58">
        <v>0</v>
      </c>
      <c r="U684" s="58">
        <v>2</v>
      </c>
      <c r="V684" s="58">
        <v>2</v>
      </c>
      <c r="W684" s="58">
        <v>2</v>
      </c>
      <c r="X684" s="58">
        <v>2</v>
      </c>
      <c r="Y684" s="58">
        <v>2</v>
      </c>
      <c r="Z684" s="58">
        <v>2</v>
      </c>
      <c r="AA684" s="58">
        <v>1</v>
      </c>
      <c r="AB684" s="58">
        <v>0</v>
      </c>
      <c r="AC684" s="58">
        <v>2</v>
      </c>
      <c r="AD684" s="58">
        <v>2</v>
      </c>
      <c r="AE684" s="58">
        <v>2</v>
      </c>
      <c r="AF684" s="58">
        <v>2</v>
      </c>
      <c r="AG684" s="58" t="str">
        <f>VLOOKUP(BHRAF201920[[#This Row],[OrgID]],'Practice Panel'!$A$14:$F$129,4,FALSE)</f>
        <v>Barking</v>
      </c>
      <c r="AH684" s="58" t="str">
        <f>VLOOKUP(BHRAF201920[[#This Row],[OrgID]],'Practice Panel'!$A$14:$F$129,6,FALSE)</f>
        <v>North</v>
      </c>
    </row>
    <row r="685" spans="1:34">
      <c r="A685" s="1" t="s">
        <v>406</v>
      </c>
      <c r="B685" s="57">
        <v>44166</v>
      </c>
      <c r="C685" s="57">
        <v>44167</v>
      </c>
      <c r="D685" s="1" t="s">
        <v>306</v>
      </c>
      <c r="E685" s="58">
        <v>1182</v>
      </c>
      <c r="F685" s="58">
        <v>7</v>
      </c>
      <c r="G685" s="58">
        <v>7</v>
      </c>
      <c r="H685" s="1">
        <v>0</v>
      </c>
      <c r="I685" s="58">
        <v>0</v>
      </c>
      <c r="J685" s="58">
        <v>8</v>
      </c>
      <c r="K685" s="58">
        <v>8</v>
      </c>
      <c r="L685" s="58">
        <v>8</v>
      </c>
      <c r="M685" s="58">
        <v>8</v>
      </c>
      <c r="N685" s="58">
        <v>0</v>
      </c>
      <c r="O685" s="58">
        <v>8</v>
      </c>
      <c r="P685" s="58">
        <v>8</v>
      </c>
      <c r="Q685" s="58">
        <v>8</v>
      </c>
      <c r="R685" s="58">
        <v>8</v>
      </c>
      <c r="S685" s="58">
        <v>1</v>
      </c>
      <c r="T685" s="58">
        <v>0</v>
      </c>
      <c r="U685" s="58">
        <v>7</v>
      </c>
      <c r="V685" s="58">
        <v>7</v>
      </c>
      <c r="W685" s="58">
        <v>6</v>
      </c>
      <c r="X685" s="58">
        <v>5</v>
      </c>
      <c r="Y685" s="58">
        <v>5</v>
      </c>
      <c r="Z685" s="58">
        <v>5</v>
      </c>
      <c r="AA685" s="58">
        <v>4</v>
      </c>
      <c r="AB685" s="58">
        <v>0</v>
      </c>
      <c r="AC685" s="58">
        <v>8</v>
      </c>
      <c r="AD685" s="58">
        <v>8</v>
      </c>
      <c r="AE685" s="58">
        <v>7</v>
      </c>
      <c r="AF685" s="58">
        <v>3</v>
      </c>
      <c r="AG685" s="58" t="str">
        <f>VLOOKUP(BHRAF201920[[#This Row],[OrgID]],'Practice Panel'!$A$14:$F$129,4,FALSE)</f>
        <v>Havering</v>
      </c>
      <c r="AH685" s="58" t="str">
        <f>VLOOKUP(BHRAF201920[[#This Row],[OrgID]],'Practice Panel'!$A$14:$F$129,6,FALSE)</f>
        <v>Havering South</v>
      </c>
    </row>
    <row r="686" spans="1:34">
      <c r="A686" s="1" t="s">
        <v>406</v>
      </c>
      <c r="B686" s="57">
        <v>44166</v>
      </c>
      <c r="C686" s="57">
        <v>44167</v>
      </c>
      <c r="D686" s="1" t="s">
        <v>364</v>
      </c>
      <c r="E686" s="58">
        <v>3781</v>
      </c>
      <c r="F686" s="58">
        <v>19</v>
      </c>
      <c r="G686" s="58">
        <v>19</v>
      </c>
      <c r="H686" s="1">
        <v>0</v>
      </c>
      <c r="I686" s="58">
        <v>0</v>
      </c>
      <c r="J686" s="58">
        <v>10</v>
      </c>
      <c r="K686" s="58">
        <v>7</v>
      </c>
      <c r="L686" s="58">
        <v>8</v>
      </c>
      <c r="M686" s="58">
        <v>10</v>
      </c>
      <c r="N686" s="58">
        <v>0</v>
      </c>
      <c r="O686" s="58">
        <v>10</v>
      </c>
      <c r="P686" s="58">
        <v>10</v>
      </c>
      <c r="Q686" s="58">
        <v>10</v>
      </c>
      <c r="R686" s="58">
        <v>10</v>
      </c>
      <c r="S686" s="58">
        <v>0</v>
      </c>
      <c r="T686" s="58">
        <v>0</v>
      </c>
      <c r="U686" s="58">
        <v>10</v>
      </c>
      <c r="V686" s="58">
        <v>10</v>
      </c>
      <c r="W686" s="58">
        <v>9</v>
      </c>
      <c r="X686" s="58">
        <v>9</v>
      </c>
      <c r="Y686" s="58">
        <v>5</v>
      </c>
      <c r="Z686" s="58">
        <v>9</v>
      </c>
      <c r="AA686" s="58">
        <v>6</v>
      </c>
      <c r="AB686" s="58">
        <v>2</v>
      </c>
      <c r="AC686" s="58">
        <v>15</v>
      </c>
      <c r="AD686" s="58">
        <v>5</v>
      </c>
      <c r="AE686" s="58">
        <v>10</v>
      </c>
      <c r="AF686" s="58">
        <v>5</v>
      </c>
      <c r="AG686" s="58" t="str">
        <f>VLOOKUP(BHRAF201920[[#This Row],[OrgID]],'Practice Panel'!$A$14:$F$129,4,FALSE)</f>
        <v>Redbridge</v>
      </c>
      <c r="AH686" s="58" t="str">
        <f>VLOOKUP(BHRAF201920[[#This Row],[OrgID]],'Practice Panel'!$A$14:$F$129,6,FALSE)</f>
        <v>Wanstead &amp; Woodford</v>
      </c>
    </row>
    <row r="687" spans="1:34">
      <c r="A687" s="1" t="s">
        <v>406</v>
      </c>
      <c r="B687" s="57">
        <v>44166</v>
      </c>
      <c r="C687" s="57"/>
      <c r="D687" s="1" t="s">
        <v>70</v>
      </c>
      <c r="E687" s="58">
        <v>583</v>
      </c>
      <c r="F687" s="58">
        <v>152</v>
      </c>
      <c r="G687" s="58">
        <v>145</v>
      </c>
      <c r="H687" s="1">
        <v>7</v>
      </c>
      <c r="I687" s="58">
        <v>1</v>
      </c>
      <c r="J687" s="58">
        <v>0</v>
      </c>
      <c r="K687" s="58">
        <v>0</v>
      </c>
      <c r="L687" s="58">
        <v>0</v>
      </c>
      <c r="M687" s="58">
        <v>0</v>
      </c>
      <c r="N687" s="58">
        <v>0</v>
      </c>
      <c r="O687" s="58">
        <v>0</v>
      </c>
      <c r="P687" s="58">
        <v>0</v>
      </c>
      <c r="Q687" s="58">
        <v>0</v>
      </c>
      <c r="R687" s="58">
        <v>0</v>
      </c>
      <c r="S687" s="58">
        <v>0</v>
      </c>
      <c r="T687" s="58">
        <v>0</v>
      </c>
      <c r="U687" s="58">
        <v>1</v>
      </c>
      <c r="V687" s="58">
        <v>0</v>
      </c>
      <c r="W687" s="58">
        <v>0</v>
      </c>
      <c r="X687" s="58">
        <v>0</v>
      </c>
      <c r="Y687" s="58">
        <v>0</v>
      </c>
      <c r="Z687" s="58">
        <v>0</v>
      </c>
      <c r="AA687" s="58">
        <v>0</v>
      </c>
      <c r="AB687" s="58">
        <v>0</v>
      </c>
      <c r="AC687" s="58">
        <v>10</v>
      </c>
      <c r="AD687" s="58">
        <v>0</v>
      </c>
      <c r="AE687" s="58">
        <v>0</v>
      </c>
      <c r="AF687" s="58">
        <v>0</v>
      </c>
      <c r="AG687" s="58" t="str">
        <f>VLOOKUP(BHRAF201920[[#This Row],[OrgID]],'Practice Panel'!$A$14:$F$129,4,FALSE)</f>
        <v>Barking</v>
      </c>
      <c r="AH687" s="58" t="str">
        <f>VLOOKUP(BHRAF201920[[#This Row],[OrgID]],'Practice Panel'!$A$14:$F$129,6,FALSE)</f>
        <v>West One</v>
      </c>
    </row>
    <row r="688" spans="1:34">
      <c r="A688" s="1" t="s">
        <v>406</v>
      </c>
      <c r="B688" s="57">
        <v>44166</v>
      </c>
      <c r="C688" s="57"/>
      <c r="D688" s="1" t="s">
        <v>384</v>
      </c>
      <c r="E688" s="58">
        <v>506</v>
      </c>
      <c r="F688" s="58">
        <v>15</v>
      </c>
      <c r="G688" s="58">
        <v>15</v>
      </c>
      <c r="H688" s="1">
        <v>0</v>
      </c>
      <c r="I688" s="58">
        <v>0</v>
      </c>
      <c r="J688" s="58">
        <v>0</v>
      </c>
      <c r="K688" s="58">
        <v>0</v>
      </c>
      <c r="L688" s="58">
        <v>0</v>
      </c>
      <c r="M688" s="58">
        <v>0</v>
      </c>
      <c r="N688" s="58">
        <v>0</v>
      </c>
      <c r="O688" s="58">
        <v>0</v>
      </c>
      <c r="P688" s="58">
        <v>0</v>
      </c>
      <c r="Q688" s="58">
        <v>0</v>
      </c>
      <c r="R688" s="58">
        <v>0</v>
      </c>
      <c r="S688" s="58">
        <v>0</v>
      </c>
      <c r="T688" s="58">
        <v>0</v>
      </c>
      <c r="U688" s="58">
        <v>0</v>
      </c>
      <c r="V688" s="58">
        <v>0</v>
      </c>
      <c r="W688" s="58">
        <v>0</v>
      </c>
      <c r="X688" s="58">
        <v>0</v>
      </c>
      <c r="Y688" s="58">
        <v>0</v>
      </c>
      <c r="Z688" s="58">
        <v>0</v>
      </c>
      <c r="AA688" s="58">
        <v>0</v>
      </c>
      <c r="AB688" s="58">
        <v>0</v>
      </c>
      <c r="AC688" s="58">
        <v>8</v>
      </c>
      <c r="AD688" s="58">
        <v>0</v>
      </c>
      <c r="AE688" s="58">
        <v>0</v>
      </c>
      <c r="AF688" s="58">
        <v>0</v>
      </c>
      <c r="AG688" s="58" t="str">
        <f>VLOOKUP(BHRAF201920[[#This Row],[OrgID]],'Practice Panel'!$A$14:$F$129,4,FALSE)</f>
        <v>Redbridge</v>
      </c>
      <c r="AH688" s="58" t="str">
        <f>VLOOKUP(BHRAF201920[[#This Row],[OrgID]],'Practice Panel'!$A$14:$F$129,6,FALSE)</f>
        <v>Wanstead &amp; Woodford</v>
      </c>
    </row>
    <row r="689" spans="1:34">
      <c r="A689" s="1" t="s">
        <v>406</v>
      </c>
      <c r="B689" s="57">
        <v>44166</v>
      </c>
      <c r="C689" s="57"/>
      <c r="D689" s="1" t="s">
        <v>394</v>
      </c>
      <c r="E689" s="58">
        <v>803</v>
      </c>
      <c r="F689" s="58">
        <v>164</v>
      </c>
      <c r="G689" s="58">
        <v>164</v>
      </c>
      <c r="H689" s="1">
        <v>0</v>
      </c>
      <c r="I689" s="58">
        <v>0</v>
      </c>
      <c r="J689" s="58">
        <v>0</v>
      </c>
      <c r="K689" s="58">
        <v>0</v>
      </c>
      <c r="L689" s="58">
        <v>0</v>
      </c>
      <c r="M689" s="58">
        <v>0</v>
      </c>
      <c r="N689" s="58">
        <v>0</v>
      </c>
      <c r="O689" s="58">
        <v>0</v>
      </c>
      <c r="P689" s="58">
        <v>0</v>
      </c>
      <c r="Q689" s="58">
        <v>0</v>
      </c>
      <c r="R689" s="58">
        <v>0</v>
      </c>
      <c r="S689" s="58">
        <v>0</v>
      </c>
      <c r="T689" s="58">
        <v>0</v>
      </c>
      <c r="U689" s="58">
        <v>0</v>
      </c>
      <c r="V689" s="58">
        <v>0</v>
      </c>
      <c r="W689" s="58">
        <v>0</v>
      </c>
      <c r="X689" s="58">
        <v>0</v>
      </c>
      <c r="Y689" s="58">
        <v>0</v>
      </c>
      <c r="Z689" s="58">
        <v>0</v>
      </c>
      <c r="AA689" s="58">
        <v>0</v>
      </c>
      <c r="AB689" s="58">
        <v>0</v>
      </c>
      <c r="AC689" s="58">
        <v>3</v>
      </c>
      <c r="AD689" s="58">
        <v>0</v>
      </c>
      <c r="AE689" s="58">
        <v>0</v>
      </c>
      <c r="AF689" s="58">
        <v>0</v>
      </c>
      <c r="AG689" s="58" t="str">
        <f>VLOOKUP(BHRAF201920[[#This Row],[OrgID]],'Practice Panel'!$A$14:$F$129,4,FALSE)</f>
        <v>Redbridge</v>
      </c>
      <c r="AH689" s="58" t="str">
        <f>VLOOKUP(BHRAF201920[[#This Row],[OrgID]],'Practice Panel'!$A$14:$F$129,6,FALSE)</f>
        <v>Loxford</v>
      </c>
    </row>
    <row r="690" spans="1:34">
      <c r="A690" s="1" t="s">
        <v>406</v>
      </c>
      <c r="B690" s="57">
        <v>44166</v>
      </c>
      <c r="C690" s="57"/>
      <c r="D690" s="1" t="s">
        <v>392</v>
      </c>
      <c r="E690" s="58">
        <v>415</v>
      </c>
      <c r="F690" s="58">
        <v>123</v>
      </c>
      <c r="G690" s="58">
        <v>121</v>
      </c>
      <c r="H690" s="1">
        <v>2</v>
      </c>
      <c r="I690" s="58">
        <v>0</v>
      </c>
      <c r="J690" s="58">
        <v>0</v>
      </c>
      <c r="K690" s="58">
        <v>0</v>
      </c>
      <c r="L690" s="58">
        <v>0</v>
      </c>
      <c r="M690" s="58">
        <v>0</v>
      </c>
      <c r="N690" s="58">
        <v>0</v>
      </c>
      <c r="O690" s="58">
        <v>0</v>
      </c>
      <c r="P690" s="58">
        <v>0</v>
      </c>
      <c r="Q690" s="58">
        <v>0</v>
      </c>
      <c r="R690" s="58">
        <v>0</v>
      </c>
      <c r="S690" s="58">
        <v>0</v>
      </c>
      <c r="T690" s="58">
        <v>0</v>
      </c>
      <c r="U690" s="58">
        <v>0</v>
      </c>
      <c r="V690" s="58">
        <v>0</v>
      </c>
      <c r="W690" s="58">
        <v>0</v>
      </c>
      <c r="X690" s="58">
        <v>0</v>
      </c>
      <c r="Y690" s="58">
        <v>0</v>
      </c>
      <c r="Z690" s="58">
        <v>0</v>
      </c>
      <c r="AA690" s="58">
        <v>0</v>
      </c>
      <c r="AB690" s="58">
        <v>0</v>
      </c>
      <c r="AC690" s="58">
        <v>3</v>
      </c>
      <c r="AD690" s="58">
        <v>0</v>
      </c>
      <c r="AE690" s="58">
        <v>0</v>
      </c>
      <c r="AF690" s="58">
        <v>0</v>
      </c>
      <c r="AG690" s="58" t="str">
        <f>VLOOKUP(BHRAF201920[[#This Row],[OrgID]],'Practice Panel'!$A$14:$F$129,4,FALSE)</f>
        <v>Redbridge</v>
      </c>
      <c r="AH690" s="58" t="str">
        <f>VLOOKUP(BHRAF201920[[#This Row],[OrgID]],'Practice Panel'!$A$14:$F$129,6,FALSE)</f>
        <v>Loxford</v>
      </c>
    </row>
    <row r="691" spans="1:34">
      <c r="A691" s="1" t="s">
        <v>406</v>
      </c>
      <c r="B691" s="57">
        <v>44166</v>
      </c>
      <c r="C691" s="57"/>
      <c r="D691" s="1" t="s">
        <v>330</v>
      </c>
      <c r="E691" s="58">
        <v>331</v>
      </c>
      <c r="F691" s="58">
        <v>38</v>
      </c>
      <c r="G691" s="58">
        <v>38</v>
      </c>
      <c r="H691" s="1">
        <v>0</v>
      </c>
      <c r="I691" s="58">
        <v>0</v>
      </c>
      <c r="J691" s="58">
        <v>0</v>
      </c>
      <c r="K691" s="58">
        <v>0</v>
      </c>
      <c r="L691" s="58">
        <v>0</v>
      </c>
      <c r="M691" s="58">
        <v>0</v>
      </c>
      <c r="N691" s="58">
        <v>0</v>
      </c>
      <c r="O691" s="58">
        <v>0</v>
      </c>
      <c r="P691" s="58">
        <v>0</v>
      </c>
      <c r="Q691" s="58">
        <v>0</v>
      </c>
      <c r="R691" s="58">
        <v>0</v>
      </c>
      <c r="S691" s="58">
        <v>0</v>
      </c>
      <c r="T691" s="58">
        <v>0</v>
      </c>
      <c r="U691" s="58">
        <v>0</v>
      </c>
      <c r="V691" s="58">
        <v>0</v>
      </c>
      <c r="W691" s="58">
        <v>0</v>
      </c>
      <c r="X691" s="58">
        <v>0</v>
      </c>
      <c r="Y691" s="58">
        <v>0</v>
      </c>
      <c r="Z691" s="58">
        <v>0</v>
      </c>
      <c r="AA691" s="58">
        <v>0</v>
      </c>
      <c r="AB691" s="58">
        <v>0</v>
      </c>
      <c r="AC691" s="58">
        <v>2</v>
      </c>
      <c r="AD691" s="58">
        <v>0</v>
      </c>
      <c r="AE691" s="58">
        <v>0</v>
      </c>
      <c r="AF691" s="58">
        <v>0</v>
      </c>
      <c r="AG691" s="58" t="str">
        <f>VLOOKUP(BHRAF201920[[#This Row],[OrgID]],'Practice Panel'!$A$14:$F$129,4,FALSE)</f>
        <v>Redbridge</v>
      </c>
      <c r="AH691" s="58" t="str">
        <f>VLOOKUP(BHRAF201920[[#This Row],[OrgID]],'Practice Panel'!$A$14:$F$129,6,FALSE)</f>
        <v>Cranbrook</v>
      </c>
    </row>
    <row r="692" spans="1:34">
      <c r="A692" s="1" t="s">
        <v>406</v>
      </c>
      <c r="B692" s="57">
        <v>44166</v>
      </c>
      <c r="C692" s="57"/>
      <c r="D692" s="1" t="s">
        <v>362</v>
      </c>
      <c r="E692" s="58">
        <v>369</v>
      </c>
      <c r="F692" s="58">
        <v>141</v>
      </c>
      <c r="G692" s="58">
        <v>141</v>
      </c>
      <c r="H692" s="1">
        <v>0</v>
      </c>
      <c r="I692" s="58">
        <v>0</v>
      </c>
      <c r="J692" s="58">
        <v>2</v>
      </c>
      <c r="K692" s="58">
        <v>2</v>
      </c>
      <c r="L692" s="58">
        <v>2</v>
      </c>
      <c r="M692" s="58">
        <v>2</v>
      </c>
      <c r="N692" s="58">
        <v>2</v>
      </c>
      <c r="O692" s="58">
        <v>2</v>
      </c>
      <c r="P692" s="58">
        <v>2</v>
      </c>
      <c r="Q692" s="58">
        <v>2</v>
      </c>
      <c r="R692" s="58">
        <v>2</v>
      </c>
      <c r="S692" s="58">
        <v>0</v>
      </c>
      <c r="T692" s="58">
        <v>0</v>
      </c>
      <c r="U692" s="58">
        <v>0</v>
      </c>
      <c r="V692" s="58">
        <v>0</v>
      </c>
      <c r="W692" s="58">
        <v>2</v>
      </c>
      <c r="X692" s="58">
        <v>1</v>
      </c>
      <c r="Y692" s="58">
        <v>1</v>
      </c>
      <c r="Z692" s="58">
        <v>1</v>
      </c>
      <c r="AA692" s="58">
        <v>0</v>
      </c>
      <c r="AB692" s="58">
        <v>0</v>
      </c>
      <c r="AC692" s="58">
        <v>3</v>
      </c>
      <c r="AD692" s="58">
        <v>2</v>
      </c>
      <c r="AE692" s="58">
        <v>0</v>
      </c>
      <c r="AF692" s="58">
        <v>0</v>
      </c>
      <c r="AG692" s="58" t="str">
        <f>VLOOKUP(BHRAF201920[[#This Row],[OrgID]],'Practice Panel'!$A$14:$F$129,4,FALSE)</f>
        <v>Redbridge</v>
      </c>
      <c r="AH692" s="58" t="str">
        <f>VLOOKUP(BHRAF201920[[#This Row],[OrgID]],'Practice Panel'!$A$14:$F$129,6,FALSE)</f>
        <v>Seven Kings</v>
      </c>
    </row>
    <row r="693" spans="1:34">
      <c r="A693" s="1" t="s">
        <v>406</v>
      </c>
      <c r="B693" s="57">
        <v>44197</v>
      </c>
      <c r="C693" s="57"/>
      <c r="D693" s="1" t="s">
        <v>362</v>
      </c>
      <c r="E693" s="58">
        <v>372</v>
      </c>
      <c r="F693" s="58">
        <v>159</v>
      </c>
      <c r="G693" s="58">
        <v>159</v>
      </c>
      <c r="H693" s="1">
        <v>0</v>
      </c>
      <c r="I693" s="58">
        <v>0</v>
      </c>
      <c r="J693" s="58">
        <v>2</v>
      </c>
      <c r="K693" s="58">
        <v>2</v>
      </c>
      <c r="L693" s="58">
        <v>2</v>
      </c>
      <c r="M693" s="58">
        <v>2</v>
      </c>
      <c r="N693" s="58">
        <v>2</v>
      </c>
      <c r="O693" s="58">
        <v>2</v>
      </c>
      <c r="P693" s="58">
        <v>2</v>
      </c>
      <c r="Q693" s="58">
        <v>2</v>
      </c>
      <c r="R693" s="58">
        <v>2</v>
      </c>
      <c r="S693" s="58">
        <v>0</v>
      </c>
      <c r="T693" s="58">
        <v>0</v>
      </c>
      <c r="U693" s="58">
        <v>0</v>
      </c>
      <c r="V693" s="58">
        <v>0</v>
      </c>
      <c r="W693" s="58">
        <v>2</v>
      </c>
      <c r="X693" s="58">
        <v>1</v>
      </c>
      <c r="Y693" s="58">
        <v>1</v>
      </c>
      <c r="Z693" s="58">
        <v>1</v>
      </c>
      <c r="AA693" s="58">
        <v>0</v>
      </c>
      <c r="AB693" s="58">
        <v>1</v>
      </c>
      <c r="AC693" s="58">
        <v>3</v>
      </c>
      <c r="AD693" s="58">
        <v>2</v>
      </c>
      <c r="AE693" s="58">
        <v>0</v>
      </c>
      <c r="AF693" s="58">
        <v>0</v>
      </c>
      <c r="AG693" s="58" t="str">
        <f>VLOOKUP(BHRAF201920[[#This Row],[OrgID]],'Practice Panel'!$A$14:$F$129,4,FALSE)</f>
        <v>Redbridge</v>
      </c>
      <c r="AH693" s="58" t="str">
        <f>VLOOKUP(BHRAF201920[[#This Row],[OrgID]],'Practice Panel'!$A$14:$F$129,6,FALSE)</f>
        <v>Seven Kings</v>
      </c>
    </row>
    <row r="694" spans="1:34">
      <c r="A694" s="1" t="s">
        <v>406</v>
      </c>
      <c r="B694" s="57">
        <v>44197</v>
      </c>
      <c r="C694" s="57"/>
      <c r="D694" s="1" t="s">
        <v>330</v>
      </c>
      <c r="E694" s="58">
        <v>329</v>
      </c>
      <c r="F694" s="58">
        <v>40</v>
      </c>
      <c r="G694" s="58">
        <v>40</v>
      </c>
      <c r="H694" s="1">
        <v>0</v>
      </c>
      <c r="I694" s="58">
        <v>0</v>
      </c>
      <c r="J694" s="58">
        <v>0</v>
      </c>
      <c r="K694" s="58">
        <v>0</v>
      </c>
      <c r="L694" s="58">
        <v>0</v>
      </c>
      <c r="M694" s="58">
        <v>0</v>
      </c>
      <c r="N694" s="58">
        <v>0</v>
      </c>
      <c r="O694" s="58">
        <v>0</v>
      </c>
      <c r="P694" s="58">
        <v>0</v>
      </c>
      <c r="Q694" s="58">
        <v>0</v>
      </c>
      <c r="R694" s="58">
        <v>0</v>
      </c>
      <c r="S694" s="58">
        <v>0</v>
      </c>
      <c r="T694" s="58">
        <v>0</v>
      </c>
      <c r="U694" s="58">
        <v>0</v>
      </c>
      <c r="V694" s="58">
        <v>0</v>
      </c>
      <c r="W694" s="58">
        <v>0</v>
      </c>
      <c r="X694" s="58">
        <v>0</v>
      </c>
      <c r="Y694" s="58">
        <v>0</v>
      </c>
      <c r="Z694" s="58">
        <v>0</v>
      </c>
      <c r="AA694" s="58">
        <v>0</v>
      </c>
      <c r="AB694" s="58">
        <v>0</v>
      </c>
      <c r="AC694" s="58">
        <v>1</v>
      </c>
      <c r="AD694" s="58">
        <v>0</v>
      </c>
      <c r="AE694" s="58">
        <v>0</v>
      </c>
      <c r="AF694" s="58">
        <v>0</v>
      </c>
      <c r="AG694" s="58" t="str">
        <f>VLOOKUP(BHRAF201920[[#This Row],[OrgID]],'Practice Panel'!$A$14:$F$129,4,FALSE)</f>
        <v>Redbridge</v>
      </c>
      <c r="AH694" s="58" t="str">
        <f>VLOOKUP(BHRAF201920[[#This Row],[OrgID]],'Practice Panel'!$A$14:$F$129,6,FALSE)</f>
        <v>Cranbrook</v>
      </c>
    </row>
    <row r="695" spans="1:34">
      <c r="A695" s="1" t="s">
        <v>406</v>
      </c>
      <c r="B695" s="57">
        <v>44197</v>
      </c>
      <c r="C695" s="57"/>
      <c r="D695" s="1" t="s">
        <v>392</v>
      </c>
      <c r="E695" s="58">
        <v>414</v>
      </c>
      <c r="F695" s="58">
        <v>141</v>
      </c>
      <c r="G695" s="58">
        <v>139</v>
      </c>
      <c r="H695" s="1">
        <v>2</v>
      </c>
      <c r="I695" s="58">
        <v>0</v>
      </c>
      <c r="J695" s="58">
        <v>0</v>
      </c>
      <c r="K695" s="58">
        <v>0</v>
      </c>
      <c r="L695" s="58">
        <v>0</v>
      </c>
      <c r="M695" s="58">
        <v>0</v>
      </c>
      <c r="N695" s="58">
        <v>0</v>
      </c>
      <c r="O695" s="58">
        <v>0</v>
      </c>
      <c r="P695" s="58">
        <v>0</v>
      </c>
      <c r="Q695" s="58">
        <v>0</v>
      </c>
      <c r="R695" s="58">
        <v>0</v>
      </c>
      <c r="S695" s="58">
        <v>0</v>
      </c>
      <c r="T695" s="58">
        <v>0</v>
      </c>
      <c r="U695" s="58">
        <v>0</v>
      </c>
      <c r="V695" s="58">
        <v>0</v>
      </c>
      <c r="W695" s="58">
        <v>0</v>
      </c>
      <c r="X695" s="58">
        <v>0</v>
      </c>
      <c r="Y695" s="58">
        <v>0</v>
      </c>
      <c r="Z695" s="58">
        <v>0</v>
      </c>
      <c r="AA695" s="58">
        <v>0</v>
      </c>
      <c r="AB695" s="58">
        <v>0</v>
      </c>
      <c r="AC695" s="58">
        <v>5</v>
      </c>
      <c r="AD695" s="58">
        <v>0</v>
      </c>
      <c r="AE695" s="58">
        <v>0</v>
      </c>
      <c r="AF695" s="58">
        <v>0</v>
      </c>
      <c r="AG695" s="58" t="str">
        <f>VLOOKUP(BHRAF201920[[#This Row],[OrgID]],'Practice Panel'!$A$14:$F$129,4,FALSE)</f>
        <v>Redbridge</v>
      </c>
      <c r="AH695" s="58" t="str">
        <f>VLOOKUP(BHRAF201920[[#This Row],[OrgID]],'Practice Panel'!$A$14:$F$129,6,FALSE)</f>
        <v>Loxford</v>
      </c>
    </row>
    <row r="696" spans="1:34">
      <c r="A696" s="1" t="s">
        <v>406</v>
      </c>
      <c r="B696" s="57">
        <v>44197</v>
      </c>
      <c r="C696" s="57"/>
      <c r="D696" s="1" t="s">
        <v>394</v>
      </c>
      <c r="E696" s="58">
        <v>799</v>
      </c>
      <c r="F696" s="58">
        <v>189</v>
      </c>
      <c r="G696" s="58">
        <v>188</v>
      </c>
      <c r="H696" s="1">
        <v>1</v>
      </c>
      <c r="I696" s="58">
        <v>0</v>
      </c>
      <c r="J696" s="58">
        <v>0</v>
      </c>
      <c r="K696" s="58">
        <v>0</v>
      </c>
      <c r="L696" s="58">
        <v>0</v>
      </c>
      <c r="M696" s="58">
        <v>0</v>
      </c>
      <c r="N696" s="58">
        <v>0</v>
      </c>
      <c r="O696" s="58">
        <v>0</v>
      </c>
      <c r="P696" s="58">
        <v>0</v>
      </c>
      <c r="Q696" s="58">
        <v>0</v>
      </c>
      <c r="R696" s="58">
        <v>0</v>
      </c>
      <c r="S696" s="58">
        <v>0</v>
      </c>
      <c r="T696" s="58">
        <v>0</v>
      </c>
      <c r="U696" s="58">
        <v>1</v>
      </c>
      <c r="V696" s="58">
        <v>0</v>
      </c>
      <c r="W696" s="58">
        <v>0</v>
      </c>
      <c r="X696" s="58">
        <v>0</v>
      </c>
      <c r="Y696" s="58">
        <v>0</v>
      </c>
      <c r="Z696" s="58">
        <v>0</v>
      </c>
      <c r="AA696" s="58">
        <v>0</v>
      </c>
      <c r="AB696" s="58">
        <v>0</v>
      </c>
      <c r="AC696" s="58">
        <v>3</v>
      </c>
      <c r="AD696" s="58">
        <v>0</v>
      </c>
      <c r="AE696" s="58">
        <v>1</v>
      </c>
      <c r="AF696" s="58">
        <v>0</v>
      </c>
      <c r="AG696" s="58" t="str">
        <f>VLOOKUP(BHRAF201920[[#This Row],[OrgID]],'Practice Panel'!$A$14:$F$129,4,FALSE)</f>
        <v>Redbridge</v>
      </c>
      <c r="AH696" s="58" t="str">
        <f>VLOOKUP(BHRAF201920[[#This Row],[OrgID]],'Practice Panel'!$A$14:$F$129,6,FALSE)</f>
        <v>Loxford</v>
      </c>
    </row>
    <row r="697" spans="1:34">
      <c r="A697" s="1" t="s">
        <v>406</v>
      </c>
      <c r="B697" s="57">
        <v>44197</v>
      </c>
      <c r="C697" s="57"/>
      <c r="D697" s="1" t="s">
        <v>384</v>
      </c>
      <c r="E697" s="58">
        <v>510</v>
      </c>
      <c r="F697" s="58">
        <v>18</v>
      </c>
      <c r="G697" s="58">
        <v>18</v>
      </c>
      <c r="H697" s="1">
        <v>0</v>
      </c>
      <c r="I697" s="58">
        <v>0</v>
      </c>
      <c r="J697" s="58">
        <v>0</v>
      </c>
      <c r="K697" s="58">
        <v>0</v>
      </c>
      <c r="L697" s="58">
        <v>0</v>
      </c>
      <c r="M697" s="58">
        <v>0</v>
      </c>
      <c r="N697" s="58">
        <v>0</v>
      </c>
      <c r="O697" s="58">
        <v>0</v>
      </c>
      <c r="P697" s="58">
        <v>0</v>
      </c>
      <c r="Q697" s="58">
        <v>0</v>
      </c>
      <c r="R697" s="58">
        <v>0</v>
      </c>
      <c r="S697" s="58">
        <v>0</v>
      </c>
      <c r="T697" s="58">
        <v>0</v>
      </c>
      <c r="U697" s="58">
        <v>0</v>
      </c>
      <c r="V697" s="58">
        <v>0</v>
      </c>
      <c r="W697" s="58">
        <v>0</v>
      </c>
      <c r="X697" s="58">
        <v>0</v>
      </c>
      <c r="Y697" s="58">
        <v>0</v>
      </c>
      <c r="Z697" s="58">
        <v>0</v>
      </c>
      <c r="AA697" s="58">
        <v>0</v>
      </c>
      <c r="AB697" s="58">
        <v>0</v>
      </c>
      <c r="AC697" s="58">
        <v>12</v>
      </c>
      <c r="AD697" s="58">
        <v>0</v>
      </c>
      <c r="AE697" s="58">
        <v>0</v>
      </c>
      <c r="AF697" s="58">
        <v>0</v>
      </c>
      <c r="AG697" s="58" t="str">
        <f>VLOOKUP(BHRAF201920[[#This Row],[OrgID]],'Practice Panel'!$A$14:$F$129,4,FALSE)</f>
        <v>Redbridge</v>
      </c>
      <c r="AH697" s="58" t="str">
        <f>VLOOKUP(BHRAF201920[[#This Row],[OrgID]],'Practice Panel'!$A$14:$F$129,6,FALSE)</f>
        <v>Wanstead &amp; Woodford</v>
      </c>
    </row>
    <row r="698" spans="1:34">
      <c r="A698" s="1" t="s">
        <v>406</v>
      </c>
      <c r="B698" s="57">
        <v>44197</v>
      </c>
      <c r="C698" s="57">
        <v>44202</v>
      </c>
      <c r="D698" s="1" t="s">
        <v>284</v>
      </c>
      <c r="E698" s="58">
        <v>2058</v>
      </c>
      <c r="F698" s="58">
        <v>104</v>
      </c>
      <c r="G698" s="58">
        <v>103</v>
      </c>
      <c r="H698" s="1">
        <v>1</v>
      </c>
      <c r="I698" s="58">
        <v>0</v>
      </c>
      <c r="J698" s="58">
        <v>8</v>
      </c>
      <c r="K698" s="58">
        <v>5</v>
      </c>
      <c r="L698" s="58">
        <v>6</v>
      </c>
      <c r="M698" s="58">
        <v>4</v>
      </c>
      <c r="N698" s="58">
        <v>0</v>
      </c>
      <c r="O698" s="58">
        <v>7</v>
      </c>
      <c r="P698" s="58">
        <v>7</v>
      </c>
      <c r="Q698" s="58">
        <v>7</v>
      </c>
      <c r="R698" s="58">
        <v>7</v>
      </c>
      <c r="S698" s="58">
        <v>1</v>
      </c>
      <c r="T698" s="58">
        <v>0</v>
      </c>
      <c r="U698" s="58">
        <v>5</v>
      </c>
      <c r="V698" s="58">
        <v>5</v>
      </c>
      <c r="W698" s="58">
        <v>7</v>
      </c>
      <c r="X698" s="58">
        <v>7</v>
      </c>
      <c r="Y698" s="58">
        <v>7</v>
      </c>
      <c r="Z698" s="58">
        <v>7</v>
      </c>
      <c r="AA698" s="58">
        <v>7</v>
      </c>
      <c r="AB698" s="58">
        <v>0</v>
      </c>
      <c r="AC698" s="58">
        <v>15</v>
      </c>
      <c r="AD698" s="58">
        <v>4</v>
      </c>
      <c r="AE698" s="58">
        <v>5</v>
      </c>
      <c r="AF698" s="58">
        <v>4</v>
      </c>
      <c r="AG698" s="58" t="str">
        <f>VLOOKUP(BHRAF201920[[#This Row],[OrgID]],'Practice Panel'!$A$14:$F$129,4,FALSE)</f>
        <v>Havering</v>
      </c>
      <c r="AH698" s="58" t="str">
        <f>VLOOKUP(BHRAF201920[[#This Row],[OrgID]],'Practice Panel'!$A$14:$F$129,6,FALSE)</f>
        <v>Havering South</v>
      </c>
    </row>
    <row r="699" spans="1:34">
      <c r="A699" s="1" t="s">
        <v>406</v>
      </c>
      <c r="B699" s="57">
        <v>44197</v>
      </c>
      <c r="C699" s="57">
        <v>44202</v>
      </c>
      <c r="D699" s="1" t="s">
        <v>298</v>
      </c>
      <c r="E699" s="58">
        <v>1035</v>
      </c>
      <c r="F699" s="58">
        <v>68</v>
      </c>
      <c r="G699" s="58">
        <v>68</v>
      </c>
      <c r="H699" s="1">
        <v>0</v>
      </c>
      <c r="I699" s="58">
        <v>0</v>
      </c>
      <c r="J699" s="58">
        <v>9</v>
      </c>
      <c r="K699" s="58">
        <v>9</v>
      </c>
      <c r="L699" s="58">
        <v>9</v>
      </c>
      <c r="M699" s="58">
        <v>9</v>
      </c>
      <c r="N699" s="58">
        <v>0</v>
      </c>
      <c r="O699" s="58">
        <v>9</v>
      </c>
      <c r="P699" s="58">
        <v>9</v>
      </c>
      <c r="Q699" s="58">
        <v>9</v>
      </c>
      <c r="R699" s="58">
        <v>9</v>
      </c>
      <c r="S699" s="58">
        <v>1</v>
      </c>
      <c r="T699" s="58">
        <v>0</v>
      </c>
      <c r="U699" s="58">
        <v>8</v>
      </c>
      <c r="V699" s="58">
        <v>7</v>
      </c>
      <c r="W699" s="58">
        <v>8</v>
      </c>
      <c r="X699" s="58">
        <v>7</v>
      </c>
      <c r="Y699" s="58">
        <v>7</v>
      </c>
      <c r="Z699" s="58">
        <v>7</v>
      </c>
      <c r="AA699" s="58">
        <v>7</v>
      </c>
      <c r="AB699" s="58">
        <v>0</v>
      </c>
      <c r="AC699" s="58">
        <v>9</v>
      </c>
      <c r="AD699" s="58">
        <v>9</v>
      </c>
      <c r="AE699" s="58">
        <v>8</v>
      </c>
      <c r="AF699" s="58">
        <v>4</v>
      </c>
      <c r="AG699" s="58" t="str">
        <f>VLOOKUP(BHRAF201920[[#This Row],[OrgID]],'Practice Panel'!$A$14:$F$129,4,FALSE)</f>
        <v>Havering</v>
      </c>
      <c r="AH699" s="58" t="str">
        <f>VLOOKUP(BHRAF201920[[#This Row],[OrgID]],'Practice Panel'!$A$14:$F$129,6,FALSE)</f>
        <v>Havering South</v>
      </c>
    </row>
    <row r="700" spans="1:34">
      <c r="A700" s="1" t="s">
        <v>406</v>
      </c>
      <c r="B700" s="57">
        <v>44197</v>
      </c>
      <c r="C700" s="57">
        <v>44202</v>
      </c>
      <c r="D700" s="1" t="s">
        <v>266</v>
      </c>
      <c r="E700" s="58">
        <v>3432</v>
      </c>
      <c r="F700" s="58">
        <v>187</v>
      </c>
      <c r="G700" s="58">
        <v>187</v>
      </c>
      <c r="H700" s="1">
        <v>0</v>
      </c>
      <c r="I700" s="58">
        <v>0</v>
      </c>
      <c r="J700" s="58">
        <v>2</v>
      </c>
      <c r="K700" s="58">
        <v>2</v>
      </c>
      <c r="L700" s="58">
        <v>2</v>
      </c>
      <c r="M700" s="58">
        <v>2</v>
      </c>
      <c r="N700" s="58">
        <v>0</v>
      </c>
      <c r="O700" s="58">
        <v>2</v>
      </c>
      <c r="P700" s="58">
        <v>2</v>
      </c>
      <c r="Q700" s="58">
        <v>2</v>
      </c>
      <c r="R700" s="58">
        <v>2</v>
      </c>
      <c r="S700" s="58">
        <v>0</v>
      </c>
      <c r="T700" s="58">
        <v>0</v>
      </c>
      <c r="U700" s="58">
        <v>2</v>
      </c>
      <c r="V700" s="58">
        <v>1</v>
      </c>
      <c r="W700" s="58">
        <v>1</v>
      </c>
      <c r="X700" s="58">
        <v>1</v>
      </c>
      <c r="Y700" s="58">
        <v>1</v>
      </c>
      <c r="Z700" s="58">
        <v>1</v>
      </c>
      <c r="AA700" s="58">
        <v>0</v>
      </c>
      <c r="AB700" s="58">
        <v>0</v>
      </c>
      <c r="AC700" s="58">
        <v>10</v>
      </c>
      <c r="AD700" s="58">
        <v>2</v>
      </c>
      <c r="AE700" s="58">
        <v>1</v>
      </c>
      <c r="AF700" s="58">
        <v>1</v>
      </c>
      <c r="AG700" s="58" t="str">
        <f>VLOOKUP(BHRAF201920[[#This Row],[OrgID]],'Practice Panel'!$A$14:$F$129,4,FALSE)</f>
        <v>Havering</v>
      </c>
      <c r="AH700" s="58" t="str">
        <f>VLOOKUP(BHRAF201920[[#This Row],[OrgID]],'Practice Panel'!$A$14:$F$129,6,FALSE)</f>
        <v>Havering North</v>
      </c>
    </row>
    <row r="701" spans="1:34">
      <c r="A701" s="1" t="s">
        <v>406</v>
      </c>
      <c r="B701" s="57">
        <v>44197</v>
      </c>
      <c r="C701" s="57">
        <v>44202</v>
      </c>
      <c r="D701" s="1" t="s">
        <v>252</v>
      </c>
      <c r="E701" s="58">
        <v>4905</v>
      </c>
      <c r="F701" s="58">
        <v>9</v>
      </c>
      <c r="G701" s="58">
        <v>9</v>
      </c>
      <c r="H701" s="1">
        <v>0</v>
      </c>
      <c r="I701" s="58">
        <v>0</v>
      </c>
      <c r="J701" s="58">
        <v>8</v>
      </c>
      <c r="K701" s="58">
        <v>8</v>
      </c>
      <c r="L701" s="58">
        <v>8</v>
      </c>
      <c r="M701" s="58">
        <v>8</v>
      </c>
      <c r="N701" s="58">
        <v>0</v>
      </c>
      <c r="O701" s="58">
        <v>8</v>
      </c>
      <c r="P701" s="58">
        <v>8</v>
      </c>
      <c r="Q701" s="58">
        <v>8</v>
      </c>
      <c r="R701" s="58">
        <v>8</v>
      </c>
      <c r="S701" s="58">
        <v>1</v>
      </c>
      <c r="T701" s="58">
        <v>0</v>
      </c>
      <c r="U701" s="58">
        <v>8</v>
      </c>
      <c r="V701" s="58">
        <v>5</v>
      </c>
      <c r="W701" s="58">
        <v>7</v>
      </c>
      <c r="X701" s="58">
        <v>6</v>
      </c>
      <c r="Y701" s="58">
        <v>5</v>
      </c>
      <c r="Z701" s="58">
        <v>7</v>
      </c>
      <c r="AA701" s="58">
        <v>1</v>
      </c>
      <c r="AB701" s="58">
        <v>2</v>
      </c>
      <c r="AC701" s="58">
        <v>13</v>
      </c>
      <c r="AD701" s="58">
        <v>8</v>
      </c>
      <c r="AE701" s="58">
        <v>6</v>
      </c>
      <c r="AF701" s="58">
        <v>2</v>
      </c>
      <c r="AG701" s="58" t="str">
        <f>VLOOKUP(BHRAF201920[[#This Row],[OrgID]],'Practice Panel'!$A$14:$F$129,4,FALSE)</f>
        <v>Havering</v>
      </c>
      <c r="AH701" s="58" t="str">
        <f>VLOOKUP(BHRAF201920[[#This Row],[OrgID]],'Practice Panel'!$A$14:$F$129,6,FALSE)</f>
        <v>Havering Marshall</v>
      </c>
    </row>
    <row r="702" spans="1:34">
      <c r="A702" s="1" t="s">
        <v>406</v>
      </c>
      <c r="B702" s="57">
        <v>44197</v>
      </c>
      <c r="C702" s="57">
        <v>44202</v>
      </c>
      <c r="D702" s="1" t="s">
        <v>83</v>
      </c>
      <c r="E702" s="58">
        <v>860</v>
      </c>
      <c r="F702" s="58">
        <v>2</v>
      </c>
      <c r="G702" s="58">
        <v>2</v>
      </c>
      <c r="H702" s="1">
        <v>0</v>
      </c>
      <c r="I702" s="58">
        <v>0</v>
      </c>
      <c r="J702" s="58">
        <v>2</v>
      </c>
      <c r="K702" s="58">
        <v>2</v>
      </c>
      <c r="L702" s="58">
        <v>2</v>
      </c>
      <c r="M702" s="58">
        <v>2</v>
      </c>
      <c r="N702" s="58">
        <v>0</v>
      </c>
      <c r="O702" s="58">
        <v>2</v>
      </c>
      <c r="P702" s="58">
        <v>2</v>
      </c>
      <c r="Q702" s="58">
        <v>2</v>
      </c>
      <c r="R702" s="58">
        <v>2</v>
      </c>
      <c r="S702" s="58">
        <v>0</v>
      </c>
      <c r="T702" s="58">
        <v>0</v>
      </c>
      <c r="U702" s="58">
        <v>2</v>
      </c>
      <c r="V702" s="58">
        <v>2</v>
      </c>
      <c r="W702" s="58">
        <v>2</v>
      </c>
      <c r="X702" s="58">
        <v>2</v>
      </c>
      <c r="Y702" s="58">
        <v>2</v>
      </c>
      <c r="Z702" s="58">
        <v>2</v>
      </c>
      <c r="AA702" s="58">
        <v>1</v>
      </c>
      <c r="AB702" s="58">
        <v>0</v>
      </c>
      <c r="AC702" s="58">
        <v>2</v>
      </c>
      <c r="AD702" s="58">
        <v>2</v>
      </c>
      <c r="AE702" s="58">
        <v>2</v>
      </c>
      <c r="AF702" s="58">
        <v>2</v>
      </c>
      <c r="AG702" s="58" t="str">
        <f>VLOOKUP(BHRAF201920[[#This Row],[OrgID]],'Practice Panel'!$A$14:$F$129,4,FALSE)</f>
        <v>Barking</v>
      </c>
      <c r="AH702" s="58" t="str">
        <f>VLOOKUP(BHRAF201920[[#This Row],[OrgID]],'Practice Panel'!$A$14:$F$129,6,FALSE)</f>
        <v>North</v>
      </c>
    </row>
    <row r="703" spans="1:34">
      <c r="A703" s="1" t="s">
        <v>406</v>
      </c>
      <c r="B703" s="57">
        <v>44197</v>
      </c>
      <c r="C703" s="57">
        <v>44202</v>
      </c>
      <c r="D703" s="1" t="s">
        <v>306</v>
      </c>
      <c r="E703" s="58">
        <v>1185</v>
      </c>
      <c r="F703" s="58">
        <v>9</v>
      </c>
      <c r="G703" s="58">
        <v>9</v>
      </c>
      <c r="H703" s="1">
        <v>0</v>
      </c>
      <c r="I703" s="58">
        <v>0</v>
      </c>
      <c r="J703" s="58">
        <v>10</v>
      </c>
      <c r="K703" s="58">
        <v>10</v>
      </c>
      <c r="L703" s="58">
        <v>10</v>
      </c>
      <c r="M703" s="58">
        <v>9</v>
      </c>
      <c r="N703" s="58">
        <v>0</v>
      </c>
      <c r="O703" s="58">
        <v>10</v>
      </c>
      <c r="P703" s="58">
        <v>10</v>
      </c>
      <c r="Q703" s="58">
        <v>10</v>
      </c>
      <c r="R703" s="58">
        <v>10</v>
      </c>
      <c r="S703" s="58">
        <v>3</v>
      </c>
      <c r="T703" s="58">
        <v>0</v>
      </c>
      <c r="U703" s="58">
        <v>8</v>
      </c>
      <c r="V703" s="58">
        <v>7</v>
      </c>
      <c r="W703" s="58">
        <v>8</v>
      </c>
      <c r="X703" s="58">
        <v>6</v>
      </c>
      <c r="Y703" s="58">
        <v>6</v>
      </c>
      <c r="Z703" s="58">
        <v>6</v>
      </c>
      <c r="AA703" s="58">
        <v>6</v>
      </c>
      <c r="AB703" s="58">
        <v>0</v>
      </c>
      <c r="AC703" s="58">
        <v>11</v>
      </c>
      <c r="AD703" s="58">
        <v>10</v>
      </c>
      <c r="AE703" s="58">
        <v>7</v>
      </c>
      <c r="AF703" s="58">
        <v>3</v>
      </c>
      <c r="AG703" s="58" t="str">
        <f>VLOOKUP(BHRAF201920[[#This Row],[OrgID]],'Practice Panel'!$A$14:$F$129,4,FALSE)</f>
        <v>Havering</v>
      </c>
      <c r="AH703" s="58" t="str">
        <f>VLOOKUP(BHRAF201920[[#This Row],[OrgID]],'Practice Panel'!$A$14:$F$129,6,FALSE)</f>
        <v>Havering South</v>
      </c>
    </row>
    <row r="704" spans="1:34">
      <c r="A704" s="1" t="s">
        <v>406</v>
      </c>
      <c r="B704" s="57">
        <v>44197</v>
      </c>
      <c r="C704" s="57">
        <v>44202</v>
      </c>
      <c r="D704" s="1" t="s">
        <v>256</v>
      </c>
      <c r="E704" s="58">
        <v>890</v>
      </c>
      <c r="F704" s="58">
        <v>14</v>
      </c>
      <c r="G704" s="58">
        <v>14</v>
      </c>
      <c r="H704" s="1">
        <v>0</v>
      </c>
      <c r="I704" s="58">
        <v>0</v>
      </c>
      <c r="J704" s="58">
        <v>1</v>
      </c>
      <c r="K704" s="58">
        <v>1</v>
      </c>
      <c r="L704" s="58">
        <v>1</v>
      </c>
      <c r="M704" s="58">
        <v>1</v>
      </c>
      <c r="N704" s="58">
        <v>0</v>
      </c>
      <c r="O704" s="58">
        <v>1</v>
      </c>
      <c r="P704" s="58">
        <v>1</v>
      </c>
      <c r="Q704" s="58">
        <v>1</v>
      </c>
      <c r="R704" s="58">
        <v>1</v>
      </c>
      <c r="S704" s="58">
        <v>0</v>
      </c>
      <c r="T704" s="58">
        <v>0</v>
      </c>
      <c r="U704" s="58">
        <v>1</v>
      </c>
      <c r="V704" s="58">
        <v>1</v>
      </c>
      <c r="W704" s="58">
        <v>1</v>
      </c>
      <c r="X704" s="58">
        <v>1</v>
      </c>
      <c r="Y704" s="58">
        <v>1</v>
      </c>
      <c r="Z704" s="58">
        <v>1</v>
      </c>
      <c r="AA704" s="58">
        <v>0</v>
      </c>
      <c r="AB704" s="58">
        <v>0</v>
      </c>
      <c r="AC704" s="58">
        <v>4</v>
      </c>
      <c r="AD704" s="58">
        <v>1</v>
      </c>
      <c r="AE704" s="58">
        <v>1</v>
      </c>
      <c r="AF704" s="58">
        <v>1</v>
      </c>
      <c r="AG704" s="58" t="str">
        <f>VLOOKUP(BHRAF201920[[#This Row],[OrgID]],'Practice Panel'!$A$14:$F$129,4,FALSE)</f>
        <v>Havering</v>
      </c>
      <c r="AH704" s="58" t="str">
        <f>VLOOKUP(BHRAF201920[[#This Row],[OrgID]],'Practice Panel'!$A$14:$F$129,6,FALSE)</f>
        <v>Havering North</v>
      </c>
    </row>
    <row r="705" spans="1:34">
      <c r="A705" s="1" t="s">
        <v>406</v>
      </c>
      <c r="B705" s="57">
        <v>44197</v>
      </c>
      <c r="C705" s="57">
        <v>44202</v>
      </c>
      <c r="D705" s="1" t="s">
        <v>364</v>
      </c>
      <c r="E705" s="58">
        <v>3797</v>
      </c>
      <c r="F705" s="58">
        <v>22</v>
      </c>
      <c r="G705" s="58">
        <v>21</v>
      </c>
      <c r="H705" s="1">
        <v>1</v>
      </c>
      <c r="I705" s="58">
        <v>0</v>
      </c>
      <c r="J705" s="58">
        <v>10</v>
      </c>
      <c r="K705" s="58">
        <v>7</v>
      </c>
      <c r="L705" s="58">
        <v>8</v>
      </c>
      <c r="M705" s="58">
        <v>10</v>
      </c>
      <c r="N705" s="58">
        <v>0</v>
      </c>
      <c r="O705" s="58">
        <v>10</v>
      </c>
      <c r="P705" s="58">
        <v>10</v>
      </c>
      <c r="Q705" s="58">
        <v>10</v>
      </c>
      <c r="R705" s="58">
        <v>10</v>
      </c>
      <c r="S705" s="58">
        <v>0</v>
      </c>
      <c r="T705" s="58">
        <v>0</v>
      </c>
      <c r="U705" s="58">
        <v>10</v>
      </c>
      <c r="V705" s="58">
        <v>10</v>
      </c>
      <c r="W705" s="58">
        <v>9</v>
      </c>
      <c r="X705" s="58">
        <v>9</v>
      </c>
      <c r="Y705" s="58">
        <v>5</v>
      </c>
      <c r="Z705" s="58">
        <v>9</v>
      </c>
      <c r="AA705" s="58">
        <v>6</v>
      </c>
      <c r="AB705" s="58">
        <v>2</v>
      </c>
      <c r="AC705" s="58">
        <v>16</v>
      </c>
      <c r="AD705" s="58">
        <v>5</v>
      </c>
      <c r="AE705" s="58">
        <v>10</v>
      </c>
      <c r="AF705" s="58">
        <v>6</v>
      </c>
      <c r="AG705" s="58" t="str">
        <f>VLOOKUP(BHRAF201920[[#This Row],[OrgID]],'Practice Panel'!$A$14:$F$129,4,FALSE)</f>
        <v>Redbridge</v>
      </c>
      <c r="AH705" s="58" t="str">
        <f>VLOOKUP(BHRAF201920[[#This Row],[OrgID]],'Practice Panel'!$A$14:$F$129,6,FALSE)</f>
        <v>Wanstead &amp; Woodford</v>
      </c>
    </row>
    <row r="706" spans="1:34">
      <c r="A706" s="1" t="s">
        <v>406</v>
      </c>
      <c r="B706" s="57">
        <v>44197</v>
      </c>
      <c r="C706" s="57">
        <v>44202</v>
      </c>
      <c r="D706" s="1" t="s">
        <v>42</v>
      </c>
      <c r="E706" s="58">
        <v>1177</v>
      </c>
      <c r="F706" s="58">
        <v>49</v>
      </c>
      <c r="G706" s="58">
        <v>49</v>
      </c>
      <c r="H706" s="1">
        <v>0</v>
      </c>
      <c r="I706" s="58">
        <v>0</v>
      </c>
      <c r="J706" s="58">
        <v>0</v>
      </c>
      <c r="K706" s="58">
        <v>0</v>
      </c>
      <c r="L706" s="58">
        <v>0</v>
      </c>
      <c r="M706" s="58">
        <v>0</v>
      </c>
      <c r="N706" s="58">
        <v>0</v>
      </c>
      <c r="O706" s="58">
        <v>0</v>
      </c>
      <c r="P706" s="58">
        <v>0</v>
      </c>
      <c r="Q706" s="58">
        <v>0</v>
      </c>
      <c r="R706" s="58">
        <v>0</v>
      </c>
      <c r="S706" s="58">
        <v>1</v>
      </c>
      <c r="T706" s="58">
        <v>0</v>
      </c>
      <c r="U706" s="58">
        <v>1</v>
      </c>
      <c r="V706" s="58">
        <v>0</v>
      </c>
      <c r="W706" s="58">
        <v>0</v>
      </c>
      <c r="X706" s="58">
        <v>0</v>
      </c>
      <c r="Y706" s="58">
        <v>0</v>
      </c>
      <c r="Z706" s="58">
        <v>0</v>
      </c>
      <c r="AA706" s="58">
        <v>0</v>
      </c>
      <c r="AB706" s="58">
        <v>0</v>
      </c>
      <c r="AC706" s="58">
        <v>6</v>
      </c>
      <c r="AD706" s="58">
        <v>0</v>
      </c>
      <c r="AE706" s="58">
        <v>0</v>
      </c>
      <c r="AF706" s="58">
        <v>0</v>
      </c>
      <c r="AG706" s="58" t="str">
        <f>VLOOKUP(BHRAF201920[[#This Row],[OrgID]],'Practice Panel'!$A$14:$F$129,4,FALSE)</f>
        <v>Barking</v>
      </c>
      <c r="AH706" s="58" t="str">
        <f>VLOOKUP(BHRAF201920[[#This Row],[OrgID]],'Practice Panel'!$A$14:$F$129,6,FALSE)</f>
        <v>East One</v>
      </c>
    </row>
    <row r="707" spans="1:34">
      <c r="A707" s="1" t="s">
        <v>406</v>
      </c>
      <c r="B707" s="57">
        <v>44197</v>
      </c>
      <c r="C707" s="57">
        <v>44202</v>
      </c>
      <c r="D707" s="1" t="s">
        <v>26</v>
      </c>
      <c r="E707" s="58">
        <v>2040</v>
      </c>
      <c r="F707" s="58">
        <v>118</v>
      </c>
      <c r="G707" s="58">
        <v>118</v>
      </c>
      <c r="H707" s="1">
        <v>0</v>
      </c>
      <c r="I707" s="58">
        <v>0</v>
      </c>
      <c r="J707" s="58">
        <v>1</v>
      </c>
      <c r="K707" s="58">
        <v>1</v>
      </c>
      <c r="L707" s="58">
        <v>1</v>
      </c>
      <c r="M707" s="58">
        <v>1</v>
      </c>
      <c r="N707" s="58">
        <v>0</v>
      </c>
      <c r="O707" s="58">
        <v>1</v>
      </c>
      <c r="P707" s="58">
        <v>1</v>
      </c>
      <c r="Q707" s="58">
        <v>1</v>
      </c>
      <c r="R707" s="58">
        <v>0</v>
      </c>
      <c r="S707" s="58">
        <v>1</v>
      </c>
      <c r="T707" s="58">
        <v>0</v>
      </c>
      <c r="U707" s="58">
        <v>1</v>
      </c>
      <c r="V707" s="58">
        <v>0</v>
      </c>
      <c r="W707" s="58">
        <v>0</v>
      </c>
      <c r="X707" s="58">
        <v>0</v>
      </c>
      <c r="Y707" s="58">
        <v>0</v>
      </c>
      <c r="Z707" s="58">
        <v>0</v>
      </c>
      <c r="AA707" s="58">
        <v>0</v>
      </c>
      <c r="AB707" s="58">
        <v>0</v>
      </c>
      <c r="AC707" s="58">
        <v>7</v>
      </c>
      <c r="AD707" s="58">
        <v>0</v>
      </c>
      <c r="AE707" s="58">
        <v>0</v>
      </c>
      <c r="AF707" s="58">
        <v>0</v>
      </c>
      <c r="AG707" s="58" t="str">
        <f>VLOOKUP(BHRAF201920[[#This Row],[OrgID]],'Practice Panel'!$A$14:$F$129,4,FALSE)</f>
        <v>Barking</v>
      </c>
      <c r="AH707" s="58" t="str">
        <f>VLOOKUP(BHRAF201920[[#This Row],[OrgID]],'Practice Panel'!$A$14:$F$129,6,FALSE)</f>
        <v>East</v>
      </c>
    </row>
    <row r="708" spans="1:34">
      <c r="A708" s="1" t="s">
        <v>406</v>
      </c>
      <c r="B708" s="57">
        <v>44197</v>
      </c>
      <c r="C708" s="57">
        <v>44202</v>
      </c>
      <c r="D708" s="1" t="s">
        <v>254</v>
      </c>
      <c r="E708" s="58">
        <v>8223</v>
      </c>
      <c r="F708" s="58">
        <v>193</v>
      </c>
      <c r="G708" s="58">
        <v>191</v>
      </c>
      <c r="H708" s="1">
        <v>2</v>
      </c>
      <c r="I708" s="58">
        <v>0</v>
      </c>
      <c r="J708" s="58">
        <v>1</v>
      </c>
      <c r="K708" s="58">
        <v>1</v>
      </c>
      <c r="L708" s="58">
        <v>1</v>
      </c>
      <c r="M708" s="58">
        <v>1</v>
      </c>
      <c r="N708" s="58">
        <v>0</v>
      </c>
      <c r="O708" s="58">
        <v>1</v>
      </c>
      <c r="P708" s="58">
        <v>1</v>
      </c>
      <c r="Q708" s="58">
        <v>1</v>
      </c>
      <c r="R708" s="58">
        <v>1</v>
      </c>
      <c r="S708" s="58">
        <v>1</v>
      </c>
      <c r="T708" s="58">
        <v>0</v>
      </c>
      <c r="U708" s="58">
        <v>3</v>
      </c>
      <c r="V708" s="58">
        <v>1</v>
      </c>
      <c r="W708" s="58">
        <v>1</v>
      </c>
      <c r="X708" s="58">
        <v>1</v>
      </c>
      <c r="Y708" s="58">
        <v>1</v>
      </c>
      <c r="Z708" s="58">
        <v>1</v>
      </c>
      <c r="AA708" s="58">
        <v>1</v>
      </c>
      <c r="AB708" s="58">
        <v>1</v>
      </c>
      <c r="AC708" s="58">
        <v>35</v>
      </c>
      <c r="AD708" s="58">
        <v>1</v>
      </c>
      <c r="AE708" s="58">
        <v>1</v>
      </c>
      <c r="AF708" s="58">
        <v>0</v>
      </c>
      <c r="AG708" s="58" t="str">
        <f>VLOOKUP(BHRAF201920[[#This Row],[OrgID]],'Practice Panel'!$A$14:$F$129,4,FALSE)</f>
        <v>Havering</v>
      </c>
      <c r="AH708" s="58" t="str">
        <f>VLOOKUP(BHRAF201920[[#This Row],[OrgID]],'Practice Panel'!$A$14:$F$129,6,FALSE)</f>
        <v>Havering Marshall</v>
      </c>
    </row>
    <row r="709" spans="1:34">
      <c r="A709" s="1" t="s">
        <v>406</v>
      </c>
      <c r="B709" s="57">
        <v>44197</v>
      </c>
      <c r="C709" s="57">
        <v>44202</v>
      </c>
      <c r="D709" s="1" t="s">
        <v>250</v>
      </c>
      <c r="E709" s="58">
        <v>5365</v>
      </c>
      <c r="F709" s="58">
        <v>95</v>
      </c>
      <c r="G709" s="58">
        <v>93</v>
      </c>
      <c r="H709" s="1">
        <v>2</v>
      </c>
      <c r="I709" s="58">
        <v>1</v>
      </c>
      <c r="J709" s="58">
        <v>0</v>
      </c>
      <c r="K709" s="58">
        <v>0</v>
      </c>
      <c r="L709" s="58">
        <v>0</v>
      </c>
      <c r="M709" s="58">
        <v>0</v>
      </c>
      <c r="N709" s="58">
        <v>0</v>
      </c>
      <c r="O709" s="58">
        <v>0</v>
      </c>
      <c r="P709" s="58">
        <v>0</v>
      </c>
      <c r="Q709" s="58">
        <v>0</v>
      </c>
      <c r="R709" s="58">
        <v>0</v>
      </c>
      <c r="S709" s="58">
        <v>2</v>
      </c>
      <c r="T709" s="58">
        <v>0</v>
      </c>
      <c r="U709" s="58">
        <v>1</v>
      </c>
      <c r="V709" s="58">
        <v>0</v>
      </c>
      <c r="W709" s="58">
        <v>0</v>
      </c>
      <c r="X709" s="58">
        <v>0</v>
      </c>
      <c r="Y709" s="58">
        <v>0</v>
      </c>
      <c r="Z709" s="58">
        <v>0</v>
      </c>
      <c r="AA709" s="58">
        <v>0</v>
      </c>
      <c r="AB709" s="58">
        <v>0</v>
      </c>
      <c r="AC709" s="58">
        <v>28</v>
      </c>
      <c r="AD709" s="58">
        <v>0</v>
      </c>
      <c r="AE709" s="58">
        <v>0</v>
      </c>
      <c r="AF709" s="58">
        <v>0</v>
      </c>
      <c r="AG709" s="58" t="str">
        <f>VLOOKUP(BHRAF201920[[#This Row],[OrgID]],'Practice Panel'!$A$14:$F$129,4,FALSE)</f>
        <v>Havering</v>
      </c>
      <c r="AH709" s="58" t="str">
        <f>VLOOKUP(BHRAF201920[[#This Row],[OrgID]],'Practice Panel'!$A$14:$F$129,6,FALSE)</f>
        <v>Havering Marshall</v>
      </c>
    </row>
    <row r="710" spans="1:34">
      <c r="A710" s="1" t="s">
        <v>406</v>
      </c>
      <c r="B710" s="57">
        <v>44197</v>
      </c>
      <c r="C710" s="57">
        <v>44202</v>
      </c>
      <c r="D710" s="1" t="s">
        <v>292</v>
      </c>
      <c r="E710" s="58">
        <v>2466</v>
      </c>
      <c r="F710" s="58">
        <v>64</v>
      </c>
      <c r="G710" s="58">
        <v>62</v>
      </c>
      <c r="H710" s="1">
        <v>2</v>
      </c>
      <c r="I710" s="58">
        <v>1</v>
      </c>
      <c r="J710" s="58">
        <v>5</v>
      </c>
      <c r="K710" s="58">
        <v>4</v>
      </c>
      <c r="L710" s="58">
        <v>4</v>
      </c>
      <c r="M710" s="58">
        <v>5</v>
      </c>
      <c r="N710" s="58">
        <v>0</v>
      </c>
      <c r="O710" s="58">
        <v>5</v>
      </c>
      <c r="P710" s="58">
        <v>3</v>
      </c>
      <c r="Q710" s="58">
        <v>3</v>
      </c>
      <c r="R710" s="58">
        <v>4</v>
      </c>
      <c r="S710" s="58">
        <v>1</v>
      </c>
      <c r="T710" s="58">
        <v>0</v>
      </c>
      <c r="U710" s="58">
        <v>2</v>
      </c>
      <c r="V710" s="58">
        <v>1</v>
      </c>
      <c r="W710" s="58">
        <v>4</v>
      </c>
      <c r="X710" s="58">
        <v>4</v>
      </c>
      <c r="Y710" s="58">
        <v>4</v>
      </c>
      <c r="Z710" s="58">
        <v>4</v>
      </c>
      <c r="AA710" s="58">
        <v>0</v>
      </c>
      <c r="AB710" s="58">
        <v>2</v>
      </c>
      <c r="AC710" s="58">
        <v>13</v>
      </c>
      <c r="AD710" s="58">
        <v>2</v>
      </c>
      <c r="AE710" s="58">
        <v>2</v>
      </c>
      <c r="AF710" s="58">
        <v>0</v>
      </c>
      <c r="AG710" s="58" t="str">
        <f>VLOOKUP(BHRAF201920[[#This Row],[OrgID]],'Practice Panel'!$A$14:$F$129,4,FALSE)</f>
        <v>Havering</v>
      </c>
      <c r="AH710" s="58" t="str">
        <f>VLOOKUP(BHRAF201920[[#This Row],[OrgID]],'Practice Panel'!$A$14:$F$129,6,FALSE)</f>
        <v>Havering South</v>
      </c>
    </row>
    <row r="711" spans="1:34">
      <c r="A711" s="1" t="s">
        <v>406</v>
      </c>
      <c r="B711" s="57">
        <v>44197</v>
      </c>
      <c r="C711" s="57">
        <v>44202</v>
      </c>
      <c r="D711" s="1" t="s">
        <v>36</v>
      </c>
      <c r="E711" s="58">
        <v>2858</v>
      </c>
      <c r="F711" s="58">
        <v>47</v>
      </c>
      <c r="G711" s="58">
        <v>47</v>
      </c>
      <c r="H711" s="1">
        <v>0</v>
      </c>
      <c r="I711" s="58">
        <v>0</v>
      </c>
      <c r="J711" s="58">
        <v>5</v>
      </c>
      <c r="K711" s="58">
        <v>5</v>
      </c>
      <c r="L711" s="58">
        <v>5</v>
      </c>
      <c r="M711" s="58">
        <v>5</v>
      </c>
      <c r="N711" s="58">
        <v>0</v>
      </c>
      <c r="O711" s="58">
        <v>5</v>
      </c>
      <c r="P711" s="58">
        <v>5</v>
      </c>
      <c r="Q711" s="58">
        <v>5</v>
      </c>
      <c r="R711" s="58">
        <v>4</v>
      </c>
      <c r="S711" s="58">
        <v>1</v>
      </c>
      <c r="T711" s="58">
        <v>0</v>
      </c>
      <c r="U711" s="58">
        <v>4</v>
      </c>
      <c r="V711" s="58">
        <v>1</v>
      </c>
      <c r="W711" s="58">
        <v>4</v>
      </c>
      <c r="X711" s="58">
        <v>3</v>
      </c>
      <c r="Y711" s="58">
        <v>3</v>
      </c>
      <c r="Z711" s="58">
        <v>3</v>
      </c>
      <c r="AA711" s="58">
        <v>0</v>
      </c>
      <c r="AB711" s="58">
        <v>1</v>
      </c>
      <c r="AC711" s="58">
        <v>7</v>
      </c>
      <c r="AD711" s="58">
        <v>4</v>
      </c>
      <c r="AE711" s="58">
        <v>1</v>
      </c>
      <c r="AF711" s="58">
        <v>0</v>
      </c>
      <c r="AG711" s="58" t="str">
        <f>VLOOKUP(BHRAF201920[[#This Row],[OrgID]],'Practice Panel'!$A$14:$F$129,4,FALSE)</f>
        <v>Barking</v>
      </c>
      <c r="AH711" s="58" t="str">
        <f>VLOOKUP(BHRAF201920[[#This Row],[OrgID]],'Practice Panel'!$A$14:$F$129,6,FALSE)</f>
        <v>East One</v>
      </c>
    </row>
    <row r="712" spans="1:34">
      <c r="A712" s="1" t="s">
        <v>406</v>
      </c>
      <c r="B712" s="57">
        <v>44197</v>
      </c>
      <c r="C712" s="57">
        <v>44202</v>
      </c>
      <c r="D712" s="1" t="s">
        <v>62</v>
      </c>
      <c r="E712" s="58">
        <v>1182</v>
      </c>
      <c r="F712" s="58">
        <v>11</v>
      </c>
      <c r="G712" s="58">
        <v>11</v>
      </c>
      <c r="H712" s="1">
        <v>0</v>
      </c>
      <c r="I712" s="58">
        <v>0</v>
      </c>
      <c r="J712" s="58">
        <v>0</v>
      </c>
      <c r="K712" s="58">
        <v>0</v>
      </c>
      <c r="L712" s="58">
        <v>0</v>
      </c>
      <c r="M712" s="58">
        <v>0</v>
      </c>
      <c r="N712" s="58">
        <v>0</v>
      </c>
      <c r="O712" s="58">
        <v>0</v>
      </c>
      <c r="P712" s="58">
        <v>0</v>
      </c>
      <c r="Q712" s="58">
        <v>0</v>
      </c>
      <c r="R712" s="58">
        <v>0</v>
      </c>
      <c r="S712" s="58">
        <v>1</v>
      </c>
      <c r="T712" s="58">
        <v>0</v>
      </c>
      <c r="U712" s="58">
        <v>0</v>
      </c>
      <c r="V712" s="58">
        <v>0</v>
      </c>
      <c r="W712" s="58">
        <v>0</v>
      </c>
      <c r="X712" s="58">
        <v>0</v>
      </c>
      <c r="Y712" s="58">
        <v>0</v>
      </c>
      <c r="Z712" s="58">
        <v>0</v>
      </c>
      <c r="AA712" s="58">
        <v>0</v>
      </c>
      <c r="AB712" s="58">
        <v>0</v>
      </c>
      <c r="AC712" s="58">
        <v>4</v>
      </c>
      <c r="AD712" s="58">
        <v>0</v>
      </c>
      <c r="AE712" s="58">
        <v>0</v>
      </c>
      <c r="AF712" s="58">
        <v>0</v>
      </c>
      <c r="AG712" s="58" t="str">
        <f>VLOOKUP(BHRAF201920[[#This Row],[OrgID]],'Practice Panel'!$A$14:$F$129,4,FALSE)</f>
        <v>Barking</v>
      </c>
      <c r="AH712" s="58" t="str">
        <f>VLOOKUP(BHRAF201920[[#This Row],[OrgID]],'Practice Panel'!$A$14:$F$129,6,FALSE)</f>
        <v>West One</v>
      </c>
    </row>
    <row r="713" spans="1:34">
      <c r="A713" s="1" t="s">
        <v>406</v>
      </c>
      <c r="B713" s="57">
        <v>44197</v>
      </c>
      <c r="C713" s="57">
        <v>44202</v>
      </c>
      <c r="D713" s="1" t="s">
        <v>368</v>
      </c>
      <c r="E713" s="58">
        <v>906</v>
      </c>
      <c r="F713" s="58">
        <v>40</v>
      </c>
      <c r="G713" s="58">
        <v>38</v>
      </c>
      <c r="H713" s="1">
        <v>2</v>
      </c>
      <c r="I713" s="58">
        <v>2</v>
      </c>
      <c r="J713" s="58">
        <v>6</v>
      </c>
      <c r="K713" s="58">
        <v>3</v>
      </c>
      <c r="L713" s="58">
        <v>3</v>
      </c>
      <c r="M713" s="58">
        <v>4</v>
      </c>
      <c r="N713" s="58">
        <v>0</v>
      </c>
      <c r="O713" s="58">
        <v>6</v>
      </c>
      <c r="P713" s="58">
        <v>0</v>
      </c>
      <c r="Q713" s="58">
        <v>3</v>
      </c>
      <c r="R713" s="58">
        <v>6</v>
      </c>
      <c r="S713" s="58">
        <v>2</v>
      </c>
      <c r="T713" s="58">
        <v>0</v>
      </c>
      <c r="U713" s="58">
        <v>3</v>
      </c>
      <c r="V713" s="58">
        <v>1</v>
      </c>
      <c r="W713" s="58">
        <v>4</v>
      </c>
      <c r="X713" s="58">
        <v>2</v>
      </c>
      <c r="Y713" s="58">
        <v>2</v>
      </c>
      <c r="Z713" s="58">
        <v>2</v>
      </c>
      <c r="AA713" s="58">
        <v>0</v>
      </c>
      <c r="AB713" s="58">
        <v>0</v>
      </c>
      <c r="AC713" s="58">
        <v>7</v>
      </c>
      <c r="AD713" s="58">
        <v>1</v>
      </c>
      <c r="AE713" s="58">
        <v>2</v>
      </c>
      <c r="AF713" s="58">
        <v>0</v>
      </c>
      <c r="AG713" s="58" t="str">
        <f>VLOOKUP(BHRAF201920[[#This Row],[OrgID]],'Practice Panel'!$A$14:$F$129,4,FALSE)</f>
        <v>Redbridge</v>
      </c>
      <c r="AH713" s="58" t="str">
        <f>VLOOKUP(BHRAF201920[[#This Row],[OrgID]],'Practice Panel'!$A$14:$F$129,6,FALSE)</f>
        <v>Wanstead &amp; Woodford</v>
      </c>
    </row>
    <row r="714" spans="1:34">
      <c r="A714" s="1" t="s">
        <v>406</v>
      </c>
      <c r="B714" s="57">
        <v>44197</v>
      </c>
      <c r="C714" s="57">
        <v>44202</v>
      </c>
      <c r="D714" s="1" t="s">
        <v>276</v>
      </c>
      <c r="E714" s="58">
        <v>13071</v>
      </c>
      <c r="F714" s="58">
        <v>13</v>
      </c>
      <c r="G714" s="58">
        <v>13</v>
      </c>
      <c r="H714" s="1">
        <v>0</v>
      </c>
      <c r="I714" s="58">
        <v>0</v>
      </c>
      <c r="J714" s="58">
        <v>3</v>
      </c>
      <c r="K714" s="58">
        <v>2</v>
      </c>
      <c r="L714" s="58">
        <v>2</v>
      </c>
      <c r="M714" s="58">
        <v>3</v>
      </c>
      <c r="N714" s="58">
        <v>0</v>
      </c>
      <c r="O714" s="58">
        <v>3</v>
      </c>
      <c r="P714" s="58">
        <v>1</v>
      </c>
      <c r="Q714" s="58">
        <v>2</v>
      </c>
      <c r="R714" s="58">
        <v>3</v>
      </c>
      <c r="S714" s="58">
        <v>1</v>
      </c>
      <c r="T714" s="58">
        <v>1</v>
      </c>
      <c r="U714" s="58">
        <v>1</v>
      </c>
      <c r="V714" s="58">
        <v>0</v>
      </c>
      <c r="W714" s="58">
        <v>2</v>
      </c>
      <c r="X714" s="58">
        <v>2</v>
      </c>
      <c r="Y714" s="58">
        <v>2</v>
      </c>
      <c r="Z714" s="58">
        <v>2</v>
      </c>
      <c r="AA714" s="58">
        <v>0</v>
      </c>
      <c r="AB714" s="58">
        <v>0</v>
      </c>
      <c r="AC714" s="58">
        <v>5</v>
      </c>
      <c r="AD714" s="58">
        <v>2</v>
      </c>
      <c r="AE714" s="58">
        <v>0</v>
      </c>
      <c r="AF714" s="58">
        <v>0</v>
      </c>
      <c r="AG714" s="58" t="str">
        <f>VLOOKUP(BHRAF201920[[#This Row],[OrgID]],'Practice Panel'!$A$14:$F$129,4,FALSE)</f>
        <v>Havering</v>
      </c>
      <c r="AH714" s="58" t="str">
        <f>VLOOKUP(BHRAF201920[[#This Row],[OrgID]],'Practice Panel'!$A$14:$F$129,6,FALSE)</f>
        <v>Havering North</v>
      </c>
    </row>
    <row r="715" spans="1:34">
      <c r="A715" s="1" t="s">
        <v>406</v>
      </c>
      <c r="B715" s="57">
        <v>44197</v>
      </c>
      <c r="C715" s="57">
        <v>44202</v>
      </c>
      <c r="D715" s="1" t="s">
        <v>370</v>
      </c>
      <c r="E715" s="58">
        <v>3819</v>
      </c>
      <c r="F715" s="58">
        <v>70</v>
      </c>
      <c r="G715" s="58">
        <v>68</v>
      </c>
      <c r="H715" s="1">
        <v>2</v>
      </c>
      <c r="I715" s="58">
        <v>1</v>
      </c>
      <c r="J715" s="58">
        <v>10</v>
      </c>
      <c r="K715" s="58">
        <v>6</v>
      </c>
      <c r="L715" s="58">
        <v>8</v>
      </c>
      <c r="M715" s="58">
        <v>6</v>
      </c>
      <c r="N715" s="58">
        <v>0</v>
      </c>
      <c r="O715" s="58">
        <v>10</v>
      </c>
      <c r="P715" s="58">
        <v>8</v>
      </c>
      <c r="Q715" s="58">
        <v>9</v>
      </c>
      <c r="R715" s="58">
        <v>10</v>
      </c>
      <c r="S715" s="58">
        <v>3</v>
      </c>
      <c r="T715" s="58">
        <v>0</v>
      </c>
      <c r="U715" s="58">
        <v>4</v>
      </c>
      <c r="V715" s="58">
        <v>4</v>
      </c>
      <c r="W715" s="58">
        <v>9</v>
      </c>
      <c r="X715" s="58">
        <v>9</v>
      </c>
      <c r="Y715" s="58">
        <v>9</v>
      </c>
      <c r="Z715" s="58">
        <v>9</v>
      </c>
      <c r="AA715" s="58">
        <v>9</v>
      </c>
      <c r="AB715" s="58">
        <v>2</v>
      </c>
      <c r="AC715" s="58">
        <v>12</v>
      </c>
      <c r="AD715" s="58">
        <v>6</v>
      </c>
      <c r="AE715" s="58">
        <v>4</v>
      </c>
      <c r="AF715" s="58">
        <v>0</v>
      </c>
      <c r="AG715" s="58" t="str">
        <f>VLOOKUP(BHRAF201920[[#This Row],[OrgID]],'Practice Panel'!$A$14:$F$129,4,FALSE)</f>
        <v>Redbridge</v>
      </c>
      <c r="AH715" s="58" t="str">
        <f>VLOOKUP(BHRAF201920[[#This Row],[OrgID]],'Practice Panel'!$A$14:$F$129,6,FALSE)</f>
        <v>Wanstead &amp; Woodford</v>
      </c>
    </row>
    <row r="716" spans="1:34">
      <c r="A716" s="1" t="s">
        <v>406</v>
      </c>
      <c r="B716" s="57">
        <v>44197</v>
      </c>
      <c r="C716" s="57">
        <v>44202</v>
      </c>
      <c r="D716" s="1" t="s">
        <v>380</v>
      </c>
      <c r="E716" s="58">
        <v>2685</v>
      </c>
      <c r="F716" s="58">
        <v>130</v>
      </c>
      <c r="G716" s="58">
        <v>127</v>
      </c>
      <c r="H716" s="1">
        <v>3</v>
      </c>
      <c r="I716" s="58">
        <v>1</v>
      </c>
      <c r="J716" s="58">
        <v>2</v>
      </c>
      <c r="K716" s="58">
        <v>1</v>
      </c>
      <c r="L716" s="58">
        <v>2</v>
      </c>
      <c r="M716" s="58">
        <v>1</v>
      </c>
      <c r="N716" s="58">
        <v>0</v>
      </c>
      <c r="O716" s="58">
        <v>2</v>
      </c>
      <c r="P716" s="58">
        <v>2</v>
      </c>
      <c r="Q716" s="58">
        <v>0</v>
      </c>
      <c r="R716" s="58">
        <v>2</v>
      </c>
      <c r="S716" s="58">
        <v>3</v>
      </c>
      <c r="T716" s="58">
        <v>2</v>
      </c>
      <c r="U716" s="58">
        <v>2</v>
      </c>
      <c r="V716" s="58">
        <v>0</v>
      </c>
      <c r="W716" s="58">
        <v>2</v>
      </c>
      <c r="X716" s="58">
        <v>2</v>
      </c>
      <c r="Y716" s="58">
        <v>2</v>
      </c>
      <c r="Z716" s="58">
        <v>2</v>
      </c>
      <c r="AA716" s="58">
        <v>2</v>
      </c>
      <c r="AB716" s="58">
        <v>1</v>
      </c>
      <c r="AC716" s="58">
        <v>13</v>
      </c>
      <c r="AD716" s="58">
        <v>1</v>
      </c>
      <c r="AE716" s="58">
        <v>0</v>
      </c>
      <c r="AF716" s="58">
        <v>0</v>
      </c>
      <c r="AG716" s="58" t="str">
        <f>VLOOKUP(BHRAF201920[[#This Row],[OrgID]],'Practice Panel'!$A$14:$F$129,4,FALSE)</f>
        <v>Redbridge</v>
      </c>
      <c r="AH716" s="58" t="str">
        <f>VLOOKUP(BHRAF201920[[#This Row],[OrgID]],'Practice Panel'!$A$14:$F$129,6,FALSE)</f>
        <v>Wanstead &amp; Woodford</v>
      </c>
    </row>
    <row r="717" spans="1:34">
      <c r="A717" s="1" t="s">
        <v>406</v>
      </c>
      <c r="B717" s="57">
        <v>44197</v>
      </c>
      <c r="C717" s="57">
        <v>44202</v>
      </c>
      <c r="D717" s="1" t="s">
        <v>374</v>
      </c>
      <c r="E717" s="58">
        <v>3908</v>
      </c>
      <c r="F717" s="58">
        <v>108</v>
      </c>
      <c r="G717" s="58">
        <v>107</v>
      </c>
      <c r="H717" s="1">
        <v>1</v>
      </c>
      <c r="I717" s="58">
        <v>0</v>
      </c>
      <c r="J717" s="58">
        <v>0</v>
      </c>
      <c r="K717" s="58">
        <v>0</v>
      </c>
      <c r="L717" s="58">
        <v>0</v>
      </c>
      <c r="M717" s="58">
        <v>0</v>
      </c>
      <c r="N717" s="58">
        <v>0</v>
      </c>
      <c r="O717" s="58">
        <v>0</v>
      </c>
      <c r="P717" s="58">
        <v>0</v>
      </c>
      <c r="Q717" s="58">
        <v>0</v>
      </c>
      <c r="R717" s="58">
        <v>0</v>
      </c>
      <c r="S717" s="58">
        <v>1</v>
      </c>
      <c r="T717" s="58">
        <v>0</v>
      </c>
      <c r="U717" s="58">
        <v>0</v>
      </c>
      <c r="V717" s="58">
        <v>0</v>
      </c>
      <c r="W717" s="58">
        <v>0</v>
      </c>
      <c r="X717" s="58">
        <v>0</v>
      </c>
      <c r="Y717" s="58">
        <v>0</v>
      </c>
      <c r="Z717" s="58">
        <v>0</v>
      </c>
      <c r="AA717" s="58">
        <v>0</v>
      </c>
      <c r="AB717" s="58">
        <v>0</v>
      </c>
      <c r="AC717" s="58">
        <v>5</v>
      </c>
      <c r="AD717" s="58">
        <v>0</v>
      </c>
      <c r="AE717" s="58">
        <v>0</v>
      </c>
      <c r="AF717" s="58">
        <v>0</v>
      </c>
      <c r="AG717" s="58" t="str">
        <f>VLOOKUP(BHRAF201920[[#This Row],[OrgID]],'Practice Panel'!$A$14:$F$129,4,FALSE)</f>
        <v>Redbridge</v>
      </c>
      <c r="AH717" s="58" t="str">
        <f>VLOOKUP(BHRAF201920[[#This Row],[OrgID]],'Practice Panel'!$A$14:$F$129,6,FALSE)</f>
        <v>Wanstead &amp; Woodford</v>
      </c>
    </row>
    <row r="718" spans="1:34">
      <c r="A718" s="1" t="s">
        <v>406</v>
      </c>
      <c r="B718" s="57">
        <v>44197</v>
      </c>
      <c r="C718" s="57">
        <v>44202</v>
      </c>
      <c r="D718" s="1" t="s">
        <v>322</v>
      </c>
      <c r="E718" s="58">
        <v>986</v>
      </c>
      <c r="F718" s="58">
        <v>16</v>
      </c>
      <c r="G718" s="58">
        <v>16</v>
      </c>
      <c r="H718" s="1">
        <v>0</v>
      </c>
      <c r="I718" s="58">
        <v>0</v>
      </c>
      <c r="J718" s="58">
        <v>2</v>
      </c>
      <c r="K718" s="58">
        <v>2</v>
      </c>
      <c r="L718" s="58">
        <v>2</v>
      </c>
      <c r="M718" s="58">
        <v>2</v>
      </c>
      <c r="N718" s="58">
        <v>0</v>
      </c>
      <c r="O718" s="58">
        <v>2</v>
      </c>
      <c r="P718" s="58">
        <v>2</v>
      </c>
      <c r="Q718" s="58">
        <v>2</v>
      </c>
      <c r="R718" s="58">
        <v>2</v>
      </c>
      <c r="S718" s="58">
        <v>1</v>
      </c>
      <c r="T718" s="58">
        <v>0</v>
      </c>
      <c r="U718" s="58">
        <v>1</v>
      </c>
      <c r="V718" s="58">
        <v>1</v>
      </c>
      <c r="W718" s="58">
        <v>2</v>
      </c>
      <c r="X718" s="58">
        <v>2</v>
      </c>
      <c r="Y718" s="58">
        <v>1</v>
      </c>
      <c r="Z718" s="58">
        <v>2</v>
      </c>
      <c r="AA718" s="58">
        <v>0</v>
      </c>
      <c r="AB718" s="58">
        <v>0</v>
      </c>
      <c r="AC718" s="58">
        <v>3</v>
      </c>
      <c r="AD718" s="58">
        <v>2</v>
      </c>
      <c r="AE718" s="58">
        <v>1</v>
      </c>
      <c r="AF718" s="58">
        <v>0</v>
      </c>
      <c r="AG718" s="58" t="str">
        <f>VLOOKUP(BHRAF201920[[#This Row],[OrgID]],'Practice Panel'!$A$14:$F$129,4,FALSE)</f>
        <v>Redbridge</v>
      </c>
      <c r="AH718" s="58" t="str">
        <f>VLOOKUP(BHRAF201920[[#This Row],[OrgID]],'Practice Panel'!$A$14:$F$129,6,FALSE)</f>
        <v>Cranbrook</v>
      </c>
    </row>
    <row r="719" spans="1:34">
      <c r="A719" s="1" t="s">
        <v>406</v>
      </c>
      <c r="B719" s="57">
        <v>44197</v>
      </c>
      <c r="C719" s="57">
        <v>44202</v>
      </c>
      <c r="D719" s="1" t="s">
        <v>366</v>
      </c>
      <c r="E719" s="58">
        <v>3442</v>
      </c>
      <c r="F719" s="58">
        <v>47</v>
      </c>
      <c r="G719" s="58">
        <v>47</v>
      </c>
      <c r="H719" s="1">
        <v>0</v>
      </c>
      <c r="I719" s="58">
        <v>0</v>
      </c>
      <c r="J719" s="58">
        <v>5</v>
      </c>
      <c r="K719" s="58">
        <v>4</v>
      </c>
      <c r="L719" s="58">
        <v>4</v>
      </c>
      <c r="M719" s="58">
        <v>4</v>
      </c>
      <c r="N719" s="58">
        <v>0</v>
      </c>
      <c r="O719" s="58">
        <v>5</v>
      </c>
      <c r="P719" s="58">
        <v>5</v>
      </c>
      <c r="Q719" s="58">
        <v>5</v>
      </c>
      <c r="R719" s="58">
        <v>4</v>
      </c>
      <c r="S719" s="58">
        <v>2</v>
      </c>
      <c r="T719" s="58">
        <v>0</v>
      </c>
      <c r="U719" s="58">
        <v>3</v>
      </c>
      <c r="V719" s="58">
        <v>3</v>
      </c>
      <c r="W719" s="58">
        <v>5</v>
      </c>
      <c r="X719" s="58">
        <v>4</v>
      </c>
      <c r="Y719" s="58">
        <v>4</v>
      </c>
      <c r="Z719" s="58">
        <v>4</v>
      </c>
      <c r="AA719" s="58">
        <v>4</v>
      </c>
      <c r="AB719" s="58">
        <v>0</v>
      </c>
      <c r="AC719" s="58">
        <v>8</v>
      </c>
      <c r="AD719" s="58">
        <v>3</v>
      </c>
      <c r="AE719" s="58">
        <v>3</v>
      </c>
      <c r="AF719" s="58">
        <v>0</v>
      </c>
      <c r="AG719" s="58" t="str">
        <f>VLOOKUP(BHRAF201920[[#This Row],[OrgID]],'Practice Panel'!$A$14:$F$129,4,FALSE)</f>
        <v>Redbridge</v>
      </c>
      <c r="AH719" s="58" t="str">
        <f>VLOOKUP(BHRAF201920[[#This Row],[OrgID]],'Practice Panel'!$A$14:$F$129,6,FALSE)</f>
        <v>Wanstead &amp; Woodford</v>
      </c>
    </row>
    <row r="720" spans="1:34">
      <c r="A720" s="1" t="s">
        <v>406</v>
      </c>
      <c r="B720" s="57">
        <v>44197</v>
      </c>
      <c r="C720" s="57">
        <v>44202</v>
      </c>
      <c r="D720" s="1" t="s">
        <v>282</v>
      </c>
      <c r="E720" s="58">
        <v>927</v>
      </c>
      <c r="F720" s="58">
        <v>38</v>
      </c>
      <c r="G720" s="58">
        <v>38</v>
      </c>
      <c r="H720" s="1">
        <v>0</v>
      </c>
      <c r="I720" s="58">
        <v>0</v>
      </c>
      <c r="J720" s="58">
        <v>1</v>
      </c>
      <c r="K720" s="58">
        <v>0</v>
      </c>
      <c r="L720" s="58">
        <v>0</v>
      </c>
      <c r="M720" s="58">
        <v>1</v>
      </c>
      <c r="N720" s="58">
        <v>0</v>
      </c>
      <c r="O720" s="58">
        <v>1</v>
      </c>
      <c r="P720" s="58">
        <v>1</v>
      </c>
      <c r="Q720" s="58">
        <v>0</v>
      </c>
      <c r="R720" s="58">
        <v>1</v>
      </c>
      <c r="S720" s="58">
        <v>0</v>
      </c>
      <c r="T720" s="58">
        <v>0</v>
      </c>
      <c r="U720" s="58">
        <v>0</v>
      </c>
      <c r="V720" s="58">
        <v>0</v>
      </c>
      <c r="W720" s="58">
        <v>1</v>
      </c>
      <c r="X720" s="58">
        <v>1</v>
      </c>
      <c r="Y720" s="58">
        <v>1</v>
      </c>
      <c r="Z720" s="58">
        <v>1</v>
      </c>
      <c r="AA720" s="58">
        <v>0</v>
      </c>
      <c r="AB720" s="58">
        <v>0</v>
      </c>
      <c r="AC720" s="58">
        <v>3</v>
      </c>
      <c r="AD720" s="58">
        <v>0</v>
      </c>
      <c r="AE720" s="58">
        <v>0</v>
      </c>
      <c r="AF720" s="58">
        <v>0</v>
      </c>
      <c r="AG720" s="58" t="str">
        <f>VLOOKUP(BHRAF201920[[#This Row],[OrgID]],'Practice Panel'!$A$14:$F$129,4,FALSE)</f>
        <v>Havering</v>
      </c>
      <c r="AH720" s="58" t="str">
        <f>VLOOKUP(BHRAF201920[[#This Row],[OrgID]],'Practice Panel'!$A$14:$F$129,6,FALSE)</f>
        <v>Havering North</v>
      </c>
    </row>
    <row r="721" spans="1:34">
      <c r="A721" s="1" t="s">
        <v>406</v>
      </c>
      <c r="B721" s="57">
        <v>44197</v>
      </c>
      <c r="C721" s="57">
        <v>44202</v>
      </c>
      <c r="D721" s="1" t="s">
        <v>312</v>
      </c>
      <c r="E721" s="58">
        <v>1470</v>
      </c>
      <c r="F721" s="58">
        <v>73</v>
      </c>
      <c r="G721" s="58">
        <v>72</v>
      </c>
      <c r="H721" s="1">
        <v>1</v>
      </c>
      <c r="I721" s="58">
        <v>1</v>
      </c>
      <c r="J721" s="58">
        <v>2</v>
      </c>
      <c r="K721" s="58">
        <v>2</v>
      </c>
      <c r="L721" s="58">
        <v>2</v>
      </c>
      <c r="M721" s="58">
        <v>0</v>
      </c>
      <c r="N721" s="58">
        <v>0</v>
      </c>
      <c r="O721" s="58">
        <v>2</v>
      </c>
      <c r="P721" s="58">
        <v>1</v>
      </c>
      <c r="Q721" s="58">
        <v>0</v>
      </c>
      <c r="R721" s="58">
        <v>2</v>
      </c>
      <c r="S721" s="58">
        <v>0</v>
      </c>
      <c r="T721" s="58">
        <v>0</v>
      </c>
      <c r="U721" s="58">
        <v>1</v>
      </c>
      <c r="V721" s="58">
        <v>1</v>
      </c>
      <c r="W721" s="58">
        <v>2</v>
      </c>
      <c r="X721" s="58">
        <v>2</v>
      </c>
      <c r="Y721" s="58">
        <v>2</v>
      </c>
      <c r="Z721" s="58">
        <v>2</v>
      </c>
      <c r="AA721" s="58">
        <v>0</v>
      </c>
      <c r="AB721" s="58">
        <v>0</v>
      </c>
      <c r="AC721" s="58">
        <v>6</v>
      </c>
      <c r="AD721" s="58">
        <v>2</v>
      </c>
      <c r="AE721" s="58">
        <v>1</v>
      </c>
      <c r="AF721" s="58">
        <v>0</v>
      </c>
      <c r="AG721" s="58" t="str">
        <f>VLOOKUP(BHRAF201920[[#This Row],[OrgID]],'Practice Panel'!$A$14:$F$129,4,FALSE)</f>
        <v>Havering</v>
      </c>
      <c r="AH721" s="58" t="str">
        <f>VLOOKUP(BHRAF201920[[#This Row],[OrgID]],'Practice Panel'!$A$14:$F$129,6,FALSE)</f>
        <v>Havering South</v>
      </c>
    </row>
    <row r="722" spans="1:34">
      <c r="A722" s="1" t="s">
        <v>406</v>
      </c>
      <c r="B722" s="57">
        <v>44197</v>
      </c>
      <c r="C722" s="57">
        <v>44202</v>
      </c>
      <c r="D722" s="1" t="s">
        <v>234</v>
      </c>
      <c r="E722" s="58">
        <v>5074</v>
      </c>
      <c r="F722" s="58">
        <v>44</v>
      </c>
      <c r="G722" s="58">
        <v>44</v>
      </c>
      <c r="H722" s="1">
        <v>0</v>
      </c>
      <c r="I722" s="58">
        <v>0</v>
      </c>
      <c r="J722" s="58">
        <v>1</v>
      </c>
      <c r="K722" s="58">
        <v>0</v>
      </c>
      <c r="L722" s="58">
        <v>1</v>
      </c>
      <c r="M722" s="58">
        <v>1</v>
      </c>
      <c r="N722" s="58">
        <v>0</v>
      </c>
      <c r="O722" s="58">
        <v>1</v>
      </c>
      <c r="P722" s="58">
        <v>1</v>
      </c>
      <c r="Q722" s="58">
        <v>1</v>
      </c>
      <c r="R722" s="58">
        <v>1</v>
      </c>
      <c r="S722" s="58">
        <v>0</v>
      </c>
      <c r="T722" s="58">
        <v>0</v>
      </c>
      <c r="U722" s="58">
        <v>0</v>
      </c>
      <c r="V722" s="58">
        <v>0</v>
      </c>
      <c r="W722" s="58">
        <v>1</v>
      </c>
      <c r="X722" s="58">
        <v>1</v>
      </c>
      <c r="Y722" s="58">
        <v>0</v>
      </c>
      <c r="Z722" s="58">
        <v>1</v>
      </c>
      <c r="AA722" s="58">
        <v>0</v>
      </c>
      <c r="AB722" s="58">
        <v>0</v>
      </c>
      <c r="AC722" s="58">
        <v>16</v>
      </c>
      <c r="AD722" s="58">
        <v>0</v>
      </c>
      <c r="AE722" s="58">
        <v>0</v>
      </c>
      <c r="AF722" s="58">
        <v>0</v>
      </c>
      <c r="AG722" s="58" t="str">
        <f>VLOOKUP(BHRAF201920[[#This Row],[OrgID]],'Practice Panel'!$A$14:$F$129,4,FALSE)</f>
        <v>Havering</v>
      </c>
      <c r="AH722" s="58" t="str">
        <f>VLOOKUP(BHRAF201920[[#This Row],[OrgID]],'Practice Panel'!$A$14:$F$129,6,FALSE)</f>
        <v>Havering Crest</v>
      </c>
    </row>
    <row r="723" spans="1:34">
      <c r="A723" s="1" t="s">
        <v>406</v>
      </c>
      <c r="B723" s="57">
        <v>44197</v>
      </c>
      <c r="C723" s="57">
        <v>44202</v>
      </c>
      <c r="D723" s="1" t="s">
        <v>244</v>
      </c>
      <c r="E723" s="58">
        <v>1659</v>
      </c>
      <c r="F723" s="58">
        <v>47</v>
      </c>
      <c r="G723" s="58">
        <v>45</v>
      </c>
      <c r="H723" s="1">
        <v>2</v>
      </c>
      <c r="I723" s="58">
        <v>2</v>
      </c>
      <c r="J723" s="58">
        <v>1</v>
      </c>
      <c r="K723" s="58">
        <v>1</v>
      </c>
      <c r="L723" s="58">
        <v>1</v>
      </c>
      <c r="M723" s="58">
        <v>1</v>
      </c>
      <c r="N723" s="58">
        <v>0</v>
      </c>
      <c r="O723" s="58">
        <v>1</v>
      </c>
      <c r="P723" s="58">
        <v>1</v>
      </c>
      <c r="Q723" s="58">
        <v>1</v>
      </c>
      <c r="R723" s="58">
        <v>1</v>
      </c>
      <c r="S723" s="58">
        <v>0</v>
      </c>
      <c r="T723" s="58">
        <v>0</v>
      </c>
      <c r="U723" s="58">
        <v>1</v>
      </c>
      <c r="V723" s="58">
        <v>0</v>
      </c>
      <c r="W723" s="58">
        <v>1</v>
      </c>
      <c r="X723" s="58">
        <v>0</v>
      </c>
      <c r="Y723" s="58">
        <v>0</v>
      </c>
      <c r="Z723" s="58">
        <v>1</v>
      </c>
      <c r="AA723" s="58">
        <v>0</v>
      </c>
      <c r="AB723" s="58">
        <v>0</v>
      </c>
      <c r="AC723" s="58">
        <v>5</v>
      </c>
      <c r="AD723" s="58">
        <v>1</v>
      </c>
      <c r="AE723" s="58">
        <v>0</v>
      </c>
      <c r="AF723" s="58">
        <v>0</v>
      </c>
      <c r="AG723" s="58" t="str">
        <f>VLOOKUP(BHRAF201920[[#This Row],[OrgID]],'Practice Panel'!$A$14:$F$129,4,FALSE)</f>
        <v>Havering</v>
      </c>
      <c r="AH723" s="58" t="str">
        <f>VLOOKUP(BHRAF201920[[#This Row],[OrgID]],'Practice Panel'!$A$14:$F$129,6,FALSE)</f>
        <v>Havering Crest</v>
      </c>
    </row>
    <row r="724" spans="1:34">
      <c r="A724" s="1" t="s">
        <v>406</v>
      </c>
      <c r="B724" s="57">
        <v>44197</v>
      </c>
      <c r="C724" s="57">
        <v>44202</v>
      </c>
      <c r="D724" s="1" t="s">
        <v>350</v>
      </c>
      <c r="E724" s="58">
        <v>2122</v>
      </c>
      <c r="F724" s="58">
        <v>100</v>
      </c>
      <c r="G724" s="58">
        <v>100</v>
      </c>
      <c r="H724" s="1">
        <v>0</v>
      </c>
      <c r="I724" s="58">
        <v>0</v>
      </c>
      <c r="J724" s="58">
        <v>3</v>
      </c>
      <c r="K724" s="58">
        <v>2</v>
      </c>
      <c r="L724" s="58">
        <v>3</v>
      </c>
      <c r="M724" s="58">
        <v>3</v>
      </c>
      <c r="N724" s="58">
        <v>0</v>
      </c>
      <c r="O724" s="58">
        <v>3</v>
      </c>
      <c r="P724" s="58">
        <v>3</v>
      </c>
      <c r="Q724" s="58">
        <v>3</v>
      </c>
      <c r="R724" s="58">
        <v>3</v>
      </c>
      <c r="S724" s="58">
        <v>0</v>
      </c>
      <c r="T724" s="58">
        <v>0</v>
      </c>
      <c r="U724" s="58">
        <v>4</v>
      </c>
      <c r="V724" s="58">
        <v>2</v>
      </c>
      <c r="W724" s="58">
        <v>3</v>
      </c>
      <c r="X724" s="58">
        <v>3</v>
      </c>
      <c r="Y724" s="58">
        <v>3</v>
      </c>
      <c r="Z724" s="58">
        <v>3</v>
      </c>
      <c r="AA724" s="58">
        <v>1</v>
      </c>
      <c r="AB724" s="58">
        <v>1</v>
      </c>
      <c r="AC724" s="58">
        <v>4</v>
      </c>
      <c r="AD724" s="58">
        <v>2</v>
      </c>
      <c r="AE724" s="58">
        <v>2</v>
      </c>
      <c r="AF724" s="58">
        <v>0</v>
      </c>
      <c r="AG724" s="58" t="str">
        <f>VLOOKUP(BHRAF201920[[#This Row],[OrgID]],'Practice Panel'!$A$14:$F$129,4,FALSE)</f>
        <v>Redbridge</v>
      </c>
      <c r="AH724" s="58" t="str">
        <f>VLOOKUP(BHRAF201920[[#This Row],[OrgID]],'Practice Panel'!$A$14:$F$129,6,FALSE)</f>
        <v>Seven Kings</v>
      </c>
    </row>
    <row r="725" spans="1:34">
      <c r="A725" s="1" t="s">
        <v>406</v>
      </c>
      <c r="B725" s="57">
        <v>44197</v>
      </c>
      <c r="C725" s="57">
        <v>44202</v>
      </c>
      <c r="D725" s="1" t="s">
        <v>354</v>
      </c>
      <c r="E725" s="58">
        <v>2772</v>
      </c>
      <c r="F725" s="58">
        <v>53</v>
      </c>
      <c r="G725" s="58">
        <v>53</v>
      </c>
      <c r="H725" s="1">
        <v>0</v>
      </c>
      <c r="I725" s="58">
        <v>0</v>
      </c>
      <c r="J725" s="58">
        <v>1</v>
      </c>
      <c r="K725" s="58">
        <v>0</v>
      </c>
      <c r="L725" s="58">
        <v>1</v>
      </c>
      <c r="M725" s="58">
        <v>0</v>
      </c>
      <c r="N725" s="58">
        <v>0</v>
      </c>
      <c r="O725" s="58">
        <v>1</v>
      </c>
      <c r="P725" s="58">
        <v>1</v>
      </c>
      <c r="Q725" s="58">
        <v>0</v>
      </c>
      <c r="R725" s="58">
        <v>1</v>
      </c>
      <c r="S725" s="58">
        <v>0</v>
      </c>
      <c r="T725" s="58">
        <v>0</v>
      </c>
      <c r="U725" s="58">
        <v>0</v>
      </c>
      <c r="V725" s="58">
        <v>0</v>
      </c>
      <c r="W725" s="58">
        <v>1</v>
      </c>
      <c r="X725" s="58">
        <v>1</v>
      </c>
      <c r="Y725" s="58">
        <v>1</v>
      </c>
      <c r="Z725" s="58">
        <v>1</v>
      </c>
      <c r="AA725" s="58">
        <v>0</v>
      </c>
      <c r="AB725" s="58">
        <v>0</v>
      </c>
      <c r="AC725" s="58">
        <v>5</v>
      </c>
      <c r="AD725" s="58">
        <v>0</v>
      </c>
      <c r="AE725" s="58">
        <v>0</v>
      </c>
      <c r="AF725" s="58">
        <v>0</v>
      </c>
      <c r="AG725" s="58" t="str">
        <f>VLOOKUP(BHRAF201920[[#This Row],[OrgID]],'Practice Panel'!$A$14:$F$129,4,FALSE)</f>
        <v>Redbridge</v>
      </c>
      <c r="AH725" s="58" t="str">
        <f>VLOOKUP(BHRAF201920[[#This Row],[OrgID]],'Practice Panel'!$A$14:$F$129,6,FALSE)</f>
        <v>Seven Kings</v>
      </c>
    </row>
    <row r="726" spans="1:34">
      <c r="A726" s="1" t="s">
        <v>406</v>
      </c>
      <c r="B726" s="57">
        <v>44197</v>
      </c>
      <c r="C726" s="57">
        <v>44202</v>
      </c>
      <c r="D726" s="1" t="s">
        <v>320</v>
      </c>
      <c r="E726" s="58">
        <v>1261</v>
      </c>
      <c r="F726" s="58">
        <v>93</v>
      </c>
      <c r="G726" s="58">
        <v>93</v>
      </c>
      <c r="H726" s="1">
        <v>0</v>
      </c>
      <c r="I726" s="58">
        <v>0</v>
      </c>
      <c r="J726" s="58">
        <v>5</v>
      </c>
      <c r="K726" s="58">
        <v>4</v>
      </c>
      <c r="L726" s="58">
        <v>4</v>
      </c>
      <c r="M726" s="58">
        <v>4</v>
      </c>
      <c r="N726" s="58">
        <v>0</v>
      </c>
      <c r="O726" s="58">
        <v>5</v>
      </c>
      <c r="P726" s="58">
        <v>4</v>
      </c>
      <c r="Q726" s="58">
        <v>4</v>
      </c>
      <c r="R726" s="58">
        <v>4</v>
      </c>
      <c r="S726" s="58">
        <v>0</v>
      </c>
      <c r="T726" s="58">
        <v>0</v>
      </c>
      <c r="U726" s="58">
        <v>5</v>
      </c>
      <c r="V726" s="58">
        <v>4</v>
      </c>
      <c r="W726" s="58">
        <v>5</v>
      </c>
      <c r="X726" s="58">
        <v>4</v>
      </c>
      <c r="Y726" s="58">
        <v>4</v>
      </c>
      <c r="Z726" s="58">
        <v>5</v>
      </c>
      <c r="AA726" s="58">
        <v>0</v>
      </c>
      <c r="AB726" s="58">
        <v>1</v>
      </c>
      <c r="AC726" s="58">
        <v>6</v>
      </c>
      <c r="AD726" s="58">
        <v>3</v>
      </c>
      <c r="AE726" s="58">
        <v>4</v>
      </c>
      <c r="AF726" s="58">
        <v>0</v>
      </c>
      <c r="AG726" s="58" t="str">
        <f>VLOOKUP(BHRAF201920[[#This Row],[OrgID]],'Practice Panel'!$A$14:$F$129,4,FALSE)</f>
        <v>Redbridge</v>
      </c>
      <c r="AH726" s="58" t="str">
        <f>VLOOKUP(BHRAF201920[[#This Row],[OrgID]],'Practice Panel'!$A$14:$F$129,6,FALSE)</f>
        <v>Cranbrook</v>
      </c>
    </row>
    <row r="727" spans="1:34">
      <c r="A727" s="1" t="s">
        <v>406</v>
      </c>
      <c r="B727" s="57">
        <v>44197</v>
      </c>
      <c r="C727" s="57">
        <v>44202</v>
      </c>
      <c r="D727" s="1" t="s">
        <v>294</v>
      </c>
      <c r="E727" s="58">
        <v>1127</v>
      </c>
      <c r="F727" s="58">
        <v>7</v>
      </c>
      <c r="G727" s="58">
        <v>7</v>
      </c>
      <c r="H727" s="1">
        <v>0</v>
      </c>
      <c r="I727" s="58">
        <v>0</v>
      </c>
      <c r="J727" s="58">
        <v>3</v>
      </c>
      <c r="K727" s="58">
        <v>1</v>
      </c>
      <c r="L727" s="58">
        <v>3</v>
      </c>
      <c r="M727" s="58">
        <v>0</v>
      </c>
      <c r="N727" s="58">
        <v>0</v>
      </c>
      <c r="O727" s="58">
        <v>3</v>
      </c>
      <c r="P727" s="58">
        <v>1</v>
      </c>
      <c r="Q727" s="58">
        <v>1</v>
      </c>
      <c r="R727" s="58">
        <v>3</v>
      </c>
      <c r="S727" s="58">
        <v>0</v>
      </c>
      <c r="T727" s="58">
        <v>0</v>
      </c>
      <c r="U727" s="58">
        <v>2</v>
      </c>
      <c r="V727" s="58">
        <v>2</v>
      </c>
      <c r="W727" s="58">
        <v>3</v>
      </c>
      <c r="X727" s="58">
        <v>2</v>
      </c>
      <c r="Y727" s="58">
        <v>3</v>
      </c>
      <c r="Z727" s="58">
        <v>3</v>
      </c>
      <c r="AA727" s="58">
        <v>0</v>
      </c>
      <c r="AB727" s="58">
        <v>0</v>
      </c>
      <c r="AC727" s="58">
        <v>9</v>
      </c>
      <c r="AD727" s="58">
        <v>1</v>
      </c>
      <c r="AE727" s="58">
        <v>2</v>
      </c>
      <c r="AF727" s="58">
        <v>0</v>
      </c>
      <c r="AG727" s="58" t="str">
        <f>VLOOKUP(BHRAF201920[[#This Row],[OrgID]],'Practice Panel'!$A$14:$F$129,4,FALSE)</f>
        <v>Havering</v>
      </c>
      <c r="AH727" s="58" t="str">
        <f>VLOOKUP(BHRAF201920[[#This Row],[OrgID]],'Practice Panel'!$A$14:$F$129,6,FALSE)</f>
        <v>Havering South</v>
      </c>
    </row>
    <row r="728" spans="1:34">
      <c r="A728" s="1" t="s">
        <v>406</v>
      </c>
      <c r="B728" s="57">
        <v>44197</v>
      </c>
      <c r="C728" s="57">
        <v>44202</v>
      </c>
      <c r="D728" s="1" t="s">
        <v>31</v>
      </c>
      <c r="E728" s="58">
        <v>937</v>
      </c>
      <c r="F728" s="58">
        <v>11</v>
      </c>
      <c r="G728" s="58">
        <v>11</v>
      </c>
      <c r="H728" s="1">
        <v>0</v>
      </c>
      <c r="I728" s="58">
        <v>0</v>
      </c>
      <c r="J728" s="58">
        <v>1</v>
      </c>
      <c r="K728" s="58">
        <v>1</v>
      </c>
      <c r="L728" s="58">
        <v>1</v>
      </c>
      <c r="M728" s="58">
        <v>1</v>
      </c>
      <c r="N728" s="58">
        <v>0</v>
      </c>
      <c r="O728" s="58">
        <v>1</v>
      </c>
      <c r="P728" s="58">
        <v>1</v>
      </c>
      <c r="Q728" s="58">
        <v>0</v>
      </c>
      <c r="R728" s="58">
        <v>1</v>
      </c>
      <c r="S728" s="58">
        <v>0</v>
      </c>
      <c r="T728" s="58">
        <v>0</v>
      </c>
      <c r="U728" s="58">
        <v>0</v>
      </c>
      <c r="V728" s="58">
        <v>0</v>
      </c>
      <c r="W728" s="58">
        <v>1</v>
      </c>
      <c r="X728" s="58">
        <v>0</v>
      </c>
      <c r="Y728" s="58">
        <v>0</v>
      </c>
      <c r="Z728" s="58">
        <v>0</v>
      </c>
      <c r="AA728" s="58">
        <v>0</v>
      </c>
      <c r="AB728" s="58">
        <v>0</v>
      </c>
      <c r="AC728" s="58">
        <v>5</v>
      </c>
      <c r="AD728" s="58">
        <v>1</v>
      </c>
      <c r="AE728" s="58">
        <v>0</v>
      </c>
      <c r="AF728" s="58">
        <v>0</v>
      </c>
      <c r="AG728" s="58" t="str">
        <f>VLOOKUP(BHRAF201920[[#This Row],[OrgID]],'Practice Panel'!$A$14:$F$129,4,FALSE)</f>
        <v>Barking</v>
      </c>
      <c r="AH728" s="58" t="str">
        <f>VLOOKUP(BHRAF201920[[#This Row],[OrgID]],'Practice Panel'!$A$14:$F$129,6,FALSE)</f>
        <v>East</v>
      </c>
    </row>
    <row r="729" spans="1:34">
      <c r="A729" s="1" t="s">
        <v>406</v>
      </c>
      <c r="B729" s="57">
        <v>44197</v>
      </c>
      <c r="C729" s="57">
        <v>44202</v>
      </c>
      <c r="D729" s="1" t="s">
        <v>85</v>
      </c>
      <c r="E729" s="58">
        <v>773</v>
      </c>
      <c r="F729" s="58">
        <v>4</v>
      </c>
      <c r="G729" s="58">
        <v>4</v>
      </c>
      <c r="H729" s="1">
        <v>0</v>
      </c>
      <c r="I729" s="58">
        <v>0</v>
      </c>
      <c r="J729" s="58">
        <v>6</v>
      </c>
      <c r="K729" s="58">
        <v>5</v>
      </c>
      <c r="L729" s="58">
        <v>6</v>
      </c>
      <c r="M729" s="58">
        <v>6</v>
      </c>
      <c r="N729" s="58">
        <v>0</v>
      </c>
      <c r="O729" s="58">
        <v>6</v>
      </c>
      <c r="P729" s="58">
        <v>6</v>
      </c>
      <c r="Q729" s="58">
        <v>4</v>
      </c>
      <c r="R729" s="58">
        <v>6</v>
      </c>
      <c r="S729" s="58">
        <v>0</v>
      </c>
      <c r="T729" s="58">
        <v>0</v>
      </c>
      <c r="U729" s="58">
        <v>0</v>
      </c>
      <c r="V729" s="58">
        <v>0</v>
      </c>
      <c r="W729" s="58">
        <v>5</v>
      </c>
      <c r="X729" s="58">
        <v>2</v>
      </c>
      <c r="Y729" s="58">
        <v>2</v>
      </c>
      <c r="Z729" s="58">
        <v>3</v>
      </c>
      <c r="AA729" s="58">
        <v>0</v>
      </c>
      <c r="AB729" s="58">
        <v>0</v>
      </c>
      <c r="AC729" s="58">
        <v>6</v>
      </c>
      <c r="AD729" s="58">
        <v>5</v>
      </c>
      <c r="AE729" s="58">
        <v>0</v>
      </c>
      <c r="AF729" s="58">
        <v>0</v>
      </c>
      <c r="AG729" s="58" t="str">
        <f>VLOOKUP(BHRAF201920[[#This Row],[OrgID]],'Practice Panel'!$A$14:$F$129,4,FALSE)</f>
        <v>Barking</v>
      </c>
      <c r="AH729" s="58" t="str">
        <f>VLOOKUP(BHRAF201920[[#This Row],[OrgID]],'Practice Panel'!$A$14:$F$129,6,FALSE)</f>
        <v>North</v>
      </c>
    </row>
    <row r="730" spans="1:34">
      <c r="A730" s="1" t="s">
        <v>406</v>
      </c>
      <c r="B730" s="57">
        <v>44197</v>
      </c>
      <c r="C730" s="57">
        <v>44202</v>
      </c>
      <c r="D730" s="1" t="s">
        <v>91</v>
      </c>
      <c r="E730" s="58">
        <v>1365</v>
      </c>
      <c r="F730" s="58">
        <v>44</v>
      </c>
      <c r="G730" s="58">
        <v>44</v>
      </c>
      <c r="H730" s="1">
        <v>0</v>
      </c>
      <c r="I730" s="58">
        <v>0</v>
      </c>
      <c r="J730" s="58">
        <v>1</v>
      </c>
      <c r="K730" s="58">
        <v>1</v>
      </c>
      <c r="L730" s="58">
        <v>0</v>
      </c>
      <c r="M730" s="58">
        <v>1</v>
      </c>
      <c r="N730" s="58">
        <v>0</v>
      </c>
      <c r="O730" s="58">
        <v>1</v>
      </c>
      <c r="P730" s="58">
        <v>0</v>
      </c>
      <c r="Q730" s="58">
        <v>0</v>
      </c>
      <c r="R730" s="58">
        <v>1</v>
      </c>
      <c r="S730" s="58">
        <v>0</v>
      </c>
      <c r="T730" s="58">
        <v>0</v>
      </c>
      <c r="U730" s="58">
        <v>2</v>
      </c>
      <c r="V730" s="58">
        <v>0</v>
      </c>
      <c r="W730" s="58">
        <v>1</v>
      </c>
      <c r="X730" s="58">
        <v>0</v>
      </c>
      <c r="Y730" s="58">
        <v>0</v>
      </c>
      <c r="Z730" s="58">
        <v>0</v>
      </c>
      <c r="AA730" s="58">
        <v>0</v>
      </c>
      <c r="AB730" s="58">
        <v>0</v>
      </c>
      <c r="AC730" s="58">
        <v>8</v>
      </c>
      <c r="AD730" s="58">
        <v>0</v>
      </c>
      <c r="AE730" s="58">
        <v>0</v>
      </c>
      <c r="AF730" s="58">
        <v>0</v>
      </c>
      <c r="AG730" s="58" t="str">
        <f>VLOOKUP(BHRAF201920[[#This Row],[OrgID]],'Practice Panel'!$A$14:$F$129,4,FALSE)</f>
        <v>Barking</v>
      </c>
      <c r="AH730" s="58" t="str">
        <f>VLOOKUP(BHRAF201920[[#This Row],[OrgID]],'Practice Panel'!$A$14:$F$129,6,FALSE)</f>
        <v>Central</v>
      </c>
    </row>
    <row r="731" spans="1:34">
      <c r="A731" s="1" t="s">
        <v>406</v>
      </c>
      <c r="B731" s="57">
        <v>44197</v>
      </c>
      <c r="C731" s="57">
        <v>44202</v>
      </c>
      <c r="D731" s="1" t="s">
        <v>286</v>
      </c>
      <c r="E731" s="58">
        <v>1485</v>
      </c>
      <c r="F731" s="58">
        <v>224</v>
      </c>
      <c r="G731" s="58">
        <v>224</v>
      </c>
      <c r="H731" s="1">
        <v>0</v>
      </c>
      <c r="I731" s="58">
        <v>0</v>
      </c>
      <c r="J731" s="58">
        <v>3</v>
      </c>
      <c r="K731" s="58">
        <v>1</v>
      </c>
      <c r="L731" s="58">
        <v>1</v>
      </c>
      <c r="M731" s="58">
        <v>1</v>
      </c>
      <c r="N731" s="58">
        <v>0</v>
      </c>
      <c r="O731" s="58">
        <v>3</v>
      </c>
      <c r="P731" s="58">
        <v>0</v>
      </c>
      <c r="Q731" s="58">
        <v>1</v>
      </c>
      <c r="R731" s="58">
        <v>2</v>
      </c>
      <c r="S731" s="58">
        <v>0</v>
      </c>
      <c r="T731" s="58">
        <v>0</v>
      </c>
      <c r="U731" s="58">
        <v>3</v>
      </c>
      <c r="V731" s="58">
        <v>0</v>
      </c>
      <c r="W731" s="58">
        <v>1</v>
      </c>
      <c r="X731" s="58">
        <v>1</v>
      </c>
      <c r="Y731" s="58">
        <v>1</v>
      </c>
      <c r="Z731" s="58">
        <v>1</v>
      </c>
      <c r="AA731" s="58">
        <v>0</v>
      </c>
      <c r="AB731" s="58">
        <v>0</v>
      </c>
      <c r="AC731" s="58">
        <v>5</v>
      </c>
      <c r="AD731" s="58">
        <v>1</v>
      </c>
      <c r="AE731" s="58">
        <v>0</v>
      </c>
      <c r="AF731" s="58">
        <v>0</v>
      </c>
      <c r="AG731" s="58" t="str">
        <f>VLOOKUP(BHRAF201920[[#This Row],[OrgID]],'Practice Panel'!$A$14:$F$129,4,FALSE)</f>
        <v>Havering</v>
      </c>
      <c r="AH731" s="58" t="str">
        <f>VLOOKUP(BHRAF201920[[#This Row],[OrgID]],'Practice Panel'!$A$14:$F$129,6,FALSE)</f>
        <v>Havering South</v>
      </c>
    </row>
    <row r="732" spans="1:34">
      <c r="A732" s="1" t="s">
        <v>406</v>
      </c>
      <c r="B732" s="57">
        <v>44197</v>
      </c>
      <c r="C732" s="57">
        <v>44202</v>
      </c>
      <c r="D732" s="1" t="s">
        <v>308</v>
      </c>
      <c r="E732" s="58">
        <v>4786</v>
      </c>
      <c r="F732" s="58">
        <v>102</v>
      </c>
      <c r="G732" s="58">
        <v>102</v>
      </c>
      <c r="H732" s="1">
        <v>0</v>
      </c>
      <c r="I732" s="58">
        <v>0</v>
      </c>
      <c r="J732" s="58">
        <v>1</v>
      </c>
      <c r="K732" s="58">
        <v>1</v>
      </c>
      <c r="L732" s="58">
        <v>1</v>
      </c>
      <c r="M732" s="58">
        <v>1</v>
      </c>
      <c r="N732" s="58">
        <v>0</v>
      </c>
      <c r="O732" s="58">
        <v>1</v>
      </c>
      <c r="P732" s="58">
        <v>0</v>
      </c>
      <c r="Q732" s="58">
        <v>1</v>
      </c>
      <c r="R732" s="58">
        <v>1</v>
      </c>
      <c r="S732" s="58">
        <v>0</v>
      </c>
      <c r="T732" s="58">
        <v>0</v>
      </c>
      <c r="U732" s="58">
        <v>0</v>
      </c>
      <c r="V732" s="58">
        <v>0</v>
      </c>
      <c r="W732" s="58">
        <v>0</v>
      </c>
      <c r="X732" s="58">
        <v>0</v>
      </c>
      <c r="Y732" s="58">
        <v>0</v>
      </c>
      <c r="Z732" s="58">
        <v>0</v>
      </c>
      <c r="AA732" s="58">
        <v>0</v>
      </c>
      <c r="AB732" s="58">
        <v>0</v>
      </c>
      <c r="AC732" s="58">
        <v>15</v>
      </c>
      <c r="AD732" s="58">
        <v>1</v>
      </c>
      <c r="AE732" s="58">
        <v>0</v>
      </c>
      <c r="AF732" s="58">
        <v>0</v>
      </c>
      <c r="AG732" s="58" t="str">
        <f>VLOOKUP(BHRAF201920[[#This Row],[OrgID]],'Practice Panel'!$A$14:$F$129,4,FALSE)</f>
        <v>Havering</v>
      </c>
      <c r="AH732" s="58" t="str">
        <f>VLOOKUP(BHRAF201920[[#This Row],[OrgID]],'Practice Panel'!$A$14:$F$129,6,FALSE)</f>
        <v>Havering South</v>
      </c>
    </row>
    <row r="733" spans="1:34">
      <c r="A733" s="1" t="s">
        <v>406</v>
      </c>
      <c r="B733" s="57">
        <v>44197</v>
      </c>
      <c r="C733" s="57">
        <v>44202</v>
      </c>
      <c r="D733" s="1" t="s">
        <v>268</v>
      </c>
      <c r="E733" s="58">
        <v>2924</v>
      </c>
      <c r="F733" s="58">
        <v>20</v>
      </c>
      <c r="G733" s="58">
        <v>19</v>
      </c>
      <c r="H733" s="1">
        <v>1</v>
      </c>
      <c r="I733" s="58">
        <v>0</v>
      </c>
      <c r="J733" s="58">
        <v>1</v>
      </c>
      <c r="K733" s="58">
        <v>1</v>
      </c>
      <c r="L733" s="58">
        <v>1</v>
      </c>
      <c r="M733" s="58">
        <v>1</v>
      </c>
      <c r="N733" s="58">
        <v>0</v>
      </c>
      <c r="O733" s="58">
        <v>1</v>
      </c>
      <c r="P733" s="58">
        <v>0</v>
      </c>
      <c r="Q733" s="58">
        <v>1</v>
      </c>
      <c r="R733" s="58">
        <v>1</v>
      </c>
      <c r="S733" s="58">
        <v>0</v>
      </c>
      <c r="T733" s="58">
        <v>0</v>
      </c>
      <c r="U733" s="58">
        <v>1</v>
      </c>
      <c r="V733" s="58">
        <v>1</v>
      </c>
      <c r="W733" s="58">
        <v>0</v>
      </c>
      <c r="X733" s="58">
        <v>0</v>
      </c>
      <c r="Y733" s="58">
        <v>0</v>
      </c>
      <c r="Z733" s="58">
        <v>0</v>
      </c>
      <c r="AA733" s="58">
        <v>0</v>
      </c>
      <c r="AB733" s="58">
        <v>0</v>
      </c>
      <c r="AC733" s="58">
        <v>9</v>
      </c>
      <c r="AD733" s="58">
        <v>1</v>
      </c>
      <c r="AE733" s="58">
        <v>1</v>
      </c>
      <c r="AF733" s="58">
        <v>0</v>
      </c>
      <c r="AG733" s="58" t="str">
        <f>VLOOKUP(BHRAF201920[[#This Row],[OrgID]],'Practice Panel'!$A$14:$F$129,4,FALSE)</f>
        <v>Havering</v>
      </c>
      <c r="AH733" s="58" t="str">
        <f>VLOOKUP(BHRAF201920[[#This Row],[OrgID]],'Practice Panel'!$A$14:$F$129,6,FALSE)</f>
        <v>Havering North</v>
      </c>
    </row>
    <row r="734" spans="1:34">
      <c r="A734" s="1" t="s">
        <v>406</v>
      </c>
      <c r="B734" s="57">
        <v>44197</v>
      </c>
      <c r="C734" s="57">
        <v>44202</v>
      </c>
      <c r="D734" s="1" t="s">
        <v>378</v>
      </c>
      <c r="E734" s="58">
        <v>1554</v>
      </c>
      <c r="F734" s="58">
        <v>227</v>
      </c>
      <c r="G734" s="58">
        <v>227</v>
      </c>
      <c r="H734" s="1">
        <v>0</v>
      </c>
      <c r="I734" s="58">
        <v>0</v>
      </c>
      <c r="J734" s="58">
        <v>1</v>
      </c>
      <c r="K734" s="58">
        <v>1</v>
      </c>
      <c r="L734" s="58">
        <v>1</v>
      </c>
      <c r="M734" s="58">
        <v>1</v>
      </c>
      <c r="N734" s="58">
        <v>0</v>
      </c>
      <c r="O734" s="58">
        <v>1</v>
      </c>
      <c r="P734" s="58">
        <v>0</v>
      </c>
      <c r="Q734" s="58">
        <v>0</v>
      </c>
      <c r="R734" s="58">
        <v>1</v>
      </c>
      <c r="S734" s="58">
        <v>0</v>
      </c>
      <c r="T734" s="58">
        <v>0</v>
      </c>
      <c r="U734" s="58">
        <v>0</v>
      </c>
      <c r="V734" s="58">
        <v>0</v>
      </c>
      <c r="W734" s="58">
        <v>0</v>
      </c>
      <c r="X734" s="58">
        <v>0</v>
      </c>
      <c r="Y734" s="58">
        <v>0</v>
      </c>
      <c r="Z734" s="58">
        <v>0</v>
      </c>
      <c r="AA734" s="58">
        <v>0</v>
      </c>
      <c r="AB734" s="58">
        <v>0</v>
      </c>
      <c r="AC734" s="58">
        <v>13</v>
      </c>
      <c r="AD734" s="58">
        <v>1</v>
      </c>
      <c r="AE734" s="58">
        <v>0</v>
      </c>
      <c r="AF734" s="58">
        <v>0</v>
      </c>
      <c r="AG734" s="58" t="str">
        <f>VLOOKUP(BHRAF201920[[#This Row],[OrgID]],'Practice Panel'!$A$14:$F$129,4,FALSE)</f>
        <v>Redbridge</v>
      </c>
      <c r="AH734" s="58" t="str">
        <f>VLOOKUP(BHRAF201920[[#This Row],[OrgID]],'Practice Panel'!$A$14:$F$129,6,FALSE)</f>
        <v>Wanstead &amp; Woodford</v>
      </c>
    </row>
    <row r="735" spans="1:34">
      <c r="A735" s="1" t="s">
        <v>406</v>
      </c>
      <c r="B735" s="57">
        <v>44197</v>
      </c>
      <c r="C735" s="57">
        <v>44202</v>
      </c>
      <c r="D735" s="1" t="s">
        <v>360</v>
      </c>
      <c r="E735" s="58">
        <v>3083</v>
      </c>
      <c r="F735" s="58">
        <v>31</v>
      </c>
      <c r="G735" s="58">
        <v>31</v>
      </c>
      <c r="H735" s="1">
        <v>0</v>
      </c>
      <c r="I735" s="58">
        <v>0</v>
      </c>
      <c r="J735" s="58">
        <v>1</v>
      </c>
      <c r="K735" s="58">
        <v>1</v>
      </c>
      <c r="L735" s="58">
        <v>1</v>
      </c>
      <c r="M735" s="58">
        <v>1</v>
      </c>
      <c r="N735" s="58">
        <v>0</v>
      </c>
      <c r="O735" s="58">
        <v>1</v>
      </c>
      <c r="P735" s="58">
        <v>0</v>
      </c>
      <c r="Q735" s="58">
        <v>0</v>
      </c>
      <c r="R735" s="58">
        <v>1</v>
      </c>
      <c r="S735" s="58">
        <v>0</v>
      </c>
      <c r="T735" s="58">
        <v>0</v>
      </c>
      <c r="U735" s="58">
        <v>1</v>
      </c>
      <c r="V735" s="58">
        <v>0</v>
      </c>
      <c r="W735" s="58">
        <v>1</v>
      </c>
      <c r="X735" s="58">
        <v>1</v>
      </c>
      <c r="Y735" s="58">
        <v>1</v>
      </c>
      <c r="Z735" s="58">
        <v>1</v>
      </c>
      <c r="AA735" s="58">
        <v>0</v>
      </c>
      <c r="AB735" s="58">
        <v>0</v>
      </c>
      <c r="AC735" s="58">
        <v>7</v>
      </c>
      <c r="AD735" s="58">
        <v>1</v>
      </c>
      <c r="AE735" s="58">
        <v>0</v>
      </c>
      <c r="AF735" s="58">
        <v>0</v>
      </c>
      <c r="AG735" s="58" t="str">
        <f>VLOOKUP(BHRAF201920[[#This Row],[OrgID]],'Practice Panel'!$A$14:$F$129,4,FALSE)</f>
        <v>Redbridge</v>
      </c>
      <c r="AH735" s="58" t="str">
        <f>VLOOKUP(BHRAF201920[[#This Row],[OrgID]],'Practice Panel'!$A$14:$F$129,6,FALSE)</f>
        <v>Seven Kings</v>
      </c>
    </row>
    <row r="736" spans="1:34">
      <c r="A736" s="1" t="s">
        <v>406</v>
      </c>
      <c r="B736" s="57">
        <v>44197</v>
      </c>
      <c r="C736" s="57">
        <v>44202</v>
      </c>
      <c r="D736" s="1" t="s">
        <v>280</v>
      </c>
      <c r="E736" s="58">
        <v>2199</v>
      </c>
      <c r="F736" s="58">
        <v>58</v>
      </c>
      <c r="G736" s="58">
        <v>57</v>
      </c>
      <c r="H736" s="1">
        <v>1</v>
      </c>
      <c r="I736" s="58">
        <v>0</v>
      </c>
      <c r="J736" s="58">
        <v>1</v>
      </c>
      <c r="K736" s="58">
        <v>0</v>
      </c>
      <c r="L736" s="58">
        <v>1</v>
      </c>
      <c r="M736" s="58">
        <v>1</v>
      </c>
      <c r="N736" s="58">
        <v>0</v>
      </c>
      <c r="O736" s="58">
        <v>1</v>
      </c>
      <c r="P736" s="58">
        <v>0</v>
      </c>
      <c r="Q736" s="58">
        <v>0</v>
      </c>
      <c r="R736" s="58">
        <v>1</v>
      </c>
      <c r="S736" s="58">
        <v>0</v>
      </c>
      <c r="T736" s="58">
        <v>0</v>
      </c>
      <c r="U736" s="58">
        <v>0</v>
      </c>
      <c r="V736" s="58">
        <v>0</v>
      </c>
      <c r="W736" s="58">
        <v>1</v>
      </c>
      <c r="X736" s="58">
        <v>0</v>
      </c>
      <c r="Y736" s="58">
        <v>0</v>
      </c>
      <c r="Z736" s="58">
        <v>0</v>
      </c>
      <c r="AA736" s="58">
        <v>0</v>
      </c>
      <c r="AB736" s="58">
        <v>0</v>
      </c>
      <c r="AC736" s="58">
        <v>6</v>
      </c>
      <c r="AD736" s="58">
        <v>0</v>
      </c>
      <c r="AE736" s="58">
        <v>0</v>
      </c>
      <c r="AF736" s="58">
        <v>0</v>
      </c>
      <c r="AG736" s="58" t="str">
        <f>VLOOKUP(BHRAF201920[[#This Row],[OrgID]],'Practice Panel'!$A$14:$F$129,4,FALSE)</f>
        <v>Havering</v>
      </c>
      <c r="AH736" s="58" t="str">
        <f>VLOOKUP(BHRAF201920[[#This Row],[OrgID]],'Practice Panel'!$A$14:$F$129,6,FALSE)</f>
        <v>Havering North</v>
      </c>
    </row>
    <row r="737" spans="1:34">
      <c r="A737" s="1" t="s">
        <v>406</v>
      </c>
      <c r="B737" s="57">
        <v>44197</v>
      </c>
      <c r="C737" s="57">
        <v>44202</v>
      </c>
      <c r="D737" s="1" t="s">
        <v>396</v>
      </c>
      <c r="E737" s="58">
        <v>6709</v>
      </c>
      <c r="F737" s="58">
        <v>216</v>
      </c>
      <c r="G737" s="58">
        <v>187</v>
      </c>
      <c r="H737" s="1">
        <v>29</v>
      </c>
      <c r="I737" s="58">
        <v>0</v>
      </c>
      <c r="J737" s="58">
        <v>1</v>
      </c>
      <c r="K737" s="58">
        <v>0</v>
      </c>
      <c r="L737" s="58">
        <v>0</v>
      </c>
      <c r="M737" s="58">
        <v>1</v>
      </c>
      <c r="N737" s="58">
        <v>0</v>
      </c>
      <c r="O737" s="58">
        <v>1</v>
      </c>
      <c r="P737" s="58">
        <v>0</v>
      </c>
      <c r="Q737" s="58">
        <v>0</v>
      </c>
      <c r="R737" s="58">
        <v>1</v>
      </c>
      <c r="S737" s="58">
        <v>0</v>
      </c>
      <c r="T737" s="58">
        <v>0</v>
      </c>
      <c r="U737" s="58">
        <v>5</v>
      </c>
      <c r="V737" s="58">
        <v>1</v>
      </c>
      <c r="W737" s="58">
        <v>1</v>
      </c>
      <c r="X737" s="58">
        <v>1</v>
      </c>
      <c r="Y737" s="58">
        <v>1</v>
      </c>
      <c r="Z737" s="58">
        <v>1</v>
      </c>
      <c r="AA737" s="58">
        <v>0</v>
      </c>
      <c r="AB737" s="58">
        <v>0</v>
      </c>
      <c r="AC737" s="58">
        <v>12</v>
      </c>
      <c r="AD737" s="58">
        <v>0</v>
      </c>
      <c r="AE737" s="58">
        <v>1</v>
      </c>
      <c r="AF737" s="58">
        <v>0</v>
      </c>
      <c r="AG737" s="58" t="str">
        <f>VLOOKUP(BHRAF201920[[#This Row],[OrgID]],'Practice Panel'!$A$14:$F$129,4,FALSE)</f>
        <v>Redbridge</v>
      </c>
      <c r="AH737" s="58" t="str">
        <f>VLOOKUP(BHRAF201920[[#This Row],[OrgID]],'Practice Panel'!$A$14:$F$129,6,FALSE)</f>
        <v>NewCross Alliance</v>
      </c>
    </row>
    <row r="738" spans="1:34">
      <c r="A738" s="1" t="s">
        <v>406</v>
      </c>
      <c r="B738" s="57">
        <v>44197</v>
      </c>
      <c r="C738" s="57">
        <v>44202</v>
      </c>
      <c r="D738" s="1" t="s">
        <v>53</v>
      </c>
      <c r="E738" s="58">
        <v>1805</v>
      </c>
      <c r="F738" s="58">
        <v>42</v>
      </c>
      <c r="G738" s="58">
        <v>40</v>
      </c>
      <c r="H738" s="1">
        <v>2</v>
      </c>
      <c r="I738" s="58">
        <v>0</v>
      </c>
      <c r="J738" s="58">
        <v>1</v>
      </c>
      <c r="K738" s="58">
        <v>0</v>
      </c>
      <c r="L738" s="58">
        <v>0</v>
      </c>
      <c r="M738" s="58">
        <v>0</v>
      </c>
      <c r="N738" s="58">
        <v>0</v>
      </c>
      <c r="O738" s="58">
        <v>1</v>
      </c>
      <c r="P738" s="58">
        <v>0</v>
      </c>
      <c r="Q738" s="58">
        <v>1</v>
      </c>
      <c r="R738" s="58">
        <v>1</v>
      </c>
      <c r="S738" s="58">
        <v>0</v>
      </c>
      <c r="T738" s="58">
        <v>0</v>
      </c>
      <c r="U738" s="58">
        <v>0</v>
      </c>
      <c r="V738" s="58">
        <v>0</v>
      </c>
      <c r="W738" s="58">
        <v>0</v>
      </c>
      <c r="X738" s="58">
        <v>0</v>
      </c>
      <c r="Y738" s="58">
        <v>0</v>
      </c>
      <c r="Z738" s="58">
        <v>0</v>
      </c>
      <c r="AA738" s="58">
        <v>0</v>
      </c>
      <c r="AB738" s="58">
        <v>0</v>
      </c>
      <c r="AC738" s="58">
        <v>6</v>
      </c>
      <c r="AD738" s="58">
        <v>0</v>
      </c>
      <c r="AE738" s="58">
        <v>0</v>
      </c>
      <c r="AF738" s="58">
        <v>0</v>
      </c>
      <c r="AG738" s="58" t="str">
        <f>VLOOKUP(BHRAF201920[[#This Row],[OrgID]],'Practice Panel'!$A$14:$F$129,4,FALSE)</f>
        <v>Barking</v>
      </c>
      <c r="AH738" s="58" t="str">
        <f>VLOOKUP(BHRAF201920[[#This Row],[OrgID]],'Practice Panel'!$A$14:$F$129,6,FALSE)</f>
        <v>New West</v>
      </c>
    </row>
    <row r="739" spans="1:34">
      <c r="A739" s="1" t="s">
        <v>406</v>
      </c>
      <c r="B739" s="57">
        <v>44197</v>
      </c>
      <c r="C739" s="57">
        <v>44202</v>
      </c>
      <c r="D739" s="1" t="s">
        <v>51</v>
      </c>
      <c r="E739" s="58">
        <v>3206</v>
      </c>
      <c r="F739" s="58">
        <v>51</v>
      </c>
      <c r="G739" s="58">
        <v>51</v>
      </c>
      <c r="H739" s="1">
        <v>0</v>
      </c>
      <c r="I739" s="58">
        <v>0</v>
      </c>
      <c r="J739" s="58">
        <v>0</v>
      </c>
      <c r="K739" s="58">
        <v>0</v>
      </c>
      <c r="L739" s="58">
        <v>0</v>
      </c>
      <c r="M739" s="58">
        <v>0</v>
      </c>
      <c r="N739" s="58">
        <v>0</v>
      </c>
      <c r="O739" s="58">
        <v>0</v>
      </c>
      <c r="P739" s="58">
        <v>0</v>
      </c>
      <c r="Q739" s="58">
        <v>0</v>
      </c>
      <c r="R739" s="58">
        <v>0</v>
      </c>
      <c r="S739" s="58">
        <v>0</v>
      </c>
      <c r="T739" s="58">
        <v>0</v>
      </c>
      <c r="U739" s="58">
        <v>1</v>
      </c>
      <c r="V739" s="58">
        <v>0</v>
      </c>
      <c r="W739" s="58">
        <v>0</v>
      </c>
      <c r="X739" s="58">
        <v>0</v>
      </c>
      <c r="Y739" s="58">
        <v>0</v>
      </c>
      <c r="Z739" s="58">
        <v>0</v>
      </c>
      <c r="AA739" s="58">
        <v>0</v>
      </c>
      <c r="AB739" s="58">
        <v>0</v>
      </c>
      <c r="AC739" s="58">
        <v>11</v>
      </c>
      <c r="AD739" s="58">
        <v>0</v>
      </c>
      <c r="AE739" s="58">
        <v>0</v>
      </c>
      <c r="AF739" s="58">
        <v>0</v>
      </c>
      <c r="AG739" s="58" t="str">
        <f>VLOOKUP(BHRAF201920[[#This Row],[OrgID]],'Practice Panel'!$A$14:$F$129,4,FALSE)</f>
        <v>Barking</v>
      </c>
      <c r="AH739" s="58" t="str">
        <f>VLOOKUP(BHRAF201920[[#This Row],[OrgID]],'Practice Panel'!$A$14:$F$129,6,FALSE)</f>
        <v>New West</v>
      </c>
    </row>
    <row r="740" spans="1:34">
      <c r="A740" s="1" t="s">
        <v>406</v>
      </c>
      <c r="B740" s="57">
        <v>44197</v>
      </c>
      <c r="C740" s="57">
        <v>44202</v>
      </c>
      <c r="D740" s="1" t="s">
        <v>304</v>
      </c>
      <c r="E740" s="58">
        <v>1553</v>
      </c>
      <c r="F740" s="58">
        <v>53</v>
      </c>
      <c r="G740" s="58">
        <v>53</v>
      </c>
      <c r="H740" s="1">
        <v>0</v>
      </c>
      <c r="I740" s="58">
        <v>0</v>
      </c>
      <c r="J740" s="58">
        <v>0</v>
      </c>
      <c r="K740" s="58">
        <v>0</v>
      </c>
      <c r="L740" s="58">
        <v>0</v>
      </c>
      <c r="M740" s="58">
        <v>0</v>
      </c>
      <c r="N740" s="58">
        <v>0</v>
      </c>
      <c r="O740" s="58">
        <v>0</v>
      </c>
      <c r="P740" s="58">
        <v>0</v>
      </c>
      <c r="Q740" s="58">
        <v>0</v>
      </c>
      <c r="R740" s="58">
        <v>0</v>
      </c>
      <c r="S740" s="58">
        <v>0</v>
      </c>
      <c r="T740" s="58">
        <v>0</v>
      </c>
      <c r="U740" s="58">
        <v>1</v>
      </c>
      <c r="V740" s="58">
        <v>0</v>
      </c>
      <c r="W740" s="58">
        <v>0</v>
      </c>
      <c r="X740" s="58">
        <v>0</v>
      </c>
      <c r="Y740" s="58">
        <v>0</v>
      </c>
      <c r="Z740" s="58">
        <v>0</v>
      </c>
      <c r="AA740" s="58">
        <v>0</v>
      </c>
      <c r="AB740" s="58">
        <v>0</v>
      </c>
      <c r="AC740" s="58">
        <v>2</v>
      </c>
      <c r="AD740" s="58">
        <v>0</v>
      </c>
      <c r="AE740" s="58">
        <v>0</v>
      </c>
      <c r="AF740" s="58">
        <v>0</v>
      </c>
      <c r="AG740" s="58" t="str">
        <f>VLOOKUP(BHRAF201920[[#This Row],[OrgID]],'Practice Panel'!$A$14:$F$129,4,FALSE)</f>
        <v>Havering</v>
      </c>
      <c r="AH740" s="58" t="str">
        <f>VLOOKUP(BHRAF201920[[#This Row],[OrgID]],'Practice Panel'!$A$14:$F$129,6,FALSE)</f>
        <v>Havering South</v>
      </c>
    </row>
    <row r="741" spans="1:34">
      <c r="A741" s="1" t="s">
        <v>406</v>
      </c>
      <c r="B741" s="57">
        <v>44197</v>
      </c>
      <c r="C741" s="57">
        <v>44202</v>
      </c>
      <c r="D741" s="1" t="s">
        <v>238</v>
      </c>
      <c r="E741" s="58">
        <v>1599</v>
      </c>
      <c r="F741" s="58">
        <v>10</v>
      </c>
      <c r="G741" s="58">
        <v>10</v>
      </c>
      <c r="H741" s="1">
        <v>0</v>
      </c>
      <c r="I741" s="58">
        <v>0</v>
      </c>
      <c r="J741" s="58">
        <v>0</v>
      </c>
      <c r="K741" s="58">
        <v>0</v>
      </c>
      <c r="L741" s="58">
        <v>0</v>
      </c>
      <c r="M741" s="58">
        <v>0</v>
      </c>
      <c r="N741" s="58">
        <v>0</v>
      </c>
      <c r="O741" s="58">
        <v>0</v>
      </c>
      <c r="P741" s="58">
        <v>0</v>
      </c>
      <c r="Q741" s="58">
        <v>0</v>
      </c>
      <c r="R741" s="58">
        <v>0</v>
      </c>
      <c r="S741" s="58">
        <v>0</v>
      </c>
      <c r="T741" s="58">
        <v>0</v>
      </c>
      <c r="U741" s="58">
        <v>1</v>
      </c>
      <c r="V741" s="58">
        <v>0</v>
      </c>
      <c r="W741" s="58">
        <v>0</v>
      </c>
      <c r="X741" s="58">
        <v>0</v>
      </c>
      <c r="Y741" s="58">
        <v>0</v>
      </c>
      <c r="Z741" s="58">
        <v>0</v>
      </c>
      <c r="AA741" s="58">
        <v>0</v>
      </c>
      <c r="AB741" s="58">
        <v>0</v>
      </c>
      <c r="AC741" s="58">
        <v>11</v>
      </c>
      <c r="AD741" s="58">
        <v>0</v>
      </c>
      <c r="AE741" s="58">
        <v>0</v>
      </c>
      <c r="AF741" s="58">
        <v>0</v>
      </c>
      <c r="AG741" s="58" t="str">
        <f>VLOOKUP(BHRAF201920[[#This Row],[OrgID]],'Practice Panel'!$A$14:$F$129,4,FALSE)</f>
        <v>Havering</v>
      </c>
      <c r="AH741" s="58" t="str">
        <f>VLOOKUP(BHRAF201920[[#This Row],[OrgID]],'Practice Panel'!$A$14:$F$129,6,FALSE)</f>
        <v>Havering Crest</v>
      </c>
    </row>
    <row r="742" spans="1:34">
      <c r="A742" s="1" t="s">
        <v>406</v>
      </c>
      <c r="B742" s="57">
        <v>44197</v>
      </c>
      <c r="C742" s="57">
        <v>44202</v>
      </c>
      <c r="D742" s="1" t="s">
        <v>81</v>
      </c>
      <c r="E742" s="58">
        <v>5353</v>
      </c>
      <c r="F742" s="58">
        <v>13</v>
      </c>
      <c r="G742" s="58">
        <v>13</v>
      </c>
      <c r="H742" s="1">
        <v>0</v>
      </c>
      <c r="I742" s="58">
        <v>0</v>
      </c>
      <c r="J742" s="58">
        <v>0</v>
      </c>
      <c r="K742" s="58">
        <v>0</v>
      </c>
      <c r="L742" s="58">
        <v>0</v>
      </c>
      <c r="M742" s="58">
        <v>0</v>
      </c>
      <c r="N742" s="58">
        <v>0</v>
      </c>
      <c r="O742" s="58">
        <v>0</v>
      </c>
      <c r="P742" s="58">
        <v>0</v>
      </c>
      <c r="Q742" s="58">
        <v>0</v>
      </c>
      <c r="R742" s="58">
        <v>0</v>
      </c>
      <c r="S742" s="58">
        <v>0</v>
      </c>
      <c r="T742" s="58">
        <v>0</v>
      </c>
      <c r="U742" s="58">
        <v>1</v>
      </c>
      <c r="V742" s="58">
        <v>0</v>
      </c>
      <c r="W742" s="58">
        <v>0</v>
      </c>
      <c r="X742" s="58">
        <v>0</v>
      </c>
      <c r="Y742" s="58">
        <v>0</v>
      </c>
      <c r="Z742" s="58">
        <v>0</v>
      </c>
      <c r="AA742" s="58">
        <v>0</v>
      </c>
      <c r="AB742" s="58">
        <v>0</v>
      </c>
      <c r="AC742" s="58">
        <v>6</v>
      </c>
      <c r="AD742" s="58">
        <v>0</v>
      </c>
      <c r="AE742" s="58">
        <v>0</v>
      </c>
      <c r="AF742" s="58">
        <v>0</v>
      </c>
      <c r="AG742" s="58" t="str">
        <f>VLOOKUP(BHRAF201920[[#This Row],[OrgID]],'Practice Panel'!$A$14:$F$129,4,FALSE)</f>
        <v>Barking</v>
      </c>
      <c r="AH742" s="58" t="str">
        <f>VLOOKUP(BHRAF201920[[#This Row],[OrgID]],'Practice Panel'!$A$14:$F$129,6,FALSE)</f>
        <v>North</v>
      </c>
    </row>
    <row r="743" spans="1:34">
      <c r="A743" s="1" t="s">
        <v>406</v>
      </c>
      <c r="B743" s="57">
        <v>44197</v>
      </c>
      <c r="C743" s="57">
        <v>44202</v>
      </c>
      <c r="D743" s="1" t="s">
        <v>288</v>
      </c>
      <c r="E743" s="58">
        <v>4187</v>
      </c>
      <c r="F743" s="58">
        <v>53</v>
      </c>
      <c r="G743" s="58">
        <v>53</v>
      </c>
      <c r="H743" s="1">
        <v>0</v>
      </c>
      <c r="I743" s="58">
        <v>0</v>
      </c>
      <c r="J743" s="58">
        <v>0</v>
      </c>
      <c r="K743" s="58">
        <v>0</v>
      </c>
      <c r="L743" s="58">
        <v>0</v>
      </c>
      <c r="M743" s="58">
        <v>0</v>
      </c>
      <c r="N743" s="58">
        <v>0</v>
      </c>
      <c r="O743" s="58">
        <v>0</v>
      </c>
      <c r="P743" s="58">
        <v>0</v>
      </c>
      <c r="Q743" s="58">
        <v>0</v>
      </c>
      <c r="R743" s="58">
        <v>0</v>
      </c>
      <c r="S743" s="58">
        <v>0</v>
      </c>
      <c r="T743" s="58">
        <v>0</v>
      </c>
      <c r="U743" s="58">
        <v>3</v>
      </c>
      <c r="V743" s="58">
        <v>0</v>
      </c>
      <c r="W743" s="58">
        <v>0</v>
      </c>
      <c r="X743" s="58">
        <v>0</v>
      </c>
      <c r="Y743" s="58">
        <v>0</v>
      </c>
      <c r="Z743" s="58">
        <v>0</v>
      </c>
      <c r="AA743" s="58">
        <v>0</v>
      </c>
      <c r="AB743" s="58">
        <v>0</v>
      </c>
      <c r="AC743" s="58">
        <v>15</v>
      </c>
      <c r="AD743" s="58">
        <v>0</v>
      </c>
      <c r="AE743" s="58">
        <v>0</v>
      </c>
      <c r="AF743" s="58">
        <v>0</v>
      </c>
      <c r="AG743" s="58" t="str">
        <f>VLOOKUP(BHRAF201920[[#This Row],[OrgID]],'Practice Panel'!$A$14:$F$129,4,FALSE)</f>
        <v>Havering</v>
      </c>
      <c r="AH743" s="58" t="str">
        <f>VLOOKUP(BHRAF201920[[#This Row],[OrgID]],'Practice Panel'!$A$14:$F$129,6,FALSE)</f>
        <v>Havering South</v>
      </c>
    </row>
    <row r="744" spans="1:34">
      <c r="A744" s="1" t="s">
        <v>406</v>
      </c>
      <c r="B744" s="57">
        <v>44197</v>
      </c>
      <c r="C744" s="57">
        <v>44202</v>
      </c>
      <c r="D744" s="1" t="s">
        <v>290</v>
      </c>
      <c r="E744" s="58">
        <v>6088</v>
      </c>
      <c r="F744" s="58">
        <v>102</v>
      </c>
      <c r="G744" s="58">
        <v>102</v>
      </c>
      <c r="H744" s="1">
        <v>0</v>
      </c>
      <c r="I744" s="58">
        <v>0</v>
      </c>
      <c r="J744" s="58">
        <v>0</v>
      </c>
      <c r="K744" s="58">
        <v>0</v>
      </c>
      <c r="L744" s="58">
        <v>0</v>
      </c>
      <c r="M744" s="58">
        <v>0</v>
      </c>
      <c r="N744" s="58">
        <v>0</v>
      </c>
      <c r="O744" s="58">
        <v>0</v>
      </c>
      <c r="P744" s="58">
        <v>0</v>
      </c>
      <c r="Q744" s="58">
        <v>0</v>
      </c>
      <c r="R744" s="58">
        <v>0</v>
      </c>
      <c r="S744" s="58">
        <v>0</v>
      </c>
      <c r="T744" s="58">
        <v>0</v>
      </c>
      <c r="U744" s="58">
        <v>7</v>
      </c>
      <c r="V744" s="58">
        <v>2</v>
      </c>
      <c r="W744" s="58">
        <v>0</v>
      </c>
      <c r="X744" s="58">
        <v>0</v>
      </c>
      <c r="Y744" s="58">
        <v>0</v>
      </c>
      <c r="Z744" s="58">
        <v>0</v>
      </c>
      <c r="AA744" s="58">
        <v>0</v>
      </c>
      <c r="AB744" s="58">
        <v>0</v>
      </c>
      <c r="AC744" s="58">
        <v>30</v>
      </c>
      <c r="AD744" s="58">
        <v>0</v>
      </c>
      <c r="AE744" s="58">
        <v>2</v>
      </c>
      <c r="AF744" s="58">
        <v>0</v>
      </c>
      <c r="AG744" s="58" t="str">
        <f>VLOOKUP(BHRAF201920[[#This Row],[OrgID]],'Practice Panel'!$A$14:$F$129,4,FALSE)</f>
        <v>Havering</v>
      </c>
      <c r="AH744" s="58" t="str">
        <f>VLOOKUP(BHRAF201920[[#This Row],[OrgID]],'Practice Panel'!$A$14:$F$129,6,FALSE)</f>
        <v>Havering South</v>
      </c>
    </row>
    <row r="745" spans="1:34">
      <c r="A745" s="1" t="s">
        <v>406</v>
      </c>
      <c r="B745" s="57">
        <v>44197</v>
      </c>
      <c r="C745" s="57">
        <v>44202</v>
      </c>
      <c r="D745" s="1" t="s">
        <v>258</v>
      </c>
      <c r="E745" s="58">
        <v>3587</v>
      </c>
      <c r="F745" s="58">
        <v>15</v>
      </c>
      <c r="G745" s="58">
        <v>15</v>
      </c>
      <c r="H745" s="1">
        <v>0</v>
      </c>
      <c r="I745" s="58">
        <v>0</v>
      </c>
      <c r="J745" s="58">
        <v>0</v>
      </c>
      <c r="K745" s="58">
        <v>0</v>
      </c>
      <c r="L745" s="58">
        <v>0</v>
      </c>
      <c r="M745" s="58">
        <v>0</v>
      </c>
      <c r="N745" s="58">
        <v>0</v>
      </c>
      <c r="O745" s="58">
        <v>0</v>
      </c>
      <c r="P745" s="58">
        <v>0</v>
      </c>
      <c r="Q745" s="58">
        <v>0</v>
      </c>
      <c r="R745" s="58">
        <v>0</v>
      </c>
      <c r="S745" s="58">
        <v>0</v>
      </c>
      <c r="T745" s="58">
        <v>0</v>
      </c>
      <c r="U745" s="58">
        <v>2</v>
      </c>
      <c r="V745" s="58">
        <v>0</v>
      </c>
      <c r="W745" s="58">
        <v>0</v>
      </c>
      <c r="X745" s="58">
        <v>0</v>
      </c>
      <c r="Y745" s="58">
        <v>0</v>
      </c>
      <c r="Z745" s="58">
        <v>0</v>
      </c>
      <c r="AA745" s="58">
        <v>0</v>
      </c>
      <c r="AB745" s="58">
        <v>0</v>
      </c>
      <c r="AC745" s="58">
        <v>14</v>
      </c>
      <c r="AD745" s="58">
        <v>0</v>
      </c>
      <c r="AE745" s="58">
        <v>0</v>
      </c>
      <c r="AF745" s="58">
        <v>0</v>
      </c>
      <c r="AG745" s="58" t="str">
        <f>VLOOKUP(BHRAF201920[[#This Row],[OrgID]],'Practice Panel'!$A$14:$F$129,4,FALSE)</f>
        <v>Havering</v>
      </c>
      <c r="AH745" s="58" t="str">
        <f>VLOOKUP(BHRAF201920[[#This Row],[OrgID]],'Practice Panel'!$A$14:$F$129,6,FALSE)</f>
        <v>Havering North</v>
      </c>
    </row>
    <row r="746" spans="1:34">
      <c r="A746" s="1" t="s">
        <v>406</v>
      </c>
      <c r="B746" s="57">
        <v>44197</v>
      </c>
      <c r="C746" s="57">
        <v>44202</v>
      </c>
      <c r="D746" s="1" t="s">
        <v>296</v>
      </c>
      <c r="E746" s="58">
        <v>8911</v>
      </c>
      <c r="F746" s="58">
        <v>141</v>
      </c>
      <c r="G746" s="58">
        <v>141</v>
      </c>
      <c r="H746" s="1">
        <v>0</v>
      </c>
      <c r="I746" s="58">
        <v>0</v>
      </c>
      <c r="J746" s="58">
        <v>0</v>
      </c>
      <c r="K746" s="58">
        <v>0</v>
      </c>
      <c r="L746" s="58">
        <v>0</v>
      </c>
      <c r="M746" s="58">
        <v>0</v>
      </c>
      <c r="N746" s="58">
        <v>0</v>
      </c>
      <c r="O746" s="58">
        <v>0</v>
      </c>
      <c r="P746" s="58">
        <v>0</v>
      </c>
      <c r="Q746" s="58">
        <v>0</v>
      </c>
      <c r="R746" s="58">
        <v>0</v>
      </c>
      <c r="S746" s="58">
        <v>0</v>
      </c>
      <c r="T746" s="58">
        <v>0</v>
      </c>
      <c r="U746" s="58">
        <v>3</v>
      </c>
      <c r="V746" s="58">
        <v>0</v>
      </c>
      <c r="W746" s="58">
        <v>0</v>
      </c>
      <c r="X746" s="58">
        <v>0</v>
      </c>
      <c r="Y746" s="58">
        <v>0</v>
      </c>
      <c r="Z746" s="58">
        <v>0</v>
      </c>
      <c r="AA746" s="58">
        <v>0</v>
      </c>
      <c r="AB746" s="58">
        <v>0</v>
      </c>
      <c r="AC746" s="58">
        <v>21</v>
      </c>
      <c r="AD746" s="58">
        <v>0</v>
      </c>
      <c r="AE746" s="58">
        <v>0</v>
      </c>
      <c r="AF746" s="58">
        <v>0</v>
      </c>
      <c r="AG746" s="58" t="str">
        <f>VLOOKUP(BHRAF201920[[#This Row],[OrgID]],'Practice Panel'!$A$14:$F$129,4,FALSE)</f>
        <v>Havering</v>
      </c>
      <c r="AH746" s="58" t="str">
        <f>VLOOKUP(BHRAF201920[[#This Row],[OrgID]],'Practice Panel'!$A$14:$F$129,6,FALSE)</f>
        <v>Havering South</v>
      </c>
    </row>
    <row r="747" spans="1:34">
      <c r="A747" s="1" t="s">
        <v>406</v>
      </c>
      <c r="B747" s="57">
        <v>44197</v>
      </c>
      <c r="C747" s="57">
        <v>44202</v>
      </c>
      <c r="D747" s="1" t="s">
        <v>342</v>
      </c>
      <c r="E747" s="58">
        <v>1067</v>
      </c>
      <c r="F747" s="58">
        <v>8</v>
      </c>
      <c r="G747" s="58">
        <v>8</v>
      </c>
      <c r="H747" s="1">
        <v>0</v>
      </c>
      <c r="I747" s="58">
        <v>0</v>
      </c>
      <c r="J747" s="58">
        <v>0</v>
      </c>
      <c r="K747" s="58">
        <v>0</v>
      </c>
      <c r="L747" s="58">
        <v>0</v>
      </c>
      <c r="M747" s="58">
        <v>0</v>
      </c>
      <c r="N747" s="58">
        <v>0</v>
      </c>
      <c r="O747" s="58">
        <v>0</v>
      </c>
      <c r="P747" s="58">
        <v>0</v>
      </c>
      <c r="Q747" s="58">
        <v>0</v>
      </c>
      <c r="R747" s="58">
        <v>0</v>
      </c>
      <c r="S747" s="58">
        <v>0</v>
      </c>
      <c r="T747" s="58">
        <v>0</v>
      </c>
      <c r="U747" s="58">
        <v>1</v>
      </c>
      <c r="V747" s="58">
        <v>0</v>
      </c>
      <c r="W747" s="58">
        <v>0</v>
      </c>
      <c r="X747" s="58">
        <v>0</v>
      </c>
      <c r="Y747" s="58">
        <v>0</v>
      </c>
      <c r="Z747" s="58">
        <v>0</v>
      </c>
      <c r="AA747" s="58">
        <v>0</v>
      </c>
      <c r="AB747" s="58">
        <v>0</v>
      </c>
      <c r="AC747" s="58">
        <v>5</v>
      </c>
      <c r="AD747" s="58">
        <v>0</v>
      </c>
      <c r="AE747" s="58">
        <v>0</v>
      </c>
      <c r="AF747" s="58">
        <v>0</v>
      </c>
      <c r="AG747" s="58" t="str">
        <f>VLOOKUP(BHRAF201920[[#This Row],[OrgID]],'Practice Panel'!$A$14:$F$129,4,FALSE)</f>
        <v>Redbridge</v>
      </c>
      <c r="AH747" s="58" t="str">
        <f>VLOOKUP(BHRAF201920[[#This Row],[OrgID]],'Practice Panel'!$A$14:$F$129,6,FALSE)</f>
        <v>Fairlop</v>
      </c>
    </row>
    <row r="748" spans="1:34">
      <c r="A748" s="1" t="s">
        <v>406</v>
      </c>
      <c r="B748" s="57">
        <v>44197</v>
      </c>
      <c r="C748" s="57">
        <v>44202</v>
      </c>
      <c r="D748" s="1" t="s">
        <v>336</v>
      </c>
      <c r="E748" s="58">
        <v>1106</v>
      </c>
      <c r="F748" s="58">
        <v>6</v>
      </c>
      <c r="G748" s="58">
        <v>6</v>
      </c>
      <c r="H748" s="1">
        <v>0</v>
      </c>
      <c r="I748" s="58">
        <v>0</v>
      </c>
      <c r="J748" s="58">
        <v>0</v>
      </c>
      <c r="K748" s="58">
        <v>0</v>
      </c>
      <c r="L748" s="58">
        <v>0</v>
      </c>
      <c r="M748" s="58">
        <v>0</v>
      </c>
      <c r="N748" s="58">
        <v>0</v>
      </c>
      <c r="O748" s="58">
        <v>0</v>
      </c>
      <c r="P748" s="58">
        <v>0</v>
      </c>
      <c r="Q748" s="58">
        <v>0</v>
      </c>
      <c r="R748" s="58">
        <v>0</v>
      </c>
      <c r="S748" s="58">
        <v>0</v>
      </c>
      <c r="T748" s="58">
        <v>0</v>
      </c>
      <c r="U748" s="58">
        <v>1</v>
      </c>
      <c r="V748" s="58">
        <v>0</v>
      </c>
      <c r="W748" s="58">
        <v>0</v>
      </c>
      <c r="X748" s="58">
        <v>0</v>
      </c>
      <c r="Y748" s="58">
        <v>0</v>
      </c>
      <c r="Z748" s="58">
        <v>0</v>
      </c>
      <c r="AA748" s="58">
        <v>0</v>
      </c>
      <c r="AB748" s="58">
        <v>0</v>
      </c>
      <c r="AC748" s="58">
        <v>5</v>
      </c>
      <c r="AD748" s="58">
        <v>0</v>
      </c>
      <c r="AE748" s="58">
        <v>0</v>
      </c>
      <c r="AF748" s="58">
        <v>0</v>
      </c>
      <c r="AG748" s="58" t="str">
        <f>VLOOKUP(BHRAF201920[[#This Row],[OrgID]],'Practice Panel'!$A$14:$F$129,4,FALSE)</f>
        <v>Redbridge</v>
      </c>
      <c r="AH748" s="58" t="str">
        <f>VLOOKUP(BHRAF201920[[#This Row],[OrgID]],'Practice Panel'!$A$14:$F$129,6,FALSE)</f>
        <v>Fairlop</v>
      </c>
    </row>
    <row r="749" spans="1:34">
      <c r="A749" s="1" t="s">
        <v>406</v>
      </c>
      <c r="B749" s="57">
        <v>44197</v>
      </c>
      <c r="C749" s="57">
        <v>44202</v>
      </c>
      <c r="D749" s="1" t="s">
        <v>87</v>
      </c>
      <c r="E749" s="58">
        <v>731</v>
      </c>
      <c r="F749" s="58">
        <v>15</v>
      </c>
      <c r="G749" s="58">
        <v>15</v>
      </c>
      <c r="H749" s="1">
        <v>0</v>
      </c>
      <c r="I749" s="58">
        <v>0</v>
      </c>
      <c r="J749" s="58">
        <v>0</v>
      </c>
      <c r="K749" s="58">
        <v>0</v>
      </c>
      <c r="L749" s="58">
        <v>0</v>
      </c>
      <c r="M749" s="58">
        <v>0</v>
      </c>
      <c r="N749" s="58">
        <v>0</v>
      </c>
      <c r="O749" s="58">
        <v>0</v>
      </c>
      <c r="P749" s="58">
        <v>0</v>
      </c>
      <c r="Q749" s="58">
        <v>0</v>
      </c>
      <c r="R749" s="58">
        <v>0</v>
      </c>
      <c r="S749" s="58">
        <v>0</v>
      </c>
      <c r="T749" s="58">
        <v>0</v>
      </c>
      <c r="U749" s="58">
        <v>1</v>
      </c>
      <c r="V749" s="58">
        <v>0</v>
      </c>
      <c r="W749" s="58">
        <v>0</v>
      </c>
      <c r="X749" s="58">
        <v>0</v>
      </c>
      <c r="Y749" s="58">
        <v>0</v>
      </c>
      <c r="Z749" s="58">
        <v>0</v>
      </c>
      <c r="AA749" s="58">
        <v>0</v>
      </c>
      <c r="AB749" s="58">
        <v>0</v>
      </c>
      <c r="AC749" s="58">
        <v>1</v>
      </c>
      <c r="AD749" s="58">
        <v>0</v>
      </c>
      <c r="AE749" s="58">
        <v>0</v>
      </c>
      <c r="AF749" s="58">
        <v>0</v>
      </c>
      <c r="AG749" s="58" t="str">
        <f>VLOOKUP(BHRAF201920[[#This Row],[OrgID]],'Practice Panel'!$A$14:$F$129,4,FALSE)</f>
        <v>Barking</v>
      </c>
      <c r="AH749" s="58" t="str">
        <f>VLOOKUP(BHRAF201920[[#This Row],[OrgID]],'Practice Panel'!$A$14:$F$129,6,FALSE)</f>
        <v>North</v>
      </c>
    </row>
    <row r="750" spans="1:34">
      <c r="A750" s="1" t="s">
        <v>406</v>
      </c>
      <c r="B750" s="57">
        <v>44197</v>
      </c>
      <c r="C750" s="57">
        <v>44202</v>
      </c>
      <c r="D750" s="1" t="s">
        <v>388</v>
      </c>
      <c r="E750" s="58">
        <v>7369</v>
      </c>
      <c r="F750" s="58">
        <v>45</v>
      </c>
      <c r="G750" s="58">
        <v>45</v>
      </c>
      <c r="H750" s="1">
        <v>0</v>
      </c>
      <c r="I750" s="58">
        <v>0</v>
      </c>
      <c r="J750" s="58">
        <v>0</v>
      </c>
      <c r="K750" s="58">
        <v>0</v>
      </c>
      <c r="L750" s="58">
        <v>0</v>
      </c>
      <c r="M750" s="58">
        <v>0</v>
      </c>
      <c r="N750" s="58">
        <v>0</v>
      </c>
      <c r="O750" s="58">
        <v>0</v>
      </c>
      <c r="P750" s="58">
        <v>0</v>
      </c>
      <c r="Q750" s="58">
        <v>0</v>
      </c>
      <c r="R750" s="58">
        <v>0</v>
      </c>
      <c r="S750" s="58">
        <v>0</v>
      </c>
      <c r="T750" s="58">
        <v>0</v>
      </c>
      <c r="U750" s="58">
        <v>5</v>
      </c>
      <c r="V750" s="58">
        <v>0</v>
      </c>
      <c r="W750" s="58">
        <v>0</v>
      </c>
      <c r="X750" s="58">
        <v>0</v>
      </c>
      <c r="Y750" s="58">
        <v>0</v>
      </c>
      <c r="Z750" s="58">
        <v>0</v>
      </c>
      <c r="AA750" s="58">
        <v>0</v>
      </c>
      <c r="AB750" s="58">
        <v>0</v>
      </c>
      <c r="AC750" s="58">
        <v>9</v>
      </c>
      <c r="AD750" s="58">
        <v>0</v>
      </c>
      <c r="AE750" s="58">
        <v>0</v>
      </c>
      <c r="AF750" s="58">
        <v>0</v>
      </c>
      <c r="AG750" s="58" t="str">
        <f>VLOOKUP(BHRAF201920[[#This Row],[OrgID]],'Practice Panel'!$A$14:$F$129,4,FALSE)</f>
        <v>Redbridge</v>
      </c>
      <c r="AH750" s="58" t="str">
        <f>VLOOKUP(BHRAF201920[[#This Row],[OrgID]],'Practice Panel'!$A$14:$F$129,6,FALSE)</f>
        <v>Loxford</v>
      </c>
    </row>
    <row r="751" spans="1:34">
      <c r="A751" s="1" t="s">
        <v>406</v>
      </c>
      <c r="B751" s="57">
        <v>44197</v>
      </c>
      <c r="C751" s="57">
        <v>44202</v>
      </c>
      <c r="D751" s="1" t="s">
        <v>262</v>
      </c>
      <c r="E751" s="58">
        <v>1579</v>
      </c>
      <c r="F751" s="58">
        <v>8</v>
      </c>
      <c r="G751" s="58">
        <v>8</v>
      </c>
      <c r="H751" s="1">
        <v>0</v>
      </c>
      <c r="I751" s="58">
        <v>0</v>
      </c>
      <c r="J751" s="58">
        <v>0</v>
      </c>
      <c r="K751" s="58">
        <v>0</v>
      </c>
      <c r="L751" s="58">
        <v>0</v>
      </c>
      <c r="M751" s="58">
        <v>0</v>
      </c>
      <c r="N751" s="58">
        <v>0</v>
      </c>
      <c r="O751" s="58">
        <v>0</v>
      </c>
      <c r="P751" s="58">
        <v>0</v>
      </c>
      <c r="Q751" s="58">
        <v>0</v>
      </c>
      <c r="R751" s="58">
        <v>0</v>
      </c>
      <c r="S751" s="58">
        <v>0</v>
      </c>
      <c r="T751" s="58">
        <v>0</v>
      </c>
      <c r="U751" s="58">
        <v>1</v>
      </c>
      <c r="V751" s="58">
        <v>0</v>
      </c>
      <c r="W751" s="58">
        <v>0</v>
      </c>
      <c r="X751" s="58">
        <v>0</v>
      </c>
      <c r="Y751" s="58">
        <v>0</v>
      </c>
      <c r="Z751" s="58">
        <v>0</v>
      </c>
      <c r="AA751" s="58">
        <v>0</v>
      </c>
      <c r="AB751" s="58">
        <v>0</v>
      </c>
      <c r="AC751" s="58">
        <v>3</v>
      </c>
      <c r="AD751" s="58">
        <v>0</v>
      </c>
      <c r="AE751" s="58">
        <v>0</v>
      </c>
      <c r="AF751" s="58">
        <v>0</v>
      </c>
      <c r="AG751" s="58" t="str">
        <f>VLOOKUP(BHRAF201920[[#This Row],[OrgID]],'Practice Panel'!$A$14:$F$129,4,FALSE)</f>
        <v>Havering</v>
      </c>
      <c r="AH751" s="58" t="str">
        <f>VLOOKUP(BHRAF201920[[#This Row],[OrgID]],'Practice Panel'!$A$14:$F$129,6,FALSE)</f>
        <v>Havering North</v>
      </c>
    </row>
    <row r="752" spans="1:34">
      <c r="A752" s="1" t="s">
        <v>406</v>
      </c>
      <c r="B752" s="57">
        <v>44197</v>
      </c>
      <c r="C752" s="57">
        <v>44202</v>
      </c>
      <c r="D752" s="1" t="s">
        <v>246</v>
      </c>
      <c r="E752" s="58">
        <v>2542</v>
      </c>
      <c r="F752" s="58">
        <v>83</v>
      </c>
      <c r="G752" s="58">
        <v>83</v>
      </c>
      <c r="H752" s="1">
        <v>0</v>
      </c>
      <c r="I752" s="58">
        <v>0</v>
      </c>
      <c r="J752" s="58">
        <v>0</v>
      </c>
      <c r="K752" s="58">
        <v>0</v>
      </c>
      <c r="L752" s="58">
        <v>0</v>
      </c>
      <c r="M752" s="58">
        <v>0</v>
      </c>
      <c r="N752" s="58">
        <v>0</v>
      </c>
      <c r="O752" s="58">
        <v>0</v>
      </c>
      <c r="P752" s="58">
        <v>0</v>
      </c>
      <c r="Q752" s="58">
        <v>0</v>
      </c>
      <c r="R752" s="58">
        <v>0</v>
      </c>
      <c r="S752" s="58">
        <v>0</v>
      </c>
      <c r="T752" s="58">
        <v>0</v>
      </c>
      <c r="U752" s="58">
        <v>1</v>
      </c>
      <c r="V752" s="58">
        <v>0</v>
      </c>
      <c r="W752" s="58">
        <v>0</v>
      </c>
      <c r="X752" s="58">
        <v>0</v>
      </c>
      <c r="Y752" s="58">
        <v>0</v>
      </c>
      <c r="Z752" s="58">
        <v>0</v>
      </c>
      <c r="AA752" s="58">
        <v>0</v>
      </c>
      <c r="AB752" s="58">
        <v>0</v>
      </c>
      <c r="AC752" s="58">
        <v>9</v>
      </c>
      <c r="AD752" s="58">
        <v>0</v>
      </c>
      <c r="AE752" s="58">
        <v>0</v>
      </c>
      <c r="AF752" s="58">
        <v>0</v>
      </c>
      <c r="AG752" s="58" t="str">
        <f>VLOOKUP(BHRAF201920[[#This Row],[OrgID]],'Practice Panel'!$A$14:$F$129,4,FALSE)</f>
        <v>Havering</v>
      </c>
      <c r="AH752" s="58" t="str">
        <f>VLOOKUP(BHRAF201920[[#This Row],[OrgID]],'Practice Panel'!$A$14:$F$129,6,FALSE)</f>
        <v>Havering Crest</v>
      </c>
    </row>
    <row r="753" spans="1:34">
      <c r="A753" s="1" t="s">
        <v>406</v>
      </c>
      <c r="B753" s="57">
        <v>44197</v>
      </c>
      <c r="C753" s="57">
        <v>44202</v>
      </c>
      <c r="D753" s="1" t="s">
        <v>386</v>
      </c>
      <c r="E753" s="58">
        <v>5294</v>
      </c>
      <c r="F753" s="58">
        <v>41</v>
      </c>
      <c r="G753" s="58">
        <v>41</v>
      </c>
      <c r="H753" s="1">
        <v>0</v>
      </c>
      <c r="I753" s="58">
        <v>0</v>
      </c>
      <c r="J753" s="58">
        <v>0</v>
      </c>
      <c r="K753" s="58">
        <v>0</v>
      </c>
      <c r="L753" s="58">
        <v>0</v>
      </c>
      <c r="M753" s="58">
        <v>0</v>
      </c>
      <c r="N753" s="58">
        <v>0</v>
      </c>
      <c r="O753" s="58">
        <v>0</v>
      </c>
      <c r="P753" s="58">
        <v>0</v>
      </c>
      <c r="Q753" s="58">
        <v>0</v>
      </c>
      <c r="R753" s="58">
        <v>0</v>
      </c>
      <c r="S753" s="58">
        <v>0</v>
      </c>
      <c r="T753" s="58">
        <v>0</v>
      </c>
      <c r="U753" s="58">
        <v>2</v>
      </c>
      <c r="V753" s="58">
        <v>0</v>
      </c>
      <c r="W753" s="58">
        <v>0</v>
      </c>
      <c r="X753" s="58">
        <v>0</v>
      </c>
      <c r="Y753" s="58">
        <v>0</v>
      </c>
      <c r="Z753" s="58">
        <v>0</v>
      </c>
      <c r="AA753" s="58">
        <v>0</v>
      </c>
      <c r="AB753" s="58">
        <v>0</v>
      </c>
      <c r="AC753" s="58">
        <v>13</v>
      </c>
      <c r="AD753" s="58">
        <v>0</v>
      </c>
      <c r="AE753" s="58">
        <v>0</v>
      </c>
      <c r="AF753" s="58">
        <v>0</v>
      </c>
      <c r="AG753" s="58" t="str">
        <f>VLOOKUP(BHRAF201920[[#This Row],[OrgID]],'Practice Panel'!$A$14:$F$129,4,FALSE)</f>
        <v>Redbridge</v>
      </c>
      <c r="AH753" s="58" t="str">
        <f>VLOOKUP(BHRAF201920[[#This Row],[OrgID]],'Practice Panel'!$A$14:$F$129,6,FALSE)</f>
        <v>Loxford</v>
      </c>
    </row>
    <row r="754" spans="1:34">
      <c r="A754" s="1" t="s">
        <v>406</v>
      </c>
      <c r="B754" s="57">
        <v>44197</v>
      </c>
      <c r="C754" s="57">
        <v>44202</v>
      </c>
      <c r="D754" s="1" t="s">
        <v>242</v>
      </c>
      <c r="E754" s="58">
        <v>2786</v>
      </c>
      <c r="F754" s="58">
        <v>61</v>
      </c>
      <c r="G754" s="58">
        <v>60</v>
      </c>
      <c r="H754" s="1">
        <v>1</v>
      </c>
      <c r="I754" s="58">
        <v>0</v>
      </c>
      <c r="J754" s="58">
        <v>0</v>
      </c>
      <c r="K754" s="58">
        <v>0</v>
      </c>
      <c r="L754" s="58">
        <v>0</v>
      </c>
      <c r="M754" s="58">
        <v>0</v>
      </c>
      <c r="N754" s="58">
        <v>0</v>
      </c>
      <c r="O754" s="58">
        <v>0</v>
      </c>
      <c r="P754" s="58">
        <v>0</v>
      </c>
      <c r="Q754" s="58">
        <v>0</v>
      </c>
      <c r="R754" s="58">
        <v>0</v>
      </c>
      <c r="S754" s="58">
        <v>0</v>
      </c>
      <c r="T754" s="58">
        <v>0</v>
      </c>
      <c r="U754" s="58">
        <v>1</v>
      </c>
      <c r="V754" s="58">
        <v>0</v>
      </c>
      <c r="W754" s="58">
        <v>0</v>
      </c>
      <c r="X754" s="58">
        <v>0</v>
      </c>
      <c r="Y754" s="58">
        <v>0</v>
      </c>
      <c r="Z754" s="58">
        <v>0</v>
      </c>
      <c r="AA754" s="58">
        <v>0</v>
      </c>
      <c r="AB754" s="58">
        <v>0</v>
      </c>
      <c r="AC754" s="58">
        <v>4</v>
      </c>
      <c r="AD754" s="58">
        <v>0</v>
      </c>
      <c r="AE754" s="58">
        <v>0</v>
      </c>
      <c r="AF754" s="58">
        <v>0</v>
      </c>
      <c r="AG754" s="58" t="str">
        <f>VLOOKUP(BHRAF201920[[#This Row],[OrgID]],'Practice Panel'!$A$14:$F$129,4,FALSE)</f>
        <v>Havering</v>
      </c>
      <c r="AH754" s="58" t="str">
        <f>VLOOKUP(BHRAF201920[[#This Row],[OrgID]],'Practice Panel'!$A$14:$F$129,6,FALSE)</f>
        <v>Havering Crest</v>
      </c>
    </row>
    <row r="755" spans="1:34">
      <c r="A755" s="1" t="s">
        <v>406</v>
      </c>
      <c r="B755" s="57">
        <v>44197</v>
      </c>
      <c r="C755" s="57">
        <v>44202</v>
      </c>
      <c r="D755" s="1" t="s">
        <v>278</v>
      </c>
      <c r="E755" s="58">
        <v>5584</v>
      </c>
      <c r="F755" s="58">
        <v>45</v>
      </c>
      <c r="G755" s="58">
        <v>44</v>
      </c>
      <c r="H755" s="1">
        <v>1</v>
      </c>
      <c r="I755" s="58">
        <v>0</v>
      </c>
      <c r="J755" s="58">
        <v>0</v>
      </c>
      <c r="K755" s="58">
        <v>0</v>
      </c>
      <c r="L755" s="58">
        <v>0</v>
      </c>
      <c r="M755" s="58">
        <v>0</v>
      </c>
      <c r="N755" s="58">
        <v>0</v>
      </c>
      <c r="O755" s="58">
        <v>0</v>
      </c>
      <c r="P755" s="58">
        <v>0</v>
      </c>
      <c r="Q755" s="58">
        <v>0</v>
      </c>
      <c r="R755" s="58">
        <v>0</v>
      </c>
      <c r="S755" s="58">
        <v>0</v>
      </c>
      <c r="T755" s="58">
        <v>0</v>
      </c>
      <c r="U755" s="58">
        <v>2</v>
      </c>
      <c r="V755" s="58">
        <v>0</v>
      </c>
      <c r="W755" s="58">
        <v>0</v>
      </c>
      <c r="X755" s="58">
        <v>0</v>
      </c>
      <c r="Y755" s="58">
        <v>0</v>
      </c>
      <c r="Z755" s="58">
        <v>0</v>
      </c>
      <c r="AA755" s="58">
        <v>0</v>
      </c>
      <c r="AB755" s="58">
        <v>0</v>
      </c>
      <c r="AC755" s="58">
        <v>31</v>
      </c>
      <c r="AD755" s="58">
        <v>0</v>
      </c>
      <c r="AE755" s="58">
        <v>0</v>
      </c>
      <c r="AF755" s="58">
        <v>0</v>
      </c>
      <c r="AG755" s="58" t="str">
        <f>VLOOKUP(BHRAF201920[[#This Row],[OrgID]],'Practice Panel'!$A$14:$F$129,4,FALSE)</f>
        <v>Havering</v>
      </c>
      <c r="AH755" s="58" t="str">
        <f>VLOOKUP(BHRAF201920[[#This Row],[OrgID]],'Practice Panel'!$A$14:$F$129,6,FALSE)</f>
        <v>Havering North</v>
      </c>
    </row>
    <row r="756" spans="1:34">
      <c r="A756" s="1" t="s">
        <v>406</v>
      </c>
      <c r="B756" s="57">
        <v>44197</v>
      </c>
      <c r="C756" s="57">
        <v>44202</v>
      </c>
      <c r="D756" s="1" t="s">
        <v>272</v>
      </c>
      <c r="E756" s="58">
        <v>4772</v>
      </c>
      <c r="F756" s="58">
        <v>38</v>
      </c>
      <c r="G756" s="58">
        <v>35</v>
      </c>
      <c r="H756" s="1">
        <v>3</v>
      </c>
      <c r="I756" s="58">
        <v>1</v>
      </c>
      <c r="J756" s="58">
        <v>0</v>
      </c>
      <c r="K756" s="58">
        <v>0</v>
      </c>
      <c r="L756" s="58">
        <v>0</v>
      </c>
      <c r="M756" s="58">
        <v>0</v>
      </c>
      <c r="N756" s="58">
        <v>0</v>
      </c>
      <c r="O756" s="58">
        <v>0</v>
      </c>
      <c r="P756" s="58">
        <v>0</v>
      </c>
      <c r="Q756" s="58">
        <v>0</v>
      </c>
      <c r="R756" s="58">
        <v>0</v>
      </c>
      <c r="S756" s="58">
        <v>0</v>
      </c>
      <c r="T756" s="58">
        <v>0</v>
      </c>
      <c r="U756" s="58">
        <v>3</v>
      </c>
      <c r="V756" s="58">
        <v>0</v>
      </c>
      <c r="W756" s="58">
        <v>0</v>
      </c>
      <c r="X756" s="58">
        <v>0</v>
      </c>
      <c r="Y756" s="58">
        <v>0</v>
      </c>
      <c r="Z756" s="58">
        <v>0</v>
      </c>
      <c r="AA756" s="58">
        <v>0</v>
      </c>
      <c r="AB756" s="58">
        <v>0</v>
      </c>
      <c r="AC756" s="58">
        <v>30</v>
      </c>
      <c r="AD756" s="58">
        <v>0</v>
      </c>
      <c r="AE756" s="58">
        <v>0</v>
      </c>
      <c r="AF756" s="58">
        <v>0</v>
      </c>
      <c r="AG756" s="58" t="str">
        <f>VLOOKUP(BHRAF201920[[#This Row],[OrgID]],'Practice Panel'!$A$14:$F$129,4,FALSE)</f>
        <v>Havering</v>
      </c>
      <c r="AH756" s="58" t="str">
        <f>VLOOKUP(BHRAF201920[[#This Row],[OrgID]],'Practice Panel'!$A$14:$F$129,6,FALSE)</f>
        <v>Havering North</v>
      </c>
    </row>
    <row r="757" spans="1:34">
      <c r="A757" s="1" t="s">
        <v>406</v>
      </c>
      <c r="B757" s="57">
        <v>44197</v>
      </c>
      <c r="C757" s="57">
        <v>44202</v>
      </c>
      <c r="D757" s="1" t="s">
        <v>236</v>
      </c>
      <c r="E757" s="58">
        <v>2751</v>
      </c>
      <c r="F757" s="58">
        <v>159</v>
      </c>
      <c r="G757" s="58">
        <v>158</v>
      </c>
      <c r="H757" s="1">
        <v>1</v>
      </c>
      <c r="I757" s="58">
        <v>0</v>
      </c>
      <c r="J757" s="58">
        <v>0</v>
      </c>
      <c r="K757" s="58">
        <v>0</v>
      </c>
      <c r="L757" s="58">
        <v>0</v>
      </c>
      <c r="M757" s="58">
        <v>0</v>
      </c>
      <c r="N757" s="58">
        <v>0</v>
      </c>
      <c r="O757" s="58">
        <v>0</v>
      </c>
      <c r="P757" s="58">
        <v>0</v>
      </c>
      <c r="Q757" s="58">
        <v>0</v>
      </c>
      <c r="R757" s="58">
        <v>0</v>
      </c>
      <c r="S757" s="58">
        <v>0</v>
      </c>
      <c r="T757" s="58">
        <v>0</v>
      </c>
      <c r="U757" s="58">
        <v>2</v>
      </c>
      <c r="V757" s="58">
        <v>0</v>
      </c>
      <c r="W757" s="58">
        <v>0</v>
      </c>
      <c r="X757" s="58">
        <v>0</v>
      </c>
      <c r="Y757" s="58">
        <v>0</v>
      </c>
      <c r="Z757" s="58">
        <v>0</v>
      </c>
      <c r="AA757" s="58">
        <v>0</v>
      </c>
      <c r="AB757" s="58">
        <v>0</v>
      </c>
      <c r="AC757" s="58">
        <v>8</v>
      </c>
      <c r="AD757" s="58">
        <v>0</v>
      </c>
      <c r="AE757" s="58">
        <v>0</v>
      </c>
      <c r="AF757" s="58">
        <v>0</v>
      </c>
      <c r="AG757" s="58" t="str">
        <f>VLOOKUP(BHRAF201920[[#This Row],[OrgID]],'Practice Panel'!$A$14:$F$129,4,FALSE)</f>
        <v>Havering</v>
      </c>
      <c r="AH757" s="58" t="str">
        <f>VLOOKUP(BHRAF201920[[#This Row],[OrgID]],'Practice Panel'!$A$14:$F$129,6,FALSE)</f>
        <v>Havering Crest</v>
      </c>
    </row>
    <row r="758" spans="1:34">
      <c r="A758" s="1" t="s">
        <v>406</v>
      </c>
      <c r="B758" s="57">
        <v>44197</v>
      </c>
      <c r="C758" s="57">
        <v>44202</v>
      </c>
      <c r="D758" s="1" t="s">
        <v>318</v>
      </c>
      <c r="E758" s="58">
        <v>3125</v>
      </c>
      <c r="F758" s="58">
        <v>71</v>
      </c>
      <c r="G758" s="58">
        <v>70</v>
      </c>
      <c r="H758" s="1">
        <v>1</v>
      </c>
      <c r="I758" s="58">
        <v>0</v>
      </c>
      <c r="J758" s="58">
        <v>0</v>
      </c>
      <c r="K758" s="58">
        <v>0</v>
      </c>
      <c r="L758" s="58">
        <v>0</v>
      </c>
      <c r="M758" s="58">
        <v>0</v>
      </c>
      <c r="N758" s="58">
        <v>0</v>
      </c>
      <c r="O758" s="58">
        <v>0</v>
      </c>
      <c r="P758" s="58">
        <v>0</v>
      </c>
      <c r="Q758" s="58">
        <v>0</v>
      </c>
      <c r="R758" s="58">
        <v>0</v>
      </c>
      <c r="S758" s="58">
        <v>0</v>
      </c>
      <c r="T758" s="58">
        <v>0</v>
      </c>
      <c r="U758" s="58">
        <v>1</v>
      </c>
      <c r="V758" s="58">
        <v>0</v>
      </c>
      <c r="W758" s="58">
        <v>0</v>
      </c>
      <c r="X758" s="58">
        <v>0</v>
      </c>
      <c r="Y758" s="58">
        <v>0</v>
      </c>
      <c r="Z758" s="58">
        <v>0</v>
      </c>
      <c r="AA758" s="58">
        <v>0</v>
      </c>
      <c r="AB758" s="58">
        <v>0</v>
      </c>
      <c r="AC758" s="58">
        <v>6</v>
      </c>
      <c r="AD758" s="58">
        <v>0</v>
      </c>
      <c r="AE758" s="58">
        <v>0</v>
      </c>
      <c r="AF758" s="58">
        <v>0</v>
      </c>
      <c r="AG758" s="58" t="str">
        <f>VLOOKUP(BHRAF201920[[#This Row],[OrgID]],'Practice Panel'!$A$14:$F$129,4,FALSE)</f>
        <v>Redbridge</v>
      </c>
      <c r="AH758" s="58" t="str">
        <f>VLOOKUP(BHRAF201920[[#This Row],[OrgID]],'Practice Panel'!$A$14:$F$129,6,FALSE)</f>
        <v>Cranbrook</v>
      </c>
    </row>
    <row r="759" spans="1:34">
      <c r="A759" s="1" t="s">
        <v>406</v>
      </c>
      <c r="B759" s="57">
        <v>44197</v>
      </c>
      <c r="C759" s="57">
        <v>44202</v>
      </c>
      <c r="D759" s="1" t="s">
        <v>264</v>
      </c>
      <c r="E759" s="58">
        <v>816</v>
      </c>
      <c r="F759" s="58">
        <v>19</v>
      </c>
      <c r="G759" s="58">
        <v>18</v>
      </c>
      <c r="H759" s="1">
        <v>1</v>
      </c>
      <c r="I759" s="58">
        <v>1</v>
      </c>
      <c r="J759" s="58">
        <v>0</v>
      </c>
      <c r="K759" s="58">
        <v>0</v>
      </c>
      <c r="L759" s="58">
        <v>0</v>
      </c>
      <c r="M759" s="58">
        <v>0</v>
      </c>
      <c r="N759" s="58">
        <v>0</v>
      </c>
      <c r="O759" s="58">
        <v>0</v>
      </c>
      <c r="P759" s="58">
        <v>0</v>
      </c>
      <c r="Q759" s="58">
        <v>0</v>
      </c>
      <c r="R759" s="58">
        <v>0</v>
      </c>
      <c r="S759" s="58">
        <v>0</v>
      </c>
      <c r="T759" s="58">
        <v>0</v>
      </c>
      <c r="U759" s="58">
        <v>2</v>
      </c>
      <c r="V759" s="58">
        <v>0</v>
      </c>
      <c r="W759" s="58">
        <v>0</v>
      </c>
      <c r="X759" s="58">
        <v>0</v>
      </c>
      <c r="Y759" s="58">
        <v>0</v>
      </c>
      <c r="Z759" s="58">
        <v>0</v>
      </c>
      <c r="AA759" s="58">
        <v>0</v>
      </c>
      <c r="AB759" s="58">
        <v>0</v>
      </c>
      <c r="AC759" s="58">
        <v>4</v>
      </c>
      <c r="AD759" s="58">
        <v>0</v>
      </c>
      <c r="AE759" s="58">
        <v>0</v>
      </c>
      <c r="AF759" s="58">
        <v>0</v>
      </c>
      <c r="AG759" s="58" t="str">
        <f>VLOOKUP(BHRAF201920[[#This Row],[OrgID]],'Practice Panel'!$A$14:$F$129,4,FALSE)</f>
        <v>Havering</v>
      </c>
      <c r="AH759" s="58" t="str">
        <f>VLOOKUP(BHRAF201920[[#This Row],[OrgID]],'Practice Panel'!$A$14:$F$129,6,FALSE)</f>
        <v>Havering North</v>
      </c>
    </row>
    <row r="760" spans="1:34">
      <c r="A760" s="1" t="s">
        <v>406</v>
      </c>
      <c r="B760" s="57">
        <v>44197</v>
      </c>
      <c r="C760" s="57">
        <v>44202</v>
      </c>
      <c r="D760" s="1" t="s">
        <v>240</v>
      </c>
      <c r="E760" s="58">
        <v>2369</v>
      </c>
      <c r="F760" s="58">
        <v>84</v>
      </c>
      <c r="G760" s="58">
        <v>83</v>
      </c>
      <c r="H760" s="1">
        <v>1</v>
      </c>
      <c r="I760" s="58">
        <v>1</v>
      </c>
      <c r="J760" s="58">
        <v>0</v>
      </c>
      <c r="K760" s="58">
        <v>0</v>
      </c>
      <c r="L760" s="58">
        <v>0</v>
      </c>
      <c r="M760" s="58">
        <v>0</v>
      </c>
      <c r="N760" s="58">
        <v>0</v>
      </c>
      <c r="O760" s="58">
        <v>0</v>
      </c>
      <c r="P760" s="58">
        <v>0</v>
      </c>
      <c r="Q760" s="58">
        <v>0</v>
      </c>
      <c r="R760" s="58">
        <v>0</v>
      </c>
      <c r="S760" s="58">
        <v>0</v>
      </c>
      <c r="T760" s="58">
        <v>0</v>
      </c>
      <c r="U760" s="58">
        <v>0</v>
      </c>
      <c r="V760" s="58">
        <v>0</v>
      </c>
      <c r="W760" s="58">
        <v>0</v>
      </c>
      <c r="X760" s="58">
        <v>0</v>
      </c>
      <c r="Y760" s="58">
        <v>0</v>
      </c>
      <c r="Z760" s="58">
        <v>0</v>
      </c>
      <c r="AA760" s="58">
        <v>0</v>
      </c>
      <c r="AB760" s="58">
        <v>0</v>
      </c>
      <c r="AC760" s="58">
        <v>6</v>
      </c>
      <c r="AD760" s="58">
        <v>0</v>
      </c>
      <c r="AE760" s="58">
        <v>0</v>
      </c>
      <c r="AF760" s="58">
        <v>0</v>
      </c>
      <c r="AG760" s="58" t="str">
        <f>VLOOKUP(BHRAF201920[[#This Row],[OrgID]],'Practice Panel'!$A$14:$F$129,4,FALSE)</f>
        <v>Havering</v>
      </c>
      <c r="AH760" s="58" t="str">
        <f>VLOOKUP(BHRAF201920[[#This Row],[OrgID]],'Practice Panel'!$A$14:$F$129,6,FALSE)</f>
        <v>Havering Crest</v>
      </c>
    </row>
    <row r="761" spans="1:34">
      <c r="A761" s="1" t="s">
        <v>406</v>
      </c>
      <c r="B761" s="57">
        <v>44197</v>
      </c>
      <c r="C761" s="57">
        <v>44202</v>
      </c>
      <c r="D761" s="1" t="s">
        <v>79</v>
      </c>
      <c r="E761" s="58">
        <v>2685</v>
      </c>
      <c r="F761" s="58">
        <v>16</v>
      </c>
      <c r="G761" s="58">
        <v>15</v>
      </c>
      <c r="H761" s="1">
        <v>1</v>
      </c>
      <c r="I761" s="58">
        <v>0</v>
      </c>
      <c r="J761" s="58">
        <v>0</v>
      </c>
      <c r="K761" s="58">
        <v>0</v>
      </c>
      <c r="L761" s="58">
        <v>0</v>
      </c>
      <c r="M761" s="58">
        <v>0</v>
      </c>
      <c r="N761" s="58">
        <v>0</v>
      </c>
      <c r="O761" s="58">
        <v>0</v>
      </c>
      <c r="P761" s="58">
        <v>0</v>
      </c>
      <c r="Q761" s="58">
        <v>0</v>
      </c>
      <c r="R761" s="58">
        <v>0</v>
      </c>
      <c r="S761" s="58">
        <v>0</v>
      </c>
      <c r="T761" s="58">
        <v>0</v>
      </c>
      <c r="U761" s="58">
        <v>0</v>
      </c>
      <c r="V761" s="58">
        <v>0</v>
      </c>
      <c r="W761" s="58">
        <v>0</v>
      </c>
      <c r="X761" s="58">
        <v>0</v>
      </c>
      <c r="Y761" s="58">
        <v>0</v>
      </c>
      <c r="Z761" s="58">
        <v>0</v>
      </c>
      <c r="AA761" s="58">
        <v>0</v>
      </c>
      <c r="AB761" s="58">
        <v>0</v>
      </c>
      <c r="AC761" s="58">
        <v>14</v>
      </c>
      <c r="AD761" s="58">
        <v>0</v>
      </c>
      <c r="AE761" s="58">
        <v>0</v>
      </c>
      <c r="AF761" s="58">
        <v>0</v>
      </c>
      <c r="AG761" s="58" t="str">
        <f>VLOOKUP(BHRAF201920[[#This Row],[OrgID]],'Practice Panel'!$A$14:$F$129,4,FALSE)</f>
        <v>Barking</v>
      </c>
      <c r="AH761" s="58" t="str">
        <f>VLOOKUP(BHRAF201920[[#This Row],[OrgID]],'Practice Panel'!$A$14:$F$129,6,FALSE)</f>
        <v>North</v>
      </c>
    </row>
    <row r="762" spans="1:34">
      <c r="A762" s="1" t="s">
        <v>406</v>
      </c>
      <c r="B762" s="57">
        <v>44197</v>
      </c>
      <c r="C762" s="57">
        <v>44202</v>
      </c>
      <c r="D762" s="1" t="s">
        <v>94</v>
      </c>
      <c r="E762" s="58">
        <v>4857</v>
      </c>
      <c r="F762" s="58">
        <v>165</v>
      </c>
      <c r="G762" s="58">
        <v>161</v>
      </c>
      <c r="H762" s="1">
        <v>4</v>
      </c>
      <c r="I762" s="58">
        <v>0</v>
      </c>
      <c r="J762" s="58">
        <v>0</v>
      </c>
      <c r="K762" s="58">
        <v>0</v>
      </c>
      <c r="L762" s="58">
        <v>0</v>
      </c>
      <c r="M762" s="58">
        <v>0</v>
      </c>
      <c r="N762" s="58">
        <v>0</v>
      </c>
      <c r="O762" s="58">
        <v>0</v>
      </c>
      <c r="P762" s="58">
        <v>0</v>
      </c>
      <c r="Q762" s="58">
        <v>0</v>
      </c>
      <c r="R762" s="58">
        <v>0</v>
      </c>
      <c r="S762" s="58">
        <v>0</v>
      </c>
      <c r="T762" s="58">
        <v>0</v>
      </c>
      <c r="U762" s="58">
        <v>0</v>
      </c>
      <c r="V762" s="58">
        <v>0</v>
      </c>
      <c r="W762" s="58">
        <v>0</v>
      </c>
      <c r="X762" s="58">
        <v>0</v>
      </c>
      <c r="Y762" s="58">
        <v>0</v>
      </c>
      <c r="Z762" s="58">
        <v>0</v>
      </c>
      <c r="AA762" s="58">
        <v>0</v>
      </c>
      <c r="AB762" s="58">
        <v>0</v>
      </c>
      <c r="AC762" s="58">
        <v>11</v>
      </c>
      <c r="AD762" s="58">
        <v>0</v>
      </c>
      <c r="AE762" s="58">
        <v>0</v>
      </c>
      <c r="AF762" s="58">
        <v>0</v>
      </c>
      <c r="AG762" s="58" t="str">
        <f>VLOOKUP(BHRAF201920[[#This Row],[OrgID]],'Practice Panel'!$A$14:$F$129,4,FALSE)</f>
        <v>Barking</v>
      </c>
      <c r="AH762" s="58" t="str">
        <f>VLOOKUP(BHRAF201920[[#This Row],[OrgID]],'Practice Panel'!$A$14:$F$129,6,FALSE)</f>
        <v>Central</v>
      </c>
    </row>
    <row r="763" spans="1:34">
      <c r="A763" s="1" t="s">
        <v>406</v>
      </c>
      <c r="B763" s="57">
        <v>44197</v>
      </c>
      <c r="C763" s="57">
        <v>44202</v>
      </c>
      <c r="D763" s="1" t="s">
        <v>57</v>
      </c>
      <c r="E763" s="58">
        <v>2128</v>
      </c>
      <c r="F763" s="58">
        <v>12</v>
      </c>
      <c r="G763" s="58">
        <v>10</v>
      </c>
      <c r="H763" s="1">
        <v>2</v>
      </c>
      <c r="I763" s="58">
        <v>0</v>
      </c>
      <c r="J763" s="58">
        <v>0</v>
      </c>
      <c r="K763" s="58">
        <v>0</v>
      </c>
      <c r="L763" s="58">
        <v>0</v>
      </c>
      <c r="M763" s="58">
        <v>0</v>
      </c>
      <c r="N763" s="58">
        <v>0</v>
      </c>
      <c r="O763" s="58">
        <v>0</v>
      </c>
      <c r="P763" s="58">
        <v>0</v>
      </c>
      <c r="Q763" s="58">
        <v>0</v>
      </c>
      <c r="R763" s="58">
        <v>0</v>
      </c>
      <c r="S763" s="58">
        <v>0</v>
      </c>
      <c r="T763" s="58">
        <v>0</v>
      </c>
      <c r="U763" s="58">
        <v>0</v>
      </c>
      <c r="V763" s="58">
        <v>0</v>
      </c>
      <c r="W763" s="58">
        <v>0</v>
      </c>
      <c r="X763" s="58">
        <v>0</v>
      </c>
      <c r="Y763" s="58">
        <v>0</v>
      </c>
      <c r="Z763" s="58">
        <v>0</v>
      </c>
      <c r="AA763" s="58">
        <v>0</v>
      </c>
      <c r="AB763" s="58">
        <v>0</v>
      </c>
      <c r="AC763" s="58">
        <v>4</v>
      </c>
      <c r="AD763" s="58">
        <v>0</v>
      </c>
      <c r="AE763" s="58">
        <v>0</v>
      </c>
      <c r="AF763" s="58">
        <v>0</v>
      </c>
      <c r="AG763" s="58" t="str">
        <f>VLOOKUP(BHRAF201920[[#This Row],[OrgID]],'Practice Panel'!$A$14:$F$129,4,FALSE)</f>
        <v>Barking</v>
      </c>
      <c r="AH763" s="58" t="str">
        <f>VLOOKUP(BHRAF201920[[#This Row],[OrgID]],'Practice Panel'!$A$14:$F$129,6,FALSE)</f>
        <v>East</v>
      </c>
    </row>
    <row r="764" spans="1:34">
      <c r="A764" s="1" t="s">
        <v>406</v>
      </c>
      <c r="B764" s="57">
        <v>44197</v>
      </c>
      <c r="C764" s="57">
        <v>44202</v>
      </c>
      <c r="D764" s="1" t="s">
        <v>60</v>
      </c>
      <c r="E764" s="58">
        <v>5114</v>
      </c>
      <c r="F764" s="58">
        <v>88</v>
      </c>
      <c r="G764" s="58">
        <v>83</v>
      </c>
      <c r="H764" s="1">
        <v>5</v>
      </c>
      <c r="I764" s="58">
        <v>0</v>
      </c>
      <c r="J764" s="58">
        <v>0</v>
      </c>
      <c r="K764" s="58">
        <v>0</v>
      </c>
      <c r="L764" s="58">
        <v>0</v>
      </c>
      <c r="M764" s="58">
        <v>0</v>
      </c>
      <c r="N764" s="58">
        <v>0</v>
      </c>
      <c r="O764" s="58">
        <v>0</v>
      </c>
      <c r="P764" s="58">
        <v>0</v>
      </c>
      <c r="Q764" s="58">
        <v>0</v>
      </c>
      <c r="R764" s="58">
        <v>0</v>
      </c>
      <c r="S764" s="58">
        <v>0</v>
      </c>
      <c r="T764" s="58">
        <v>0</v>
      </c>
      <c r="U764" s="58">
        <v>0</v>
      </c>
      <c r="V764" s="58">
        <v>0</v>
      </c>
      <c r="W764" s="58">
        <v>0</v>
      </c>
      <c r="X764" s="58">
        <v>0</v>
      </c>
      <c r="Y764" s="58">
        <v>0</v>
      </c>
      <c r="Z764" s="58">
        <v>0</v>
      </c>
      <c r="AA764" s="58">
        <v>0</v>
      </c>
      <c r="AB764" s="58">
        <v>0</v>
      </c>
      <c r="AC764" s="58">
        <v>8</v>
      </c>
      <c r="AD764" s="58">
        <v>0</v>
      </c>
      <c r="AE764" s="58">
        <v>0</v>
      </c>
      <c r="AF764" s="58">
        <v>0</v>
      </c>
      <c r="AG764" s="58" t="str">
        <f>VLOOKUP(BHRAF201920[[#This Row],[OrgID]],'Practice Panel'!$A$14:$F$129,4,FALSE)</f>
        <v>Barking</v>
      </c>
      <c r="AH764" s="58" t="str">
        <f>VLOOKUP(BHRAF201920[[#This Row],[OrgID]],'Practice Panel'!$A$14:$F$129,6,FALSE)</f>
        <v>West One</v>
      </c>
    </row>
    <row r="765" spans="1:34">
      <c r="A765" s="1" t="s">
        <v>406</v>
      </c>
      <c r="B765" s="57">
        <v>44197</v>
      </c>
      <c r="C765" s="57">
        <v>44202</v>
      </c>
      <c r="D765" s="1" t="s">
        <v>77</v>
      </c>
      <c r="E765" s="58">
        <v>1947</v>
      </c>
      <c r="F765" s="58">
        <v>7</v>
      </c>
      <c r="G765" s="58">
        <v>6</v>
      </c>
      <c r="H765" s="1">
        <v>1</v>
      </c>
      <c r="I765" s="58">
        <v>0</v>
      </c>
      <c r="J765" s="58">
        <v>0</v>
      </c>
      <c r="K765" s="58">
        <v>0</v>
      </c>
      <c r="L765" s="58">
        <v>0</v>
      </c>
      <c r="M765" s="58">
        <v>0</v>
      </c>
      <c r="N765" s="58">
        <v>0</v>
      </c>
      <c r="O765" s="58">
        <v>0</v>
      </c>
      <c r="P765" s="58">
        <v>0</v>
      </c>
      <c r="Q765" s="58">
        <v>0</v>
      </c>
      <c r="R765" s="58">
        <v>0</v>
      </c>
      <c r="S765" s="58">
        <v>0</v>
      </c>
      <c r="T765" s="58">
        <v>0</v>
      </c>
      <c r="U765" s="58">
        <v>0</v>
      </c>
      <c r="V765" s="58">
        <v>0</v>
      </c>
      <c r="W765" s="58">
        <v>0</v>
      </c>
      <c r="X765" s="58">
        <v>0</v>
      </c>
      <c r="Y765" s="58">
        <v>0</v>
      </c>
      <c r="Z765" s="58">
        <v>0</v>
      </c>
      <c r="AA765" s="58">
        <v>0</v>
      </c>
      <c r="AB765" s="58">
        <v>0</v>
      </c>
      <c r="AC765" s="58">
        <v>2</v>
      </c>
      <c r="AD765" s="58">
        <v>0</v>
      </c>
      <c r="AE765" s="58">
        <v>0</v>
      </c>
      <c r="AF765" s="58">
        <v>0</v>
      </c>
      <c r="AG765" s="58" t="str">
        <f>VLOOKUP(BHRAF201920[[#This Row],[OrgID]],'Practice Panel'!$A$14:$F$129,4,FALSE)</f>
        <v>Barking</v>
      </c>
      <c r="AH765" s="58" t="str">
        <f>VLOOKUP(BHRAF201920[[#This Row],[OrgID]],'Practice Panel'!$A$14:$F$129,6,FALSE)</f>
        <v>North</v>
      </c>
    </row>
    <row r="766" spans="1:34">
      <c r="A766" s="1" t="s">
        <v>406</v>
      </c>
      <c r="B766" s="57">
        <v>44197</v>
      </c>
      <c r="C766" s="57">
        <v>44202</v>
      </c>
      <c r="D766" s="1" t="s">
        <v>72</v>
      </c>
      <c r="E766" s="58">
        <v>2385</v>
      </c>
      <c r="F766" s="58">
        <v>41</v>
      </c>
      <c r="G766" s="58">
        <v>40</v>
      </c>
      <c r="H766" s="1">
        <v>1</v>
      </c>
      <c r="I766" s="58">
        <v>0</v>
      </c>
      <c r="J766" s="58">
        <v>0</v>
      </c>
      <c r="K766" s="58">
        <v>0</v>
      </c>
      <c r="L766" s="58">
        <v>0</v>
      </c>
      <c r="M766" s="58">
        <v>0</v>
      </c>
      <c r="N766" s="58">
        <v>0</v>
      </c>
      <c r="O766" s="58">
        <v>0</v>
      </c>
      <c r="P766" s="58">
        <v>0</v>
      </c>
      <c r="Q766" s="58">
        <v>0</v>
      </c>
      <c r="R766" s="58">
        <v>0</v>
      </c>
      <c r="S766" s="58">
        <v>0</v>
      </c>
      <c r="T766" s="58">
        <v>0</v>
      </c>
      <c r="U766" s="58">
        <v>0</v>
      </c>
      <c r="V766" s="58">
        <v>0</v>
      </c>
      <c r="W766" s="58">
        <v>0</v>
      </c>
      <c r="X766" s="58">
        <v>0</v>
      </c>
      <c r="Y766" s="58">
        <v>0</v>
      </c>
      <c r="Z766" s="58">
        <v>0</v>
      </c>
      <c r="AA766" s="58">
        <v>0</v>
      </c>
      <c r="AB766" s="58">
        <v>0</v>
      </c>
      <c r="AC766" s="58">
        <v>8</v>
      </c>
      <c r="AD766" s="58">
        <v>0</v>
      </c>
      <c r="AE766" s="58">
        <v>0</v>
      </c>
      <c r="AF766" s="58">
        <v>0</v>
      </c>
      <c r="AG766" s="58" t="str">
        <f>VLOOKUP(BHRAF201920[[#This Row],[OrgID]],'Practice Panel'!$A$14:$F$129,4,FALSE)</f>
        <v>Barking</v>
      </c>
      <c r="AH766" s="58" t="str">
        <f>VLOOKUP(BHRAF201920[[#This Row],[OrgID]],'Practice Panel'!$A$14:$F$129,6,FALSE)</f>
        <v>West One</v>
      </c>
    </row>
    <row r="767" spans="1:34">
      <c r="A767" s="1" t="s">
        <v>406</v>
      </c>
      <c r="B767" s="57">
        <v>44197</v>
      </c>
      <c r="C767" s="57">
        <v>44202</v>
      </c>
      <c r="D767" s="1" t="s">
        <v>68</v>
      </c>
      <c r="E767" s="58">
        <v>2288</v>
      </c>
      <c r="F767" s="58">
        <v>44</v>
      </c>
      <c r="G767" s="58">
        <v>43</v>
      </c>
      <c r="H767" s="1">
        <v>1</v>
      </c>
      <c r="I767" s="58">
        <v>0</v>
      </c>
      <c r="J767" s="58">
        <v>0</v>
      </c>
      <c r="K767" s="58">
        <v>0</v>
      </c>
      <c r="L767" s="58">
        <v>0</v>
      </c>
      <c r="M767" s="58">
        <v>0</v>
      </c>
      <c r="N767" s="58">
        <v>0</v>
      </c>
      <c r="O767" s="58">
        <v>0</v>
      </c>
      <c r="P767" s="58">
        <v>0</v>
      </c>
      <c r="Q767" s="58">
        <v>0</v>
      </c>
      <c r="R767" s="58">
        <v>0</v>
      </c>
      <c r="S767" s="58">
        <v>0</v>
      </c>
      <c r="T767" s="58">
        <v>0</v>
      </c>
      <c r="U767" s="58">
        <v>0</v>
      </c>
      <c r="V767" s="58">
        <v>0</v>
      </c>
      <c r="W767" s="58">
        <v>0</v>
      </c>
      <c r="X767" s="58">
        <v>0</v>
      </c>
      <c r="Y767" s="58">
        <v>0</v>
      </c>
      <c r="Z767" s="58">
        <v>0</v>
      </c>
      <c r="AA767" s="58">
        <v>0</v>
      </c>
      <c r="AB767" s="58">
        <v>0</v>
      </c>
      <c r="AC767" s="58">
        <v>7</v>
      </c>
      <c r="AD767" s="58">
        <v>0</v>
      </c>
      <c r="AE767" s="58">
        <v>0</v>
      </c>
      <c r="AF767" s="58">
        <v>0</v>
      </c>
      <c r="AG767" s="58" t="str">
        <f>VLOOKUP(BHRAF201920[[#This Row],[OrgID]],'Practice Panel'!$A$14:$F$129,4,FALSE)</f>
        <v>Barking</v>
      </c>
      <c r="AH767" s="58" t="str">
        <f>VLOOKUP(BHRAF201920[[#This Row],[OrgID]],'Practice Panel'!$A$14:$F$129,6,FALSE)</f>
        <v>West One</v>
      </c>
    </row>
    <row r="768" spans="1:34">
      <c r="A768" s="1" t="s">
        <v>406</v>
      </c>
      <c r="B768" s="57">
        <v>44197</v>
      </c>
      <c r="C768" s="57">
        <v>44202</v>
      </c>
      <c r="D768" s="1" t="s">
        <v>372</v>
      </c>
      <c r="E768" s="58">
        <v>2066</v>
      </c>
      <c r="F768" s="58">
        <v>82</v>
      </c>
      <c r="G768" s="58">
        <v>81</v>
      </c>
      <c r="H768" s="1">
        <v>1</v>
      </c>
      <c r="I768" s="58">
        <v>0</v>
      </c>
      <c r="J768" s="58">
        <v>0</v>
      </c>
      <c r="K768" s="58">
        <v>0</v>
      </c>
      <c r="L768" s="58">
        <v>0</v>
      </c>
      <c r="M768" s="58">
        <v>0</v>
      </c>
      <c r="N768" s="58">
        <v>0</v>
      </c>
      <c r="O768" s="58">
        <v>0</v>
      </c>
      <c r="P768" s="58">
        <v>0</v>
      </c>
      <c r="Q768" s="58">
        <v>0</v>
      </c>
      <c r="R768" s="58">
        <v>0</v>
      </c>
      <c r="S768" s="58">
        <v>0</v>
      </c>
      <c r="T768" s="58">
        <v>0</v>
      </c>
      <c r="U768" s="58">
        <v>0</v>
      </c>
      <c r="V768" s="58">
        <v>0</v>
      </c>
      <c r="W768" s="58">
        <v>0</v>
      </c>
      <c r="X768" s="58">
        <v>0</v>
      </c>
      <c r="Y768" s="58">
        <v>0</v>
      </c>
      <c r="Z768" s="58">
        <v>0</v>
      </c>
      <c r="AA768" s="58">
        <v>0</v>
      </c>
      <c r="AB768" s="58">
        <v>0</v>
      </c>
      <c r="AC768" s="58">
        <v>10</v>
      </c>
      <c r="AD768" s="58">
        <v>0</v>
      </c>
      <c r="AE768" s="58">
        <v>0</v>
      </c>
      <c r="AF768" s="58">
        <v>0</v>
      </c>
      <c r="AG768" s="58" t="str">
        <f>VLOOKUP(BHRAF201920[[#This Row],[OrgID]],'Practice Panel'!$A$14:$F$129,4,FALSE)</f>
        <v>Redbridge</v>
      </c>
      <c r="AH768" s="58" t="str">
        <f>VLOOKUP(BHRAF201920[[#This Row],[OrgID]],'Practice Panel'!$A$14:$F$129,6,FALSE)</f>
        <v>Wanstead &amp; Woodford</v>
      </c>
    </row>
    <row r="769" spans="1:34">
      <c r="A769" s="1" t="s">
        <v>406</v>
      </c>
      <c r="B769" s="57">
        <v>44197</v>
      </c>
      <c r="C769" s="57">
        <v>44202</v>
      </c>
      <c r="D769" s="1" t="s">
        <v>382</v>
      </c>
      <c r="E769" s="58">
        <v>526</v>
      </c>
      <c r="F769" s="58">
        <v>3</v>
      </c>
      <c r="G769" s="58">
        <v>2</v>
      </c>
      <c r="H769" s="1">
        <v>1</v>
      </c>
      <c r="I769" s="58">
        <v>0</v>
      </c>
      <c r="J769" s="58">
        <v>0</v>
      </c>
      <c r="K769" s="58">
        <v>0</v>
      </c>
      <c r="L769" s="58">
        <v>0</v>
      </c>
      <c r="M769" s="58">
        <v>0</v>
      </c>
      <c r="N769" s="58">
        <v>0</v>
      </c>
      <c r="O769" s="58">
        <v>0</v>
      </c>
      <c r="P769" s="58">
        <v>0</v>
      </c>
      <c r="Q769" s="58">
        <v>0</v>
      </c>
      <c r="R769" s="58">
        <v>0</v>
      </c>
      <c r="S769" s="58">
        <v>0</v>
      </c>
      <c r="T769" s="58">
        <v>0</v>
      </c>
      <c r="U769" s="58">
        <v>0</v>
      </c>
      <c r="V769" s="58">
        <v>0</v>
      </c>
      <c r="W769" s="58">
        <v>0</v>
      </c>
      <c r="X769" s="58">
        <v>0</v>
      </c>
      <c r="Y769" s="58">
        <v>0</v>
      </c>
      <c r="Z769" s="58">
        <v>0</v>
      </c>
      <c r="AA769" s="58">
        <v>0</v>
      </c>
      <c r="AB769" s="58">
        <v>0</v>
      </c>
      <c r="AC769" s="58">
        <v>2</v>
      </c>
      <c r="AD769" s="58">
        <v>0</v>
      </c>
      <c r="AE769" s="58">
        <v>0</v>
      </c>
      <c r="AF769" s="58">
        <v>0</v>
      </c>
      <c r="AG769" s="58" t="str">
        <f>VLOOKUP(BHRAF201920[[#This Row],[OrgID]],'Practice Panel'!$A$14:$F$129,4,FALSE)</f>
        <v>Redbridge</v>
      </c>
      <c r="AH769" s="58" t="str">
        <f>VLOOKUP(BHRAF201920[[#This Row],[OrgID]],'Practice Panel'!$A$14:$F$129,6,FALSE)</f>
        <v>Wanstead &amp; Woodford</v>
      </c>
    </row>
    <row r="770" spans="1:34">
      <c r="A770" s="1" t="s">
        <v>406</v>
      </c>
      <c r="B770" s="57">
        <v>44197</v>
      </c>
      <c r="C770" s="57">
        <v>44202</v>
      </c>
      <c r="D770" s="1" t="s">
        <v>96</v>
      </c>
      <c r="E770" s="58">
        <v>1460</v>
      </c>
      <c r="F770" s="58">
        <v>105</v>
      </c>
      <c r="G770" s="58">
        <v>103</v>
      </c>
      <c r="H770" s="1">
        <v>2</v>
      </c>
      <c r="I770" s="58">
        <v>1</v>
      </c>
      <c r="J770" s="58">
        <v>0</v>
      </c>
      <c r="K770" s="58">
        <v>0</v>
      </c>
      <c r="L770" s="58">
        <v>0</v>
      </c>
      <c r="M770" s="58">
        <v>0</v>
      </c>
      <c r="N770" s="58">
        <v>0</v>
      </c>
      <c r="O770" s="58">
        <v>0</v>
      </c>
      <c r="P770" s="58">
        <v>0</v>
      </c>
      <c r="Q770" s="58">
        <v>0</v>
      </c>
      <c r="R770" s="58">
        <v>0</v>
      </c>
      <c r="S770" s="58">
        <v>0</v>
      </c>
      <c r="T770" s="58">
        <v>0</v>
      </c>
      <c r="U770" s="58">
        <v>0</v>
      </c>
      <c r="V770" s="58">
        <v>0</v>
      </c>
      <c r="W770" s="58">
        <v>0</v>
      </c>
      <c r="X770" s="58">
        <v>0</v>
      </c>
      <c r="Y770" s="58">
        <v>0</v>
      </c>
      <c r="Z770" s="58">
        <v>0</v>
      </c>
      <c r="AA770" s="58">
        <v>0</v>
      </c>
      <c r="AB770" s="58">
        <v>0</v>
      </c>
      <c r="AC770" s="58">
        <v>2</v>
      </c>
      <c r="AD770" s="58">
        <v>0</v>
      </c>
      <c r="AE770" s="58">
        <v>0</v>
      </c>
      <c r="AF770" s="58">
        <v>0</v>
      </c>
      <c r="AG770" s="58" t="str">
        <f>VLOOKUP(BHRAF201920[[#This Row],[OrgID]],'Practice Panel'!$A$14:$F$129,4,FALSE)</f>
        <v>Barking</v>
      </c>
      <c r="AH770" s="58" t="str">
        <f>VLOOKUP(BHRAF201920[[#This Row],[OrgID]],'Practice Panel'!$A$14:$F$129,6,FALSE)</f>
        <v>Central</v>
      </c>
    </row>
    <row r="771" spans="1:34">
      <c r="A771" s="1" t="s">
        <v>406</v>
      </c>
      <c r="B771" s="57">
        <v>44197</v>
      </c>
      <c r="C771" s="57">
        <v>44202</v>
      </c>
      <c r="D771" s="1" t="s">
        <v>346</v>
      </c>
      <c r="E771" s="58">
        <v>2536</v>
      </c>
      <c r="F771" s="58">
        <v>25</v>
      </c>
      <c r="G771" s="58">
        <v>24</v>
      </c>
      <c r="H771" s="1">
        <v>1</v>
      </c>
      <c r="I771" s="58">
        <v>1</v>
      </c>
      <c r="J771" s="58">
        <v>0</v>
      </c>
      <c r="K771" s="58">
        <v>0</v>
      </c>
      <c r="L771" s="58">
        <v>0</v>
      </c>
      <c r="M771" s="58">
        <v>0</v>
      </c>
      <c r="N771" s="58">
        <v>0</v>
      </c>
      <c r="O771" s="58">
        <v>0</v>
      </c>
      <c r="P771" s="58">
        <v>0</v>
      </c>
      <c r="Q771" s="58">
        <v>0</v>
      </c>
      <c r="R771" s="58">
        <v>0</v>
      </c>
      <c r="S771" s="58">
        <v>0</v>
      </c>
      <c r="T771" s="58">
        <v>0</v>
      </c>
      <c r="U771" s="58">
        <v>0</v>
      </c>
      <c r="V771" s="58">
        <v>0</v>
      </c>
      <c r="W771" s="58">
        <v>0</v>
      </c>
      <c r="X771" s="58">
        <v>0</v>
      </c>
      <c r="Y771" s="58">
        <v>0</v>
      </c>
      <c r="Z771" s="58">
        <v>0</v>
      </c>
      <c r="AA771" s="58">
        <v>0</v>
      </c>
      <c r="AB771" s="58">
        <v>0</v>
      </c>
      <c r="AC771" s="58">
        <v>16</v>
      </c>
      <c r="AD771" s="58">
        <v>0</v>
      </c>
      <c r="AE771" s="58">
        <v>0</v>
      </c>
      <c r="AF771" s="58">
        <v>0</v>
      </c>
      <c r="AG771" s="58" t="str">
        <f>VLOOKUP(BHRAF201920[[#This Row],[OrgID]],'Practice Panel'!$A$14:$F$129,4,FALSE)</f>
        <v>Redbridge</v>
      </c>
      <c r="AH771" s="58" t="str">
        <f>VLOOKUP(BHRAF201920[[#This Row],[OrgID]],'Practice Panel'!$A$14:$F$129,6,FALSE)</f>
        <v>Fairlop</v>
      </c>
    </row>
    <row r="772" spans="1:34">
      <c r="A772" s="1" t="s">
        <v>406</v>
      </c>
      <c r="B772" s="57">
        <v>44197</v>
      </c>
      <c r="C772" s="57">
        <v>44202</v>
      </c>
      <c r="D772" s="1" t="s">
        <v>314</v>
      </c>
      <c r="E772" s="58">
        <v>3716</v>
      </c>
      <c r="F772" s="58">
        <v>0</v>
      </c>
      <c r="G772" s="58">
        <v>0</v>
      </c>
      <c r="H772" s="1">
        <v>0</v>
      </c>
      <c r="I772" s="58">
        <v>0</v>
      </c>
      <c r="J772" s="58">
        <v>0</v>
      </c>
      <c r="K772" s="58">
        <v>0</v>
      </c>
      <c r="L772" s="58">
        <v>0</v>
      </c>
      <c r="M772" s="58">
        <v>0</v>
      </c>
      <c r="N772" s="58">
        <v>0</v>
      </c>
      <c r="O772" s="58">
        <v>0</v>
      </c>
      <c r="P772" s="58">
        <v>0</v>
      </c>
      <c r="Q772" s="58">
        <v>0</v>
      </c>
      <c r="R772" s="58">
        <v>0</v>
      </c>
      <c r="S772" s="58">
        <v>0</v>
      </c>
      <c r="T772" s="58">
        <v>0</v>
      </c>
      <c r="U772" s="58">
        <v>0</v>
      </c>
      <c r="V772" s="58">
        <v>0</v>
      </c>
      <c r="W772" s="58">
        <v>0</v>
      </c>
      <c r="X772" s="58">
        <v>0</v>
      </c>
      <c r="Y772" s="58">
        <v>0</v>
      </c>
      <c r="Z772" s="58">
        <v>0</v>
      </c>
      <c r="AA772" s="58">
        <v>0</v>
      </c>
      <c r="AB772" s="58">
        <v>0</v>
      </c>
      <c r="AC772" s="58">
        <v>0</v>
      </c>
      <c r="AD772" s="58">
        <v>0</v>
      </c>
      <c r="AE772" s="58">
        <v>0</v>
      </c>
      <c r="AF772" s="58">
        <v>0</v>
      </c>
      <c r="AG772" s="58" t="str">
        <f>VLOOKUP(BHRAF201920[[#This Row],[OrgID]],'Practice Panel'!$A$14:$F$129,4,FALSE)</f>
        <v>Havering</v>
      </c>
      <c r="AH772" s="58" t="str">
        <f>VLOOKUP(BHRAF201920[[#This Row],[OrgID]],'Practice Panel'!$A$14:$F$129,6,FALSE)</f>
        <v>Havering South</v>
      </c>
    </row>
    <row r="773" spans="1:34">
      <c r="A773" s="1" t="s">
        <v>406</v>
      </c>
      <c r="B773" s="57">
        <v>44197</v>
      </c>
      <c r="C773" s="57">
        <v>44202</v>
      </c>
      <c r="D773" s="1" t="s">
        <v>64</v>
      </c>
      <c r="E773" s="58">
        <v>1921</v>
      </c>
      <c r="F773" s="58">
        <v>13</v>
      </c>
      <c r="G773" s="58">
        <v>13</v>
      </c>
      <c r="H773" s="1">
        <v>0</v>
      </c>
      <c r="I773" s="58">
        <v>0</v>
      </c>
      <c r="J773" s="58">
        <v>0</v>
      </c>
      <c r="K773" s="58">
        <v>0</v>
      </c>
      <c r="L773" s="58">
        <v>0</v>
      </c>
      <c r="M773" s="58">
        <v>0</v>
      </c>
      <c r="N773" s="58">
        <v>0</v>
      </c>
      <c r="O773" s="58">
        <v>0</v>
      </c>
      <c r="P773" s="58">
        <v>0</v>
      </c>
      <c r="Q773" s="58">
        <v>0</v>
      </c>
      <c r="R773" s="58">
        <v>0</v>
      </c>
      <c r="S773" s="58">
        <v>0</v>
      </c>
      <c r="T773" s="58">
        <v>0</v>
      </c>
      <c r="U773" s="58">
        <v>0</v>
      </c>
      <c r="V773" s="58">
        <v>0</v>
      </c>
      <c r="W773" s="58">
        <v>0</v>
      </c>
      <c r="X773" s="58">
        <v>0</v>
      </c>
      <c r="Y773" s="58">
        <v>0</v>
      </c>
      <c r="Z773" s="58">
        <v>0</v>
      </c>
      <c r="AA773" s="58">
        <v>0</v>
      </c>
      <c r="AB773" s="58">
        <v>0</v>
      </c>
      <c r="AC773" s="58">
        <v>2</v>
      </c>
      <c r="AD773" s="58">
        <v>0</v>
      </c>
      <c r="AE773" s="58">
        <v>0</v>
      </c>
      <c r="AF773" s="58">
        <v>0</v>
      </c>
      <c r="AG773" s="58" t="str">
        <f>VLOOKUP(BHRAF201920[[#This Row],[OrgID]],'Practice Panel'!$A$14:$F$129,4,FALSE)</f>
        <v>Barking</v>
      </c>
      <c r="AH773" s="58" t="str">
        <f>VLOOKUP(BHRAF201920[[#This Row],[OrgID]],'Practice Panel'!$A$14:$F$129,6,FALSE)</f>
        <v>West One</v>
      </c>
    </row>
    <row r="774" spans="1:34">
      <c r="A774" s="1" t="s">
        <v>406</v>
      </c>
      <c r="B774" s="57">
        <v>44197</v>
      </c>
      <c r="C774" s="57">
        <v>44202</v>
      </c>
      <c r="D774" s="1" t="s">
        <v>89</v>
      </c>
      <c r="E774" s="58">
        <v>3786</v>
      </c>
      <c r="F774" s="58">
        <v>9</v>
      </c>
      <c r="G774" s="58">
        <v>9</v>
      </c>
      <c r="H774" s="1">
        <v>0</v>
      </c>
      <c r="I774" s="58">
        <v>0</v>
      </c>
      <c r="J774" s="58">
        <v>0</v>
      </c>
      <c r="K774" s="58">
        <v>0</v>
      </c>
      <c r="L774" s="58">
        <v>0</v>
      </c>
      <c r="M774" s="58">
        <v>0</v>
      </c>
      <c r="N774" s="58">
        <v>0</v>
      </c>
      <c r="O774" s="58">
        <v>0</v>
      </c>
      <c r="P774" s="58">
        <v>0</v>
      </c>
      <c r="Q774" s="58">
        <v>0</v>
      </c>
      <c r="R774" s="58">
        <v>0</v>
      </c>
      <c r="S774" s="58">
        <v>0</v>
      </c>
      <c r="T774" s="58">
        <v>0</v>
      </c>
      <c r="U774" s="58">
        <v>0</v>
      </c>
      <c r="V774" s="58">
        <v>0</v>
      </c>
      <c r="W774" s="58">
        <v>0</v>
      </c>
      <c r="X774" s="58">
        <v>0</v>
      </c>
      <c r="Y774" s="58">
        <v>0</v>
      </c>
      <c r="Z774" s="58">
        <v>0</v>
      </c>
      <c r="AA774" s="58">
        <v>0</v>
      </c>
      <c r="AB774" s="58">
        <v>0</v>
      </c>
      <c r="AC774" s="58">
        <v>1</v>
      </c>
      <c r="AD774" s="58">
        <v>0</v>
      </c>
      <c r="AE774" s="58">
        <v>0</v>
      </c>
      <c r="AF774" s="58">
        <v>0</v>
      </c>
      <c r="AG774" s="58" t="str">
        <f>VLOOKUP(BHRAF201920[[#This Row],[OrgID]],'Practice Panel'!$A$14:$F$129,4,FALSE)</f>
        <v>Barking</v>
      </c>
      <c r="AH774" s="58" t="str">
        <f>VLOOKUP(BHRAF201920[[#This Row],[OrgID]],'Practice Panel'!$A$14:$F$129,6,FALSE)</f>
        <v>North</v>
      </c>
    </row>
    <row r="775" spans="1:34">
      <c r="A775" s="1" t="s">
        <v>406</v>
      </c>
      <c r="B775" s="57">
        <v>44197</v>
      </c>
      <c r="C775" s="57">
        <v>44202</v>
      </c>
      <c r="D775" s="1" t="s">
        <v>274</v>
      </c>
      <c r="E775" s="58">
        <v>1770</v>
      </c>
      <c r="F775" s="58">
        <v>1</v>
      </c>
      <c r="G775" s="58">
        <v>1</v>
      </c>
      <c r="H775" s="1">
        <v>0</v>
      </c>
      <c r="I775" s="58">
        <v>0</v>
      </c>
      <c r="J775" s="58">
        <v>0</v>
      </c>
      <c r="K775" s="58">
        <v>0</v>
      </c>
      <c r="L775" s="58">
        <v>0</v>
      </c>
      <c r="M775" s="58">
        <v>0</v>
      </c>
      <c r="N775" s="58">
        <v>0</v>
      </c>
      <c r="O775" s="58">
        <v>0</v>
      </c>
      <c r="P775" s="58">
        <v>0</v>
      </c>
      <c r="Q775" s="58">
        <v>0</v>
      </c>
      <c r="R775" s="58">
        <v>0</v>
      </c>
      <c r="S775" s="58">
        <v>0</v>
      </c>
      <c r="T775" s="58">
        <v>0</v>
      </c>
      <c r="U775" s="58">
        <v>0</v>
      </c>
      <c r="V775" s="58">
        <v>0</v>
      </c>
      <c r="W775" s="58">
        <v>0</v>
      </c>
      <c r="X775" s="58">
        <v>0</v>
      </c>
      <c r="Y775" s="58">
        <v>0</v>
      </c>
      <c r="Z775" s="58">
        <v>0</v>
      </c>
      <c r="AA775" s="58">
        <v>0</v>
      </c>
      <c r="AB775" s="58">
        <v>0</v>
      </c>
      <c r="AC775" s="58">
        <v>6</v>
      </c>
      <c r="AD775" s="58">
        <v>0</v>
      </c>
      <c r="AE775" s="58">
        <v>0</v>
      </c>
      <c r="AF775" s="58">
        <v>0</v>
      </c>
      <c r="AG775" s="58" t="str">
        <f>VLOOKUP(BHRAF201920[[#This Row],[OrgID]],'Practice Panel'!$A$14:$F$129,4,FALSE)</f>
        <v>Havering</v>
      </c>
      <c r="AH775" s="58" t="str">
        <f>VLOOKUP(BHRAF201920[[#This Row],[OrgID]],'Practice Panel'!$A$14:$F$129,6,FALSE)</f>
        <v>Havering North</v>
      </c>
    </row>
    <row r="776" spans="1:34">
      <c r="A776" s="1" t="s">
        <v>406</v>
      </c>
      <c r="B776" s="57">
        <v>44197</v>
      </c>
      <c r="C776" s="57">
        <v>44202</v>
      </c>
      <c r="D776" s="1" t="s">
        <v>310</v>
      </c>
      <c r="E776" s="58">
        <v>1171</v>
      </c>
      <c r="F776" s="58">
        <v>9</v>
      </c>
      <c r="G776" s="58">
        <v>9</v>
      </c>
      <c r="H776" s="1">
        <v>0</v>
      </c>
      <c r="I776" s="58">
        <v>0</v>
      </c>
      <c r="J776" s="58">
        <v>0</v>
      </c>
      <c r="K776" s="58">
        <v>0</v>
      </c>
      <c r="L776" s="58">
        <v>0</v>
      </c>
      <c r="M776" s="58">
        <v>0</v>
      </c>
      <c r="N776" s="58">
        <v>0</v>
      </c>
      <c r="O776" s="58">
        <v>0</v>
      </c>
      <c r="P776" s="58">
        <v>0</v>
      </c>
      <c r="Q776" s="58">
        <v>0</v>
      </c>
      <c r="R776" s="58">
        <v>0</v>
      </c>
      <c r="S776" s="58">
        <v>0</v>
      </c>
      <c r="T776" s="58">
        <v>0</v>
      </c>
      <c r="U776" s="58">
        <v>0</v>
      </c>
      <c r="V776" s="58">
        <v>0</v>
      </c>
      <c r="W776" s="58">
        <v>0</v>
      </c>
      <c r="X776" s="58">
        <v>0</v>
      </c>
      <c r="Y776" s="58">
        <v>0</v>
      </c>
      <c r="Z776" s="58">
        <v>0</v>
      </c>
      <c r="AA776" s="58">
        <v>0</v>
      </c>
      <c r="AB776" s="58">
        <v>0</v>
      </c>
      <c r="AC776" s="58">
        <v>8</v>
      </c>
      <c r="AD776" s="58">
        <v>0</v>
      </c>
      <c r="AE776" s="58">
        <v>0</v>
      </c>
      <c r="AF776" s="58">
        <v>0</v>
      </c>
      <c r="AG776" s="58" t="str">
        <f>VLOOKUP(BHRAF201920[[#This Row],[OrgID]],'Practice Panel'!$A$14:$F$129,4,FALSE)</f>
        <v>Havering</v>
      </c>
      <c r="AH776" s="58" t="str">
        <f>VLOOKUP(BHRAF201920[[#This Row],[OrgID]],'Practice Panel'!$A$14:$F$129,6,FALSE)</f>
        <v>Havering South</v>
      </c>
    </row>
    <row r="777" spans="1:34">
      <c r="A777" s="1" t="s">
        <v>406</v>
      </c>
      <c r="B777" s="57">
        <v>44197</v>
      </c>
      <c r="C777" s="57">
        <v>44202</v>
      </c>
      <c r="D777" s="1" t="s">
        <v>40</v>
      </c>
      <c r="E777" s="58">
        <v>1408</v>
      </c>
      <c r="F777" s="58">
        <v>23</v>
      </c>
      <c r="G777" s="58">
        <v>23</v>
      </c>
      <c r="H777" s="1">
        <v>0</v>
      </c>
      <c r="I777" s="58">
        <v>0</v>
      </c>
      <c r="J777" s="58">
        <v>0</v>
      </c>
      <c r="K777" s="58">
        <v>0</v>
      </c>
      <c r="L777" s="58">
        <v>0</v>
      </c>
      <c r="M777" s="58">
        <v>0</v>
      </c>
      <c r="N777" s="58">
        <v>0</v>
      </c>
      <c r="O777" s="58">
        <v>0</v>
      </c>
      <c r="P777" s="58">
        <v>0</v>
      </c>
      <c r="Q777" s="58">
        <v>0</v>
      </c>
      <c r="R777" s="58">
        <v>0</v>
      </c>
      <c r="S777" s="58">
        <v>0</v>
      </c>
      <c r="T777" s="58">
        <v>0</v>
      </c>
      <c r="U777" s="58">
        <v>0</v>
      </c>
      <c r="V777" s="58">
        <v>0</v>
      </c>
      <c r="W777" s="58">
        <v>0</v>
      </c>
      <c r="X777" s="58">
        <v>0</v>
      </c>
      <c r="Y777" s="58">
        <v>0</v>
      </c>
      <c r="Z777" s="58">
        <v>0</v>
      </c>
      <c r="AA777" s="58">
        <v>0</v>
      </c>
      <c r="AB777" s="58">
        <v>0</v>
      </c>
      <c r="AC777" s="58">
        <v>5</v>
      </c>
      <c r="AD777" s="58">
        <v>0</v>
      </c>
      <c r="AE777" s="58">
        <v>0</v>
      </c>
      <c r="AF777" s="58">
        <v>0</v>
      </c>
      <c r="AG777" s="58" t="str">
        <f>VLOOKUP(BHRAF201920[[#This Row],[OrgID]],'Practice Panel'!$A$14:$F$129,4,FALSE)</f>
        <v>Barking</v>
      </c>
      <c r="AH777" s="58" t="str">
        <f>VLOOKUP(BHRAF201920[[#This Row],[OrgID]],'Practice Panel'!$A$14:$F$129,6,FALSE)</f>
        <v>East One</v>
      </c>
    </row>
    <row r="778" spans="1:34">
      <c r="A778" s="1" t="s">
        <v>406</v>
      </c>
      <c r="B778" s="57">
        <v>44197</v>
      </c>
      <c r="C778" s="57">
        <v>44202</v>
      </c>
      <c r="D778" s="1" t="s">
        <v>300</v>
      </c>
      <c r="E778" s="58">
        <v>1984</v>
      </c>
      <c r="F778" s="58">
        <v>19</v>
      </c>
      <c r="G778" s="58">
        <v>19</v>
      </c>
      <c r="H778" s="1">
        <v>0</v>
      </c>
      <c r="I778" s="58">
        <v>0</v>
      </c>
      <c r="J778" s="58">
        <v>0</v>
      </c>
      <c r="K778" s="58">
        <v>0</v>
      </c>
      <c r="L778" s="58">
        <v>0</v>
      </c>
      <c r="M778" s="58">
        <v>0</v>
      </c>
      <c r="N778" s="58">
        <v>0</v>
      </c>
      <c r="O778" s="58">
        <v>0</v>
      </c>
      <c r="P778" s="58">
        <v>0</v>
      </c>
      <c r="Q778" s="58">
        <v>0</v>
      </c>
      <c r="R778" s="58">
        <v>0</v>
      </c>
      <c r="S778" s="58">
        <v>0</v>
      </c>
      <c r="T778" s="58">
        <v>0</v>
      </c>
      <c r="U778" s="58">
        <v>0</v>
      </c>
      <c r="V778" s="58">
        <v>0</v>
      </c>
      <c r="W778" s="58">
        <v>0</v>
      </c>
      <c r="X778" s="58">
        <v>0</v>
      </c>
      <c r="Y778" s="58">
        <v>0</v>
      </c>
      <c r="Z778" s="58">
        <v>0</v>
      </c>
      <c r="AA778" s="58">
        <v>0</v>
      </c>
      <c r="AB778" s="58">
        <v>0</v>
      </c>
      <c r="AC778" s="58">
        <v>10</v>
      </c>
      <c r="AD778" s="58">
        <v>0</v>
      </c>
      <c r="AE778" s="58">
        <v>0</v>
      </c>
      <c r="AF778" s="58">
        <v>0</v>
      </c>
      <c r="AG778" s="58" t="str">
        <f>VLOOKUP(BHRAF201920[[#This Row],[OrgID]],'Practice Panel'!$A$14:$F$129,4,FALSE)</f>
        <v>Havering</v>
      </c>
      <c r="AH778" s="58" t="str">
        <f>VLOOKUP(BHRAF201920[[#This Row],[OrgID]],'Practice Panel'!$A$14:$F$129,6,FALSE)</f>
        <v>Havering South</v>
      </c>
    </row>
    <row r="779" spans="1:34">
      <c r="A779" s="1" t="s">
        <v>406</v>
      </c>
      <c r="B779" s="57">
        <v>44197</v>
      </c>
      <c r="C779" s="57">
        <v>44202</v>
      </c>
      <c r="D779" s="1" t="s">
        <v>66</v>
      </c>
      <c r="E779" s="58">
        <v>1599</v>
      </c>
      <c r="F779" s="58">
        <v>44</v>
      </c>
      <c r="G779" s="58">
        <v>44</v>
      </c>
      <c r="H779" s="1">
        <v>0</v>
      </c>
      <c r="I779" s="58">
        <v>0</v>
      </c>
      <c r="J779" s="58">
        <v>0</v>
      </c>
      <c r="K779" s="58">
        <v>0</v>
      </c>
      <c r="L779" s="58">
        <v>0</v>
      </c>
      <c r="M779" s="58">
        <v>0</v>
      </c>
      <c r="N779" s="58">
        <v>0</v>
      </c>
      <c r="O779" s="58">
        <v>0</v>
      </c>
      <c r="P779" s="58">
        <v>0</v>
      </c>
      <c r="Q779" s="58">
        <v>0</v>
      </c>
      <c r="R779" s="58">
        <v>0</v>
      </c>
      <c r="S779" s="58">
        <v>0</v>
      </c>
      <c r="T779" s="58">
        <v>0</v>
      </c>
      <c r="U779" s="58">
        <v>0</v>
      </c>
      <c r="V779" s="58">
        <v>0</v>
      </c>
      <c r="W779" s="58">
        <v>0</v>
      </c>
      <c r="X779" s="58">
        <v>0</v>
      </c>
      <c r="Y779" s="58">
        <v>0</v>
      </c>
      <c r="Z779" s="58">
        <v>0</v>
      </c>
      <c r="AA779" s="58">
        <v>0</v>
      </c>
      <c r="AB779" s="58">
        <v>0</v>
      </c>
      <c r="AC779" s="58">
        <v>4</v>
      </c>
      <c r="AD779" s="58">
        <v>0</v>
      </c>
      <c r="AE779" s="58">
        <v>0</v>
      </c>
      <c r="AF779" s="58">
        <v>0</v>
      </c>
      <c r="AG779" s="58" t="str">
        <f>VLOOKUP(BHRAF201920[[#This Row],[OrgID]],'Practice Panel'!$A$14:$F$129,4,FALSE)</f>
        <v>Barking</v>
      </c>
      <c r="AH779" s="58" t="str">
        <f>VLOOKUP(BHRAF201920[[#This Row],[OrgID]],'Practice Panel'!$A$14:$F$129,6,FALSE)</f>
        <v>West One</v>
      </c>
    </row>
    <row r="780" spans="1:34">
      <c r="A780" s="1" t="s">
        <v>406</v>
      </c>
      <c r="B780" s="57">
        <v>44197</v>
      </c>
      <c r="C780" s="57">
        <v>44202</v>
      </c>
      <c r="D780" s="1" t="s">
        <v>260</v>
      </c>
      <c r="E780" s="58">
        <v>1037</v>
      </c>
      <c r="F780" s="58">
        <v>32</v>
      </c>
      <c r="G780" s="58">
        <v>32</v>
      </c>
      <c r="H780" s="1">
        <v>0</v>
      </c>
      <c r="I780" s="58">
        <v>0</v>
      </c>
      <c r="J780" s="58">
        <v>0</v>
      </c>
      <c r="K780" s="58">
        <v>0</v>
      </c>
      <c r="L780" s="58">
        <v>0</v>
      </c>
      <c r="M780" s="58">
        <v>0</v>
      </c>
      <c r="N780" s="58">
        <v>0</v>
      </c>
      <c r="O780" s="58">
        <v>0</v>
      </c>
      <c r="P780" s="58">
        <v>0</v>
      </c>
      <c r="Q780" s="58">
        <v>0</v>
      </c>
      <c r="R780" s="58">
        <v>0</v>
      </c>
      <c r="S780" s="58">
        <v>0</v>
      </c>
      <c r="T780" s="58">
        <v>0</v>
      </c>
      <c r="U780" s="58">
        <v>0</v>
      </c>
      <c r="V780" s="58">
        <v>0</v>
      </c>
      <c r="W780" s="58">
        <v>0</v>
      </c>
      <c r="X780" s="58">
        <v>0</v>
      </c>
      <c r="Y780" s="58">
        <v>0</v>
      </c>
      <c r="Z780" s="58">
        <v>0</v>
      </c>
      <c r="AA780" s="58">
        <v>0</v>
      </c>
      <c r="AB780" s="58">
        <v>0</v>
      </c>
      <c r="AC780" s="58">
        <v>2</v>
      </c>
      <c r="AD780" s="58">
        <v>0</v>
      </c>
      <c r="AE780" s="58">
        <v>0</v>
      </c>
      <c r="AF780" s="58">
        <v>0</v>
      </c>
      <c r="AG780" s="58" t="str">
        <f>VLOOKUP(BHRAF201920[[#This Row],[OrgID]],'Practice Panel'!$A$14:$F$129,4,FALSE)</f>
        <v>Havering</v>
      </c>
      <c r="AH780" s="58" t="str">
        <f>VLOOKUP(BHRAF201920[[#This Row],[OrgID]],'Practice Panel'!$A$14:$F$129,6,FALSE)</f>
        <v>Havering North</v>
      </c>
    </row>
    <row r="781" spans="1:34">
      <c r="A781" s="1" t="s">
        <v>406</v>
      </c>
      <c r="B781" s="57">
        <v>44197</v>
      </c>
      <c r="C781" s="57">
        <v>44202</v>
      </c>
      <c r="D781" s="1" t="s">
        <v>302</v>
      </c>
      <c r="E781" s="58">
        <v>2257</v>
      </c>
      <c r="F781" s="58">
        <v>18</v>
      </c>
      <c r="G781" s="58">
        <v>18</v>
      </c>
      <c r="H781" s="1">
        <v>0</v>
      </c>
      <c r="I781" s="58">
        <v>0</v>
      </c>
      <c r="J781" s="58">
        <v>0</v>
      </c>
      <c r="K781" s="58">
        <v>0</v>
      </c>
      <c r="L781" s="58">
        <v>0</v>
      </c>
      <c r="M781" s="58">
        <v>0</v>
      </c>
      <c r="N781" s="58">
        <v>0</v>
      </c>
      <c r="O781" s="58">
        <v>0</v>
      </c>
      <c r="P781" s="58">
        <v>0</v>
      </c>
      <c r="Q781" s="58">
        <v>0</v>
      </c>
      <c r="R781" s="58">
        <v>0</v>
      </c>
      <c r="S781" s="58">
        <v>0</v>
      </c>
      <c r="T781" s="58">
        <v>0</v>
      </c>
      <c r="U781" s="58">
        <v>0</v>
      </c>
      <c r="V781" s="58">
        <v>0</v>
      </c>
      <c r="W781" s="58">
        <v>0</v>
      </c>
      <c r="X781" s="58">
        <v>0</v>
      </c>
      <c r="Y781" s="58">
        <v>0</v>
      </c>
      <c r="Z781" s="58">
        <v>0</v>
      </c>
      <c r="AA781" s="58">
        <v>0</v>
      </c>
      <c r="AB781" s="58">
        <v>0</v>
      </c>
      <c r="AC781" s="58">
        <v>8</v>
      </c>
      <c r="AD781" s="58">
        <v>0</v>
      </c>
      <c r="AE781" s="58">
        <v>0</v>
      </c>
      <c r="AF781" s="58">
        <v>0</v>
      </c>
      <c r="AG781" s="58" t="str">
        <f>VLOOKUP(BHRAF201920[[#This Row],[OrgID]],'Practice Panel'!$A$14:$F$129,4,FALSE)</f>
        <v>Havering</v>
      </c>
      <c r="AH781" s="58" t="str">
        <f>VLOOKUP(BHRAF201920[[#This Row],[OrgID]],'Practice Panel'!$A$14:$F$129,6,FALSE)</f>
        <v>Havering South</v>
      </c>
    </row>
    <row r="782" spans="1:34">
      <c r="A782" s="1" t="s">
        <v>406</v>
      </c>
      <c r="B782" s="57">
        <v>44197</v>
      </c>
      <c r="C782" s="57">
        <v>44202</v>
      </c>
      <c r="D782" s="1" t="s">
        <v>48</v>
      </c>
      <c r="E782" s="58">
        <v>2104</v>
      </c>
      <c r="F782" s="58">
        <v>2</v>
      </c>
      <c r="G782" s="58">
        <v>2</v>
      </c>
      <c r="H782" s="1">
        <v>0</v>
      </c>
      <c r="I782" s="58">
        <v>0</v>
      </c>
      <c r="J782" s="58">
        <v>0</v>
      </c>
      <c r="K782" s="58">
        <v>0</v>
      </c>
      <c r="L782" s="58">
        <v>0</v>
      </c>
      <c r="M782" s="58">
        <v>0</v>
      </c>
      <c r="N782" s="58">
        <v>0</v>
      </c>
      <c r="O782" s="58">
        <v>0</v>
      </c>
      <c r="P782" s="58">
        <v>0</v>
      </c>
      <c r="Q782" s="58">
        <v>0</v>
      </c>
      <c r="R782" s="58">
        <v>0</v>
      </c>
      <c r="S782" s="58">
        <v>0</v>
      </c>
      <c r="T782" s="58">
        <v>0</v>
      </c>
      <c r="U782" s="58">
        <v>0</v>
      </c>
      <c r="V782" s="58">
        <v>0</v>
      </c>
      <c r="W782" s="58">
        <v>0</v>
      </c>
      <c r="X782" s="58">
        <v>0</v>
      </c>
      <c r="Y782" s="58">
        <v>0</v>
      </c>
      <c r="Z782" s="58">
        <v>0</v>
      </c>
      <c r="AA782" s="58">
        <v>0</v>
      </c>
      <c r="AB782" s="58">
        <v>0</v>
      </c>
      <c r="AC782" s="58">
        <v>2</v>
      </c>
      <c r="AD782" s="58">
        <v>0</v>
      </c>
      <c r="AE782" s="58">
        <v>0</v>
      </c>
      <c r="AF782" s="58">
        <v>0</v>
      </c>
      <c r="AG782" s="58" t="str">
        <f>VLOOKUP(BHRAF201920[[#This Row],[OrgID]],'Practice Panel'!$A$14:$F$129,4,FALSE)</f>
        <v>Barking</v>
      </c>
      <c r="AH782" s="58" t="str">
        <f>VLOOKUP(BHRAF201920[[#This Row],[OrgID]],'Practice Panel'!$A$14:$F$129,6,FALSE)</f>
        <v>New West</v>
      </c>
    </row>
    <row r="783" spans="1:34">
      <c r="A783" s="1" t="s">
        <v>406</v>
      </c>
      <c r="B783" s="57">
        <v>44197</v>
      </c>
      <c r="C783" s="57">
        <v>44202</v>
      </c>
      <c r="D783" s="1" t="s">
        <v>75</v>
      </c>
      <c r="E783" s="58">
        <v>5684</v>
      </c>
      <c r="F783" s="58">
        <v>33</v>
      </c>
      <c r="G783" s="58">
        <v>33</v>
      </c>
      <c r="H783" s="1">
        <v>0</v>
      </c>
      <c r="I783" s="58">
        <v>0</v>
      </c>
      <c r="J783" s="58">
        <v>0</v>
      </c>
      <c r="K783" s="58">
        <v>0</v>
      </c>
      <c r="L783" s="58">
        <v>0</v>
      </c>
      <c r="M783" s="58">
        <v>0</v>
      </c>
      <c r="N783" s="58">
        <v>0</v>
      </c>
      <c r="O783" s="58">
        <v>0</v>
      </c>
      <c r="P783" s="58">
        <v>0</v>
      </c>
      <c r="Q783" s="58">
        <v>0</v>
      </c>
      <c r="R783" s="58">
        <v>0</v>
      </c>
      <c r="S783" s="58">
        <v>0</v>
      </c>
      <c r="T783" s="58">
        <v>0</v>
      </c>
      <c r="U783" s="58">
        <v>0</v>
      </c>
      <c r="V783" s="58">
        <v>0</v>
      </c>
      <c r="W783" s="58">
        <v>0</v>
      </c>
      <c r="X783" s="58">
        <v>0</v>
      </c>
      <c r="Y783" s="58">
        <v>0</v>
      </c>
      <c r="Z783" s="58">
        <v>0</v>
      </c>
      <c r="AA783" s="58">
        <v>0</v>
      </c>
      <c r="AB783" s="58">
        <v>0</v>
      </c>
      <c r="AC783" s="58">
        <v>5</v>
      </c>
      <c r="AD783" s="58">
        <v>0</v>
      </c>
      <c r="AE783" s="58">
        <v>0</v>
      </c>
      <c r="AF783" s="58">
        <v>0</v>
      </c>
      <c r="AG783" s="58" t="str">
        <f>VLOOKUP(BHRAF201920[[#This Row],[OrgID]],'Practice Panel'!$A$14:$F$129,4,FALSE)</f>
        <v>Barking</v>
      </c>
      <c r="AH783" s="58" t="str">
        <f>VLOOKUP(BHRAF201920[[#This Row],[OrgID]],'Practice Panel'!$A$14:$F$129,6,FALSE)</f>
        <v>North</v>
      </c>
    </row>
    <row r="784" spans="1:34">
      <c r="A784" s="1" t="s">
        <v>406</v>
      </c>
      <c r="B784" s="57">
        <v>44197</v>
      </c>
      <c r="C784" s="57">
        <v>44202</v>
      </c>
      <c r="D784" s="1" t="s">
        <v>33</v>
      </c>
      <c r="E784" s="58">
        <v>1547</v>
      </c>
      <c r="F784" s="58">
        <v>90</v>
      </c>
      <c r="G784" s="58">
        <v>90</v>
      </c>
      <c r="H784" s="1">
        <v>0</v>
      </c>
      <c r="I784" s="58">
        <v>0</v>
      </c>
      <c r="J784" s="58">
        <v>0</v>
      </c>
      <c r="K784" s="58">
        <v>0</v>
      </c>
      <c r="L784" s="58">
        <v>0</v>
      </c>
      <c r="M784" s="58">
        <v>0</v>
      </c>
      <c r="N784" s="58">
        <v>0</v>
      </c>
      <c r="O784" s="58">
        <v>0</v>
      </c>
      <c r="P784" s="58">
        <v>0</v>
      </c>
      <c r="Q784" s="58">
        <v>0</v>
      </c>
      <c r="R784" s="58">
        <v>0</v>
      </c>
      <c r="S784" s="58">
        <v>0</v>
      </c>
      <c r="T784" s="58">
        <v>0</v>
      </c>
      <c r="U784" s="58">
        <v>0</v>
      </c>
      <c r="V784" s="58">
        <v>0</v>
      </c>
      <c r="W784" s="58">
        <v>0</v>
      </c>
      <c r="X784" s="58">
        <v>0</v>
      </c>
      <c r="Y784" s="58">
        <v>0</v>
      </c>
      <c r="Z784" s="58">
        <v>0</v>
      </c>
      <c r="AA784" s="58">
        <v>0</v>
      </c>
      <c r="AB784" s="58">
        <v>0</v>
      </c>
      <c r="AC784" s="58">
        <v>1</v>
      </c>
      <c r="AD784" s="58">
        <v>0</v>
      </c>
      <c r="AE784" s="58">
        <v>0</v>
      </c>
      <c r="AF784" s="58">
        <v>0</v>
      </c>
      <c r="AG784" s="58" t="str">
        <f>VLOOKUP(BHRAF201920[[#This Row],[OrgID]],'Practice Panel'!$A$14:$F$129,4,FALSE)</f>
        <v>Barking</v>
      </c>
      <c r="AH784" s="58" t="str">
        <f>VLOOKUP(BHRAF201920[[#This Row],[OrgID]],'Practice Panel'!$A$14:$F$129,6,FALSE)</f>
        <v>East One</v>
      </c>
    </row>
    <row r="785" spans="1:34">
      <c r="A785" s="1" t="s">
        <v>406</v>
      </c>
      <c r="B785" s="57">
        <v>44197</v>
      </c>
      <c r="C785" s="57">
        <v>44202</v>
      </c>
      <c r="D785" s="1" t="s">
        <v>248</v>
      </c>
      <c r="E785" s="58">
        <v>3743</v>
      </c>
      <c r="F785" s="58">
        <v>0</v>
      </c>
      <c r="G785" s="58">
        <v>0</v>
      </c>
      <c r="H785" s="1">
        <v>0</v>
      </c>
      <c r="I785" s="58">
        <v>0</v>
      </c>
      <c r="J785" s="58">
        <v>0</v>
      </c>
      <c r="K785" s="58">
        <v>0</v>
      </c>
      <c r="L785" s="58">
        <v>0</v>
      </c>
      <c r="M785" s="58">
        <v>0</v>
      </c>
      <c r="N785" s="58">
        <v>0</v>
      </c>
      <c r="O785" s="58">
        <v>0</v>
      </c>
      <c r="P785" s="58">
        <v>0</v>
      </c>
      <c r="Q785" s="58">
        <v>0</v>
      </c>
      <c r="R785" s="58">
        <v>0</v>
      </c>
      <c r="S785" s="58">
        <v>0</v>
      </c>
      <c r="T785" s="58">
        <v>0</v>
      </c>
      <c r="U785" s="58">
        <v>0</v>
      </c>
      <c r="V785" s="58">
        <v>0</v>
      </c>
      <c r="W785" s="58">
        <v>0</v>
      </c>
      <c r="X785" s="58">
        <v>0</v>
      </c>
      <c r="Y785" s="58">
        <v>0</v>
      </c>
      <c r="Z785" s="58">
        <v>0</v>
      </c>
      <c r="AA785" s="58">
        <v>0</v>
      </c>
      <c r="AB785" s="58">
        <v>0</v>
      </c>
      <c r="AC785" s="58">
        <v>0</v>
      </c>
      <c r="AD785" s="58">
        <v>0</v>
      </c>
      <c r="AE785" s="58">
        <v>0</v>
      </c>
      <c r="AF785" s="58">
        <v>0</v>
      </c>
      <c r="AG785" s="58" t="str">
        <f>VLOOKUP(BHRAF201920[[#This Row],[OrgID]],'Practice Panel'!$A$14:$F$129,4,FALSE)</f>
        <v>Havering</v>
      </c>
      <c r="AH785" s="58" t="str">
        <f>VLOOKUP(BHRAF201920[[#This Row],[OrgID]],'Practice Panel'!$A$14:$F$129,6,FALSE)</f>
        <v>Havering Crest</v>
      </c>
    </row>
    <row r="786" spans="1:34">
      <c r="A786" s="1" t="s">
        <v>406</v>
      </c>
      <c r="B786" s="57">
        <v>44197</v>
      </c>
      <c r="C786" s="57">
        <v>44202</v>
      </c>
      <c r="D786" s="1" t="s">
        <v>38</v>
      </c>
      <c r="E786" s="58">
        <v>2902</v>
      </c>
      <c r="F786" s="58">
        <v>41</v>
      </c>
      <c r="G786" s="58">
        <v>41</v>
      </c>
      <c r="H786" s="1">
        <v>0</v>
      </c>
      <c r="I786" s="58">
        <v>0</v>
      </c>
      <c r="J786" s="58">
        <v>0</v>
      </c>
      <c r="K786" s="58">
        <v>0</v>
      </c>
      <c r="L786" s="58">
        <v>0</v>
      </c>
      <c r="M786" s="58">
        <v>0</v>
      </c>
      <c r="N786" s="58">
        <v>0</v>
      </c>
      <c r="O786" s="58">
        <v>0</v>
      </c>
      <c r="P786" s="58">
        <v>0</v>
      </c>
      <c r="Q786" s="58">
        <v>0</v>
      </c>
      <c r="R786" s="58">
        <v>0</v>
      </c>
      <c r="S786" s="58">
        <v>0</v>
      </c>
      <c r="T786" s="58">
        <v>0</v>
      </c>
      <c r="U786" s="58">
        <v>0</v>
      </c>
      <c r="V786" s="58">
        <v>0</v>
      </c>
      <c r="W786" s="58">
        <v>0</v>
      </c>
      <c r="X786" s="58">
        <v>0</v>
      </c>
      <c r="Y786" s="58">
        <v>0</v>
      </c>
      <c r="Z786" s="58">
        <v>0</v>
      </c>
      <c r="AA786" s="58">
        <v>0</v>
      </c>
      <c r="AB786" s="58">
        <v>0</v>
      </c>
      <c r="AC786" s="58">
        <v>11</v>
      </c>
      <c r="AD786" s="58">
        <v>0</v>
      </c>
      <c r="AE786" s="58">
        <v>0</v>
      </c>
      <c r="AF786" s="58">
        <v>0</v>
      </c>
      <c r="AG786" s="58" t="str">
        <f>VLOOKUP(BHRAF201920[[#This Row],[OrgID]],'Practice Panel'!$A$14:$F$129,4,FALSE)</f>
        <v>Barking</v>
      </c>
      <c r="AH786" s="58" t="str">
        <f>VLOOKUP(BHRAF201920[[#This Row],[OrgID]],'Practice Panel'!$A$14:$F$129,6,FALSE)</f>
        <v>East One</v>
      </c>
    </row>
    <row r="787" spans="1:34">
      <c r="A787" s="1" t="s">
        <v>406</v>
      </c>
      <c r="B787" s="57">
        <v>44197</v>
      </c>
      <c r="C787" s="57">
        <v>44202</v>
      </c>
      <c r="D787" s="1" t="s">
        <v>332</v>
      </c>
      <c r="E787" s="58">
        <v>1940</v>
      </c>
      <c r="F787" s="58">
        <v>119</v>
      </c>
      <c r="G787" s="58">
        <v>119</v>
      </c>
      <c r="H787" s="1">
        <v>0</v>
      </c>
      <c r="I787" s="58">
        <v>0</v>
      </c>
      <c r="J787" s="58">
        <v>0</v>
      </c>
      <c r="K787" s="58">
        <v>0</v>
      </c>
      <c r="L787" s="58">
        <v>0</v>
      </c>
      <c r="M787" s="58">
        <v>0</v>
      </c>
      <c r="N787" s="58">
        <v>0</v>
      </c>
      <c r="O787" s="58">
        <v>0</v>
      </c>
      <c r="P787" s="58">
        <v>0</v>
      </c>
      <c r="Q787" s="58">
        <v>0</v>
      </c>
      <c r="R787" s="58">
        <v>0</v>
      </c>
      <c r="S787" s="58">
        <v>0</v>
      </c>
      <c r="T787" s="58">
        <v>0</v>
      </c>
      <c r="U787" s="58">
        <v>0</v>
      </c>
      <c r="V787" s="58">
        <v>0</v>
      </c>
      <c r="W787" s="58">
        <v>0</v>
      </c>
      <c r="X787" s="58">
        <v>0</v>
      </c>
      <c r="Y787" s="58">
        <v>0</v>
      </c>
      <c r="Z787" s="58">
        <v>0</v>
      </c>
      <c r="AA787" s="58">
        <v>0</v>
      </c>
      <c r="AB787" s="58">
        <v>0</v>
      </c>
      <c r="AC787" s="58">
        <v>1</v>
      </c>
      <c r="AD787" s="58">
        <v>0</v>
      </c>
      <c r="AE787" s="58">
        <v>0</v>
      </c>
      <c r="AF787" s="58">
        <v>0</v>
      </c>
      <c r="AG787" s="58" t="str">
        <f>VLOOKUP(BHRAF201920[[#This Row],[OrgID]],'Practice Panel'!$A$14:$F$129,4,FALSE)</f>
        <v>Redbridge</v>
      </c>
      <c r="AH787" s="58" t="str">
        <f>VLOOKUP(BHRAF201920[[#This Row],[OrgID]],'Practice Panel'!$A$14:$F$129,6,FALSE)</f>
        <v>Fairlop</v>
      </c>
    </row>
    <row r="788" spans="1:34">
      <c r="A788" s="1" t="s">
        <v>406</v>
      </c>
      <c r="B788" s="57">
        <v>44197</v>
      </c>
      <c r="C788" s="57">
        <v>44202</v>
      </c>
      <c r="D788" s="1" t="s">
        <v>338</v>
      </c>
      <c r="E788" s="58">
        <v>1013</v>
      </c>
      <c r="F788" s="58">
        <v>15</v>
      </c>
      <c r="G788" s="58">
        <v>15</v>
      </c>
      <c r="H788" s="1">
        <v>0</v>
      </c>
      <c r="I788" s="58">
        <v>0</v>
      </c>
      <c r="J788" s="58">
        <v>0</v>
      </c>
      <c r="K788" s="58">
        <v>0</v>
      </c>
      <c r="L788" s="58">
        <v>0</v>
      </c>
      <c r="M788" s="58">
        <v>0</v>
      </c>
      <c r="N788" s="58">
        <v>0</v>
      </c>
      <c r="O788" s="58">
        <v>0</v>
      </c>
      <c r="P788" s="58">
        <v>0</v>
      </c>
      <c r="Q788" s="58">
        <v>0</v>
      </c>
      <c r="R788" s="58">
        <v>0</v>
      </c>
      <c r="S788" s="58">
        <v>0</v>
      </c>
      <c r="T788" s="58">
        <v>0</v>
      </c>
      <c r="U788" s="58">
        <v>0</v>
      </c>
      <c r="V788" s="58">
        <v>0</v>
      </c>
      <c r="W788" s="58">
        <v>0</v>
      </c>
      <c r="X788" s="58">
        <v>0</v>
      </c>
      <c r="Y788" s="58">
        <v>0</v>
      </c>
      <c r="Z788" s="58">
        <v>0</v>
      </c>
      <c r="AA788" s="58">
        <v>0</v>
      </c>
      <c r="AB788" s="58">
        <v>0</v>
      </c>
      <c r="AC788" s="58">
        <v>2</v>
      </c>
      <c r="AD788" s="58">
        <v>0</v>
      </c>
      <c r="AE788" s="58">
        <v>0</v>
      </c>
      <c r="AF788" s="58">
        <v>0</v>
      </c>
      <c r="AG788" s="58" t="str">
        <f>VLOOKUP(BHRAF201920[[#This Row],[OrgID]],'Practice Panel'!$A$14:$F$129,4,FALSE)</f>
        <v>Redbridge</v>
      </c>
      <c r="AH788" s="58" t="str">
        <f>VLOOKUP(BHRAF201920[[#This Row],[OrgID]],'Practice Panel'!$A$14:$F$129,6,FALSE)</f>
        <v>Fairlop</v>
      </c>
    </row>
    <row r="789" spans="1:34">
      <c r="A789" s="1" t="s">
        <v>406</v>
      </c>
      <c r="B789" s="57">
        <v>44197</v>
      </c>
      <c r="C789" s="57">
        <v>44202</v>
      </c>
      <c r="D789" s="1" t="s">
        <v>352</v>
      </c>
      <c r="E789" s="58">
        <v>1713</v>
      </c>
      <c r="F789" s="58">
        <v>97</v>
      </c>
      <c r="G789" s="58">
        <v>97</v>
      </c>
      <c r="H789" s="1">
        <v>0</v>
      </c>
      <c r="I789" s="58">
        <v>0</v>
      </c>
      <c r="J789" s="58">
        <v>0</v>
      </c>
      <c r="K789" s="58">
        <v>0</v>
      </c>
      <c r="L789" s="58">
        <v>0</v>
      </c>
      <c r="M789" s="58">
        <v>0</v>
      </c>
      <c r="N789" s="58">
        <v>0</v>
      </c>
      <c r="O789" s="58">
        <v>0</v>
      </c>
      <c r="P789" s="58">
        <v>0</v>
      </c>
      <c r="Q789" s="58">
        <v>0</v>
      </c>
      <c r="R789" s="58">
        <v>0</v>
      </c>
      <c r="S789" s="58">
        <v>0</v>
      </c>
      <c r="T789" s="58">
        <v>0</v>
      </c>
      <c r="U789" s="58">
        <v>0</v>
      </c>
      <c r="V789" s="58">
        <v>0</v>
      </c>
      <c r="W789" s="58">
        <v>0</v>
      </c>
      <c r="X789" s="58">
        <v>0</v>
      </c>
      <c r="Y789" s="58">
        <v>0</v>
      </c>
      <c r="Z789" s="58">
        <v>0</v>
      </c>
      <c r="AA789" s="58">
        <v>0</v>
      </c>
      <c r="AB789" s="58">
        <v>0</v>
      </c>
      <c r="AC789" s="58">
        <v>4</v>
      </c>
      <c r="AD789" s="58">
        <v>0</v>
      </c>
      <c r="AE789" s="58">
        <v>0</v>
      </c>
      <c r="AF789" s="58">
        <v>0</v>
      </c>
      <c r="AG789" s="58" t="str">
        <f>VLOOKUP(BHRAF201920[[#This Row],[OrgID]],'Practice Panel'!$A$14:$F$129,4,FALSE)</f>
        <v>Redbridge</v>
      </c>
      <c r="AH789" s="58" t="str">
        <f>VLOOKUP(BHRAF201920[[#This Row],[OrgID]],'Practice Panel'!$A$14:$F$129,6,FALSE)</f>
        <v>Seven Kings</v>
      </c>
    </row>
    <row r="790" spans="1:34">
      <c r="A790" s="1" t="s">
        <v>406</v>
      </c>
      <c r="B790" s="57">
        <v>44197</v>
      </c>
      <c r="C790" s="57">
        <v>44202</v>
      </c>
      <c r="D790" s="1" t="s">
        <v>358</v>
      </c>
      <c r="E790" s="58">
        <v>891</v>
      </c>
      <c r="F790" s="58">
        <v>1</v>
      </c>
      <c r="G790" s="58">
        <v>1</v>
      </c>
      <c r="H790" s="1">
        <v>0</v>
      </c>
      <c r="I790" s="58">
        <v>0</v>
      </c>
      <c r="J790" s="58">
        <v>0</v>
      </c>
      <c r="K790" s="58">
        <v>0</v>
      </c>
      <c r="L790" s="58">
        <v>0</v>
      </c>
      <c r="M790" s="58">
        <v>0</v>
      </c>
      <c r="N790" s="58">
        <v>0</v>
      </c>
      <c r="O790" s="58">
        <v>0</v>
      </c>
      <c r="P790" s="58">
        <v>0</v>
      </c>
      <c r="Q790" s="58">
        <v>0</v>
      </c>
      <c r="R790" s="58">
        <v>0</v>
      </c>
      <c r="S790" s="58">
        <v>0</v>
      </c>
      <c r="T790" s="58">
        <v>0</v>
      </c>
      <c r="U790" s="58">
        <v>0</v>
      </c>
      <c r="V790" s="58">
        <v>0</v>
      </c>
      <c r="W790" s="58">
        <v>0</v>
      </c>
      <c r="X790" s="58">
        <v>0</v>
      </c>
      <c r="Y790" s="58">
        <v>0</v>
      </c>
      <c r="Z790" s="58">
        <v>0</v>
      </c>
      <c r="AA790" s="58">
        <v>0</v>
      </c>
      <c r="AB790" s="58">
        <v>0</v>
      </c>
      <c r="AC790" s="58">
        <v>2</v>
      </c>
      <c r="AD790" s="58">
        <v>0</v>
      </c>
      <c r="AE790" s="58">
        <v>0</v>
      </c>
      <c r="AF790" s="58">
        <v>0</v>
      </c>
      <c r="AG790" s="58" t="str">
        <f>VLOOKUP(BHRAF201920[[#This Row],[OrgID]],'Practice Panel'!$A$14:$F$129,4,FALSE)</f>
        <v>Redbridge</v>
      </c>
      <c r="AH790" s="58" t="str">
        <f>VLOOKUP(BHRAF201920[[#This Row],[OrgID]],'Practice Panel'!$A$14:$F$129,6,FALSE)</f>
        <v>Seven Kings</v>
      </c>
    </row>
    <row r="791" spans="1:34">
      <c r="A791" s="1" t="s">
        <v>406</v>
      </c>
      <c r="B791" s="57">
        <v>44197</v>
      </c>
      <c r="C791" s="57">
        <v>44202</v>
      </c>
      <c r="D791" s="1" t="s">
        <v>316</v>
      </c>
      <c r="E791" s="58">
        <v>1804</v>
      </c>
      <c r="F791" s="58">
        <v>46</v>
      </c>
      <c r="G791" s="58">
        <v>46</v>
      </c>
      <c r="H791" s="1">
        <v>0</v>
      </c>
      <c r="I791" s="58">
        <v>0</v>
      </c>
      <c r="J791" s="58">
        <v>0</v>
      </c>
      <c r="K791" s="58">
        <v>0</v>
      </c>
      <c r="L791" s="58">
        <v>0</v>
      </c>
      <c r="M791" s="58">
        <v>0</v>
      </c>
      <c r="N791" s="58">
        <v>0</v>
      </c>
      <c r="O791" s="58">
        <v>0</v>
      </c>
      <c r="P791" s="58">
        <v>0</v>
      </c>
      <c r="Q791" s="58">
        <v>0</v>
      </c>
      <c r="R791" s="58">
        <v>0</v>
      </c>
      <c r="S791" s="58">
        <v>0</v>
      </c>
      <c r="T791" s="58">
        <v>0</v>
      </c>
      <c r="U791" s="58">
        <v>0</v>
      </c>
      <c r="V791" s="58">
        <v>0</v>
      </c>
      <c r="W791" s="58">
        <v>0</v>
      </c>
      <c r="X791" s="58">
        <v>0</v>
      </c>
      <c r="Y791" s="58">
        <v>0</v>
      </c>
      <c r="Z791" s="58">
        <v>0</v>
      </c>
      <c r="AA791" s="58">
        <v>0</v>
      </c>
      <c r="AB791" s="58">
        <v>0</v>
      </c>
      <c r="AC791" s="58">
        <v>5</v>
      </c>
      <c r="AD791" s="58">
        <v>0</v>
      </c>
      <c r="AE791" s="58">
        <v>0</v>
      </c>
      <c r="AF791" s="58">
        <v>0</v>
      </c>
      <c r="AG791" s="58" t="str">
        <f>VLOOKUP(BHRAF201920[[#This Row],[OrgID]],'Practice Panel'!$A$14:$F$129,4,FALSE)</f>
        <v>Redbridge</v>
      </c>
      <c r="AH791" s="58" t="str">
        <f>VLOOKUP(BHRAF201920[[#This Row],[OrgID]],'Practice Panel'!$A$14:$F$129,6,FALSE)</f>
        <v>Cranbrook</v>
      </c>
    </row>
    <row r="792" spans="1:34">
      <c r="A792" s="1" t="s">
        <v>406</v>
      </c>
      <c r="B792" s="57">
        <v>44197</v>
      </c>
      <c r="C792" s="57">
        <v>44202</v>
      </c>
      <c r="D792" s="1" t="s">
        <v>390</v>
      </c>
      <c r="E792" s="58">
        <v>2120</v>
      </c>
      <c r="F792" s="58">
        <v>22</v>
      </c>
      <c r="G792" s="58">
        <v>22</v>
      </c>
      <c r="H792" s="1">
        <v>0</v>
      </c>
      <c r="I792" s="58">
        <v>0</v>
      </c>
      <c r="J792" s="58">
        <v>0</v>
      </c>
      <c r="K792" s="58">
        <v>0</v>
      </c>
      <c r="L792" s="58">
        <v>0</v>
      </c>
      <c r="M792" s="58">
        <v>0</v>
      </c>
      <c r="N792" s="58">
        <v>0</v>
      </c>
      <c r="O792" s="58">
        <v>0</v>
      </c>
      <c r="P792" s="58">
        <v>0</v>
      </c>
      <c r="Q792" s="58">
        <v>0</v>
      </c>
      <c r="R792" s="58">
        <v>0</v>
      </c>
      <c r="S792" s="58">
        <v>0</v>
      </c>
      <c r="T792" s="58">
        <v>0</v>
      </c>
      <c r="U792" s="58">
        <v>0</v>
      </c>
      <c r="V792" s="58">
        <v>0</v>
      </c>
      <c r="W792" s="58">
        <v>0</v>
      </c>
      <c r="X792" s="58">
        <v>0</v>
      </c>
      <c r="Y792" s="58">
        <v>0</v>
      </c>
      <c r="Z792" s="58">
        <v>0</v>
      </c>
      <c r="AA792" s="58">
        <v>0</v>
      </c>
      <c r="AB792" s="58">
        <v>0</v>
      </c>
      <c r="AC792" s="58">
        <v>5</v>
      </c>
      <c r="AD792" s="58">
        <v>0</v>
      </c>
      <c r="AE792" s="58">
        <v>0</v>
      </c>
      <c r="AF792" s="58">
        <v>0</v>
      </c>
      <c r="AG792" s="58" t="str">
        <f>VLOOKUP(BHRAF201920[[#This Row],[OrgID]],'Practice Panel'!$A$14:$F$129,4,FALSE)</f>
        <v>Redbridge</v>
      </c>
      <c r="AH792" s="58" t="str">
        <f>VLOOKUP(BHRAF201920[[#This Row],[OrgID]],'Practice Panel'!$A$14:$F$129,6,FALSE)</f>
        <v>Loxford</v>
      </c>
    </row>
    <row r="793" spans="1:34">
      <c r="A793" s="1" t="s">
        <v>406</v>
      </c>
      <c r="B793" s="57">
        <v>44197</v>
      </c>
      <c r="C793" s="57">
        <v>44202</v>
      </c>
      <c r="D793" s="1" t="s">
        <v>324</v>
      </c>
      <c r="E793" s="58">
        <v>990</v>
      </c>
      <c r="F793" s="58">
        <v>14</v>
      </c>
      <c r="G793" s="58">
        <v>14</v>
      </c>
      <c r="H793" s="1">
        <v>0</v>
      </c>
      <c r="I793" s="58">
        <v>0</v>
      </c>
      <c r="J793" s="58">
        <v>0</v>
      </c>
      <c r="K793" s="58">
        <v>0</v>
      </c>
      <c r="L793" s="58">
        <v>0</v>
      </c>
      <c r="M793" s="58">
        <v>0</v>
      </c>
      <c r="N793" s="58">
        <v>0</v>
      </c>
      <c r="O793" s="58">
        <v>0</v>
      </c>
      <c r="P793" s="58">
        <v>0</v>
      </c>
      <c r="Q793" s="58">
        <v>0</v>
      </c>
      <c r="R793" s="58">
        <v>0</v>
      </c>
      <c r="S793" s="58">
        <v>0</v>
      </c>
      <c r="T793" s="58">
        <v>0</v>
      </c>
      <c r="U793" s="58">
        <v>0</v>
      </c>
      <c r="V793" s="58">
        <v>0</v>
      </c>
      <c r="W793" s="58">
        <v>0</v>
      </c>
      <c r="X793" s="58">
        <v>0</v>
      </c>
      <c r="Y793" s="58">
        <v>0</v>
      </c>
      <c r="Z793" s="58">
        <v>0</v>
      </c>
      <c r="AA793" s="58">
        <v>0</v>
      </c>
      <c r="AB793" s="58">
        <v>0</v>
      </c>
      <c r="AC793" s="58">
        <v>3</v>
      </c>
      <c r="AD793" s="58">
        <v>0</v>
      </c>
      <c r="AE793" s="58">
        <v>0</v>
      </c>
      <c r="AF793" s="58">
        <v>0</v>
      </c>
      <c r="AG793" s="58" t="str">
        <f>VLOOKUP(BHRAF201920[[#This Row],[OrgID]],'Practice Panel'!$A$14:$F$129,4,FALSE)</f>
        <v>Redbridge</v>
      </c>
      <c r="AH793" s="58" t="str">
        <f>VLOOKUP(BHRAF201920[[#This Row],[OrgID]],'Practice Panel'!$A$14:$F$129,6,FALSE)</f>
        <v>Cranbrook</v>
      </c>
    </row>
    <row r="794" spans="1:34">
      <c r="A794" s="1" t="s">
        <v>406</v>
      </c>
      <c r="B794" s="57">
        <v>44197</v>
      </c>
      <c r="C794" s="57">
        <v>44202</v>
      </c>
      <c r="D794" s="1" t="s">
        <v>328</v>
      </c>
      <c r="E794" s="58">
        <v>551</v>
      </c>
      <c r="F794" s="58">
        <v>3</v>
      </c>
      <c r="G794" s="58">
        <v>3</v>
      </c>
      <c r="H794" s="1">
        <v>0</v>
      </c>
      <c r="I794" s="58">
        <v>0</v>
      </c>
      <c r="J794" s="58">
        <v>0</v>
      </c>
      <c r="K794" s="58">
        <v>0</v>
      </c>
      <c r="L794" s="58">
        <v>0</v>
      </c>
      <c r="M794" s="58">
        <v>0</v>
      </c>
      <c r="N794" s="58">
        <v>0</v>
      </c>
      <c r="O794" s="58">
        <v>0</v>
      </c>
      <c r="P794" s="58">
        <v>0</v>
      </c>
      <c r="Q794" s="58">
        <v>0</v>
      </c>
      <c r="R794" s="58">
        <v>0</v>
      </c>
      <c r="S794" s="58">
        <v>0</v>
      </c>
      <c r="T794" s="58">
        <v>0</v>
      </c>
      <c r="U794" s="58">
        <v>0</v>
      </c>
      <c r="V794" s="58">
        <v>0</v>
      </c>
      <c r="W794" s="58">
        <v>0</v>
      </c>
      <c r="X794" s="58">
        <v>0</v>
      </c>
      <c r="Y794" s="58">
        <v>0</v>
      </c>
      <c r="Z794" s="58">
        <v>0</v>
      </c>
      <c r="AA794" s="58">
        <v>0</v>
      </c>
      <c r="AB794" s="58">
        <v>0</v>
      </c>
      <c r="AC794" s="58">
        <v>2</v>
      </c>
      <c r="AD794" s="58">
        <v>0</v>
      </c>
      <c r="AE794" s="58">
        <v>0</v>
      </c>
      <c r="AF794" s="58">
        <v>0</v>
      </c>
      <c r="AG794" s="58" t="str">
        <f>VLOOKUP(BHRAF201920[[#This Row],[OrgID]],'Practice Panel'!$A$14:$F$129,4,FALSE)</f>
        <v>Redbridge</v>
      </c>
      <c r="AH794" s="58" t="str">
        <f>VLOOKUP(BHRAF201920[[#This Row],[OrgID]],'Practice Panel'!$A$14:$F$129,6,FALSE)</f>
        <v>Cranbrook</v>
      </c>
    </row>
    <row r="795" spans="1:34">
      <c r="A795" s="1" t="s">
        <v>406</v>
      </c>
      <c r="B795" s="57">
        <v>44197</v>
      </c>
      <c r="C795" s="57">
        <v>44202</v>
      </c>
      <c r="D795" s="1" t="s">
        <v>340</v>
      </c>
      <c r="E795" s="58">
        <v>1122</v>
      </c>
      <c r="F795" s="58">
        <v>16</v>
      </c>
      <c r="G795" s="58">
        <v>16</v>
      </c>
      <c r="H795" s="1">
        <v>0</v>
      </c>
      <c r="I795" s="58">
        <v>0</v>
      </c>
      <c r="J795" s="58">
        <v>0</v>
      </c>
      <c r="K795" s="58">
        <v>0</v>
      </c>
      <c r="L795" s="58">
        <v>0</v>
      </c>
      <c r="M795" s="58">
        <v>0</v>
      </c>
      <c r="N795" s="58">
        <v>0</v>
      </c>
      <c r="O795" s="58">
        <v>0</v>
      </c>
      <c r="P795" s="58">
        <v>0</v>
      </c>
      <c r="Q795" s="58">
        <v>0</v>
      </c>
      <c r="R795" s="58">
        <v>0</v>
      </c>
      <c r="S795" s="58">
        <v>0</v>
      </c>
      <c r="T795" s="58">
        <v>0</v>
      </c>
      <c r="U795" s="58">
        <v>0</v>
      </c>
      <c r="V795" s="58">
        <v>0</v>
      </c>
      <c r="W795" s="58">
        <v>0</v>
      </c>
      <c r="X795" s="58">
        <v>0</v>
      </c>
      <c r="Y795" s="58">
        <v>0</v>
      </c>
      <c r="Z795" s="58">
        <v>0</v>
      </c>
      <c r="AA795" s="58">
        <v>0</v>
      </c>
      <c r="AB795" s="58">
        <v>0</v>
      </c>
      <c r="AC795" s="58">
        <v>2</v>
      </c>
      <c r="AD795" s="58">
        <v>0</v>
      </c>
      <c r="AE795" s="58">
        <v>0</v>
      </c>
      <c r="AF795" s="58">
        <v>0</v>
      </c>
      <c r="AG795" s="58" t="str">
        <f>VLOOKUP(BHRAF201920[[#This Row],[OrgID]],'Practice Panel'!$A$14:$F$129,4,FALSE)</f>
        <v>Redbridge</v>
      </c>
      <c r="AH795" s="58" t="str">
        <f>VLOOKUP(BHRAF201920[[#This Row],[OrgID]],'Practice Panel'!$A$14:$F$129,6,FALSE)</f>
        <v>Fairlop</v>
      </c>
    </row>
    <row r="796" spans="1:34">
      <c r="A796" s="1" t="s">
        <v>406</v>
      </c>
      <c r="B796" s="57">
        <v>44197</v>
      </c>
      <c r="C796" s="57">
        <v>44202</v>
      </c>
      <c r="D796" s="1" t="s">
        <v>270</v>
      </c>
      <c r="E796" s="58">
        <v>3911</v>
      </c>
      <c r="F796" s="58">
        <v>6</v>
      </c>
      <c r="G796" s="58">
        <v>6</v>
      </c>
      <c r="H796" s="1">
        <v>0</v>
      </c>
      <c r="I796" s="58">
        <v>0</v>
      </c>
      <c r="J796" s="58">
        <v>0</v>
      </c>
      <c r="K796" s="58">
        <v>0</v>
      </c>
      <c r="L796" s="58">
        <v>0</v>
      </c>
      <c r="M796" s="58">
        <v>0</v>
      </c>
      <c r="N796" s="58">
        <v>0</v>
      </c>
      <c r="O796" s="58">
        <v>0</v>
      </c>
      <c r="P796" s="58">
        <v>0</v>
      </c>
      <c r="Q796" s="58">
        <v>0</v>
      </c>
      <c r="R796" s="58">
        <v>0</v>
      </c>
      <c r="S796" s="58">
        <v>0</v>
      </c>
      <c r="T796" s="58">
        <v>0</v>
      </c>
      <c r="U796" s="58">
        <v>0</v>
      </c>
      <c r="V796" s="58">
        <v>0</v>
      </c>
      <c r="W796" s="58">
        <v>0</v>
      </c>
      <c r="X796" s="58">
        <v>0</v>
      </c>
      <c r="Y796" s="58">
        <v>0</v>
      </c>
      <c r="Z796" s="58">
        <v>0</v>
      </c>
      <c r="AA796" s="58">
        <v>0</v>
      </c>
      <c r="AB796" s="58">
        <v>0</v>
      </c>
      <c r="AC796" s="58">
        <v>6</v>
      </c>
      <c r="AD796" s="58">
        <v>0</v>
      </c>
      <c r="AE796" s="58">
        <v>0</v>
      </c>
      <c r="AF796" s="58">
        <v>0</v>
      </c>
      <c r="AG796" s="58" t="str">
        <f>VLOOKUP(BHRAF201920[[#This Row],[OrgID]],'Practice Panel'!$A$14:$F$129,4,FALSE)</f>
        <v>Havering</v>
      </c>
      <c r="AH796" s="58" t="str">
        <f>VLOOKUP(BHRAF201920[[#This Row],[OrgID]],'Practice Panel'!$A$14:$F$129,6,FALSE)</f>
        <v>Havering North</v>
      </c>
    </row>
    <row r="797" spans="1:34">
      <c r="A797" s="1" t="s">
        <v>406</v>
      </c>
      <c r="B797" s="57">
        <v>44197</v>
      </c>
      <c r="C797" s="57">
        <v>44202</v>
      </c>
      <c r="D797" s="1" t="s">
        <v>55</v>
      </c>
      <c r="E797" s="58">
        <v>5309</v>
      </c>
      <c r="F797" s="58">
        <v>3</v>
      </c>
      <c r="G797" s="58">
        <v>3</v>
      </c>
      <c r="H797" s="1">
        <v>0</v>
      </c>
      <c r="I797" s="58">
        <v>0</v>
      </c>
      <c r="J797" s="58">
        <v>0</v>
      </c>
      <c r="K797" s="58">
        <v>0</v>
      </c>
      <c r="L797" s="58">
        <v>0</v>
      </c>
      <c r="M797" s="58">
        <v>0</v>
      </c>
      <c r="N797" s="58">
        <v>0</v>
      </c>
      <c r="O797" s="58">
        <v>0</v>
      </c>
      <c r="P797" s="58">
        <v>0</v>
      </c>
      <c r="Q797" s="58">
        <v>0</v>
      </c>
      <c r="R797" s="58">
        <v>0</v>
      </c>
      <c r="S797" s="58">
        <v>0</v>
      </c>
      <c r="T797" s="58">
        <v>0</v>
      </c>
      <c r="U797" s="58">
        <v>0</v>
      </c>
      <c r="V797" s="58">
        <v>0</v>
      </c>
      <c r="W797" s="58">
        <v>0</v>
      </c>
      <c r="X797" s="58">
        <v>0</v>
      </c>
      <c r="Y797" s="58">
        <v>0</v>
      </c>
      <c r="Z797" s="58">
        <v>0</v>
      </c>
      <c r="AA797" s="58">
        <v>0</v>
      </c>
      <c r="AB797" s="58">
        <v>0</v>
      </c>
      <c r="AC797" s="58">
        <v>0</v>
      </c>
      <c r="AD797" s="58">
        <v>0</v>
      </c>
      <c r="AE797" s="58">
        <v>0</v>
      </c>
      <c r="AF797" s="58">
        <v>0</v>
      </c>
      <c r="AG797" s="58" t="str">
        <f>VLOOKUP(BHRAF201920[[#This Row],[OrgID]],'Practice Panel'!$A$14:$F$129,4,FALSE)</f>
        <v>Barking</v>
      </c>
      <c r="AH797" s="58" t="str">
        <f>VLOOKUP(BHRAF201920[[#This Row],[OrgID]],'Practice Panel'!$A$14:$F$129,6,FALSE)</f>
        <v>New West</v>
      </c>
    </row>
    <row r="798" spans="1:34">
      <c r="A798" s="1" t="s">
        <v>406</v>
      </c>
      <c r="B798" s="57">
        <v>44197</v>
      </c>
      <c r="C798" s="57">
        <v>44202</v>
      </c>
      <c r="D798" s="1" t="s">
        <v>29</v>
      </c>
      <c r="E798" s="58">
        <v>12200</v>
      </c>
      <c r="F798" s="58">
        <v>11</v>
      </c>
      <c r="G798" s="58">
        <v>11</v>
      </c>
      <c r="H798" s="1">
        <v>0</v>
      </c>
      <c r="I798" s="58">
        <v>0</v>
      </c>
      <c r="J798" s="58">
        <v>0</v>
      </c>
      <c r="K798" s="58">
        <v>0</v>
      </c>
      <c r="L798" s="58">
        <v>0</v>
      </c>
      <c r="M798" s="58">
        <v>0</v>
      </c>
      <c r="N798" s="58">
        <v>0</v>
      </c>
      <c r="O798" s="58">
        <v>0</v>
      </c>
      <c r="P798" s="58">
        <v>0</v>
      </c>
      <c r="Q798" s="58">
        <v>0</v>
      </c>
      <c r="R798" s="58">
        <v>0</v>
      </c>
      <c r="S798" s="58">
        <v>0</v>
      </c>
      <c r="T798" s="58">
        <v>0</v>
      </c>
      <c r="U798" s="58">
        <v>0</v>
      </c>
      <c r="V798" s="58">
        <v>0</v>
      </c>
      <c r="W798" s="58">
        <v>0</v>
      </c>
      <c r="X798" s="58">
        <v>0</v>
      </c>
      <c r="Y798" s="58">
        <v>0</v>
      </c>
      <c r="Z798" s="58">
        <v>0</v>
      </c>
      <c r="AA798" s="58">
        <v>0</v>
      </c>
      <c r="AB798" s="58">
        <v>0</v>
      </c>
      <c r="AC798" s="58">
        <v>5</v>
      </c>
      <c r="AD798" s="58">
        <v>0</v>
      </c>
      <c r="AE798" s="58">
        <v>0</v>
      </c>
      <c r="AF798" s="58">
        <v>0</v>
      </c>
      <c r="AG798" s="58" t="str">
        <f>VLOOKUP(BHRAF201920[[#This Row],[OrgID]],'Practice Panel'!$A$14:$F$129,4,FALSE)</f>
        <v>Barking</v>
      </c>
      <c r="AH798" s="58" t="str">
        <f>VLOOKUP(BHRAF201920[[#This Row],[OrgID]],'Practice Panel'!$A$14:$F$129,6,FALSE)</f>
        <v>East</v>
      </c>
    </row>
    <row r="799" spans="1:34">
      <c r="A799" s="1" t="s">
        <v>406</v>
      </c>
      <c r="B799" s="57">
        <v>44197</v>
      </c>
      <c r="C799" s="57">
        <v>44202</v>
      </c>
      <c r="D799" s="1" t="s">
        <v>334</v>
      </c>
      <c r="E799" s="58">
        <v>2017</v>
      </c>
      <c r="F799" s="58">
        <v>9</v>
      </c>
      <c r="G799" s="58">
        <v>9</v>
      </c>
      <c r="H799" s="1">
        <v>0</v>
      </c>
      <c r="I799" s="58">
        <v>0</v>
      </c>
      <c r="J799" s="58">
        <v>0</v>
      </c>
      <c r="K799" s="58">
        <v>0</v>
      </c>
      <c r="L799" s="58">
        <v>0</v>
      </c>
      <c r="M799" s="58">
        <v>0</v>
      </c>
      <c r="N799" s="58">
        <v>0</v>
      </c>
      <c r="O799" s="58">
        <v>0</v>
      </c>
      <c r="P799" s="58">
        <v>0</v>
      </c>
      <c r="Q799" s="58">
        <v>0</v>
      </c>
      <c r="R799" s="58">
        <v>0</v>
      </c>
      <c r="S799" s="58">
        <v>0</v>
      </c>
      <c r="T799" s="58">
        <v>0</v>
      </c>
      <c r="U799" s="58">
        <v>0</v>
      </c>
      <c r="V799" s="58">
        <v>0</v>
      </c>
      <c r="W799" s="58">
        <v>0</v>
      </c>
      <c r="X799" s="58">
        <v>0</v>
      </c>
      <c r="Y799" s="58">
        <v>0</v>
      </c>
      <c r="Z799" s="58">
        <v>0</v>
      </c>
      <c r="AA799" s="58">
        <v>0</v>
      </c>
      <c r="AB799" s="58">
        <v>0</v>
      </c>
      <c r="AC799" s="58">
        <v>4</v>
      </c>
      <c r="AD799" s="58">
        <v>0</v>
      </c>
      <c r="AE799" s="58">
        <v>0</v>
      </c>
      <c r="AF799" s="58">
        <v>0</v>
      </c>
      <c r="AG799" s="58" t="str">
        <f>VLOOKUP(BHRAF201920[[#This Row],[OrgID]],'Practice Panel'!$A$14:$F$129,4,FALSE)</f>
        <v>Redbridge</v>
      </c>
      <c r="AH799" s="58" t="str">
        <f>VLOOKUP(BHRAF201920[[#This Row],[OrgID]],'Practice Panel'!$A$14:$F$129,6,FALSE)</f>
        <v>Fairlop</v>
      </c>
    </row>
    <row r="800" spans="1:34">
      <c r="A800" s="1" t="s">
        <v>406</v>
      </c>
      <c r="B800" s="57">
        <v>44197</v>
      </c>
      <c r="C800" s="57">
        <v>44202</v>
      </c>
      <c r="D800" s="1" t="s">
        <v>376</v>
      </c>
      <c r="E800" s="58">
        <v>1283</v>
      </c>
      <c r="F800" s="58">
        <v>45</v>
      </c>
      <c r="G800" s="58">
        <v>45</v>
      </c>
      <c r="H800" s="1">
        <v>0</v>
      </c>
      <c r="I800" s="58">
        <v>0</v>
      </c>
      <c r="J800" s="58">
        <v>0</v>
      </c>
      <c r="K800" s="58">
        <v>0</v>
      </c>
      <c r="L800" s="58">
        <v>0</v>
      </c>
      <c r="M800" s="58">
        <v>0</v>
      </c>
      <c r="N800" s="58">
        <v>0</v>
      </c>
      <c r="O800" s="58">
        <v>0</v>
      </c>
      <c r="P800" s="58">
        <v>0</v>
      </c>
      <c r="Q800" s="58">
        <v>0</v>
      </c>
      <c r="R800" s="58">
        <v>0</v>
      </c>
      <c r="S800" s="58">
        <v>0</v>
      </c>
      <c r="T800" s="58">
        <v>0</v>
      </c>
      <c r="U800" s="58">
        <v>0</v>
      </c>
      <c r="V800" s="58">
        <v>0</v>
      </c>
      <c r="W800" s="58">
        <v>0</v>
      </c>
      <c r="X800" s="58">
        <v>0</v>
      </c>
      <c r="Y800" s="58">
        <v>0</v>
      </c>
      <c r="Z800" s="58">
        <v>0</v>
      </c>
      <c r="AA800" s="58">
        <v>0</v>
      </c>
      <c r="AB800" s="58">
        <v>0</v>
      </c>
      <c r="AC800" s="58">
        <v>8</v>
      </c>
      <c r="AD800" s="58">
        <v>0</v>
      </c>
      <c r="AE800" s="58">
        <v>0</v>
      </c>
      <c r="AF800" s="58">
        <v>0</v>
      </c>
      <c r="AG800" s="58" t="str">
        <f>VLOOKUP(BHRAF201920[[#This Row],[OrgID]],'Practice Panel'!$A$14:$F$129,4,FALSE)</f>
        <v>Redbridge</v>
      </c>
      <c r="AH800" s="58" t="str">
        <f>VLOOKUP(BHRAF201920[[#This Row],[OrgID]],'Practice Panel'!$A$14:$F$129,6,FALSE)</f>
        <v>Wanstead &amp; Woodford</v>
      </c>
    </row>
    <row r="801" spans="1:34">
      <c r="A801" s="1" t="s">
        <v>406</v>
      </c>
      <c r="B801" s="57">
        <v>44197</v>
      </c>
      <c r="C801" s="57">
        <v>44202</v>
      </c>
      <c r="D801" s="1" t="s">
        <v>44</v>
      </c>
      <c r="E801" s="58">
        <v>1898</v>
      </c>
      <c r="F801" s="58">
        <v>24</v>
      </c>
      <c r="G801" s="58">
        <v>24</v>
      </c>
      <c r="H801" s="1">
        <v>0</v>
      </c>
      <c r="I801" s="58">
        <v>0</v>
      </c>
      <c r="J801" s="58">
        <v>0</v>
      </c>
      <c r="K801" s="58">
        <v>0</v>
      </c>
      <c r="L801" s="58">
        <v>0</v>
      </c>
      <c r="M801" s="58">
        <v>0</v>
      </c>
      <c r="N801" s="58">
        <v>0</v>
      </c>
      <c r="O801" s="58">
        <v>0</v>
      </c>
      <c r="P801" s="58">
        <v>0</v>
      </c>
      <c r="Q801" s="58">
        <v>0</v>
      </c>
      <c r="R801" s="58">
        <v>0</v>
      </c>
      <c r="S801" s="58">
        <v>0</v>
      </c>
      <c r="T801" s="58">
        <v>0</v>
      </c>
      <c r="U801" s="58">
        <v>0</v>
      </c>
      <c r="V801" s="58">
        <v>0</v>
      </c>
      <c r="W801" s="58">
        <v>0</v>
      </c>
      <c r="X801" s="58">
        <v>0</v>
      </c>
      <c r="Y801" s="58">
        <v>0</v>
      </c>
      <c r="Z801" s="58">
        <v>0</v>
      </c>
      <c r="AA801" s="58">
        <v>0</v>
      </c>
      <c r="AB801" s="58">
        <v>0</v>
      </c>
      <c r="AC801" s="58">
        <v>8</v>
      </c>
      <c r="AD801" s="58">
        <v>0</v>
      </c>
      <c r="AE801" s="58">
        <v>0</v>
      </c>
      <c r="AF801" s="58">
        <v>0</v>
      </c>
      <c r="AG801" s="58" t="str">
        <f>VLOOKUP(BHRAF201920[[#This Row],[OrgID]],'Practice Panel'!$A$14:$F$129,4,FALSE)</f>
        <v>Barking</v>
      </c>
      <c r="AH801" s="58" t="str">
        <f>VLOOKUP(BHRAF201920[[#This Row],[OrgID]],'Practice Panel'!$A$14:$F$129,6,FALSE)</f>
        <v>East One</v>
      </c>
    </row>
    <row r="802" spans="1:34">
      <c r="A802" s="1" t="s">
        <v>406</v>
      </c>
      <c r="B802" s="57">
        <v>44197</v>
      </c>
      <c r="C802" s="57">
        <v>44202</v>
      </c>
      <c r="D802" s="1" t="s">
        <v>46</v>
      </c>
      <c r="E802" s="58">
        <v>1720</v>
      </c>
      <c r="F802" s="58">
        <v>15</v>
      </c>
      <c r="G802" s="58">
        <v>15</v>
      </c>
      <c r="H802" s="1">
        <v>0</v>
      </c>
      <c r="I802" s="58">
        <v>0</v>
      </c>
      <c r="J802" s="58">
        <v>0</v>
      </c>
      <c r="K802" s="58">
        <v>0</v>
      </c>
      <c r="L802" s="58">
        <v>0</v>
      </c>
      <c r="M802" s="58">
        <v>0</v>
      </c>
      <c r="N802" s="58">
        <v>0</v>
      </c>
      <c r="O802" s="58">
        <v>0</v>
      </c>
      <c r="P802" s="58">
        <v>0</v>
      </c>
      <c r="Q802" s="58">
        <v>0</v>
      </c>
      <c r="R802" s="58">
        <v>0</v>
      </c>
      <c r="S802" s="58">
        <v>0</v>
      </c>
      <c r="T802" s="58">
        <v>0</v>
      </c>
      <c r="U802" s="58">
        <v>0</v>
      </c>
      <c r="V802" s="58">
        <v>0</v>
      </c>
      <c r="W802" s="58">
        <v>0</v>
      </c>
      <c r="X802" s="58">
        <v>0</v>
      </c>
      <c r="Y802" s="58">
        <v>0</v>
      </c>
      <c r="Z802" s="58">
        <v>0</v>
      </c>
      <c r="AA802" s="58">
        <v>0</v>
      </c>
      <c r="AB802" s="58">
        <v>0</v>
      </c>
      <c r="AC802" s="58">
        <v>8</v>
      </c>
      <c r="AD802" s="58">
        <v>0</v>
      </c>
      <c r="AE802" s="58">
        <v>0</v>
      </c>
      <c r="AF802" s="58">
        <v>0</v>
      </c>
      <c r="AG802" s="58" t="str">
        <f>VLOOKUP(BHRAF201920[[#This Row],[OrgID]],'Practice Panel'!$A$14:$F$129,4,FALSE)</f>
        <v>Barking</v>
      </c>
      <c r="AH802" s="58" t="str">
        <f>VLOOKUP(BHRAF201920[[#This Row],[OrgID]],'Practice Panel'!$A$14:$F$129,6,FALSE)</f>
        <v>East One</v>
      </c>
    </row>
    <row r="803" spans="1:34">
      <c r="A803" s="1" t="s">
        <v>406</v>
      </c>
      <c r="B803" s="57">
        <v>44197</v>
      </c>
      <c r="C803" s="57">
        <v>44202</v>
      </c>
      <c r="D803" s="1" t="s">
        <v>326</v>
      </c>
      <c r="E803" s="58">
        <v>3021</v>
      </c>
      <c r="F803" s="58">
        <v>11</v>
      </c>
      <c r="G803" s="58">
        <v>11</v>
      </c>
      <c r="H803" s="1">
        <v>0</v>
      </c>
      <c r="I803" s="58">
        <v>0</v>
      </c>
      <c r="J803" s="58">
        <v>0</v>
      </c>
      <c r="K803" s="58">
        <v>0</v>
      </c>
      <c r="L803" s="58">
        <v>0</v>
      </c>
      <c r="M803" s="58">
        <v>0</v>
      </c>
      <c r="N803" s="58">
        <v>0</v>
      </c>
      <c r="O803" s="58">
        <v>0</v>
      </c>
      <c r="P803" s="58">
        <v>0</v>
      </c>
      <c r="Q803" s="58">
        <v>0</v>
      </c>
      <c r="R803" s="58">
        <v>0</v>
      </c>
      <c r="S803" s="58">
        <v>0</v>
      </c>
      <c r="T803" s="58">
        <v>0</v>
      </c>
      <c r="U803" s="58">
        <v>0</v>
      </c>
      <c r="V803" s="58">
        <v>0</v>
      </c>
      <c r="W803" s="58">
        <v>0</v>
      </c>
      <c r="X803" s="58">
        <v>0</v>
      </c>
      <c r="Y803" s="58">
        <v>0</v>
      </c>
      <c r="Z803" s="58">
        <v>0</v>
      </c>
      <c r="AA803" s="58">
        <v>0</v>
      </c>
      <c r="AB803" s="58">
        <v>0</v>
      </c>
      <c r="AC803" s="58">
        <v>7</v>
      </c>
      <c r="AD803" s="58">
        <v>0</v>
      </c>
      <c r="AE803" s="58">
        <v>0</v>
      </c>
      <c r="AF803" s="58">
        <v>0</v>
      </c>
      <c r="AG803" s="58" t="str">
        <f>VLOOKUP(BHRAF201920[[#This Row],[OrgID]],'Practice Panel'!$A$14:$F$129,4,FALSE)</f>
        <v>Redbridge</v>
      </c>
      <c r="AH803" s="58" t="str">
        <f>VLOOKUP(BHRAF201920[[#This Row],[OrgID]],'Practice Panel'!$A$14:$F$129,6,FALSE)</f>
        <v>Cranbrook</v>
      </c>
    </row>
    <row r="804" spans="1:34">
      <c r="A804" s="1" t="s">
        <v>406</v>
      </c>
      <c r="B804" s="57">
        <v>44197</v>
      </c>
      <c r="C804" s="57">
        <v>44202</v>
      </c>
      <c r="D804" s="1" t="s">
        <v>348</v>
      </c>
      <c r="E804" s="58">
        <v>3838</v>
      </c>
      <c r="F804" s="58">
        <v>2</v>
      </c>
      <c r="G804" s="58">
        <v>2</v>
      </c>
      <c r="H804" s="1">
        <v>0</v>
      </c>
      <c r="I804" s="58">
        <v>0</v>
      </c>
      <c r="J804" s="58">
        <v>0</v>
      </c>
      <c r="K804" s="58">
        <v>0</v>
      </c>
      <c r="L804" s="58">
        <v>0</v>
      </c>
      <c r="M804" s="58">
        <v>0</v>
      </c>
      <c r="N804" s="58">
        <v>0</v>
      </c>
      <c r="O804" s="58">
        <v>0</v>
      </c>
      <c r="P804" s="58">
        <v>0</v>
      </c>
      <c r="Q804" s="58">
        <v>0</v>
      </c>
      <c r="R804" s="58">
        <v>0</v>
      </c>
      <c r="S804" s="58">
        <v>0</v>
      </c>
      <c r="T804" s="58">
        <v>0</v>
      </c>
      <c r="U804" s="58">
        <v>0</v>
      </c>
      <c r="V804" s="58">
        <v>0</v>
      </c>
      <c r="W804" s="58">
        <v>0</v>
      </c>
      <c r="X804" s="58">
        <v>0</v>
      </c>
      <c r="Y804" s="58">
        <v>0</v>
      </c>
      <c r="Z804" s="58">
        <v>0</v>
      </c>
      <c r="AA804" s="58">
        <v>0</v>
      </c>
      <c r="AB804" s="58">
        <v>0</v>
      </c>
      <c r="AC804" s="58">
        <v>1</v>
      </c>
      <c r="AD804" s="58">
        <v>0</v>
      </c>
      <c r="AE804" s="58">
        <v>0</v>
      </c>
      <c r="AF804" s="58">
        <v>0</v>
      </c>
      <c r="AG804" s="58" t="str">
        <f>VLOOKUP(BHRAF201920[[#This Row],[OrgID]],'Practice Panel'!$A$14:$F$129,4,FALSE)</f>
        <v>Redbridge</v>
      </c>
      <c r="AH804" s="58" t="str">
        <f>VLOOKUP(BHRAF201920[[#This Row],[OrgID]],'Practice Panel'!$A$14:$F$129,6,FALSE)</f>
        <v>Seven Kings</v>
      </c>
    </row>
    <row r="805" spans="1:34">
      <c r="A805" s="1" t="s">
        <v>406</v>
      </c>
      <c r="B805" s="57">
        <v>44197</v>
      </c>
      <c r="C805" s="57">
        <v>44202</v>
      </c>
      <c r="D805" s="1" t="s">
        <v>356</v>
      </c>
      <c r="E805" s="58">
        <v>1690</v>
      </c>
      <c r="F805" s="58">
        <v>49</v>
      </c>
      <c r="G805" s="58">
        <v>49</v>
      </c>
      <c r="H805" s="1">
        <v>0</v>
      </c>
      <c r="I805" s="58">
        <v>0</v>
      </c>
      <c r="J805" s="58">
        <v>0</v>
      </c>
      <c r="K805" s="58">
        <v>0</v>
      </c>
      <c r="L805" s="58">
        <v>0</v>
      </c>
      <c r="M805" s="58">
        <v>0</v>
      </c>
      <c r="N805" s="58">
        <v>0</v>
      </c>
      <c r="O805" s="58">
        <v>0</v>
      </c>
      <c r="P805" s="58">
        <v>0</v>
      </c>
      <c r="Q805" s="58">
        <v>0</v>
      </c>
      <c r="R805" s="58">
        <v>0</v>
      </c>
      <c r="S805" s="58">
        <v>0</v>
      </c>
      <c r="T805" s="58">
        <v>0</v>
      </c>
      <c r="U805" s="58">
        <v>0</v>
      </c>
      <c r="V805" s="58">
        <v>0</v>
      </c>
      <c r="W805" s="58">
        <v>0</v>
      </c>
      <c r="X805" s="58">
        <v>0</v>
      </c>
      <c r="Y805" s="58">
        <v>0</v>
      </c>
      <c r="Z805" s="58">
        <v>0</v>
      </c>
      <c r="AA805" s="58">
        <v>0</v>
      </c>
      <c r="AB805" s="58">
        <v>0</v>
      </c>
      <c r="AC805" s="58">
        <v>2</v>
      </c>
      <c r="AD805" s="58">
        <v>0</v>
      </c>
      <c r="AE805" s="58">
        <v>0</v>
      </c>
      <c r="AF805" s="58">
        <v>0</v>
      </c>
      <c r="AG805" s="58" t="str">
        <f>VLOOKUP(BHRAF201920[[#This Row],[OrgID]],'Practice Panel'!$A$14:$F$129,4,FALSE)</f>
        <v>Redbridge</v>
      </c>
      <c r="AH805" s="58" t="str">
        <f>VLOOKUP(BHRAF201920[[#This Row],[OrgID]],'Practice Panel'!$A$14:$F$129,6,FALSE)</f>
        <v>Seven Kings</v>
      </c>
    </row>
    <row r="806" spans="1:34">
      <c r="A806" s="1" t="s">
        <v>406</v>
      </c>
      <c r="B806" s="57">
        <v>44197</v>
      </c>
      <c r="C806" s="57">
        <v>44202</v>
      </c>
      <c r="D806" s="1" t="s">
        <v>344</v>
      </c>
      <c r="E806" s="58">
        <v>4364</v>
      </c>
      <c r="F806" s="58">
        <v>82</v>
      </c>
      <c r="G806" s="58">
        <v>82</v>
      </c>
      <c r="H806" s="1">
        <v>0</v>
      </c>
      <c r="I806" s="58">
        <v>0</v>
      </c>
      <c r="J806" s="58">
        <v>0</v>
      </c>
      <c r="K806" s="58">
        <v>0</v>
      </c>
      <c r="L806" s="58">
        <v>0</v>
      </c>
      <c r="M806" s="58">
        <v>0</v>
      </c>
      <c r="N806" s="58">
        <v>0</v>
      </c>
      <c r="O806" s="58">
        <v>0</v>
      </c>
      <c r="P806" s="58">
        <v>0</v>
      </c>
      <c r="Q806" s="58">
        <v>0</v>
      </c>
      <c r="R806" s="58">
        <v>0</v>
      </c>
      <c r="S806" s="58">
        <v>0</v>
      </c>
      <c r="T806" s="58">
        <v>0</v>
      </c>
      <c r="U806" s="58">
        <v>0</v>
      </c>
      <c r="V806" s="58">
        <v>0</v>
      </c>
      <c r="W806" s="58">
        <v>0</v>
      </c>
      <c r="X806" s="58">
        <v>0</v>
      </c>
      <c r="Y806" s="58">
        <v>0</v>
      </c>
      <c r="Z806" s="58">
        <v>0</v>
      </c>
      <c r="AA806" s="58">
        <v>0</v>
      </c>
      <c r="AB806" s="58">
        <v>0</v>
      </c>
      <c r="AC806" s="58">
        <v>8</v>
      </c>
      <c r="AD806" s="58">
        <v>0</v>
      </c>
      <c r="AE806" s="58">
        <v>0</v>
      </c>
      <c r="AF806" s="58">
        <v>0</v>
      </c>
      <c r="AG806" s="58" t="str">
        <f>VLOOKUP(BHRAF201920[[#This Row],[OrgID]],'Practice Panel'!$A$14:$F$129,4,FALSE)</f>
        <v>Redbridge</v>
      </c>
      <c r="AH806" s="58" t="str">
        <f>VLOOKUP(BHRAF201920[[#This Row],[OrgID]],'Practice Panel'!$A$14:$F$129,6,FALSE)</f>
        <v>Fairlop</v>
      </c>
    </row>
    <row r="807" spans="1:34">
      <c r="A807" s="1" t="s">
        <v>406</v>
      </c>
      <c r="B807" s="57">
        <v>44197</v>
      </c>
      <c r="C807" s="57">
        <v>44202</v>
      </c>
      <c r="D807" s="1" t="s">
        <v>398</v>
      </c>
      <c r="E807" s="58">
        <v>5993</v>
      </c>
      <c r="F807" s="58">
        <v>164</v>
      </c>
      <c r="G807" s="58">
        <v>164</v>
      </c>
      <c r="H807" s="1">
        <v>0</v>
      </c>
      <c r="I807" s="58">
        <v>0</v>
      </c>
      <c r="J807" s="58">
        <v>0</v>
      </c>
      <c r="K807" s="58">
        <v>0</v>
      </c>
      <c r="L807" s="58">
        <v>0</v>
      </c>
      <c r="M807" s="58">
        <v>0</v>
      </c>
      <c r="N807" s="58">
        <v>0</v>
      </c>
      <c r="O807" s="58">
        <v>0</v>
      </c>
      <c r="P807" s="58">
        <v>0</v>
      </c>
      <c r="Q807" s="58">
        <v>0</v>
      </c>
      <c r="R807" s="58">
        <v>0</v>
      </c>
      <c r="S807" s="58">
        <v>0</v>
      </c>
      <c r="T807" s="58">
        <v>0</v>
      </c>
      <c r="U807" s="58">
        <v>0</v>
      </c>
      <c r="V807" s="58">
        <v>0</v>
      </c>
      <c r="W807" s="58">
        <v>0</v>
      </c>
      <c r="X807" s="58">
        <v>0</v>
      </c>
      <c r="Y807" s="58">
        <v>0</v>
      </c>
      <c r="Z807" s="58">
        <v>0</v>
      </c>
      <c r="AA807" s="58">
        <v>0</v>
      </c>
      <c r="AB807" s="58">
        <v>0</v>
      </c>
      <c r="AC807" s="58">
        <v>14</v>
      </c>
      <c r="AD807" s="58">
        <v>0</v>
      </c>
      <c r="AE807" s="58">
        <v>0</v>
      </c>
      <c r="AF807" s="58">
        <v>0</v>
      </c>
      <c r="AG807" s="58" t="str">
        <f>VLOOKUP(BHRAF201920[[#This Row],[OrgID]],'Practice Panel'!$A$14:$F$129,4,FALSE)</f>
        <v>Redbridge</v>
      </c>
      <c r="AH807" s="58" t="str">
        <f>VLOOKUP(BHRAF201920[[#This Row],[OrgID]],'Practice Panel'!$A$14:$F$129,6,FALSE)</f>
        <v>NewCross Alliance</v>
      </c>
    </row>
    <row r="808" spans="1:34">
      <c r="A808" s="1" t="s">
        <v>406</v>
      </c>
      <c r="B808" s="57">
        <v>44197</v>
      </c>
      <c r="C808" s="57"/>
      <c r="D808" s="1" t="s">
        <v>70</v>
      </c>
      <c r="E808" s="58">
        <v>583</v>
      </c>
      <c r="F808" s="58">
        <v>158</v>
      </c>
      <c r="G808" s="58">
        <v>151</v>
      </c>
      <c r="H808" s="1">
        <v>7</v>
      </c>
      <c r="I808" s="58">
        <v>1</v>
      </c>
      <c r="J808" s="58">
        <v>0</v>
      </c>
      <c r="K808" s="58">
        <v>0</v>
      </c>
      <c r="L808" s="58">
        <v>0</v>
      </c>
      <c r="M808" s="58">
        <v>0</v>
      </c>
      <c r="N808" s="58">
        <v>0</v>
      </c>
      <c r="O808" s="58">
        <v>0</v>
      </c>
      <c r="P808" s="58">
        <v>0</v>
      </c>
      <c r="Q808" s="58">
        <v>0</v>
      </c>
      <c r="R808" s="58">
        <v>0</v>
      </c>
      <c r="S808" s="58">
        <v>0</v>
      </c>
      <c r="T808" s="58">
        <v>0</v>
      </c>
      <c r="U808" s="58">
        <v>1</v>
      </c>
      <c r="V808" s="58">
        <v>0</v>
      </c>
      <c r="W808" s="58">
        <v>0</v>
      </c>
      <c r="X808" s="58">
        <v>0</v>
      </c>
      <c r="Y808" s="58">
        <v>0</v>
      </c>
      <c r="Z808" s="58">
        <v>0</v>
      </c>
      <c r="AA808" s="58">
        <v>0</v>
      </c>
      <c r="AB808" s="58">
        <v>0</v>
      </c>
      <c r="AC808" s="58">
        <v>12</v>
      </c>
      <c r="AD808" s="58">
        <v>0</v>
      </c>
      <c r="AE808" s="58">
        <v>0</v>
      </c>
      <c r="AF808" s="58">
        <v>0</v>
      </c>
      <c r="AG808" s="58" t="str">
        <f>VLOOKUP(BHRAF201920[[#This Row],[OrgID]],'Practice Panel'!$A$14:$F$129,4,FALSE)</f>
        <v>Barking</v>
      </c>
      <c r="AH808" s="58" t="str">
        <f>VLOOKUP(BHRAF201920[[#This Row],[OrgID]],'Practice Panel'!$A$14:$F$129,6,FALSE)</f>
        <v>West One</v>
      </c>
    </row>
    <row r="809" spans="1:34">
      <c r="A809" s="1"/>
      <c r="B809" s="57">
        <v>44228</v>
      </c>
      <c r="C809" s="57"/>
      <c r="D809" s="1" t="s">
        <v>330</v>
      </c>
      <c r="E809" s="58">
        <v>325</v>
      </c>
      <c r="F809" s="58">
        <v>45</v>
      </c>
      <c r="G809" s="58">
        <v>45</v>
      </c>
      <c r="H809" s="1"/>
      <c r="I809" s="58"/>
      <c r="J809" s="58">
        <v>2</v>
      </c>
      <c r="K809" s="58"/>
      <c r="L809" s="58"/>
      <c r="M809" s="58"/>
      <c r="N809" s="58"/>
      <c r="O809" s="58"/>
      <c r="P809" s="58"/>
      <c r="Q809" s="58"/>
      <c r="R809" s="58"/>
      <c r="S809" s="58"/>
      <c r="T809" s="58"/>
      <c r="U809" s="58"/>
      <c r="V809" s="58"/>
      <c r="W809" s="58"/>
      <c r="X809" s="58"/>
      <c r="Y809" s="58"/>
      <c r="Z809" s="58"/>
      <c r="AA809" s="58"/>
      <c r="AB809" s="58"/>
      <c r="AC809" s="58"/>
      <c r="AD809" s="58"/>
      <c r="AE809" s="58"/>
      <c r="AF809" s="58"/>
      <c r="AG809" s="58" t="str">
        <f>VLOOKUP(BHRAF201920[[#This Row],[OrgID]],'Practice Panel'!$A$14:$F$129,4,FALSE)</f>
        <v>Redbridge</v>
      </c>
      <c r="AH809" s="58" t="str">
        <f>VLOOKUP(BHRAF201920[[#This Row],[OrgID]],'Practice Panel'!$A$14:$F$129,6,FALSE)</f>
        <v>Cranbrook</v>
      </c>
    </row>
    <row r="810" spans="1:34">
      <c r="A810" s="1"/>
      <c r="B810" s="57">
        <v>44228</v>
      </c>
      <c r="C810" s="57"/>
      <c r="D810" s="1" t="s">
        <v>392</v>
      </c>
      <c r="E810" s="58">
        <v>417</v>
      </c>
      <c r="F810" s="58">
        <v>153</v>
      </c>
      <c r="G810" s="58">
        <v>151</v>
      </c>
      <c r="H810" s="1">
        <v>2</v>
      </c>
      <c r="I810" s="58"/>
      <c r="J810" s="58">
        <v>5</v>
      </c>
      <c r="K810" s="58"/>
      <c r="L810" s="58"/>
      <c r="M810" s="58"/>
      <c r="N810" s="58"/>
      <c r="O810" s="58"/>
      <c r="P810" s="58"/>
      <c r="Q810" s="58"/>
      <c r="R810" s="58"/>
      <c r="S810" s="58"/>
      <c r="T810" s="58"/>
      <c r="U810" s="58"/>
      <c r="V810" s="58"/>
      <c r="W810" s="58"/>
      <c r="X810" s="58"/>
      <c r="Y810" s="58"/>
      <c r="Z810" s="58"/>
      <c r="AA810" s="58"/>
      <c r="AB810" s="58"/>
      <c r="AC810" s="58"/>
      <c r="AD810" s="58"/>
      <c r="AE810" s="58"/>
      <c r="AF810" s="58"/>
      <c r="AG810" s="58" t="str">
        <f>VLOOKUP(BHRAF201920[[#This Row],[OrgID]],'Practice Panel'!$A$14:$F$129,4,FALSE)</f>
        <v>Redbridge</v>
      </c>
      <c r="AH810" s="58" t="str">
        <f>VLOOKUP(BHRAF201920[[#This Row],[OrgID]],'Practice Panel'!$A$14:$F$129,6,FALSE)</f>
        <v>Loxford</v>
      </c>
    </row>
    <row r="811" spans="1:34">
      <c r="A811" s="1"/>
      <c r="B811" s="57">
        <v>44228</v>
      </c>
      <c r="C811" s="57"/>
      <c r="D811" s="1" t="s">
        <v>394</v>
      </c>
      <c r="E811" s="58">
        <v>793</v>
      </c>
      <c r="F811" s="58">
        <v>194</v>
      </c>
      <c r="G811" s="58">
        <v>193</v>
      </c>
      <c r="H811" s="1">
        <v>1</v>
      </c>
      <c r="I811" s="58"/>
      <c r="J811" s="58">
        <v>3</v>
      </c>
      <c r="K811" s="58"/>
      <c r="L811" s="58"/>
      <c r="M811" s="58"/>
      <c r="N811" s="58"/>
      <c r="O811" s="58"/>
      <c r="P811" s="58"/>
      <c r="Q811" s="58"/>
      <c r="R811" s="58"/>
      <c r="S811" s="58"/>
      <c r="T811" s="58"/>
      <c r="U811" s="58">
        <v>1</v>
      </c>
      <c r="V811" s="58"/>
      <c r="W811" s="58"/>
      <c r="X811" s="58"/>
      <c r="Y811" s="58"/>
      <c r="Z811" s="58"/>
      <c r="AA811" s="58"/>
      <c r="AB811" s="58"/>
      <c r="AC811" s="58"/>
      <c r="AD811" s="58"/>
      <c r="AE811" s="58">
        <v>1</v>
      </c>
      <c r="AF811" s="58"/>
      <c r="AG811" s="58" t="str">
        <f>VLOOKUP(BHRAF201920[[#This Row],[OrgID]],'Practice Panel'!$A$14:$F$129,4,FALSE)</f>
        <v>Redbridge</v>
      </c>
      <c r="AH811" s="58" t="str">
        <f>VLOOKUP(BHRAF201920[[#This Row],[OrgID]],'Practice Panel'!$A$14:$F$129,6,FALSE)</f>
        <v>Loxford</v>
      </c>
    </row>
    <row r="812" spans="1:34">
      <c r="A812" s="1"/>
      <c r="B812" s="57">
        <v>44228</v>
      </c>
      <c r="C812" s="57"/>
      <c r="D812" s="1" t="s">
        <v>384</v>
      </c>
      <c r="E812" s="58">
        <v>508</v>
      </c>
      <c r="F812" s="58">
        <v>19</v>
      </c>
      <c r="G812" s="58">
        <v>19</v>
      </c>
      <c r="H812" s="1"/>
      <c r="I812" s="58"/>
      <c r="J812" s="58">
        <v>13</v>
      </c>
      <c r="K812" s="58"/>
      <c r="L812" s="58"/>
      <c r="M812" s="58"/>
      <c r="N812" s="58"/>
      <c r="O812" s="58"/>
      <c r="P812" s="58"/>
      <c r="Q812" s="58"/>
      <c r="R812" s="58"/>
      <c r="S812" s="58"/>
      <c r="T812" s="58"/>
      <c r="U812" s="58"/>
      <c r="V812" s="58"/>
      <c r="W812" s="58"/>
      <c r="X812" s="58"/>
      <c r="Y812" s="58"/>
      <c r="Z812" s="58"/>
      <c r="AA812" s="58"/>
      <c r="AB812" s="58"/>
      <c r="AC812" s="58"/>
      <c r="AD812" s="58"/>
      <c r="AE812" s="58"/>
      <c r="AF812" s="58"/>
      <c r="AG812" s="58" t="str">
        <f>VLOOKUP(BHRAF201920[[#This Row],[OrgID]],'Practice Panel'!$A$14:$F$129,4,FALSE)</f>
        <v>Redbridge</v>
      </c>
      <c r="AH812" s="58" t="str">
        <f>VLOOKUP(BHRAF201920[[#This Row],[OrgID]],'Practice Panel'!$A$14:$F$129,6,FALSE)</f>
        <v>Wanstead &amp; Woodford</v>
      </c>
    </row>
    <row r="813" spans="1:34">
      <c r="A813" s="1" t="s">
        <v>406</v>
      </c>
      <c r="B813" s="57">
        <v>44228</v>
      </c>
      <c r="C813" s="57">
        <v>44229</v>
      </c>
      <c r="D813" s="1" t="s">
        <v>284</v>
      </c>
      <c r="E813" s="58">
        <v>2071</v>
      </c>
      <c r="F813" s="58">
        <v>106</v>
      </c>
      <c r="G813" s="58">
        <v>105</v>
      </c>
      <c r="H813" s="1">
        <v>1</v>
      </c>
      <c r="I813" s="58">
        <v>0</v>
      </c>
      <c r="J813" s="58">
        <v>9</v>
      </c>
      <c r="K813" s="58">
        <v>6</v>
      </c>
      <c r="L813" s="58">
        <v>7</v>
      </c>
      <c r="M813" s="58">
        <v>4</v>
      </c>
      <c r="N813" s="58">
        <v>0</v>
      </c>
      <c r="O813" s="58">
        <v>8</v>
      </c>
      <c r="P813" s="58">
        <v>8</v>
      </c>
      <c r="Q813" s="58">
        <v>8</v>
      </c>
      <c r="R813" s="58">
        <v>7</v>
      </c>
      <c r="S813" s="58">
        <v>2</v>
      </c>
      <c r="T813" s="58">
        <v>0</v>
      </c>
      <c r="U813" s="58">
        <v>6</v>
      </c>
      <c r="V813" s="58">
        <v>6</v>
      </c>
      <c r="W813" s="58">
        <v>8</v>
      </c>
      <c r="X813" s="58">
        <v>8</v>
      </c>
      <c r="Y813" s="58">
        <v>8</v>
      </c>
      <c r="Z813" s="58">
        <v>8</v>
      </c>
      <c r="AA813" s="58">
        <v>8</v>
      </c>
      <c r="AB813" s="58">
        <v>0</v>
      </c>
      <c r="AC813" s="58">
        <v>17</v>
      </c>
      <c r="AD813" s="58">
        <v>4</v>
      </c>
      <c r="AE813" s="58">
        <v>6</v>
      </c>
      <c r="AF813" s="58">
        <v>4</v>
      </c>
      <c r="AG813" s="58" t="str">
        <f>VLOOKUP(BHRAF201920[[#This Row],[OrgID]],'Practice Panel'!$A$14:$F$129,4,FALSE)</f>
        <v>Havering</v>
      </c>
      <c r="AH813" s="58" t="str">
        <f>VLOOKUP(BHRAF201920[[#This Row],[OrgID]],'Practice Panel'!$A$14:$F$129,6,FALSE)</f>
        <v>Havering South</v>
      </c>
    </row>
    <row r="814" spans="1:34">
      <c r="A814" s="1" t="s">
        <v>406</v>
      </c>
      <c r="B814" s="57">
        <v>44228</v>
      </c>
      <c r="C814" s="57">
        <v>44229</v>
      </c>
      <c r="D814" s="1" t="s">
        <v>298</v>
      </c>
      <c r="E814" s="58">
        <v>1044</v>
      </c>
      <c r="F814" s="58">
        <v>67</v>
      </c>
      <c r="G814" s="58">
        <v>67</v>
      </c>
      <c r="H814" s="1">
        <v>0</v>
      </c>
      <c r="I814" s="58">
        <v>0</v>
      </c>
      <c r="J814" s="58">
        <v>9</v>
      </c>
      <c r="K814" s="58">
        <v>9</v>
      </c>
      <c r="L814" s="58">
        <v>9</v>
      </c>
      <c r="M814" s="58">
        <v>9</v>
      </c>
      <c r="N814" s="58">
        <v>0</v>
      </c>
      <c r="O814" s="58">
        <v>9</v>
      </c>
      <c r="P814" s="58">
        <v>9</v>
      </c>
      <c r="Q814" s="58">
        <v>9</v>
      </c>
      <c r="R814" s="58">
        <v>9</v>
      </c>
      <c r="S814" s="58">
        <v>1</v>
      </c>
      <c r="T814" s="58">
        <v>0</v>
      </c>
      <c r="U814" s="58">
        <v>8</v>
      </c>
      <c r="V814" s="58">
        <v>7</v>
      </c>
      <c r="W814" s="58">
        <v>8</v>
      </c>
      <c r="X814" s="58">
        <v>7</v>
      </c>
      <c r="Y814" s="58">
        <v>7</v>
      </c>
      <c r="Z814" s="58">
        <v>7</v>
      </c>
      <c r="AA814" s="58">
        <v>7</v>
      </c>
      <c r="AB814" s="58">
        <v>0</v>
      </c>
      <c r="AC814" s="58">
        <v>10</v>
      </c>
      <c r="AD814" s="58">
        <v>9</v>
      </c>
      <c r="AE814" s="58">
        <v>8</v>
      </c>
      <c r="AF814" s="58">
        <v>6</v>
      </c>
      <c r="AG814" s="58" t="str">
        <f>VLOOKUP(BHRAF201920[[#This Row],[OrgID]],'Practice Panel'!$A$14:$F$129,4,FALSE)</f>
        <v>Havering</v>
      </c>
      <c r="AH814" s="58" t="str">
        <f>VLOOKUP(BHRAF201920[[#This Row],[OrgID]],'Practice Panel'!$A$14:$F$129,6,FALSE)</f>
        <v>Havering South</v>
      </c>
    </row>
    <row r="815" spans="1:34">
      <c r="A815" s="1" t="s">
        <v>406</v>
      </c>
      <c r="B815" s="57">
        <v>44228</v>
      </c>
      <c r="C815" s="57">
        <v>44229</v>
      </c>
      <c r="D815" s="1" t="s">
        <v>266</v>
      </c>
      <c r="E815" s="58">
        <v>3452</v>
      </c>
      <c r="F815" s="58">
        <v>193</v>
      </c>
      <c r="G815" s="58">
        <v>193</v>
      </c>
      <c r="H815" s="1">
        <v>0</v>
      </c>
      <c r="I815" s="58">
        <v>0</v>
      </c>
      <c r="J815" s="58">
        <v>2</v>
      </c>
      <c r="K815" s="58">
        <v>2</v>
      </c>
      <c r="L815" s="58">
        <v>2</v>
      </c>
      <c r="M815" s="58">
        <v>2</v>
      </c>
      <c r="N815" s="58">
        <v>0</v>
      </c>
      <c r="O815" s="58">
        <v>2</v>
      </c>
      <c r="P815" s="58">
        <v>2</v>
      </c>
      <c r="Q815" s="58">
        <v>2</v>
      </c>
      <c r="R815" s="58">
        <v>2</v>
      </c>
      <c r="S815" s="58">
        <v>0</v>
      </c>
      <c r="T815" s="58">
        <v>0</v>
      </c>
      <c r="U815" s="58">
        <v>2</v>
      </c>
      <c r="V815" s="58">
        <v>1</v>
      </c>
      <c r="W815" s="58">
        <v>1</v>
      </c>
      <c r="X815" s="58">
        <v>1</v>
      </c>
      <c r="Y815" s="58">
        <v>1</v>
      </c>
      <c r="Z815" s="58">
        <v>1</v>
      </c>
      <c r="AA815" s="58">
        <v>0</v>
      </c>
      <c r="AB815" s="58">
        <v>0</v>
      </c>
      <c r="AC815" s="58">
        <v>13</v>
      </c>
      <c r="AD815" s="58">
        <v>2</v>
      </c>
      <c r="AE815" s="58">
        <v>1</v>
      </c>
      <c r="AF815" s="58">
        <v>1</v>
      </c>
      <c r="AG815" s="58" t="str">
        <f>VLOOKUP(BHRAF201920[[#This Row],[OrgID]],'Practice Panel'!$A$14:$F$129,4,FALSE)</f>
        <v>Havering</v>
      </c>
      <c r="AH815" s="58" t="str">
        <f>VLOOKUP(BHRAF201920[[#This Row],[OrgID]],'Practice Panel'!$A$14:$F$129,6,FALSE)</f>
        <v>Havering North</v>
      </c>
    </row>
    <row r="816" spans="1:34">
      <c r="A816" s="1" t="s">
        <v>406</v>
      </c>
      <c r="B816" s="57">
        <v>44228</v>
      </c>
      <c r="C816" s="57">
        <v>44229</v>
      </c>
      <c r="D816" s="1" t="s">
        <v>252</v>
      </c>
      <c r="E816" s="58">
        <v>4917</v>
      </c>
      <c r="F816" s="58">
        <v>11</v>
      </c>
      <c r="G816" s="58">
        <v>11</v>
      </c>
      <c r="H816" s="1">
        <v>0</v>
      </c>
      <c r="I816" s="58">
        <v>0</v>
      </c>
      <c r="J816" s="58">
        <v>8</v>
      </c>
      <c r="K816" s="58">
        <v>8</v>
      </c>
      <c r="L816" s="58">
        <v>8</v>
      </c>
      <c r="M816" s="58">
        <v>8</v>
      </c>
      <c r="N816" s="58">
        <v>0</v>
      </c>
      <c r="O816" s="58">
        <v>8</v>
      </c>
      <c r="P816" s="58">
        <v>8</v>
      </c>
      <c r="Q816" s="58">
        <v>8</v>
      </c>
      <c r="R816" s="58">
        <v>8</v>
      </c>
      <c r="S816" s="58">
        <v>1</v>
      </c>
      <c r="T816" s="58">
        <v>0</v>
      </c>
      <c r="U816" s="58">
        <v>8</v>
      </c>
      <c r="V816" s="58">
        <v>6</v>
      </c>
      <c r="W816" s="58">
        <v>7</v>
      </c>
      <c r="X816" s="58">
        <v>6</v>
      </c>
      <c r="Y816" s="58">
        <v>5</v>
      </c>
      <c r="Z816" s="58">
        <v>7</v>
      </c>
      <c r="AA816" s="58">
        <v>1</v>
      </c>
      <c r="AB816" s="58">
        <v>2</v>
      </c>
      <c r="AC816" s="58">
        <v>13</v>
      </c>
      <c r="AD816" s="58">
        <v>8</v>
      </c>
      <c r="AE816" s="58">
        <v>6</v>
      </c>
      <c r="AF816" s="58">
        <v>2</v>
      </c>
      <c r="AG816" s="58" t="str">
        <f>VLOOKUP(BHRAF201920[[#This Row],[OrgID]],'Practice Panel'!$A$14:$F$129,4,FALSE)</f>
        <v>Havering</v>
      </c>
      <c r="AH816" s="58" t="str">
        <f>VLOOKUP(BHRAF201920[[#This Row],[OrgID]],'Practice Panel'!$A$14:$F$129,6,FALSE)</f>
        <v>Havering Marshall</v>
      </c>
    </row>
    <row r="817" spans="1:34">
      <c r="A817" s="1" t="s">
        <v>406</v>
      </c>
      <c r="B817" s="57">
        <v>44228</v>
      </c>
      <c r="C817" s="57">
        <v>44229</v>
      </c>
      <c r="D817" s="1" t="s">
        <v>83</v>
      </c>
      <c r="E817" s="58">
        <v>869</v>
      </c>
      <c r="F817" s="58">
        <v>4</v>
      </c>
      <c r="G817" s="58">
        <v>4</v>
      </c>
      <c r="H817" s="1">
        <v>0</v>
      </c>
      <c r="I817" s="58">
        <v>0</v>
      </c>
      <c r="J817" s="58">
        <v>2</v>
      </c>
      <c r="K817" s="58">
        <v>2</v>
      </c>
      <c r="L817" s="58">
        <v>2</v>
      </c>
      <c r="M817" s="58">
        <v>2</v>
      </c>
      <c r="N817" s="58">
        <v>0</v>
      </c>
      <c r="O817" s="58">
        <v>2</v>
      </c>
      <c r="P817" s="58">
        <v>2</v>
      </c>
      <c r="Q817" s="58">
        <v>2</v>
      </c>
      <c r="R817" s="58">
        <v>2</v>
      </c>
      <c r="S817" s="58">
        <v>0</v>
      </c>
      <c r="T817" s="58">
        <v>0</v>
      </c>
      <c r="U817" s="58">
        <v>2</v>
      </c>
      <c r="V817" s="58">
        <v>2</v>
      </c>
      <c r="W817" s="58">
        <v>2</v>
      </c>
      <c r="X817" s="58">
        <v>2</v>
      </c>
      <c r="Y817" s="58">
        <v>2</v>
      </c>
      <c r="Z817" s="58">
        <v>2</v>
      </c>
      <c r="AA817" s="58">
        <v>1</v>
      </c>
      <c r="AB817" s="58">
        <v>0</v>
      </c>
      <c r="AC817" s="58">
        <v>2</v>
      </c>
      <c r="AD817" s="58">
        <v>2</v>
      </c>
      <c r="AE817" s="58">
        <v>2</v>
      </c>
      <c r="AF817" s="58">
        <v>2</v>
      </c>
      <c r="AG817" s="58" t="str">
        <f>VLOOKUP(BHRAF201920[[#This Row],[OrgID]],'Practice Panel'!$A$14:$F$129,4,FALSE)</f>
        <v>Barking</v>
      </c>
      <c r="AH817" s="58" t="str">
        <f>VLOOKUP(BHRAF201920[[#This Row],[OrgID]],'Practice Panel'!$A$14:$F$129,6,FALSE)</f>
        <v>North</v>
      </c>
    </row>
    <row r="818" spans="1:34">
      <c r="A818" s="1" t="s">
        <v>406</v>
      </c>
      <c r="B818" s="57">
        <v>44228</v>
      </c>
      <c r="C818" s="57">
        <v>44229</v>
      </c>
      <c r="D818" s="1" t="s">
        <v>306</v>
      </c>
      <c r="E818" s="58">
        <v>1194</v>
      </c>
      <c r="F818" s="58">
        <v>12</v>
      </c>
      <c r="G818" s="58">
        <v>11</v>
      </c>
      <c r="H818" s="1">
        <v>1</v>
      </c>
      <c r="I818" s="58">
        <v>0</v>
      </c>
      <c r="J818" s="58">
        <v>11</v>
      </c>
      <c r="K818" s="58">
        <v>11</v>
      </c>
      <c r="L818" s="58">
        <v>11</v>
      </c>
      <c r="M818" s="58">
        <v>10</v>
      </c>
      <c r="N818" s="58">
        <v>0</v>
      </c>
      <c r="O818" s="58">
        <v>11</v>
      </c>
      <c r="P818" s="58">
        <v>11</v>
      </c>
      <c r="Q818" s="58">
        <v>11</v>
      </c>
      <c r="R818" s="58">
        <v>11</v>
      </c>
      <c r="S818" s="58">
        <v>3</v>
      </c>
      <c r="T818" s="58">
        <v>0</v>
      </c>
      <c r="U818" s="58">
        <v>8</v>
      </c>
      <c r="V818" s="58">
        <v>8</v>
      </c>
      <c r="W818" s="58">
        <v>8</v>
      </c>
      <c r="X818" s="58">
        <v>6</v>
      </c>
      <c r="Y818" s="58">
        <v>6</v>
      </c>
      <c r="Z818" s="58">
        <v>7</v>
      </c>
      <c r="AA818" s="58">
        <v>6</v>
      </c>
      <c r="AB818" s="58">
        <v>0</v>
      </c>
      <c r="AC818" s="58">
        <v>11</v>
      </c>
      <c r="AD818" s="58">
        <v>11</v>
      </c>
      <c r="AE818" s="58">
        <v>8</v>
      </c>
      <c r="AF818" s="58">
        <v>3</v>
      </c>
      <c r="AG818" s="58" t="str">
        <f>VLOOKUP(BHRAF201920[[#This Row],[OrgID]],'Practice Panel'!$A$14:$F$129,4,FALSE)</f>
        <v>Havering</v>
      </c>
      <c r="AH818" s="58" t="str">
        <f>VLOOKUP(BHRAF201920[[#This Row],[OrgID]],'Practice Panel'!$A$14:$F$129,6,FALSE)</f>
        <v>Havering South</v>
      </c>
    </row>
    <row r="819" spans="1:34">
      <c r="A819" s="1" t="s">
        <v>406</v>
      </c>
      <c r="B819" s="57">
        <v>44228</v>
      </c>
      <c r="C819" s="57">
        <v>44229</v>
      </c>
      <c r="D819" s="1" t="s">
        <v>256</v>
      </c>
      <c r="E819" s="58">
        <v>895</v>
      </c>
      <c r="F819" s="58">
        <v>13</v>
      </c>
      <c r="G819" s="58">
        <v>13</v>
      </c>
      <c r="H819" s="1">
        <v>0</v>
      </c>
      <c r="I819" s="58">
        <v>0</v>
      </c>
      <c r="J819" s="58">
        <v>1</v>
      </c>
      <c r="K819" s="58">
        <v>1</v>
      </c>
      <c r="L819" s="58">
        <v>1</v>
      </c>
      <c r="M819" s="58">
        <v>1</v>
      </c>
      <c r="N819" s="58">
        <v>0</v>
      </c>
      <c r="O819" s="58">
        <v>1</v>
      </c>
      <c r="P819" s="58">
        <v>1</v>
      </c>
      <c r="Q819" s="58">
        <v>1</v>
      </c>
      <c r="R819" s="58">
        <v>1</v>
      </c>
      <c r="S819" s="58">
        <v>0</v>
      </c>
      <c r="T819" s="58">
        <v>0</v>
      </c>
      <c r="U819" s="58">
        <v>1</v>
      </c>
      <c r="V819" s="58">
        <v>1</v>
      </c>
      <c r="W819" s="58">
        <v>1</v>
      </c>
      <c r="X819" s="58">
        <v>1</v>
      </c>
      <c r="Y819" s="58">
        <v>1</v>
      </c>
      <c r="Z819" s="58">
        <v>1</v>
      </c>
      <c r="AA819" s="58">
        <v>0</v>
      </c>
      <c r="AB819" s="58">
        <v>0</v>
      </c>
      <c r="AC819" s="58">
        <v>5</v>
      </c>
      <c r="AD819" s="58">
        <v>1</v>
      </c>
      <c r="AE819" s="58">
        <v>1</v>
      </c>
      <c r="AF819" s="58">
        <v>1</v>
      </c>
      <c r="AG819" s="58" t="str">
        <f>VLOOKUP(BHRAF201920[[#This Row],[OrgID]],'Practice Panel'!$A$14:$F$129,4,FALSE)</f>
        <v>Havering</v>
      </c>
      <c r="AH819" s="58" t="str">
        <f>VLOOKUP(BHRAF201920[[#This Row],[OrgID]],'Practice Panel'!$A$14:$F$129,6,FALSE)</f>
        <v>Havering North</v>
      </c>
    </row>
    <row r="820" spans="1:34">
      <c r="A820" s="1" t="s">
        <v>406</v>
      </c>
      <c r="B820" s="57">
        <v>44228</v>
      </c>
      <c r="C820" s="57">
        <v>44229</v>
      </c>
      <c r="D820" s="1" t="s">
        <v>364</v>
      </c>
      <c r="E820" s="58">
        <v>3814</v>
      </c>
      <c r="F820" s="58">
        <v>22</v>
      </c>
      <c r="G820" s="58">
        <v>21</v>
      </c>
      <c r="H820" s="1">
        <v>1</v>
      </c>
      <c r="I820" s="58">
        <v>0</v>
      </c>
      <c r="J820" s="58">
        <v>9</v>
      </c>
      <c r="K820" s="58">
        <v>6</v>
      </c>
      <c r="L820" s="58">
        <v>7</v>
      </c>
      <c r="M820" s="58">
        <v>9</v>
      </c>
      <c r="N820" s="58">
        <v>0</v>
      </c>
      <c r="O820" s="58">
        <v>9</v>
      </c>
      <c r="P820" s="58">
        <v>9</v>
      </c>
      <c r="Q820" s="58">
        <v>9</v>
      </c>
      <c r="R820" s="58">
        <v>9</v>
      </c>
      <c r="S820" s="58">
        <v>0</v>
      </c>
      <c r="T820" s="58">
        <v>0</v>
      </c>
      <c r="U820" s="58">
        <v>10</v>
      </c>
      <c r="V820" s="58">
        <v>10</v>
      </c>
      <c r="W820" s="58">
        <v>8</v>
      </c>
      <c r="X820" s="58">
        <v>8</v>
      </c>
      <c r="Y820" s="58">
        <v>5</v>
      </c>
      <c r="Z820" s="58">
        <v>8</v>
      </c>
      <c r="AA820" s="58">
        <v>5</v>
      </c>
      <c r="AB820" s="58">
        <v>1</v>
      </c>
      <c r="AC820" s="58">
        <v>17</v>
      </c>
      <c r="AD820" s="58">
        <v>4</v>
      </c>
      <c r="AE820" s="58">
        <v>10</v>
      </c>
      <c r="AF820" s="58">
        <v>5</v>
      </c>
      <c r="AG820" s="58" t="str">
        <f>VLOOKUP(BHRAF201920[[#This Row],[OrgID]],'Practice Panel'!$A$14:$F$129,4,FALSE)</f>
        <v>Redbridge</v>
      </c>
      <c r="AH820" s="58" t="str">
        <f>VLOOKUP(BHRAF201920[[#This Row],[OrgID]],'Practice Panel'!$A$14:$F$129,6,FALSE)</f>
        <v>Wanstead &amp; Woodford</v>
      </c>
    </row>
    <row r="821" spans="1:34">
      <c r="A821" s="1" t="s">
        <v>406</v>
      </c>
      <c r="B821" s="57">
        <v>44228</v>
      </c>
      <c r="C821" s="57">
        <v>44229</v>
      </c>
      <c r="D821" s="1" t="s">
        <v>62</v>
      </c>
      <c r="E821" s="58">
        <v>1188</v>
      </c>
      <c r="F821" s="58">
        <v>14</v>
      </c>
      <c r="G821" s="58">
        <v>14</v>
      </c>
      <c r="H821" s="1">
        <v>0</v>
      </c>
      <c r="I821" s="58">
        <v>0</v>
      </c>
      <c r="J821" s="58">
        <v>0</v>
      </c>
      <c r="K821" s="58">
        <v>0</v>
      </c>
      <c r="L821" s="58">
        <v>0</v>
      </c>
      <c r="M821" s="58">
        <v>0</v>
      </c>
      <c r="N821" s="58">
        <v>0</v>
      </c>
      <c r="O821" s="58">
        <v>0</v>
      </c>
      <c r="P821" s="58">
        <v>0</v>
      </c>
      <c r="Q821" s="58">
        <v>0</v>
      </c>
      <c r="R821" s="58">
        <v>0</v>
      </c>
      <c r="S821" s="58">
        <v>1</v>
      </c>
      <c r="T821" s="58">
        <v>0</v>
      </c>
      <c r="U821" s="58">
        <v>0</v>
      </c>
      <c r="V821" s="58">
        <v>0</v>
      </c>
      <c r="W821" s="58">
        <v>0</v>
      </c>
      <c r="X821" s="58">
        <v>0</v>
      </c>
      <c r="Y821" s="58">
        <v>0</v>
      </c>
      <c r="Z821" s="58">
        <v>0</v>
      </c>
      <c r="AA821" s="58">
        <v>0</v>
      </c>
      <c r="AB821" s="58">
        <v>0</v>
      </c>
      <c r="AC821" s="58">
        <v>6</v>
      </c>
      <c r="AD821" s="58">
        <v>0</v>
      </c>
      <c r="AE821" s="58">
        <v>0</v>
      </c>
      <c r="AF821" s="58">
        <v>0</v>
      </c>
      <c r="AG821" s="58" t="str">
        <f>VLOOKUP(BHRAF201920[[#This Row],[OrgID]],'Practice Panel'!$A$14:$F$129,4,FALSE)</f>
        <v>Barking</v>
      </c>
      <c r="AH821" s="58" t="str">
        <f>VLOOKUP(BHRAF201920[[#This Row],[OrgID]],'Practice Panel'!$A$14:$F$129,6,FALSE)</f>
        <v>West One</v>
      </c>
    </row>
    <row r="822" spans="1:34">
      <c r="A822" s="1" t="s">
        <v>406</v>
      </c>
      <c r="B822" s="57">
        <v>44228</v>
      </c>
      <c r="C822" s="57">
        <v>44229</v>
      </c>
      <c r="D822" s="1" t="s">
        <v>42</v>
      </c>
      <c r="E822" s="58">
        <v>1182</v>
      </c>
      <c r="F822" s="58">
        <v>50</v>
      </c>
      <c r="G822" s="58">
        <v>50</v>
      </c>
      <c r="H822" s="1">
        <v>0</v>
      </c>
      <c r="I822" s="58">
        <v>0</v>
      </c>
      <c r="J822" s="58">
        <v>0</v>
      </c>
      <c r="K822" s="58">
        <v>0</v>
      </c>
      <c r="L822" s="58">
        <v>0</v>
      </c>
      <c r="M822" s="58">
        <v>0</v>
      </c>
      <c r="N822" s="58">
        <v>0</v>
      </c>
      <c r="O822" s="58">
        <v>0</v>
      </c>
      <c r="P822" s="58">
        <v>0</v>
      </c>
      <c r="Q822" s="58">
        <v>0</v>
      </c>
      <c r="R822" s="58">
        <v>0</v>
      </c>
      <c r="S822" s="58">
        <v>1</v>
      </c>
      <c r="T822" s="58">
        <v>0</v>
      </c>
      <c r="U822" s="58">
        <v>1</v>
      </c>
      <c r="V822" s="58">
        <v>0</v>
      </c>
      <c r="W822" s="58">
        <v>0</v>
      </c>
      <c r="X822" s="58">
        <v>0</v>
      </c>
      <c r="Y822" s="58">
        <v>0</v>
      </c>
      <c r="Z822" s="58">
        <v>0</v>
      </c>
      <c r="AA822" s="58">
        <v>0</v>
      </c>
      <c r="AB822" s="58">
        <v>0</v>
      </c>
      <c r="AC822" s="58">
        <v>6</v>
      </c>
      <c r="AD822" s="58">
        <v>0</v>
      </c>
      <c r="AE822" s="58">
        <v>0</v>
      </c>
      <c r="AF822" s="58">
        <v>0</v>
      </c>
      <c r="AG822" s="58" t="str">
        <f>VLOOKUP(BHRAF201920[[#This Row],[OrgID]],'Practice Panel'!$A$14:$F$129,4,FALSE)</f>
        <v>Barking</v>
      </c>
      <c r="AH822" s="58" t="str">
        <f>VLOOKUP(BHRAF201920[[#This Row],[OrgID]],'Practice Panel'!$A$14:$F$129,6,FALSE)</f>
        <v>East One</v>
      </c>
    </row>
    <row r="823" spans="1:34">
      <c r="A823" s="1" t="s">
        <v>406</v>
      </c>
      <c r="B823" s="57">
        <v>44228</v>
      </c>
      <c r="C823" s="57">
        <v>44229</v>
      </c>
      <c r="D823" s="1" t="s">
        <v>250</v>
      </c>
      <c r="E823" s="58">
        <v>5391</v>
      </c>
      <c r="F823" s="58">
        <v>103</v>
      </c>
      <c r="G823" s="58">
        <v>101</v>
      </c>
      <c r="H823" s="1">
        <v>2</v>
      </c>
      <c r="I823" s="58">
        <v>1</v>
      </c>
      <c r="J823" s="58">
        <v>0</v>
      </c>
      <c r="K823" s="58">
        <v>0</v>
      </c>
      <c r="L823" s="58">
        <v>0</v>
      </c>
      <c r="M823" s="58">
        <v>0</v>
      </c>
      <c r="N823" s="58">
        <v>0</v>
      </c>
      <c r="O823" s="58">
        <v>0</v>
      </c>
      <c r="P823" s="58">
        <v>0</v>
      </c>
      <c r="Q823" s="58">
        <v>0</v>
      </c>
      <c r="R823" s="58">
        <v>0</v>
      </c>
      <c r="S823" s="58">
        <v>2</v>
      </c>
      <c r="T823" s="58">
        <v>0</v>
      </c>
      <c r="U823" s="58">
        <v>1</v>
      </c>
      <c r="V823" s="58">
        <v>0</v>
      </c>
      <c r="W823" s="58">
        <v>0</v>
      </c>
      <c r="X823" s="58">
        <v>0</v>
      </c>
      <c r="Y823" s="58">
        <v>0</v>
      </c>
      <c r="Z823" s="58">
        <v>0</v>
      </c>
      <c r="AA823" s="58">
        <v>0</v>
      </c>
      <c r="AB823" s="58">
        <v>0</v>
      </c>
      <c r="AC823" s="58">
        <v>30</v>
      </c>
      <c r="AD823" s="58">
        <v>0</v>
      </c>
      <c r="AE823" s="58">
        <v>0</v>
      </c>
      <c r="AF823" s="58">
        <v>0</v>
      </c>
      <c r="AG823" s="58" t="str">
        <f>VLOOKUP(BHRAF201920[[#This Row],[OrgID]],'Practice Panel'!$A$14:$F$129,4,FALSE)</f>
        <v>Havering</v>
      </c>
      <c r="AH823" s="58" t="str">
        <f>VLOOKUP(BHRAF201920[[#This Row],[OrgID]],'Practice Panel'!$A$14:$F$129,6,FALSE)</f>
        <v>Havering Marshall</v>
      </c>
    </row>
    <row r="824" spans="1:34">
      <c r="A824" s="1" t="s">
        <v>406</v>
      </c>
      <c r="B824" s="57">
        <v>44228</v>
      </c>
      <c r="C824" s="57">
        <v>44229</v>
      </c>
      <c r="D824" s="1" t="s">
        <v>254</v>
      </c>
      <c r="E824" s="58">
        <v>8352</v>
      </c>
      <c r="F824" s="58">
        <v>213</v>
      </c>
      <c r="G824" s="58">
        <v>211</v>
      </c>
      <c r="H824" s="1">
        <v>2</v>
      </c>
      <c r="I824" s="58">
        <v>0</v>
      </c>
      <c r="J824" s="58">
        <v>1</v>
      </c>
      <c r="K824" s="58">
        <v>1</v>
      </c>
      <c r="L824" s="58">
        <v>1</v>
      </c>
      <c r="M824" s="58">
        <v>1</v>
      </c>
      <c r="N824" s="58">
        <v>0</v>
      </c>
      <c r="O824" s="58">
        <v>1</v>
      </c>
      <c r="P824" s="58">
        <v>1</v>
      </c>
      <c r="Q824" s="58">
        <v>1</v>
      </c>
      <c r="R824" s="58">
        <v>1</v>
      </c>
      <c r="S824" s="58">
        <v>1</v>
      </c>
      <c r="T824" s="58">
        <v>0</v>
      </c>
      <c r="U824" s="58">
        <v>4</v>
      </c>
      <c r="V824" s="58">
        <v>1</v>
      </c>
      <c r="W824" s="58">
        <v>1</v>
      </c>
      <c r="X824" s="58">
        <v>1</v>
      </c>
      <c r="Y824" s="58">
        <v>1</v>
      </c>
      <c r="Z824" s="58">
        <v>1</v>
      </c>
      <c r="AA824" s="58">
        <v>1</v>
      </c>
      <c r="AB824" s="58">
        <v>1</v>
      </c>
      <c r="AC824" s="58">
        <v>39</v>
      </c>
      <c r="AD824" s="58">
        <v>1</v>
      </c>
      <c r="AE824" s="58">
        <v>1</v>
      </c>
      <c r="AF824" s="58">
        <v>0</v>
      </c>
      <c r="AG824" s="58" t="str">
        <f>VLOOKUP(BHRAF201920[[#This Row],[OrgID]],'Practice Panel'!$A$14:$F$129,4,FALSE)</f>
        <v>Havering</v>
      </c>
      <c r="AH824" s="58" t="str">
        <f>VLOOKUP(BHRAF201920[[#This Row],[OrgID]],'Practice Panel'!$A$14:$F$129,6,FALSE)</f>
        <v>Havering Marshall</v>
      </c>
    </row>
    <row r="825" spans="1:34">
      <c r="A825" s="1" t="s">
        <v>406</v>
      </c>
      <c r="B825" s="57">
        <v>44228</v>
      </c>
      <c r="C825" s="57">
        <v>44229</v>
      </c>
      <c r="D825" s="1" t="s">
        <v>36</v>
      </c>
      <c r="E825" s="58">
        <v>2865</v>
      </c>
      <c r="F825" s="58">
        <v>47</v>
      </c>
      <c r="G825" s="58">
        <v>47</v>
      </c>
      <c r="H825" s="1">
        <v>0</v>
      </c>
      <c r="I825" s="58">
        <v>0</v>
      </c>
      <c r="J825" s="58">
        <v>5</v>
      </c>
      <c r="K825" s="58">
        <v>5</v>
      </c>
      <c r="L825" s="58">
        <v>5</v>
      </c>
      <c r="M825" s="58">
        <v>5</v>
      </c>
      <c r="N825" s="58">
        <v>0</v>
      </c>
      <c r="O825" s="58">
        <v>5</v>
      </c>
      <c r="P825" s="58">
        <v>5</v>
      </c>
      <c r="Q825" s="58">
        <v>5</v>
      </c>
      <c r="R825" s="58">
        <v>4</v>
      </c>
      <c r="S825" s="58">
        <v>1</v>
      </c>
      <c r="T825" s="58">
        <v>0</v>
      </c>
      <c r="U825" s="58">
        <v>4</v>
      </c>
      <c r="V825" s="58">
        <v>1</v>
      </c>
      <c r="W825" s="58">
        <v>4</v>
      </c>
      <c r="X825" s="58">
        <v>3</v>
      </c>
      <c r="Y825" s="58">
        <v>3</v>
      </c>
      <c r="Z825" s="58">
        <v>3</v>
      </c>
      <c r="AA825" s="58">
        <v>0</v>
      </c>
      <c r="AB825" s="58">
        <v>1</v>
      </c>
      <c r="AC825" s="58">
        <v>7</v>
      </c>
      <c r="AD825" s="58">
        <v>4</v>
      </c>
      <c r="AE825" s="58">
        <v>1</v>
      </c>
      <c r="AF825" s="58">
        <v>0</v>
      </c>
      <c r="AG825" s="58" t="str">
        <f>VLOOKUP(BHRAF201920[[#This Row],[OrgID]],'Practice Panel'!$A$14:$F$129,4,FALSE)</f>
        <v>Barking</v>
      </c>
      <c r="AH825" s="58" t="str">
        <f>VLOOKUP(BHRAF201920[[#This Row],[OrgID]],'Practice Panel'!$A$14:$F$129,6,FALSE)</f>
        <v>East One</v>
      </c>
    </row>
    <row r="826" spans="1:34">
      <c r="A826" s="1" t="s">
        <v>406</v>
      </c>
      <c r="B826" s="57">
        <v>44228</v>
      </c>
      <c r="C826" s="57">
        <v>44229</v>
      </c>
      <c r="D826" s="1" t="s">
        <v>292</v>
      </c>
      <c r="E826" s="58">
        <v>2463</v>
      </c>
      <c r="F826" s="58">
        <v>64</v>
      </c>
      <c r="G826" s="58">
        <v>62</v>
      </c>
      <c r="H826" s="1">
        <v>2</v>
      </c>
      <c r="I826" s="58">
        <v>1</v>
      </c>
      <c r="J826" s="58">
        <v>5</v>
      </c>
      <c r="K826" s="58">
        <v>4</v>
      </c>
      <c r="L826" s="58">
        <v>4</v>
      </c>
      <c r="M826" s="58">
        <v>5</v>
      </c>
      <c r="N826" s="58">
        <v>0</v>
      </c>
      <c r="O826" s="58">
        <v>5</v>
      </c>
      <c r="P826" s="58">
        <v>3</v>
      </c>
      <c r="Q826" s="58">
        <v>3</v>
      </c>
      <c r="R826" s="58">
        <v>4</v>
      </c>
      <c r="S826" s="58">
        <v>1</v>
      </c>
      <c r="T826" s="58">
        <v>0</v>
      </c>
      <c r="U826" s="58">
        <v>2</v>
      </c>
      <c r="V826" s="58">
        <v>1</v>
      </c>
      <c r="W826" s="58">
        <v>4</v>
      </c>
      <c r="X826" s="58">
        <v>4</v>
      </c>
      <c r="Y826" s="58">
        <v>4</v>
      </c>
      <c r="Z826" s="58">
        <v>4</v>
      </c>
      <c r="AA826" s="58">
        <v>0</v>
      </c>
      <c r="AB826" s="58">
        <v>2</v>
      </c>
      <c r="AC826" s="58">
        <v>16</v>
      </c>
      <c r="AD826" s="58">
        <v>2</v>
      </c>
      <c r="AE826" s="58">
        <v>2</v>
      </c>
      <c r="AF826" s="58">
        <v>0</v>
      </c>
      <c r="AG826" s="58" t="str">
        <f>VLOOKUP(BHRAF201920[[#This Row],[OrgID]],'Practice Panel'!$A$14:$F$129,4,FALSE)</f>
        <v>Havering</v>
      </c>
      <c r="AH826" s="58" t="str">
        <f>VLOOKUP(BHRAF201920[[#This Row],[OrgID]],'Practice Panel'!$A$14:$F$129,6,FALSE)</f>
        <v>Havering South</v>
      </c>
    </row>
    <row r="827" spans="1:34">
      <c r="A827" s="1" t="s">
        <v>406</v>
      </c>
      <c r="B827" s="57">
        <v>44228</v>
      </c>
      <c r="C827" s="57">
        <v>44229</v>
      </c>
      <c r="D827" s="1" t="s">
        <v>26</v>
      </c>
      <c r="E827" s="58">
        <v>2047</v>
      </c>
      <c r="F827" s="58">
        <v>122</v>
      </c>
      <c r="G827" s="58">
        <v>122</v>
      </c>
      <c r="H827" s="1">
        <v>0</v>
      </c>
      <c r="I827" s="58">
        <v>0</v>
      </c>
      <c r="J827" s="58">
        <v>1</v>
      </c>
      <c r="K827" s="58">
        <v>1</v>
      </c>
      <c r="L827" s="58">
        <v>1</v>
      </c>
      <c r="M827" s="58">
        <v>1</v>
      </c>
      <c r="N827" s="58">
        <v>0</v>
      </c>
      <c r="O827" s="58">
        <v>1</v>
      </c>
      <c r="P827" s="58">
        <v>1</v>
      </c>
      <c r="Q827" s="58">
        <v>1</v>
      </c>
      <c r="R827" s="58">
        <v>0</v>
      </c>
      <c r="S827" s="58">
        <v>1</v>
      </c>
      <c r="T827" s="58">
        <v>0</v>
      </c>
      <c r="U827" s="58">
        <v>1</v>
      </c>
      <c r="V827" s="58">
        <v>0</v>
      </c>
      <c r="W827" s="58">
        <v>0</v>
      </c>
      <c r="X827" s="58">
        <v>0</v>
      </c>
      <c r="Y827" s="58">
        <v>0</v>
      </c>
      <c r="Z827" s="58">
        <v>0</v>
      </c>
      <c r="AA827" s="58">
        <v>0</v>
      </c>
      <c r="AB827" s="58">
        <v>0</v>
      </c>
      <c r="AC827" s="58">
        <v>8</v>
      </c>
      <c r="AD827" s="58">
        <v>0</v>
      </c>
      <c r="AE827" s="58">
        <v>0</v>
      </c>
      <c r="AF827" s="58">
        <v>0</v>
      </c>
      <c r="AG827" s="58" t="str">
        <f>VLOOKUP(BHRAF201920[[#This Row],[OrgID]],'Practice Panel'!$A$14:$F$129,4,FALSE)</f>
        <v>Barking</v>
      </c>
      <c r="AH827" s="58" t="str">
        <f>VLOOKUP(BHRAF201920[[#This Row],[OrgID]],'Practice Panel'!$A$14:$F$129,6,FALSE)</f>
        <v>East</v>
      </c>
    </row>
    <row r="828" spans="1:34">
      <c r="A828" s="1" t="s">
        <v>406</v>
      </c>
      <c r="B828" s="57">
        <v>44228</v>
      </c>
      <c r="C828" s="57">
        <v>44229</v>
      </c>
      <c r="D828" s="1" t="s">
        <v>368</v>
      </c>
      <c r="E828" s="58">
        <v>915</v>
      </c>
      <c r="F828" s="58">
        <v>45</v>
      </c>
      <c r="G828" s="58">
        <v>43</v>
      </c>
      <c r="H828" s="1">
        <v>2</v>
      </c>
      <c r="I828" s="58">
        <v>2</v>
      </c>
      <c r="J828" s="58">
        <v>6</v>
      </c>
      <c r="K828" s="58">
        <v>3</v>
      </c>
      <c r="L828" s="58">
        <v>3</v>
      </c>
      <c r="M828" s="58">
        <v>4</v>
      </c>
      <c r="N828" s="58">
        <v>0</v>
      </c>
      <c r="O828" s="58">
        <v>6</v>
      </c>
      <c r="P828" s="58">
        <v>0</v>
      </c>
      <c r="Q828" s="58">
        <v>3</v>
      </c>
      <c r="R828" s="58">
        <v>6</v>
      </c>
      <c r="S828" s="58">
        <v>2</v>
      </c>
      <c r="T828" s="58">
        <v>0</v>
      </c>
      <c r="U828" s="58">
        <v>3</v>
      </c>
      <c r="V828" s="58">
        <v>1</v>
      </c>
      <c r="W828" s="58">
        <v>4</v>
      </c>
      <c r="X828" s="58">
        <v>3</v>
      </c>
      <c r="Y828" s="58">
        <v>3</v>
      </c>
      <c r="Z828" s="58">
        <v>3</v>
      </c>
      <c r="AA828" s="58">
        <v>0</v>
      </c>
      <c r="AB828" s="58">
        <v>0</v>
      </c>
      <c r="AC828" s="58">
        <v>7</v>
      </c>
      <c r="AD828" s="58">
        <v>1</v>
      </c>
      <c r="AE828" s="58">
        <v>2</v>
      </c>
      <c r="AF828" s="58">
        <v>0</v>
      </c>
      <c r="AG828" s="58" t="str">
        <f>VLOOKUP(BHRAF201920[[#This Row],[OrgID]],'Practice Panel'!$A$14:$F$129,4,FALSE)</f>
        <v>Redbridge</v>
      </c>
      <c r="AH828" s="58" t="str">
        <f>VLOOKUP(BHRAF201920[[#This Row],[OrgID]],'Practice Panel'!$A$14:$F$129,6,FALSE)</f>
        <v>Wanstead &amp; Woodford</v>
      </c>
    </row>
    <row r="829" spans="1:34">
      <c r="A829" s="1" t="s">
        <v>406</v>
      </c>
      <c r="B829" s="57">
        <v>44228</v>
      </c>
      <c r="C829" s="57">
        <v>44229</v>
      </c>
      <c r="D829" s="1" t="s">
        <v>276</v>
      </c>
      <c r="E829" s="58">
        <v>13243</v>
      </c>
      <c r="F829" s="58">
        <v>15</v>
      </c>
      <c r="G829" s="58">
        <v>15</v>
      </c>
      <c r="H829" s="1">
        <v>0</v>
      </c>
      <c r="I829" s="58">
        <v>0</v>
      </c>
      <c r="J829" s="58">
        <v>3</v>
      </c>
      <c r="K829" s="58">
        <v>2</v>
      </c>
      <c r="L829" s="58">
        <v>2</v>
      </c>
      <c r="M829" s="58">
        <v>3</v>
      </c>
      <c r="N829" s="58">
        <v>0</v>
      </c>
      <c r="O829" s="58">
        <v>3</v>
      </c>
      <c r="P829" s="58">
        <v>1</v>
      </c>
      <c r="Q829" s="58">
        <v>2</v>
      </c>
      <c r="R829" s="58">
        <v>3</v>
      </c>
      <c r="S829" s="58">
        <v>1</v>
      </c>
      <c r="T829" s="58">
        <v>1</v>
      </c>
      <c r="U829" s="58">
        <v>1</v>
      </c>
      <c r="V829" s="58">
        <v>0</v>
      </c>
      <c r="W829" s="58">
        <v>2</v>
      </c>
      <c r="X829" s="58">
        <v>2</v>
      </c>
      <c r="Y829" s="58">
        <v>2</v>
      </c>
      <c r="Z829" s="58">
        <v>2</v>
      </c>
      <c r="AA829" s="58">
        <v>0</v>
      </c>
      <c r="AB829" s="58">
        <v>0</v>
      </c>
      <c r="AC829" s="58">
        <v>6</v>
      </c>
      <c r="AD829" s="58">
        <v>2</v>
      </c>
      <c r="AE829" s="58">
        <v>0</v>
      </c>
      <c r="AF829" s="58">
        <v>0</v>
      </c>
      <c r="AG829" s="58" t="str">
        <f>VLOOKUP(BHRAF201920[[#This Row],[OrgID]],'Practice Panel'!$A$14:$F$129,4,FALSE)</f>
        <v>Havering</v>
      </c>
      <c r="AH829" s="58" t="str">
        <f>VLOOKUP(BHRAF201920[[#This Row],[OrgID]],'Practice Panel'!$A$14:$F$129,6,FALSE)</f>
        <v>Havering North</v>
      </c>
    </row>
    <row r="830" spans="1:34">
      <c r="A830" s="1" t="s">
        <v>406</v>
      </c>
      <c r="B830" s="57">
        <v>44228</v>
      </c>
      <c r="C830" s="57">
        <v>44229</v>
      </c>
      <c r="D830" s="1" t="s">
        <v>370</v>
      </c>
      <c r="E830" s="58">
        <v>3838</v>
      </c>
      <c r="F830" s="58">
        <v>72</v>
      </c>
      <c r="G830" s="58">
        <v>70</v>
      </c>
      <c r="H830" s="1">
        <v>2</v>
      </c>
      <c r="I830" s="58">
        <v>1</v>
      </c>
      <c r="J830" s="58">
        <v>11</v>
      </c>
      <c r="K830" s="58">
        <v>6</v>
      </c>
      <c r="L830" s="58">
        <v>9</v>
      </c>
      <c r="M830" s="58">
        <v>7</v>
      </c>
      <c r="N830" s="58">
        <v>0</v>
      </c>
      <c r="O830" s="58">
        <v>11</v>
      </c>
      <c r="P830" s="58">
        <v>9</v>
      </c>
      <c r="Q830" s="58">
        <v>10</v>
      </c>
      <c r="R830" s="58">
        <v>11</v>
      </c>
      <c r="S830" s="58">
        <v>3</v>
      </c>
      <c r="T830" s="58">
        <v>0</v>
      </c>
      <c r="U830" s="58">
        <v>4</v>
      </c>
      <c r="V830" s="58">
        <v>4</v>
      </c>
      <c r="W830" s="58">
        <v>9</v>
      </c>
      <c r="X830" s="58">
        <v>9</v>
      </c>
      <c r="Y830" s="58">
        <v>9</v>
      </c>
      <c r="Z830" s="58">
        <v>9</v>
      </c>
      <c r="AA830" s="58">
        <v>9</v>
      </c>
      <c r="AB830" s="58">
        <v>2</v>
      </c>
      <c r="AC830" s="58">
        <v>12</v>
      </c>
      <c r="AD830" s="58">
        <v>6</v>
      </c>
      <c r="AE830" s="58">
        <v>4</v>
      </c>
      <c r="AF830" s="58">
        <v>0</v>
      </c>
      <c r="AG830" s="58" t="str">
        <f>VLOOKUP(BHRAF201920[[#This Row],[OrgID]],'Practice Panel'!$A$14:$F$129,4,FALSE)</f>
        <v>Redbridge</v>
      </c>
      <c r="AH830" s="58" t="str">
        <f>VLOOKUP(BHRAF201920[[#This Row],[OrgID]],'Practice Panel'!$A$14:$F$129,6,FALSE)</f>
        <v>Wanstead &amp; Woodford</v>
      </c>
    </row>
    <row r="831" spans="1:34">
      <c r="A831" s="1" t="s">
        <v>406</v>
      </c>
      <c r="B831" s="57">
        <v>44228</v>
      </c>
      <c r="C831" s="57">
        <v>44229</v>
      </c>
      <c r="D831" s="1" t="s">
        <v>380</v>
      </c>
      <c r="E831" s="58">
        <v>2692</v>
      </c>
      <c r="F831" s="58">
        <v>141</v>
      </c>
      <c r="G831" s="58">
        <v>138</v>
      </c>
      <c r="H831" s="1">
        <v>3</v>
      </c>
      <c r="I831" s="58">
        <v>1</v>
      </c>
      <c r="J831" s="58">
        <v>2</v>
      </c>
      <c r="K831" s="58">
        <v>1</v>
      </c>
      <c r="L831" s="58">
        <v>2</v>
      </c>
      <c r="M831" s="58">
        <v>1</v>
      </c>
      <c r="N831" s="58">
        <v>0</v>
      </c>
      <c r="O831" s="58">
        <v>2</v>
      </c>
      <c r="P831" s="58">
        <v>2</v>
      </c>
      <c r="Q831" s="58">
        <v>0</v>
      </c>
      <c r="R831" s="58">
        <v>2</v>
      </c>
      <c r="S831" s="58">
        <v>3</v>
      </c>
      <c r="T831" s="58">
        <v>2</v>
      </c>
      <c r="U831" s="58">
        <v>2</v>
      </c>
      <c r="V831" s="58">
        <v>0</v>
      </c>
      <c r="W831" s="58">
        <v>2</v>
      </c>
      <c r="X831" s="58">
        <v>2</v>
      </c>
      <c r="Y831" s="58">
        <v>2</v>
      </c>
      <c r="Z831" s="58">
        <v>2</v>
      </c>
      <c r="AA831" s="58">
        <v>2</v>
      </c>
      <c r="AB831" s="58">
        <v>1</v>
      </c>
      <c r="AC831" s="58">
        <v>13</v>
      </c>
      <c r="AD831" s="58">
        <v>1</v>
      </c>
      <c r="AE831" s="58">
        <v>0</v>
      </c>
      <c r="AF831" s="58">
        <v>0</v>
      </c>
      <c r="AG831" s="58" t="str">
        <f>VLOOKUP(BHRAF201920[[#This Row],[OrgID]],'Practice Panel'!$A$14:$F$129,4,FALSE)</f>
        <v>Redbridge</v>
      </c>
      <c r="AH831" s="58" t="str">
        <f>VLOOKUP(BHRAF201920[[#This Row],[OrgID]],'Practice Panel'!$A$14:$F$129,6,FALSE)</f>
        <v>Wanstead &amp; Woodford</v>
      </c>
    </row>
    <row r="832" spans="1:34">
      <c r="A832" s="1" t="s">
        <v>406</v>
      </c>
      <c r="B832" s="57">
        <v>44228</v>
      </c>
      <c r="C832" s="57">
        <v>44229</v>
      </c>
      <c r="D832" s="1" t="s">
        <v>366</v>
      </c>
      <c r="E832" s="58">
        <v>3458</v>
      </c>
      <c r="F832" s="58">
        <v>49</v>
      </c>
      <c r="G832" s="58">
        <v>49</v>
      </c>
      <c r="H832" s="1">
        <v>0</v>
      </c>
      <c r="I832" s="58">
        <v>0</v>
      </c>
      <c r="J832" s="58">
        <v>5</v>
      </c>
      <c r="K832" s="58">
        <v>4</v>
      </c>
      <c r="L832" s="58">
        <v>4</v>
      </c>
      <c r="M832" s="58">
        <v>4</v>
      </c>
      <c r="N832" s="58">
        <v>0</v>
      </c>
      <c r="O832" s="58">
        <v>5</v>
      </c>
      <c r="P832" s="58">
        <v>5</v>
      </c>
      <c r="Q832" s="58">
        <v>5</v>
      </c>
      <c r="R832" s="58">
        <v>4</v>
      </c>
      <c r="S832" s="58">
        <v>2</v>
      </c>
      <c r="T832" s="58">
        <v>0</v>
      </c>
      <c r="U832" s="58">
        <v>3</v>
      </c>
      <c r="V832" s="58">
        <v>3</v>
      </c>
      <c r="W832" s="58">
        <v>5</v>
      </c>
      <c r="X832" s="58">
        <v>4</v>
      </c>
      <c r="Y832" s="58">
        <v>4</v>
      </c>
      <c r="Z832" s="58">
        <v>4</v>
      </c>
      <c r="AA832" s="58">
        <v>4</v>
      </c>
      <c r="AB832" s="58">
        <v>0</v>
      </c>
      <c r="AC832" s="58">
        <v>9</v>
      </c>
      <c r="AD832" s="58">
        <v>3</v>
      </c>
      <c r="AE832" s="58">
        <v>3</v>
      </c>
      <c r="AF832" s="58">
        <v>0</v>
      </c>
      <c r="AG832" s="58" t="str">
        <f>VLOOKUP(BHRAF201920[[#This Row],[OrgID]],'Practice Panel'!$A$14:$F$129,4,FALSE)</f>
        <v>Redbridge</v>
      </c>
      <c r="AH832" s="58" t="str">
        <f>VLOOKUP(BHRAF201920[[#This Row],[OrgID]],'Practice Panel'!$A$14:$F$129,6,FALSE)</f>
        <v>Wanstead &amp; Woodford</v>
      </c>
    </row>
    <row r="833" spans="1:34">
      <c r="A833" s="1" t="s">
        <v>406</v>
      </c>
      <c r="B833" s="57">
        <v>44228</v>
      </c>
      <c r="C833" s="57">
        <v>44229</v>
      </c>
      <c r="D833" s="1" t="s">
        <v>322</v>
      </c>
      <c r="E833" s="58">
        <v>988</v>
      </c>
      <c r="F833" s="58">
        <v>16</v>
      </c>
      <c r="G833" s="58">
        <v>16</v>
      </c>
      <c r="H833" s="1">
        <v>0</v>
      </c>
      <c r="I833" s="58">
        <v>0</v>
      </c>
      <c r="J833" s="58">
        <v>2</v>
      </c>
      <c r="K833" s="58">
        <v>2</v>
      </c>
      <c r="L833" s="58">
        <v>2</v>
      </c>
      <c r="M833" s="58">
        <v>2</v>
      </c>
      <c r="N833" s="58">
        <v>0</v>
      </c>
      <c r="O833" s="58">
        <v>2</v>
      </c>
      <c r="P833" s="58">
        <v>2</v>
      </c>
      <c r="Q833" s="58">
        <v>2</v>
      </c>
      <c r="R833" s="58">
        <v>2</v>
      </c>
      <c r="S833" s="58">
        <v>1</v>
      </c>
      <c r="T833" s="58">
        <v>0</v>
      </c>
      <c r="U833" s="58">
        <v>1</v>
      </c>
      <c r="V833" s="58">
        <v>1</v>
      </c>
      <c r="W833" s="58">
        <v>2</v>
      </c>
      <c r="X833" s="58">
        <v>2</v>
      </c>
      <c r="Y833" s="58">
        <v>1</v>
      </c>
      <c r="Z833" s="58">
        <v>2</v>
      </c>
      <c r="AA833" s="58">
        <v>0</v>
      </c>
      <c r="AB833" s="58">
        <v>0</v>
      </c>
      <c r="AC833" s="58">
        <v>5</v>
      </c>
      <c r="AD833" s="58">
        <v>2</v>
      </c>
      <c r="AE833" s="58">
        <v>1</v>
      </c>
      <c r="AF833" s="58">
        <v>0</v>
      </c>
      <c r="AG833" s="58" t="str">
        <f>VLOOKUP(BHRAF201920[[#This Row],[OrgID]],'Practice Panel'!$A$14:$F$129,4,FALSE)</f>
        <v>Redbridge</v>
      </c>
      <c r="AH833" s="58" t="str">
        <f>VLOOKUP(BHRAF201920[[#This Row],[OrgID]],'Practice Panel'!$A$14:$F$129,6,FALSE)</f>
        <v>Cranbrook</v>
      </c>
    </row>
    <row r="834" spans="1:34">
      <c r="A834" s="1" t="s">
        <v>406</v>
      </c>
      <c r="B834" s="57">
        <v>44228</v>
      </c>
      <c r="C834" s="57">
        <v>44229</v>
      </c>
      <c r="D834" s="1" t="s">
        <v>374</v>
      </c>
      <c r="E834" s="58">
        <v>3921</v>
      </c>
      <c r="F834" s="58">
        <v>113</v>
      </c>
      <c r="G834" s="58">
        <v>112</v>
      </c>
      <c r="H834" s="1">
        <v>1</v>
      </c>
      <c r="I834" s="58">
        <v>0</v>
      </c>
      <c r="J834" s="58">
        <v>0</v>
      </c>
      <c r="K834" s="58">
        <v>0</v>
      </c>
      <c r="L834" s="58">
        <v>0</v>
      </c>
      <c r="M834" s="58">
        <v>0</v>
      </c>
      <c r="N834" s="58">
        <v>0</v>
      </c>
      <c r="O834" s="58">
        <v>0</v>
      </c>
      <c r="P834" s="58">
        <v>0</v>
      </c>
      <c r="Q834" s="58">
        <v>0</v>
      </c>
      <c r="R834" s="58">
        <v>0</v>
      </c>
      <c r="S834" s="58">
        <v>1</v>
      </c>
      <c r="T834" s="58">
        <v>0</v>
      </c>
      <c r="U834" s="58">
        <v>0</v>
      </c>
      <c r="V834" s="58">
        <v>0</v>
      </c>
      <c r="W834" s="58">
        <v>0</v>
      </c>
      <c r="X834" s="58">
        <v>0</v>
      </c>
      <c r="Y834" s="58">
        <v>0</v>
      </c>
      <c r="Z834" s="58">
        <v>0</v>
      </c>
      <c r="AA834" s="58">
        <v>0</v>
      </c>
      <c r="AB834" s="58">
        <v>0</v>
      </c>
      <c r="AC834" s="58">
        <v>7</v>
      </c>
      <c r="AD834" s="58">
        <v>0</v>
      </c>
      <c r="AE834" s="58">
        <v>0</v>
      </c>
      <c r="AF834" s="58">
        <v>0</v>
      </c>
      <c r="AG834" s="58" t="str">
        <f>VLOOKUP(BHRAF201920[[#This Row],[OrgID]],'Practice Panel'!$A$14:$F$129,4,FALSE)</f>
        <v>Redbridge</v>
      </c>
      <c r="AH834" s="58" t="str">
        <f>VLOOKUP(BHRAF201920[[#This Row],[OrgID]],'Practice Panel'!$A$14:$F$129,6,FALSE)</f>
        <v>Wanstead &amp; Woodford</v>
      </c>
    </row>
    <row r="835" spans="1:34">
      <c r="A835" s="1" t="s">
        <v>406</v>
      </c>
      <c r="B835" s="57">
        <v>44228</v>
      </c>
      <c r="C835" s="57">
        <v>44229</v>
      </c>
      <c r="D835" s="1" t="s">
        <v>282</v>
      </c>
      <c r="E835" s="58">
        <v>932</v>
      </c>
      <c r="F835" s="58">
        <v>39</v>
      </c>
      <c r="G835" s="58">
        <v>39</v>
      </c>
      <c r="H835" s="1">
        <v>0</v>
      </c>
      <c r="I835" s="58">
        <v>0</v>
      </c>
      <c r="J835" s="58">
        <v>1</v>
      </c>
      <c r="K835" s="58">
        <v>0</v>
      </c>
      <c r="L835" s="58">
        <v>0</v>
      </c>
      <c r="M835" s="58">
        <v>1</v>
      </c>
      <c r="N835" s="58">
        <v>0</v>
      </c>
      <c r="O835" s="58">
        <v>1</v>
      </c>
      <c r="P835" s="58">
        <v>1</v>
      </c>
      <c r="Q835" s="58">
        <v>0</v>
      </c>
      <c r="R835" s="58">
        <v>1</v>
      </c>
      <c r="S835" s="58">
        <v>0</v>
      </c>
      <c r="T835" s="58">
        <v>0</v>
      </c>
      <c r="U835" s="58">
        <v>2</v>
      </c>
      <c r="V835" s="58">
        <v>0</v>
      </c>
      <c r="W835" s="58">
        <v>1</v>
      </c>
      <c r="X835" s="58">
        <v>1</v>
      </c>
      <c r="Y835" s="58">
        <v>1</v>
      </c>
      <c r="Z835" s="58">
        <v>1</v>
      </c>
      <c r="AA835" s="58">
        <v>0</v>
      </c>
      <c r="AB835" s="58">
        <v>0</v>
      </c>
      <c r="AC835" s="58">
        <v>5</v>
      </c>
      <c r="AD835" s="58">
        <v>0</v>
      </c>
      <c r="AE835" s="58">
        <v>0</v>
      </c>
      <c r="AF835" s="58">
        <v>0</v>
      </c>
      <c r="AG835" s="58" t="str">
        <f>VLOOKUP(BHRAF201920[[#This Row],[OrgID]],'Practice Panel'!$A$14:$F$129,4,FALSE)</f>
        <v>Havering</v>
      </c>
      <c r="AH835" s="58" t="str">
        <f>VLOOKUP(BHRAF201920[[#This Row],[OrgID]],'Practice Panel'!$A$14:$F$129,6,FALSE)</f>
        <v>Havering North</v>
      </c>
    </row>
    <row r="836" spans="1:34">
      <c r="A836" s="1" t="s">
        <v>406</v>
      </c>
      <c r="B836" s="57">
        <v>44228</v>
      </c>
      <c r="C836" s="57">
        <v>44229</v>
      </c>
      <c r="D836" s="1" t="s">
        <v>312</v>
      </c>
      <c r="E836" s="58">
        <v>1476</v>
      </c>
      <c r="F836" s="58">
        <v>73</v>
      </c>
      <c r="G836" s="58">
        <v>72</v>
      </c>
      <c r="H836" s="1">
        <v>1</v>
      </c>
      <c r="I836" s="58">
        <v>1</v>
      </c>
      <c r="J836" s="58">
        <v>2</v>
      </c>
      <c r="K836" s="58">
        <v>2</v>
      </c>
      <c r="L836" s="58">
        <v>2</v>
      </c>
      <c r="M836" s="58">
        <v>0</v>
      </c>
      <c r="N836" s="58">
        <v>0</v>
      </c>
      <c r="O836" s="58">
        <v>2</v>
      </c>
      <c r="P836" s="58">
        <v>1</v>
      </c>
      <c r="Q836" s="58">
        <v>0</v>
      </c>
      <c r="R836" s="58">
        <v>2</v>
      </c>
      <c r="S836" s="58">
        <v>0</v>
      </c>
      <c r="T836" s="58">
        <v>0</v>
      </c>
      <c r="U836" s="58">
        <v>1</v>
      </c>
      <c r="V836" s="58">
        <v>1</v>
      </c>
      <c r="W836" s="58">
        <v>2</v>
      </c>
      <c r="X836" s="58">
        <v>2</v>
      </c>
      <c r="Y836" s="58">
        <v>2</v>
      </c>
      <c r="Z836" s="58">
        <v>2</v>
      </c>
      <c r="AA836" s="58">
        <v>0</v>
      </c>
      <c r="AB836" s="58">
        <v>0</v>
      </c>
      <c r="AC836" s="58">
        <v>7</v>
      </c>
      <c r="AD836" s="58">
        <v>2</v>
      </c>
      <c r="AE836" s="58">
        <v>1</v>
      </c>
      <c r="AF836" s="58">
        <v>0</v>
      </c>
      <c r="AG836" s="58" t="str">
        <f>VLOOKUP(BHRAF201920[[#This Row],[OrgID]],'Practice Panel'!$A$14:$F$129,4,FALSE)</f>
        <v>Havering</v>
      </c>
      <c r="AH836" s="58" t="str">
        <f>VLOOKUP(BHRAF201920[[#This Row],[OrgID]],'Practice Panel'!$A$14:$F$129,6,FALSE)</f>
        <v>Havering South</v>
      </c>
    </row>
    <row r="837" spans="1:34">
      <c r="A837" s="1" t="s">
        <v>406</v>
      </c>
      <c r="B837" s="57">
        <v>44228</v>
      </c>
      <c r="C837" s="57">
        <v>44229</v>
      </c>
      <c r="D837" s="1" t="s">
        <v>66</v>
      </c>
      <c r="E837" s="58">
        <v>1606</v>
      </c>
      <c r="F837" s="58">
        <v>45</v>
      </c>
      <c r="G837" s="58">
        <v>45</v>
      </c>
      <c r="H837" s="1">
        <v>0</v>
      </c>
      <c r="I837" s="58">
        <v>0</v>
      </c>
      <c r="J837" s="58">
        <v>1</v>
      </c>
      <c r="K837" s="58">
        <v>0</v>
      </c>
      <c r="L837" s="58">
        <v>0</v>
      </c>
      <c r="M837" s="58">
        <v>1</v>
      </c>
      <c r="N837" s="58">
        <v>0</v>
      </c>
      <c r="O837" s="58">
        <v>1</v>
      </c>
      <c r="P837" s="58">
        <v>1</v>
      </c>
      <c r="Q837" s="58">
        <v>1</v>
      </c>
      <c r="R837" s="58">
        <v>1</v>
      </c>
      <c r="S837" s="58">
        <v>0</v>
      </c>
      <c r="T837" s="58">
        <v>0</v>
      </c>
      <c r="U837" s="58">
        <v>0</v>
      </c>
      <c r="V837" s="58">
        <v>0</v>
      </c>
      <c r="W837" s="58">
        <v>1</v>
      </c>
      <c r="X837" s="58">
        <v>1</v>
      </c>
      <c r="Y837" s="58">
        <v>1</v>
      </c>
      <c r="Z837" s="58">
        <v>1</v>
      </c>
      <c r="AA837" s="58">
        <v>0</v>
      </c>
      <c r="AB837" s="58">
        <v>0</v>
      </c>
      <c r="AC837" s="58">
        <v>5</v>
      </c>
      <c r="AD837" s="58">
        <v>0</v>
      </c>
      <c r="AE837" s="58">
        <v>0</v>
      </c>
      <c r="AF837" s="58">
        <v>0</v>
      </c>
      <c r="AG837" s="58" t="str">
        <f>VLOOKUP(BHRAF201920[[#This Row],[OrgID]],'Practice Panel'!$A$14:$F$129,4,FALSE)</f>
        <v>Barking</v>
      </c>
      <c r="AH837" s="58" t="str">
        <f>VLOOKUP(BHRAF201920[[#This Row],[OrgID]],'Practice Panel'!$A$14:$F$129,6,FALSE)</f>
        <v>West One</v>
      </c>
    </row>
    <row r="838" spans="1:34">
      <c r="A838" s="1" t="s">
        <v>406</v>
      </c>
      <c r="B838" s="57">
        <v>44228</v>
      </c>
      <c r="C838" s="57">
        <v>44229</v>
      </c>
      <c r="D838" s="1" t="s">
        <v>234</v>
      </c>
      <c r="E838" s="58">
        <v>5104</v>
      </c>
      <c r="F838" s="58">
        <v>45</v>
      </c>
      <c r="G838" s="58">
        <v>45</v>
      </c>
      <c r="H838" s="1">
        <v>0</v>
      </c>
      <c r="I838" s="58">
        <v>0</v>
      </c>
      <c r="J838" s="58">
        <v>1</v>
      </c>
      <c r="K838" s="58">
        <v>0</v>
      </c>
      <c r="L838" s="58">
        <v>1</v>
      </c>
      <c r="M838" s="58">
        <v>1</v>
      </c>
      <c r="N838" s="58">
        <v>0</v>
      </c>
      <c r="O838" s="58">
        <v>1</v>
      </c>
      <c r="P838" s="58">
        <v>1</v>
      </c>
      <c r="Q838" s="58">
        <v>1</v>
      </c>
      <c r="R838" s="58">
        <v>1</v>
      </c>
      <c r="S838" s="58">
        <v>0</v>
      </c>
      <c r="T838" s="58">
        <v>0</v>
      </c>
      <c r="U838" s="58">
        <v>2</v>
      </c>
      <c r="V838" s="58">
        <v>0</v>
      </c>
      <c r="W838" s="58">
        <v>1</v>
      </c>
      <c r="X838" s="58">
        <v>1</v>
      </c>
      <c r="Y838" s="58">
        <v>0</v>
      </c>
      <c r="Z838" s="58">
        <v>1</v>
      </c>
      <c r="AA838" s="58">
        <v>0</v>
      </c>
      <c r="AB838" s="58">
        <v>0</v>
      </c>
      <c r="AC838" s="58">
        <v>19</v>
      </c>
      <c r="AD838" s="58">
        <v>0</v>
      </c>
      <c r="AE838" s="58">
        <v>0</v>
      </c>
      <c r="AF838" s="58">
        <v>0</v>
      </c>
      <c r="AG838" s="58" t="str">
        <f>VLOOKUP(BHRAF201920[[#This Row],[OrgID]],'Practice Panel'!$A$14:$F$129,4,FALSE)</f>
        <v>Havering</v>
      </c>
      <c r="AH838" s="58" t="str">
        <f>VLOOKUP(BHRAF201920[[#This Row],[OrgID]],'Practice Panel'!$A$14:$F$129,6,FALSE)</f>
        <v>Havering Crest</v>
      </c>
    </row>
    <row r="839" spans="1:34">
      <c r="A839" s="1" t="s">
        <v>406</v>
      </c>
      <c r="B839" s="57">
        <v>44228</v>
      </c>
      <c r="C839" s="57">
        <v>44229</v>
      </c>
      <c r="D839" s="1" t="s">
        <v>244</v>
      </c>
      <c r="E839" s="58">
        <v>1667</v>
      </c>
      <c r="F839" s="58">
        <v>48</v>
      </c>
      <c r="G839" s="58">
        <v>46</v>
      </c>
      <c r="H839" s="1">
        <v>2</v>
      </c>
      <c r="I839" s="58">
        <v>2</v>
      </c>
      <c r="J839" s="58">
        <v>2</v>
      </c>
      <c r="K839" s="58">
        <v>2</v>
      </c>
      <c r="L839" s="58">
        <v>2</v>
      </c>
      <c r="M839" s="58">
        <v>2</v>
      </c>
      <c r="N839" s="58">
        <v>0</v>
      </c>
      <c r="O839" s="58">
        <v>2</v>
      </c>
      <c r="P839" s="58">
        <v>1</v>
      </c>
      <c r="Q839" s="58">
        <v>2</v>
      </c>
      <c r="R839" s="58">
        <v>2</v>
      </c>
      <c r="S839" s="58">
        <v>0</v>
      </c>
      <c r="T839" s="58">
        <v>0</v>
      </c>
      <c r="U839" s="58">
        <v>2</v>
      </c>
      <c r="V839" s="58">
        <v>0</v>
      </c>
      <c r="W839" s="58">
        <v>2</v>
      </c>
      <c r="X839" s="58">
        <v>0</v>
      </c>
      <c r="Y839" s="58">
        <v>1</v>
      </c>
      <c r="Z839" s="58">
        <v>2</v>
      </c>
      <c r="AA839" s="58">
        <v>0</v>
      </c>
      <c r="AB839" s="58">
        <v>0</v>
      </c>
      <c r="AC839" s="58">
        <v>6</v>
      </c>
      <c r="AD839" s="58">
        <v>2</v>
      </c>
      <c r="AE839" s="58">
        <v>0</v>
      </c>
      <c r="AF839" s="58">
        <v>0</v>
      </c>
      <c r="AG839" s="58" t="str">
        <f>VLOOKUP(BHRAF201920[[#This Row],[OrgID]],'Practice Panel'!$A$14:$F$129,4,FALSE)</f>
        <v>Havering</v>
      </c>
      <c r="AH839" s="58" t="str">
        <f>VLOOKUP(BHRAF201920[[#This Row],[OrgID]],'Practice Panel'!$A$14:$F$129,6,FALSE)</f>
        <v>Havering Crest</v>
      </c>
    </row>
    <row r="840" spans="1:34">
      <c r="A840" s="1" t="s">
        <v>406</v>
      </c>
      <c r="B840" s="57">
        <v>44228</v>
      </c>
      <c r="C840" s="57">
        <v>44229</v>
      </c>
      <c r="D840" s="1" t="s">
        <v>350</v>
      </c>
      <c r="E840" s="58">
        <v>2134</v>
      </c>
      <c r="F840" s="58">
        <v>103</v>
      </c>
      <c r="G840" s="58">
        <v>103</v>
      </c>
      <c r="H840" s="1">
        <v>0</v>
      </c>
      <c r="I840" s="58">
        <v>0</v>
      </c>
      <c r="J840" s="58">
        <v>3</v>
      </c>
      <c r="K840" s="58">
        <v>2</v>
      </c>
      <c r="L840" s="58">
        <v>3</v>
      </c>
      <c r="M840" s="58">
        <v>3</v>
      </c>
      <c r="N840" s="58">
        <v>0</v>
      </c>
      <c r="O840" s="58">
        <v>3</v>
      </c>
      <c r="P840" s="58">
        <v>3</v>
      </c>
      <c r="Q840" s="58">
        <v>3</v>
      </c>
      <c r="R840" s="58">
        <v>3</v>
      </c>
      <c r="S840" s="58">
        <v>0</v>
      </c>
      <c r="T840" s="58">
        <v>0</v>
      </c>
      <c r="U840" s="58">
        <v>4</v>
      </c>
      <c r="V840" s="58">
        <v>2</v>
      </c>
      <c r="W840" s="58">
        <v>3</v>
      </c>
      <c r="X840" s="58">
        <v>3</v>
      </c>
      <c r="Y840" s="58">
        <v>3</v>
      </c>
      <c r="Z840" s="58">
        <v>3</v>
      </c>
      <c r="AA840" s="58">
        <v>1</v>
      </c>
      <c r="AB840" s="58">
        <v>1</v>
      </c>
      <c r="AC840" s="58">
        <v>4</v>
      </c>
      <c r="AD840" s="58">
        <v>2</v>
      </c>
      <c r="AE840" s="58">
        <v>2</v>
      </c>
      <c r="AF840" s="58">
        <v>0</v>
      </c>
      <c r="AG840" s="58" t="str">
        <f>VLOOKUP(BHRAF201920[[#This Row],[OrgID]],'Practice Panel'!$A$14:$F$129,4,FALSE)</f>
        <v>Redbridge</v>
      </c>
      <c r="AH840" s="58" t="str">
        <f>VLOOKUP(BHRAF201920[[#This Row],[OrgID]],'Practice Panel'!$A$14:$F$129,6,FALSE)</f>
        <v>Seven Kings</v>
      </c>
    </row>
    <row r="841" spans="1:34">
      <c r="A841" s="1" t="s">
        <v>406</v>
      </c>
      <c r="B841" s="57">
        <v>44228</v>
      </c>
      <c r="C841" s="57">
        <v>44229</v>
      </c>
      <c r="D841" s="1" t="s">
        <v>354</v>
      </c>
      <c r="E841" s="58">
        <v>2782</v>
      </c>
      <c r="F841" s="58">
        <v>55</v>
      </c>
      <c r="G841" s="58">
        <v>55</v>
      </c>
      <c r="H841" s="1">
        <v>0</v>
      </c>
      <c r="I841" s="58">
        <v>0</v>
      </c>
      <c r="J841" s="58">
        <v>1</v>
      </c>
      <c r="K841" s="58">
        <v>0</v>
      </c>
      <c r="L841" s="58">
        <v>1</v>
      </c>
      <c r="M841" s="58">
        <v>0</v>
      </c>
      <c r="N841" s="58">
        <v>0</v>
      </c>
      <c r="O841" s="58">
        <v>1</v>
      </c>
      <c r="P841" s="58">
        <v>1</v>
      </c>
      <c r="Q841" s="58">
        <v>0</v>
      </c>
      <c r="R841" s="58">
        <v>1</v>
      </c>
      <c r="S841" s="58">
        <v>0</v>
      </c>
      <c r="T841" s="58">
        <v>0</v>
      </c>
      <c r="U841" s="58">
        <v>0</v>
      </c>
      <c r="V841" s="58">
        <v>0</v>
      </c>
      <c r="W841" s="58">
        <v>1</v>
      </c>
      <c r="X841" s="58">
        <v>1</v>
      </c>
      <c r="Y841" s="58">
        <v>1</v>
      </c>
      <c r="Z841" s="58">
        <v>1</v>
      </c>
      <c r="AA841" s="58">
        <v>0</v>
      </c>
      <c r="AB841" s="58">
        <v>0</v>
      </c>
      <c r="AC841" s="58">
        <v>5</v>
      </c>
      <c r="AD841" s="58">
        <v>0</v>
      </c>
      <c r="AE841" s="58">
        <v>0</v>
      </c>
      <c r="AF841" s="58">
        <v>0</v>
      </c>
      <c r="AG841" s="58" t="str">
        <f>VLOOKUP(BHRAF201920[[#This Row],[OrgID]],'Practice Panel'!$A$14:$F$129,4,FALSE)</f>
        <v>Redbridge</v>
      </c>
      <c r="AH841" s="58" t="str">
        <f>VLOOKUP(BHRAF201920[[#This Row],[OrgID]],'Practice Panel'!$A$14:$F$129,6,FALSE)</f>
        <v>Seven Kings</v>
      </c>
    </row>
    <row r="842" spans="1:34">
      <c r="A842" s="1" t="s">
        <v>406</v>
      </c>
      <c r="B842" s="57">
        <v>44228</v>
      </c>
      <c r="C842" s="57">
        <v>44229</v>
      </c>
      <c r="D842" s="1" t="s">
        <v>320</v>
      </c>
      <c r="E842" s="58">
        <v>1269</v>
      </c>
      <c r="F842" s="58">
        <v>96</v>
      </c>
      <c r="G842" s="58">
        <v>96</v>
      </c>
      <c r="H842" s="1">
        <v>0</v>
      </c>
      <c r="I842" s="58">
        <v>0</v>
      </c>
      <c r="J842" s="58">
        <v>5</v>
      </c>
      <c r="K842" s="58">
        <v>4</v>
      </c>
      <c r="L842" s="58">
        <v>4</v>
      </c>
      <c r="M842" s="58">
        <v>4</v>
      </c>
      <c r="N842" s="58">
        <v>0</v>
      </c>
      <c r="O842" s="58">
        <v>5</v>
      </c>
      <c r="P842" s="58">
        <v>4</v>
      </c>
      <c r="Q842" s="58">
        <v>4</v>
      </c>
      <c r="R842" s="58">
        <v>4</v>
      </c>
      <c r="S842" s="58">
        <v>0</v>
      </c>
      <c r="T842" s="58">
        <v>0</v>
      </c>
      <c r="U842" s="58">
        <v>5</v>
      </c>
      <c r="V842" s="58">
        <v>4</v>
      </c>
      <c r="W842" s="58">
        <v>5</v>
      </c>
      <c r="X842" s="58">
        <v>4</v>
      </c>
      <c r="Y842" s="58">
        <v>4</v>
      </c>
      <c r="Z842" s="58">
        <v>5</v>
      </c>
      <c r="AA842" s="58">
        <v>0</v>
      </c>
      <c r="AB842" s="58">
        <v>1</v>
      </c>
      <c r="AC842" s="58">
        <v>6</v>
      </c>
      <c r="AD842" s="58">
        <v>3</v>
      </c>
      <c r="AE842" s="58">
        <v>4</v>
      </c>
      <c r="AF842" s="58">
        <v>0</v>
      </c>
      <c r="AG842" s="58" t="str">
        <f>VLOOKUP(BHRAF201920[[#This Row],[OrgID]],'Practice Panel'!$A$14:$F$129,4,FALSE)</f>
        <v>Redbridge</v>
      </c>
      <c r="AH842" s="58" t="str">
        <f>VLOOKUP(BHRAF201920[[#This Row],[OrgID]],'Practice Panel'!$A$14:$F$129,6,FALSE)</f>
        <v>Cranbrook</v>
      </c>
    </row>
    <row r="843" spans="1:34">
      <c r="A843" s="1" t="s">
        <v>406</v>
      </c>
      <c r="B843" s="57">
        <v>44228</v>
      </c>
      <c r="C843" s="57">
        <v>44229</v>
      </c>
      <c r="D843" s="1" t="s">
        <v>31</v>
      </c>
      <c r="E843" s="58">
        <v>949</v>
      </c>
      <c r="F843" s="58">
        <v>11</v>
      </c>
      <c r="G843" s="58">
        <v>11</v>
      </c>
      <c r="H843" s="1">
        <v>0</v>
      </c>
      <c r="I843" s="58">
        <v>0</v>
      </c>
      <c r="J843" s="58">
        <v>1</v>
      </c>
      <c r="K843" s="58">
        <v>1</v>
      </c>
      <c r="L843" s="58">
        <v>1</v>
      </c>
      <c r="M843" s="58">
        <v>1</v>
      </c>
      <c r="N843" s="58">
        <v>0</v>
      </c>
      <c r="O843" s="58">
        <v>1</v>
      </c>
      <c r="P843" s="58">
        <v>1</v>
      </c>
      <c r="Q843" s="58">
        <v>0</v>
      </c>
      <c r="R843" s="58">
        <v>1</v>
      </c>
      <c r="S843" s="58">
        <v>0</v>
      </c>
      <c r="T843" s="58">
        <v>0</v>
      </c>
      <c r="U843" s="58">
        <v>0</v>
      </c>
      <c r="V843" s="58">
        <v>0</v>
      </c>
      <c r="W843" s="58">
        <v>1</v>
      </c>
      <c r="X843" s="58">
        <v>1</v>
      </c>
      <c r="Y843" s="58">
        <v>1</v>
      </c>
      <c r="Z843" s="58">
        <v>1</v>
      </c>
      <c r="AA843" s="58">
        <v>0</v>
      </c>
      <c r="AB843" s="58">
        <v>0</v>
      </c>
      <c r="AC843" s="58">
        <v>5</v>
      </c>
      <c r="AD843" s="58">
        <v>1</v>
      </c>
      <c r="AE843" s="58">
        <v>0</v>
      </c>
      <c r="AF843" s="58">
        <v>0</v>
      </c>
      <c r="AG843" s="58" t="str">
        <f>VLOOKUP(BHRAF201920[[#This Row],[OrgID]],'Practice Panel'!$A$14:$F$129,4,FALSE)</f>
        <v>Barking</v>
      </c>
      <c r="AH843" s="58" t="str">
        <f>VLOOKUP(BHRAF201920[[#This Row],[OrgID]],'Practice Panel'!$A$14:$F$129,6,FALSE)</f>
        <v>East</v>
      </c>
    </row>
    <row r="844" spans="1:34">
      <c r="A844" s="1" t="s">
        <v>406</v>
      </c>
      <c r="B844" s="57">
        <v>44228</v>
      </c>
      <c r="C844" s="57">
        <v>44229</v>
      </c>
      <c r="D844" s="1" t="s">
        <v>294</v>
      </c>
      <c r="E844" s="58">
        <v>1130</v>
      </c>
      <c r="F844" s="58">
        <v>10</v>
      </c>
      <c r="G844" s="58">
        <v>10</v>
      </c>
      <c r="H844" s="1">
        <v>0</v>
      </c>
      <c r="I844" s="58">
        <v>0</v>
      </c>
      <c r="J844" s="58">
        <v>3</v>
      </c>
      <c r="K844" s="58">
        <v>1</v>
      </c>
      <c r="L844" s="58">
        <v>3</v>
      </c>
      <c r="M844" s="58">
        <v>0</v>
      </c>
      <c r="N844" s="58">
        <v>0</v>
      </c>
      <c r="O844" s="58">
        <v>3</v>
      </c>
      <c r="P844" s="58">
        <v>1</v>
      </c>
      <c r="Q844" s="58">
        <v>1</v>
      </c>
      <c r="R844" s="58">
        <v>3</v>
      </c>
      <c r="S844" s="58">
        <v>0</v>
      </c>
      <c r="T844" s="58">
        <v>0</v>
      </c>
      <c r="U844" s="58">
        <v>2</v>
      </c>
      <c r="V844" s="58">
        <v>2</v>
      </c>
      <c r="W844" s="58">
        <v>3</v>
      </c>
      <c r="X844" s="58">
        <v>2</v>
      </c>
      <c r="Y844" s="58">
        <v>3</v>
      </c>
      <c r="Z844" s="58">
        <v>3</v>
      </c>
      <c r="AA844" s="58">
        <v>0</v>
      </c>
      <c r="AB844" s="58">
        <v>0</v>
      </c>
      <c r="AC844" s="58">
        <v>9</v>
      </c>
      <c r="AD844" s="58">
        <v>1</v>
      </c>
      <c r="AE844" s="58">
        <v>2</v>
      </c>
      <c r="AF844" s="58">
        <v>0</v>
      </c>
      <c r="AG844" s="58" t="str">
        <f>VLOOKUP(BHRAF201920[[#This Row],[OrgID]],'Practice Panel'!$A$14:$F$129,4,FALSE)</f>
        <v>Havering</v>
      </c>
      <c r="AH844" s="58" t="str">
        <f>VLOOKUP(BHRAF201920[[#This Row],[OrgID]],'Practice Panel'!$A$14:$F$129,6,FALSE)</f>
        <v>Havering South</v>
      </c>
    </row>
    <row r="845" spans="1:34">
      <c r="A845" s="1" t="s">
        <v>406</v>
      </c>
      <c r="B845" s="57">
        <v>44228</v>
      </c>
      <c r="C845" s="57">
        <v>44229</v>
      </c>
      <c r="D845" s="1" t="s">
        <v>398</v>
      </c>
      <c r="E845" s="58">
        <v>6025</v>
      </c>
      <c r="F845" s="58">
        <v>171</v>
      </c>
      <c r="G845" s="58">
        <v>171</v>
      </c>
      <c r="H845" s="1">
        <v>0</v>
      </c>
      <c r="I845" s="58">
        <v>0</v>
      </c>
      <c r="J845" s="58">
        <v>9</v>
      </c>
      <c r="K845" s="58">
        <v>2</v>
      </c>
      <c r="L845" s="58">
        <v>5</v>
      </c>
      <c r="M845" s="58">
        <v>6</v>
      </c>
      <c r="N845" s="58">
        <v>0</v>
      </c>
      <c r="O845" s="58">
        <v>3</v>
      </c>
      <c r="P845" s="58">
        <v>7</v>
      </c>
      <c r="Q845" s="58">
        <v>8</v>
      </c>
      <c r="R845" s="58">
        <v>0</v>
      </c>
      <c r="S845" s="58">
        <v>0</v>
      </c>
      <c r="T845" s="58">
        <v>0</v>
      </c>
      <c r="U845" s="58">
        <v>0</v>
      </c>
      <c r="V845" s="58">
        <v>0</v>
      </c>
      <c r="W845" s="58">
        <v>3</v>
      </c>
      <c r="X845" s="58">
        <v>3</v>
      </c>
      <c r="Y845" s="58">
        <v>3</v>
      </c>
      <c r="Z845" s="58">
        <v>3</v>
      </c>
      <c r="AA845" s="58">
        <v>1</v>
      </c>
      <c r="AB845" s="58">
        <v>0</v>
      </c>
      <c r="AC845" s="58">
        <v>16</v>
      </c>
      <c r="AD845" s="58">
        <v>0</v>
      </c>
      <c r="AE845" s="58">
        <v>0</v>
      </c>
      <c r="AF845" s="58">
        <v>0</v>
      </c>
      <c r="AG845" s="58" t="str">
        <f>VLOOKUP(BHRAF201920[[#This Row],[OrgID]],'Practice Panel'!$A$14:$F$129,4,FALSE)</f>
        <v>Redbridge</v>
      </c>
      <c r="AH845" s="58" t="str">
        <f>VLOOKUP(BHRAF201920[[#This Row],[OrgID]],'Practice Panel'!$A$14:$F$129,6,FALSE)</f>
        <v>NewCross Alliance</v>
      </c>
    </row>
    <row r="846" spans="1:34">
      <c r="A846" s="1" t="s">
        <v>406</v>
      </c>
      <c r="B846" s="57">
        <v>44228</v>
      </c>
      <c r="C846" s="57">
        <v>44229</v>
      </c>
      <c r="D846" s="1" t="s">
        <v>85</v>
      </c>
      <c r="E846" s="58">
        <v>778</v>
      </c>
      <c r="F846" s="58">
        <v>6</v>
      </c>
      <c r="G846" s="58">
        <v>6</v>
      </c>
      <c r="H846" s="1">
        <v>0</v>
      </c>
      <c r="I846" s="58">
        <v>0</v>
      </c>
      <c r="J846" s="58">
        <v>6</v>
      </c>
      <c r="K846" s="58">
        <v>5</v>
      </c>
      <c r="L846" s="58">
        <v>6</v>
      </c>
      <c r="M846" s="58">
        <v>6</v>
      </c>
      <c r="N846" s="58">
        <v>0</v>
      </c>
      <c r="O846" s="58">
        <v>6</v>
      </c>
      <c r="P846" s="58">
        <v>6</v>
      </c>
      <c r="Q846" s="58">
        <v>4</v>
      </c>
      <c r="R846" s="58">
        <v>6</v>
      </c>
      <c r="S846" s="58">
        <v>0</v>
      </c>
      <c r="T846" s="58">
        <v>0</v>
      </c>
      <c r="U846" s="58">
        <v>0</v>
      </c>
      <c r="V846" s="58">
        <v>0</v>
      </c>
      <c r="W846" s="58">
        <v>5</v>
      </c>
      <c r="X846" s="58">
        <v>2</v>
      </c>
      <c r="Y846" s="58">
        <v>2</v>
      </c>
      <c r="Z846" s="58">
        <v>3</v>
      </c>
      <c r="AA846" s="58">
        <v>0</v>
      </c>
      <c r="AB846" s="58">
        <v>0</v>
      </c>
      <c r="AC846" s="58">
        <v>6</v>
      </c>
      <c r="AD846" s="58">
        <v>5</v>
      </c>
      <c r="AE846" s="58">
        <v>0</v>
      </c>
      <c r="AF846" s="58">
        <v>0</v>
      </c>
      <c r="AG846" s="58" t="str">
        <f>VLOOKUP(BHRAF201920[[#This Row],[OrgID]],'Practice Panel'!$A$14:$F$129,4,FALSE)</f>
        <v>Barking</v>
      </c>
      <c r="AH846" s="58" t="str">
        <f>VLOOKUP(BHRAF201920[[#This Row],[OrgID]],'Practice Panel'!$A$14:$F$129,6,FALSE)</f>
        <v>North</v>
      </c>
    </row>
    <row r="847" spans="1:34">
      <c r="A847" s="1" t="s">
        <v>406</v>
      </c>
      <c r="B847" s="57">
        <v>44228</v>
      </c>
      <c r="C847" s="57">
        <v>44229</v>
      </c>
      <c r="D847" s="1" t="s">
        <v>91</v>
      </c>
      <c r="E847" s="58">
        <v>1369</v>
      </c>
      <c r="F847" s="58">
        <v>45</v>
      </c>
      <c r="G847" s="58">
        <v>45</v>
      </c>
      <c r="H847" s="1">
        <v>0</v>
      </c>
      <c r="I847" s="58">
        <v>0</v>
      </c>
      <c r="J847" s="58">
        <v>1</v>
      </c>
      <c r="K847" s="58">
        <v>1</v>
      </c>
      <c r="L847" s="58">
        <v>0</v>
      </c>
      <c r="M847" s="58">
        <v>1</v>
      </c>
      <c r="N847" s="58">
        <v>0</v>
      </c>
      <c r="O847" s="58">
        <v>1</v>
      </c>
      <c r="P847" s="58">
        <v>0</v>
      </c>
      <c r="Q847" s="58">
        <v>0</v>
      </c>
      <c r="R847" s="58">
        <v>1</v>
      </c>
      <c r="S847" s="58">
        <v>0</v>
      </c>
      <c r="T847" s="58">
        <v>0</v>
      </c>
      <c r="U847" s="58">
        <v>2</v>
      </c>
      <c r="V847" s="58">
        <v>0</v>
      </c>
      <c r="W847" s="58">
        <v>1</v>
      </c>
      <c r="X847" s="58">
        <v>0</v>
      </c>
      <c r="Y847" s="58">
        <v>0</v>
      </c>
      <c r="Z847" s="58">
        <v>0</v>
      </c>
      <c r="AA847" s="58">
        <v>0</v>
      </c>
      <c r="AB847" s="58">
        <v>0</v>
      </c>
      <c r="AC847" s="58">
        <v>9</v>
      </c>
      <c r="AD847" s="58">
        <v>0</v>
      </c>
      <c r="AE847" s="58">
        <v>0</v>
      </c>
      <c r="AF847" s="58">
        <v>0</v>
      </c>
      <c r="AG847" s="58" t="str">
        <f>VLOOKUP(BHRAF201920[[#This Row],[OrgID]],'Practice Panel'!$A$14:$F$129,4,FALSE)</f>
        <v>Barking</v>
      </c>
      <c r="AH847" s="58" t="str">
        <f>VLOOKUP(BHRAF201920[[#This Row],[OrgID]],'Practice Panel'!$A$14:$F$129,6,FALSE)</f>
        <v>Central</v>
      </c>
    </row>
    <row r="848" spans="1:34">
      <c r="A848" s="1" t="s">
        <v>406</v>
      </c>
      <c r="B848" s="57">
        <v>44228</v>
      </c>
      <c r="C848" s="57">
        <v>44229</v>
      </c>
      <c r="D848" s="1" t="s">
        <v>286</v>
      </c>
      <c r="E848" s="58">
        <v>1479</v>
      </c>
      <c r="F848" s="58">
        <v>216</v>
      </c>
      <c r="G848" s="58">
        <v>216</v>
      </c>
      <c r="H848" s="1">
        <v>0</v>
      </c>
      <c r="I848" s="58">
        <v>0</v>
      </c>
      <c r="J848" s="58">
        <v>3</v>
      </c>
      <c r="K848" s="58">
        <v>1</v>
      </c>
      <c r="L848" s="58">
        <v>1</v>
      </c>
      <c r="M848" s="58">
        <v>1</v>
      </c>
      <c r="N848" s="58">
        <v>0</v>
      </c>
      <c r="O848" s="58">
        <v>3</v>
      </c>
      <c r="P848" s="58">
        <v>0</v>
      </c>
      <c r="Q848" s="58">
        <v>1</v>
      </c>
      <c r="R848" s="58">
        <v>2</v>
      </c>
      <c r="S848" s="58">
        <v>0</v>
      </c>
      <c r="T848" s="58">
        <v>0</v>
      </c>
      <c r="U848" s="58">
        <v>3</v>
      </c>
      <c r="V848" s="58">
        <v>0</v>
      </c>
      <c r="W848" s="58">
        <v>1</v>
      </c>
      <c r="X848" s="58">
        <v>1</v>
      </c>
      <c r="Y848" s="58">
        <v>1</v>
      </c>
      <c r="Z848" s="58">
        <v>1</v>
      </c>
      <c r="AA848" s="58">
        <v>0</v>
      </c>
      <c r="AB848" s="58">
        <v>0</v>
      </c>
      <c r="AC848" s="58">
        <v>5</v>
      </c>
      <c r="AD848" s="58">
        <v>1</v>
      </c>
      <c r="AE848" s="58">
        <v>0</v>
      </c>
      <c r="AF848" s="58">
        <v>0</v>
      </c>
      <c r="AG848" s="58" t="str">
        <f>VLOOKUP(BHRAF201920[[#This Row],[OrgID]],'Practice Panel'!$A$14:$F$129,4,FALSE)</f>
        <v>Havering</v>
      </c>
      <c r="AH848" s="58" t="str">
        <f>VLOOKUP(BHRAF201920[[#This Row],[OrgID]],'Practice Panel'!$A$14:$F$129,6,FALSE)</f>
        <v>Havering South</v>
      </c>
    </row>
    <row r="849" spans="1:34">
      <c r="A849" s="1" t="s">
        <v>406</v>
      </c>
      <c r="B849" s="57">
        <v>44228</v>
      </c>
      <c r="C849" s="57">
        <v>44229</v>
      </c>
      <c r="D849" s="1" t="s">
        <v>308</v>
      </c>
      <c r="E849" s="58">
        <v>4805</v>
      </c>
      <c r="F849" s="58">
        <v>107</v>
      </c>
      <c r="G849" s="58">
        <v>107</v>
      </c>
      <c r="H849" s="1">
        <v>0</v>
      </c>
      <c r="I849" s="58">
        <v>0</v>
      </c>
      <c r="J849" s="58">
        <v>1</v>
      </c>
      <c r="K849" s="58">
        <v>1</v>
      </c>
      <c r="L849" s="58">
        <v>1</v>
      </c>
      <c r="M849" s="58">
        <v>1</v>
      </c>
      <c r="N849" s="58">
        <v>0</v>
      </c>
      <c r="O849" s="58">
        <v>1</v>
      </c>
      <c r="P849" s="58">
        <v>0</v>
      </c>
      <c r="Q849" s="58">
        <v>1</v>
      </c>
      <c r="R849" s="58">
        <v>1</v>
      </c>
      <c r="S849" s="58">
        <v>0</v>
      </c>
      <c r="T849" s="58">
        <v>0</v>
      </c>
      <c r="U849" s="58">
        <v>0</v>
      </c>
      <c r="V849" s="58">
        <v>0</v>
      </c>
      <c r="W849" s="58">
        <v>0</v>
      </c>
      <c r="X849" s="58">
        <v>0</v>
      </c>
      <c r="Y849" s="58">
        <v>0</v>
      </c>
      <c r="Z849" s="58">
        <v>0</v>
      </c>
      <c r="AA849" s="58">
        <v>0</v>
      </c>
      <c r="AB849" s="58">
        <v>0</v>
      </c>
      <c r="AC849" s="58">
        <v>17</v>
      </c>
      <c r="AD849" s="58">
        <v>1</v>
      </c>
      <c r="AE849" s="58">
        <v>0</v>
      </c>
      <c r="AF849" s="58">
        <v>0</v>
      </c>
      <c r="AG849" s="58" t="str">
        <f>VLOOKUP(BHRAF201920[[#This Row],[OrgID]],'Practice Panel'!$A$14:$F$129,4,FALSE)</f>
        <v>Havering</v>
      </c>
      <c r="AH849" s="58" t="str">
        <f>VLOOKUP(BHRAF201920[[#This Row],[OrgID]],'Practice Panel'!$A$14:$F$129,6,FALSE)</f>
        <v>Havering South</v>
      </c>
    </row>
    <row r="850" spans="1:34">
      <c r="A850" s="1" t="s">
        <v>406</v>
      </c>
      <c r="B850" s="57">
        <v>44228</v>
      </c>
      <c r="C850" s="57">
        <v>44229</v>
      </c>
      <c r="D850" s="1" t="s">
        <v>268</v>
      </c>
      <c r="E850" s="58">
        <v>2933</v>
      </c>
      <c r="F850" s="58">
        <v>21</v>
      </c>
      <c r="G850" s="58">
        <v>21</v>
      </c>
      <c r="H850" s="1">
        <v>0</v>
      </c>
      <c r="I850" s="58">
        <v>0</v>
      </c>
      <c r="J850" s="58">
        <v>1</v>
      </c>
      <c r="K850" s="58">
        <v>1</v>
      </c>
      <c r="L850" s="58">
        <v>1</v>
      </c>
      <c r="M850" s="58">
        <v>1</v>
      </c>
      <c r="N850" s="58">
        <v>0</v>
      </c>
      <c r="O850" s="58">
        <v>1</v>
      </c>
      <c r="P850" s="58">
        <v>0</v>
      </c>
      <c r="Q850" s="58">
        <v>1</v>
      </c>
      <c r="R850" s="58">
        <v>1</v>
      </c>
      <c r="S850" s="58">
        <v>0</v>
      </c>
      <c r="T850" s="58">
        <v>0</v>
      </c>
      <c r="U850" s="58">
        <v>1</v>
      </c>
      <c r="V850" s="58">
        <v>1</v>
      </c>
      <c r="W850" s="58">
        <v>0</v>
      </c>
      <c r="X850" s="58">
        <v>0</v>
      </c>
      <c r="Y850" s="58">
        <v>0</v>
      </c>
      <c r="Z850" s="58">
        <v>0</v>
      </c>
      <c r="AA850" s="58">
        <v>0</v>
      </c>
      <c r="AB850" s="58">
        <v>0</v>
      </c>
      <c r="AC850" s="58">
        <v>9</v>
      </c>
      <c r="AD850" s="58">
        <v>1</v>
      </c>
      <c r="AE850" s="58">
        <v>1</v>
      </c>
      <c r="AF850" s="58">
        <v>0</v>
      </c>
      <c r="AG850" s="58" t="str">
        <f>VLOOKUP(BHRAF201920[[#This Row],[OrgID]],'Practice Panel'!$A$14:$F$129,4,FALSE)</f>
        <v>Havering</v>
      </c>
      <c r="AH850" s="58" t="str">
        <f>VLOOKUP(BHRAF201920[[#This Row],[OrgID]],'Practice Panel'!$A$14:$F$129,6,FALSE)</f>
        <v>Havering North</v>
      </c>
    </row>
    <row r="851" spans="1:34">
      <c r="A851" s="1" t="s">
        <v>406</v>
      </c>
      <c r="B851" s="57">
        <v>44228</v>
      </c>
      <c r="C851" s="57">
        <v>44229</v>
      </c>
      <c r="D851" s="1" t="s">
        <v>378</v>
      </c>
      <c r="E851" s="58">
        <v>1558</v>
      </c>
      <c r="F851" s="58">
        <v>230</v>
      </c>
      <c r="G851" s="58">
        <v>230</v>
      </c>
      <c r="H851" s="1">
        <v>0</v>
      </c>
      <c r="I851" s="58">
        <v>0</v>
      </c>
      <c r="J851" s="58">
        <v>1</v>
      </c>
      <c r="K851" s="58">
        <v>1</v>
      </c>
      <c r="L851" s="58">
        <v>1</v>
      </c>
      <c r="M851" s="58">
        <v>1</v>
      </c>
      <c r="N851" s="58">
        <v>0</v>
      </c>
      <c r="O851" s="58">
        <v>1</v>
      </c>
      <c r="P851" s="58">
        <v>0</v>
      </c>
      <c r="Q851" s="58">
        <v>0</v>
      </c>
      <c r="R851" s="58">
        <v>1</v>
      </c>
      <c r="S851" s="58">
        <v>0</v>
      </c>
      <c r="T851" s="58">
        <v>0</v>
      </c>
      <c r="U851" s="58">
        <v>0</v>
      </c>
      <c r="V851" s="58">
        <v>0</v>
      </c>
      <c r="W851" s="58">
        <v>0</v>
      </c>
      <c r="X851" s="58">
        <v>0</v>
      </c>
      <c r="Y851" s="58">
        <v>0</v>
      </c>
      <c r="Z851" s="58">
        <v>0</v>
      </c>
      <c r="AA851" s="58">
        <v>0</v>
      </c>
      <c r="AB851" s="58">
        <v>0</v>
      </c>
      <c r="AC851" s="58">
        <v>13</v>
      </c>
      <c r="AD851" s="58">
        <v>1</v>
      </c>
      <c r="AE851" s="58">
        <v>0</v>
      </c>
      <c r="AF851" s="58">
        <v>0</v>
      </c>
      <c r="AG851" s="58" t="str">
        <f>VLOOKUP(BHRAF201920[[#This Row],[OrgID]],'Practice Panel'!$A$14:$F$129,4,FALSE)</f>
        <v>Redbridge</v>
      </c>
      <c r="AH851" s="58" t="str">
        <f>VLOOKUP(BHRAF201920[[#This Row],[OrgID]],'Practice Panel'!$A$14:$F$129,6,FALSE)</f>
        <v>Wanstead &amp; Woodford</v>
      </c>
    </row>
    <row r="852" spans="1:34">
      <c r="A852" s="1" t="s">
        <v>406</v>
      </c>
      <c r="B852" s="57">
        <v>44228</v>
      </c>
      <c r="C852" s="57">
        <v>44229</v>
      </c>
      <c r="D852" s="1" t="s">
        <v>360</v>
      </c>
      <c r="E852" s="58">
        <v>3095</v>
      </c>
      <c r="F852" s="58">
        <v>34</v>
      </c>
      <c r="G852" s="58">
        <v>34</v>
      </c>
      <c r="H852" s="1">
        <v>0</v>
      </c>
      <c r="I852" s="58">
        <v>0</v>
      </c>
      <c r="J852" s="58">
        <v>1</v>
      </c>
      <c r="K852" s="58">
        <v>1</v>
      </c>
      <c r="L852" s="58">
        <v>1</v>
      </c>
      <c r="M852" s="58">
        <v>1</v>
      </c>
      <c r="N852" s="58">
        <v>0</v>
      </c>
      <c r="O852" s="58">
        <v>1</v>
      </c>
      <c r="P852" s="58">
        <v>0</v>
      </c>
      <c r="Q852" s="58">
        <v>0</v>
      </c>
      <c r="R852" s="58">
        <v>1</v>
      </c>
      <c r="S852" s="58">
        <v>0</v>
      </c>
      <c r="T852" s="58">
        <v>0</v>
      </c>
      <c r="U852" s="58">
        <v>1</v>
      </c>
      <c r="V852" s="58">
        <v>0</v>
      </c>
      <c r="W852" s="58">
        <v>1</v>
      </c>
      <c r="X852" s="58">
        <v>1</v>
      </c>
      <c r="Y852" s="58">
        <v>1</v>
      </c>
      <c r="Z852" s="58">
        <v>1</v>
      </c>
      <c r="AA852" s="58">
        <v>0</v>
      </c>
      <c r="AB852" s="58">
        <v>0</v>
      </c>
      <c r="AC852" s="58">
        <v>7</v>
      </c>
      <c r="AD852" s="58">
        <v>1</v>
      </c>
      <c r="AE852" s="58">
        <v>0</v>
      </c>
      <c r="AF852" s="58">
        <v>0</v>
      </c>
      <c r="AG852" s="58" t="str">
        <f>VLOOKUP(BHRAF201920[[#This Row],[OrgID]],'Practice Panel'!$A$14:$F$129,4,FALSE)</f>
        <v>Redbridge</v>
      </c>
      <c r="AH852" s="58" t="str">
        <f>VLOOKUP(BHRAF201920[[#This Row],[OrgID]],'Practice Panel'!$A$14:$F$129,6,FALSE)</f>
        <v>Seven Kings</v>
      </c>
    </row>
    <row r="853" spans="1:34">
      <c r="A853" s="1" t="s">
        <v>406</v>
      </c>
      <c r="B853" s="57">
        <v>44228</v>
      </c>
      <c r="C853" s="57">
        <v>44229</v>
      </c>
      <c r="D853" s="1" t="s">
        <v>280</v>
      </c>
      <c r="E853" s="58">
        <v>2205</v>
      </c>
      <c r="F853" s="58">
        <v>64</v>
      </c>
      <c r="G853" s="58">
        <v>63</v>
      </c>
      <c r="H853" s="1">
        <v>1</v>
      </c>
      <c r="I853" s="58">
        <v>0</v>
      </c>
      <c r="J853" s="58">
        <v>1</v>
      </c>
      <c r="K853" s="58">
        <v>0</v>
      </c>
      <c r="L853" s="58">
        <v>1</v>
      </c>
      <c r="M853" s="58">
        <v>1</v>
      </c>
      <c r="N853" s="58">
        <v>0</v>
      </c>
      <c r="O853" s="58">
        <v>1</v>
      </c>
      <c r="P853" s="58">
        <v>0</v>
      </c>
      <c r="Q853" s="58">
        <v>0</v>
      </c>
      <c r="R853" s="58">
        <v>1</v>
      </c>
      <c r="S853" s="58">
        <v>0</v>
      </c>
      <c r="T853" s="58">
        <v>0</v>
      </c>
      <c r="U853" s="58">
        <v>0</v>
      </c>
      <c r="V853" s="58">
        <v>0</v>
      </c>
      <c r="W853" s="58">
        <v>1</v>
      </c>
      <c r="X853" s="58">
        <v>0</v>
      </c>
      <c r="Y853" s="58">
        <v>0</v>
      </c>
      <c r="Z853" s="58">
        <v>0</v>
      </c>
      <c r="AA853" s="58">
        <v>0</v>
      </c>
      <c r="AB853" s="58">
        <v>0</v>
      </c>
      <c r="AC853" s="58">
        <v>6</v>
      </c>
      <c r="AD853" s="58">
        <v>0</v>
      </c>
      <c r="AE853" s="58">
        <v>0</v>
      </c>
      <c r="AF853" s="58">
        <v>0</v>
      </c>
      <c r="AG853" s="58" t="str">
        <f>VLOOKUP(BHRAF201920[[#This Row],[OrgID]],'Practice Panel'!$A$14:$F$129,4,FALSE)</f>
        <v>Havering</v>
      </c>
      <c r="AH853" s="58" t="str">
        <f>VLOOKUP(BHRAF201920[[#This Row],[OrgID]],'Practice Panel'!$A$14:$F$129,6,FALSE)</f>
        <v>Havering North</v>
      </c>
    </row>
    <row r="854" spans="1:34">
      <c r="A854" s="1" t="s">
        <v>406</v>
      </c>
      <c r="B854" s="57">
        <v>44228</v>
      </c>
      <c r="C854" s="57">
        <v>44229</v>
      </c>
      <c r="D854" s="1" t="s">
        <v>396</v>
      </c>
      <c r="E854" s="58">
        <v>6738</v>
      </c>
      <c r="F854" s="58">
        <v>218</v>
      </c>
      <c r="G854" s="58">
        <v>190</v>
      </c>
      <c r="H854" s="1">
        <v>28</v>
      </c>
      <c r="I854" s="58">
        <v>0</v>
      </c>
      <c r="J854" s="58">
        <v>1</v>
      </c>
      <c r="K854" s="58">
        <v>0</v>
      </c>
      <c r="L854" s="58">
        <v>0</v>
      </c>
      <c r="M854" s="58">
        <v>1</v>
      </c>
      <c r="N854" s="58">
        <v>0</v>
      </c>
      <c r="O854" s="58">
        <v>1</v>
      </c>
      <c r="P854" s="58">
        <v>0</v>
      </c>
      <c r="Q854" s="58">
        <v>0</v>
      </c>
      <c r="R854" s="58">
        <v>1</v>
      </c>
      <c r="S854" s="58">
        <v>0</v>
      </c>
      <c r="T854" s="58">
        <v>0</v>
      </c>
      <c r="U854" s="58">
        <v>5</v>
      </c>
      <c r="V854" s="58">
        <v>1</v>
      </c>
      <c r="W854" s="58">
        <v>1</v>
      </c>
      <c r="X854" s="58">
        <v>1</v>
      </c>
      <c r="Y854" s="58">
        <v>1</v>
      </c>
      <c r="Z854" s="58">
        <v>1</v>
      </c>
      <c r="AA854" s="58">
        <v>0</v>
      </c>
      <c r="AB854" s="58">
        <v>0</v>
      </c>
      <c r="AC854" s="58">
        <v>12</v>
      </c>
      <c r="AD854" s="58">
        <v>0</v>
      </c>
      <c r="AE854" s="58">
        <v>1</v>
      </c>
      <c r="AF854" s="58">
        <v>0</v>
      </c>
      <c r="AG854" s="58" t="str">
        <f>VLOOKUP(BHRAF201920[[#This Row],[OrgID]],'Practice Panel'!$A$14:$F$129,4,FALSE)</f>
        <v>Redbridge</v>
      </c>
      <c r="AH854" s="58" t="str">
        <f>VLOOKUP(BHRAF201920[[#This Row],[OrgID]],'Practice Panel'!$A$14:$F$129,6,FALSE)</f>
        <v>NewCross Alliance</v>
      </c>
    </row>
    <row r="855" spans="1:34">
      <c r="A855" s="1" t="s">
        <v>406</v>
      </c>
      <c r="B855" s="57">
        <v>44228</v>
      </c>
      <c r="C855" s="57">
        <v>44229</v>
      </c>
      <c r="D855" s="1" t="s">
        <v>53</v>
      </c>
      <c r="E855" s="58">
        <v>1814</v>
      </c>
      <c r="F855" s="58">
        <v>42</v>
      </c>
      <c r="G855" s="58">
        <v>40</v>
      </c>
      <c r="H855" s="1">
        <v>2</v>
      </c>
      <c r="I855" s="58">
        <v>0</v>
      </c>
      <c r="J855" s="58">
        <v>1</v>
      </c>
      <c r="K855" s="58">
        <v>0</v>
      </c>
      <c r="L855" s="58">
        <v>0</v>
      </c>
      <c r="M855" s="58">
        <v>0</v>
      </c>
      <c r="N855" s="58">
        <v>0</v>
      </c>
      <c r="O855" s="58">
        <v>1</v>
      </c>
      <c r="P855" s="58">
        <v>0</v>
      </c>
      <c r="Q855" s="58">
        <v>1</v>
      </c>
      <c r="R855" s="58">
        <v>1</v>
      </c>
      <c r="S855" s="58">
        <v>0</v>
      </c>
      <c r="T855" s="58">
        <v>0</v>
      </c>
      <c r="U855" s="58">
        <v>0</v>
      </c>
      <c r="V855" s="58">
        <v>0</v>
      </c>
      <c r="W855" s="58">
        <v>0</v>
      </c>
      <c r="X855" s="58">
        <v>0</v>
      </c>
      <c r="Y855" s="58">
        <v>0</v>
      </c>
      <c r="Z855" s="58">
        <v>0</v>
      </c>
      <c r="AA855" s="58">
        <v>0</v>
      </c>
      <c r="AB855" s="58">
        <v>0</v>
      </c>
      <c r="AC855" s="58">
        <v>6</v>
      </c>
      <c r="AD855" s="58">
        <v>0</v>
      </c>
      <c r="AE855" s="58">
        <v>0</v>
      </c>
      <c r="AF855" s="58">
        <v>0</v>
      </c>
      <c r="AG855" s="58" t="str">
        <f>VLOOKUP(BHRAF201920[[#This Row],[OrgID]],'Practice Panel'!$A$14:$F$129,4,FALSE)</f>
        <v>Barking</v>
      </c>
      <c r="AH855" s="58" t="str">
        <f>VLOOKUP(BHRAF201920[[#This Row],[OrgID]],'Practice Panel'!$A$14:$F$129,6,FALSE)</f>
        <v>New West</v>
      </c>
    </row>
    <row r="856" spans="1:34">
      <c r="A856" s="1" t="s">
        <v>406</v>
      </c>
      <c r="B856" s="57">
        <v>44228</v>
      </c>
      <c r="C856" s="57">
        <v>44229</v>
      </c>
      <c r="D856" s="1" t="s">
        <v>87</v>
      </c>
      <c r="E856" s="58">
        <v>734</v>
      </c>
      <c r="F856" s="58">
        <v>16</v>
      </c>
      <c r="G856" s="58">
        <v>16</v>
      </c>
      <c r="H856" s="1">
        <v>0</v>
      </c>
      <c r="I856" s="58">
        <v>0</v>
      </c>
      <c r="J856" s="58">
        <v>0</v>
      </c>
      <c r="K856" s="58">
        <v>0</v>
      </c>
      <c r="L856" s="58">
        <v>0</v>
      </c>
      <c r="M856" s="58">
        <v>0</v>
      </c>
      <c r="N856" s="58">
        <v>0</v>
      </c>
      <c r="O856" s="58">
        <v>0</v>
      </c>
      <c r="P856" s="58">
        <v>0</v>
      </c>
      <c r="Q856" s="58">
        <v>0</v>
      </c>
      <c r="R856" s="58">
        <v>0</v>
      </c>
      <c r="S856" s="58">
        <v>0</v>
      </c>
      <c r="T856" s="58">
        <v>0</v>
      </c>
      <c r="U856" s="58">
        <v>1</v>
      </c>
      <c r="V856" s="58">
        <v>0</v>
      </c>
      <c r="W856" s="58">
        <v>0</v>
      </c>
      <c r="X856" s="58">
        <v>0</v>
      </c>
      <c r="Y856" s="58">
        <v>0</v>
      </c>
      <c r="Z856" s="58">
        <v>0</v>
      </c>
      <c r="AA856" s="58">
        <v>0</v>
      </c>
      <c r="AB856" s="58">
        <v>0</v>
      </c>
      <c r="AC856" s="58">
        <v>1</v>
      </c>
      <c r="AD856" s="58">
        <v>0</v>
      </c>
      <c r="AE856" s="58">
        <v>0</v>
      </c>
      <c r="AF856" s="58">
        <v>0</v>
      </c>
      <c r="AG856" s="58" t="str">
        <f>VLOOKUP(BHRAF201920[[#This Row],[OrgID]],'Practice Panel'!$A$14:$F$129,4,FALSE)</f>
        <v>Barking</v>
      </c>
      <c r="AH856" s="58" t="str">
        <f>VLOOKUP(BHRAF201920[[#This Row],[OrgID]],'Practice Panel'!$A$14:$F$129,6,FALSE)</f>
        <v>North</v>
      </c>
    </row>
    <row r="857" spans="1:34">
      <c r="A857" s="1" t="s">
        <v>406</v>
      </c>
      <c r="B857" s="57">
        <v>44228</v>
      </c>
      <c r="C857" s="57">
        <v>44229</v>
      </c>
      <c r="D857" s="1" t="s">
        <v>64</v>
      </c>
      <c r="E857" s="58">
        <v>1923</v>
      </c>
      <c r="F857" s="58">
        <v>14</v>
      </c>
      <c r="G857" s="58">
        <v>14</v>
      </c>
      <c r="H857" s="1">
        <v>0</v>
      </c>
      <c r="I857" s="58">
        <v>0</v>
      </c>
      <c r="J857" s="58">
        <v>0</v>
      </c>
      <c r="K857" s="58">
        <v>0</v>
      </c>
      <c r="L857" s="58">
        <v>0</v>
      </c>
      <c r="M857" s="58">
        <v>0</v>
      </c>
      <c r="N857" s="58">
        <v>0</v>
      </c>
      <c r="O857" s="58">
        <v>0</v>
      </c>
      <c r="P857" s="58">
        <v>0</v>
      </c>
      <c r="Q857" s="58">
        <v>0</v>
      </c>
      <c r="R857" s="58">
        <v>0</v>
      </c>
      <c r="S857" s="58">
        <v>0</v>
      </c>
      <c r="T857" s="58">
        <v>0</v>
      </c>
      <c r="U857" s="58">
        <v>2</v>
      </c>
      <c r="V857" s="58">
        <v>0</v>
      </c>
      <c r="W857" s="58">
        <v>0</v>
      </c>
      <c r="X857" s="58">
        <v>0</v>
      </c>
      <c r="Y857" s="58">
        <v>0</v>
      </c>
      <c r="Z857" s="58">
        <v>0</v>
      </c>
      <c r="AA857" s="58">
        <v>0</v>
      </c>
      <c r="AB857" s="58">
        <v>0</v>
      </c>
      <c r="AC857" s="58">
        <v>3</v>
      </c>
      <c r="AD857" s="58">
        <v>0</v>
      </c>
      <c r="AE857" s="58">
        <v>0</v>
      </c>
      <c r="AF857" s="58">
        <v>0</v>
      </c>
      <c r="AG857" s="58" t="str">
        <f>VLOOKUP(BHRAF201920[[#This Row],[OrgID]],'Practice Panel'!$A$14:$F$129,4,FALSE)</f>
        <v>Barking</v>
      </c>
      <c r="AH857" s="58" t="str">
        <f>VLOOKUP(BHRAF201920[[#This Row],[OrgID]],'Practice Panel'!$A$14:$F$129,6,FALSE)</f>
        <v>West One</v>
      </c>
    </row>
    <row r="858" spans="1:34">
      <c r="A858" s="1" t="s">
        <v>406</v>
      </c>
      <c r="B858" s="57">
        <v>44228</v>
      </c>
      <c r="C858" s="57">
        <v>44229</v>
      </c>
      <c r="D858" s="1" t="s">
        <v>51</v>
      </c>
      <c r="E858" s="58">
        <v>3224</v>
      </c>
      <c r="F858" s="58">
        <v>54</v>
      </c>
      <c r="G858" s="58">
        <v>54</v>
      </c>
      <c r="H858" s="1">
        <v>0</v>
      </c>
      <c r="I858" s="58">
        <v>0</v>
      </c>
      <c r="J858" s="58">
        <v>0</v>
      </c>
      <c r="K858" s="58">
        <v>0</v>
      </c>
      <c r="L858" s="58">
        <v>0</v>
      </c>
      <c r="M858" s="58">
        <v>0</v>
      </c>
      <c r="N858" s="58">
        <v>0</v>
      </c>
      <c r="O858" s="58">
        <v>0</v>
      </c>
      <c r="P858" s="58">
        <v>0</v>
      </c>
      <c r="Q858" s="58">
        <v>0</v>
      </c>
      <c r="R858" s="58">
        <v>0</v>
      </c>
      <c r="S858" s="58">
        <v>0</v>
      </c>
      <c r="T858" s="58">
        <v>0</v>
      </c>
      <c r="U858" s="58">
        <v>1</v>
      </c>
      <c r="V858" s="58">
        <v>0</v>
      </c>
      <c r="W858" s="58">
        <v>0</v>
      </c>
      <c r="X858" s="58">
        <v>0</v>
      </c>
      <c r="Y858" s="58">
        <v>0</v>
      </c>
      <c r="Z858" s="58">
        <v>0</v>
      </c>
      <c r="AA858" s="58">
        <v>0</v>
      </c>
      <c r="AB858" s="58">
        <v>0</v>
      </c>
      <c r="AC858" s="58">
        <v>13</v>
      </c>
      <c r="AD858" s="58">
        <v>0</v>
      </c>
      <c r="AE858" s="58">
        <v>0</v>
      </c>
      <c r="AF858" s="58">
        <v>0</v>
      </c>
      <c r="AG858" s="58" t="str">
        <f>VLOOKUP(BHRAF201920[[#This Row],[OrgID]],'Practice Panel'!$A$14:$F$129,4,FALSE)</f>
        <v>Barking</v>
      </c>
      <c r="AH858" s="58" t="str">
        <f>VLOOKUP(BHRAF201920[[#This Row],[OrgID]],'Practice Panel'!$A$14:$F$129,6,FALSE)</f>
        <v>New West</v>
      </c>
    </row>
    <row r="859" spans="1:34">
      <c r="A859" s="1" t="s">
        <v>406</v>
      </c>
      <c r="B859" s="57">
        <v>44228</v>
      </c>
      <c r="C859" s="57">
        <v>44229</v>
      </c>
      <c r="D859" s="1" t="s">
        <v>304</v>
      </c>
      <c r="E859" s="58">
        <v>1555</v>
      </c>
      <c r="F859" s="58">
        <v>53</v>
      </c>
      <c r="G859" s="58">
        <v>53</v>
      </c>
      <c r="H859" s="1">
        <v>0</v>
      </c>
      <c r="I859" s="58">
        <v>0</v>
      </c>
      <c r="J859" s="58">
        <v>0</v>
      </c>
      <c r="K859" s="58">
        <v>0</v>
      </c>
      <c r="L859" s="58">
        <v>0</v>
      </c>
      <c r="M859" s="58">
        <v>0</v>
      </c>
      <c r="N859" s="58">
        <v>0</v>
      </c>
      <c r="O859" s="58">
        <v>0</v>
      </c>
      <c r="P859" s="58">
        <v>0</v>
      </c>
      <c r="Q859" s="58">
        <v>0</v>
      </c>
      <c r="R859" s="58">
        <v>0</v>
      </c>
      <c r="S859" s="58">
        <v>0</v>
      </c>
      <c r="T859" s="58">
        <v>0</v>
      </c>
      <c r="U859" s="58">
        <v>1</v>
      </c>
      <c r="V859" s="58">
        <v>0</v>
      </c>
      <c r="W859" s="58">
        <v>0</v>
      </c>
      <c r="X859" s="58">
        <v>0</v>
      </c>
      <c r="Y859" s="58">
        <v>0</v>
      </c>
      <c r="Z859" s="58">
        <v>0</v>
      </c>
      <c r="AA859" s="58">
        <v>0</v>
      </c>
      <c r="AB859" s="58">
        <v>0</v>
      </c>
      <c r="AC859" s="58">
        <v>2</v>
      </c>
      <c r="AD859" s="58">
        <v>0</v>
      </c>
      <c r="AE859" s="58">
        <v>0</v>
      </c>
      <c r="AF859" s="58">
        <v>0</v>
      </c>
      <c r="AG859" s="58" t="str">
        <f>VLOOKUP(BHRAF201920[[#This Row],[OrgID]],'Practice Panel'!$A$14:$F$129,4,FALSE)</f>
        <v>Havering</v>
      </c>
      <c r="AH859" s="58" t="str">
        <f>VLOOKUP(BHRAF201920[[#This Row],[OrgID]],'Practice Panel'!$A$14:$F$129,6,FALSE)</f>
        <v>Havering South</v>
      </c>
    </row>
    <row r="860" spans="1:34">
      <c r="A860" s="1" t="s">
        <v>406</v>
      </c>
      <c r="B860" s="57">
        <v>44228</v>
      </c>
      <c r="C860" s="57">
        <v>44229</v>
      </c>
      <c r="D860" s="1" t="s">
        <v>238</v>
      </c>
      <c r="E860" s="58">
        <v>1614</v>
      </c>
      <c r="F860" s="58">
        <v>11</v>
      </c>
      <c r="G860" s="58">
        <v>11</v>
      </c>
      <c r="H860" s="1">
        <v>0</v>
      </c>
      <c r="I860" s="58">
        <v>0</v>
      </c>
      <c r="J860" s="58">
        <v>0</v>
      </c>
      <c r="K860" s="58">
        <v>0</v>
      </c>
      <c r="L860" s="58">
        <v>0</v>
      </c>
      <c r="M860" s="58">
        <v>0</v>
      </c>
      <c r="N860" s="58">
        <v>0</v>
      </c>
      <c r="O860" s="58">
        <v>0</v>
      </c>
      <c r="P860" s="58">
        <v>0</v>
      </c>
      <c r="Q860" s="58">
        <v>0</v>
      </c>
      <c r="R860" s="58">
        <v>0</v>
      </c>
      <c r="S860" s="58">
        <v>0</v>
      </c>
      <c r="T860" s="58">
        <v>0</v>
      </c>
      <c r="U860" s="58">
        <v>1</v>
      </c>
      <c r="V860" s="58">
        <v>0</v>
      </c>
      <c r="W860" s="58">
        <v>0</v>
      </c>
      <c r="X860" s="58">
        <v>0</v>
      </c>
      <c r="Y860" s="58">
        <v>0</v>
      </c>
      <c r="Z860" s="58">
        <v>0</v>
      </c>
      <c r="AA860" s="58">
        <v>0</v>
      </c>
      <c r="AB860" s="58">
        <v>0</v>
      </c>
      <c r="AC860" s="58">
        <v>11</v>
      </c>
      <c r="AD860" s="58">
        <v>0</v>
      </c>
      <c r="AE860" s="58">
        <v>0</v>
      </c>
      <c r="AF860" s="58">
        <v>0</v>
      </c>
      <c r="AG860" s="58" t="str">
        <f>VLOOKUP(BHRAF201920[[#This Row],[OrgID]],'Practice Panel'!$A$14:$F$129,4,FALSE)</f>
        <v>Havering</v>
      </c>
      <c r="AH860" s="58" t="str">
        <f>VLOOKUP(BHRAF201920[[#This Row],[OrgID]],'Practice Panel'!$A$14:$F$129,6,FALSE)</f>
        <v>Havering Crest</v>
      </c>
    </row>
    <row r="861" spans="1:34">
      <c r="A861" s="1" t="s">
        <v>406</v>
      </c>
      <c r="B861" s="57">
        <v>44228</v>
      </c>
      <c r="C861" s="57">
        <v>44229</v>
      </c>
      <c r="D861" s="1" t="s">
        <v>81</v>
      </c>
      <c r="E861" s="58">
        <v>5380</v>
      </c>
      <c r="F861" s="58">
        <v>15</v>
      </c>
      <c r="G861" s="58">
        <v>15</v>
      </c>
      <c r="H861" s="1">
        <v>0</v>
      </c>
      <c r="I861" s="58">
        <v>0</v>
      </c>
      <c r="J861" s="58">
        <v>0</v>
      </c>
      <c r="K861" s="58">
        <v>0</v>
      </c>
      <c r="L861" s="58">
        <v>0</v>
      </c>
      <c r="M861" s="58">
        <v>0</v>
      </c>
      <c r="N861" s="58">
        <v>0</v>
      </c>
      <c r="O861" s="58">
        <v>0</v>
      </c>
      <c r="P861" s="58">
        <v>0</v>
      </c>
      <c r="Q861" s="58">
        <v>0</v>
      </c>
      <c r="R861" s="58">
        <v>0</v>
      </c>
      <c r="S861" s="58">
        <v>0</v>
      </c>
      <c r="T861" s="58">
        <v>0</v>
      </c>
      <c r="U861" s="58">
        <v>1</v>
      </c>
      <c r="V861" s="58">
        <v>0</v>
      </c>
      <c r="W861" s="58">
        <v>0</v>
      </c>
      <c r="X861" s="58">
        <v>0</v>
      </c>
      <c r="Y861" s="58">
        <v>0</v>
      </c>
      <c r="Z861" s="58">
        <v>0</v>
      </c>
      <c r="AA861" s="58">
        <v>0</v>
      </c>
      <c r="AB861" s="58">
        <v>0</v>
      </c>
      <c r="AC861" s="58">
        <v>6</v>
      </c>
      <c r="AD861" s="58">
        <v>0</v>
      </c>
      <c r="AE861" s="58">
        <v>0</v>
      </c>
      <c r="AF861" s="58">
        <v>0</v>
      </c>
      <c r="AG861" s="58" t="str">
        <f>VLOOKUP(BHRAF201920[[#This Row],[OrgID]],'Practice Panel'!$A$14:$F$129,4,FALSE)</f>
        <v>Barking</v>
      </c>
      <c r="AH861" s="58" t="str">
        <f>VLOOKUP(BHRAF201920[[#This Row],[OrgID]],'Practice Panel'!$A$14:$F$129,6,FALSE)</f>
        <v>North</v>
      </c>
    </row>
    <row r="862" spans="1:34">
      <c r="A862" s="1" t="s">
        <v>406</v>
      </c>
      <c r="B862" s="57">
        <v>44228</v>
      </c>
      <c r="C862" s="57">
        <v>44229</v>
      </c>
      <c r="D862" s="1" t="s">
        <v>242</v>
      </c>
      <c r="E862" s="58">
        <v>2796</v>
      </c>
      <c r="F862" s="58">
        <v>67</v>
      </c>
      <c r="G862" s="58">
        <v>66</v>
      </c>
      <c r="H862" s="1">
        <v>1</v>
      </c>
      <c r="I862" s="58">
        <v>0</v>
      </c>
      <c r="J862" s="58">
        <v>0</v>
      </c>
      <c r="K862" s="58">
        <v>0</v>
      </c>
      <c r="L862" s="58">
        <v>0</v>
      </c>
      <c r="M862" s="58">
        <v>0</v>
      </c>
      <c r="N862" s="58">
        <v>0</v>
      </c>
      <c r="O862" s="58">
        <v>0</v>
      </c>
      <c r="P862" s="58">
        <v>0</v>
      </c>
      <c r="Q862" s="58">
        <v>0</v>
      </c>
      <c r="R862" s="58">
        <v>0</v>
      </c>
      <c r="S862" s="58">
        <v>0</v>
      </c>
      <c r="T862" s="58">
        <v>0</v>
      </c>
      <c r="U862" s="58">
        <v>2</v>
      </c>
      <c r="V862" s="58">
        <v>0</v>
      </c>
      <c r="W862" s="58">
        <v>0</v>
      </c>
      <c r="X862" s="58">
        <v>0</v>
      </c>
      <c r="Y862" s="58">
        <v>0</v>
      </c>
      <c r="Z862" s="58">
        <v>0</v>
      </c>
      <c r="AA862" s="58">
        <v>0</v>
      </c>
      <c r="AB862" s="58">
        <v>0</v>
      </c>
      <c r="AC862" s="58">
        <v>6</v>
      </c>
      <c r="AD862" s="58">
        <v>0</v>
      </c>
      <c r="AE862" s="58">
        <v>0</v>
      </c>
      <c r="AF862" s="58">
        <v>0</v>
      </c>
      <c r="AG862" s="58" t="str">
        <f>VLOOKUP(BHRAF201920[[#This Row],[OrgID]],'Practice Panel'!$A$14:$F$129,4,FALSE)</f>
        <v>Havering</v>
      </c>
      <c r="AH862" s="58" t="str">
        <f>VLOOKUP(BHRAF201920[[#This Row],[OrgID]],'Practice Panel'!$A$14:$F$129,6,FALSE)</f>
        <v>Havering Crest</v>
      </c>
    </row>
    <row r="863" spans="1:34">
      <c r="A863" s="1" t="s">
        <v>406</v>
      </c>
      <c r="B863" s="57">
        <v>44228</v>
      </c>
      <c r="C863" s="57">
        <v>44229</v>
      </c>
      <c r="D863" s="1" t="s">
        <v>94</v>
      </c>
      <c r="E863" s="58">
        <v>4876</v>
      </c>
      <c r="F863" s="58">
        <v>165</v>
      </c>
      <c r="G863" s="58">
        <v>161</v>
      </c>
      <c r="H863" s="1">
        <v>4</v>
      </c>
      <c r="I863" s="58">
        <v>0</v>
      </c>
      <c r="J863" s="58">
        <v>0</v>
      </c>
      <c r="K863" s="58">
        <v>0</v>
      </c>
      <c r="L863" s="58">
        <v>0</v>
      </c>
      <c r="M863" s="58">
        <v>0</v>
      </c>
      <c r="N863" s="58">
        <v>0</v>
      </c>
      <c r="O863" s="58">
        <v>0</v>
      </c>
      <c r="P863" s="58">
        <v>0</v>
      </c>
      <c r="Q863" s="58">
        <v>0</v>
      </c>
      <c r="R863" s="58">
        <v>0</v>
      </c>
      <c r="S863" s="58">
        <v>0</v>
      </c>
      <c r="T863" s="58">
        <v>0</v>
      </c>
      <c r="U863" s="58">
        <v>1</v>
      </c>
      <c r="V863" s="58">
        <v>1</v>
      </c>
      <c r="W863" s="58">
        <v>0</v>
      </c>
      <c r="X863" s="58">
        <v>0</v>
      </c>
      <c r="Y863" s="58">
        <v>0</v>
      </c>
      <c r="Z863" s="58">
        <v>0</v>
      </c>
      <c r="AA863" s="58">
        <v>0</v>
      </c>
      <c r="AB863" s="58">
        <v>0</v>
      </c>
      <c r="AC863" s="58">
        <v>14</v>
      </c>
      <c r="AD863" s="58">
        <v>0</v>
      </c>
      <c r="AE863" s="58">
        <v>1</v>
      </c>
      <c r="AF863" s="58">
        <v>0</v>
      </c>
      <c r="AG863" s="58" t="str">
        <f>VLOOKUP(BHRAF201920[[#This Row],[OrgID]],'Practice Panel'!$A$14:$F$129,4,FALSE)</f>
        <v>Barking</v>
      </c>
      <c r="AH863" s="58" t="str">
        <f>VLOOKUP(BHRAF201920[[#This Row],[OrgID]],'Practice Panel'!$A$14:$F$129,6,FALSE)</f>
        <v>Central</v>
      </c>
    </row>
    <row r="864" spans="1:34">
      <c r="A864" s="1" t="s">
        <v>406</v>
      </c>
      <c r="B864" s="57">
        <v>44228</v>
      </c>
      <c r="C864" s="57">
        <v>44229</v>
      </c>
      <c r="D864" s="1" t="s">
        <v>288</v>
      </c>
      <c r="E864" s="58">
        <v>4198</v>
      </c>
      <c r="F864" s="58">
        <v>56</v>
      </c>
      <c r="G864" s="58">
        <v>55</v>
      </c>
      <c r="H864" s="1">
        <v>1</v>
      </c>
      <c r="I864" s="58">
        <v>0</v>
      </c>
      <c r="J864" s="58">
        <v>0</v>
      </c>
      <c r="K864" s="58">
        <v>0</v>
      </c>
      <c r="L864" s="58">
        <v>0</v>
      </c>
      <c r="M864" s="58">
        <v>0</v>
      </c>
      <c r="N864" s="58">
        <v>0</v>
      </c>
      <c r="O864" s="58">
        <v>0</v>
      </c>
      <c r="P864" s="58">
        <v>0</v>
      </c>
      <c r="Q864" s="58">
        <v>0</v>
      </c>
      <c r="R864" s="58">
        <v>0</v>
      </c>
      <c r="S864" s="58">
        <v>0</v>
      </c>
      <c r="T864" s="58">
        <v>0</v>
      </c>
      <c r="U864" s="58">
        <v>4</v>
      </c>
      <c r="V864" s="58">
        <v>0</v>
      </c>
      <c r="W864" s="58">
        <v>0</v>
      </c>
      <c r="X864" s="58">
        <v>0</v>
      </c>
      <c r="Y864" s="58">
        <v>0</v>
      </c>
      <c r="Z864" s="58">
        <v>0</v>
      </c>
      <c r="AA864" s="58">
        <v>0</v>
      </c>
      <c r="AB864" s="58">
        <v>0</v>
      </c>
      <c r="AC864" s="58">
        <v>16</v>
      </c>
      <c r="AD864" s="58">
        <v>0</v>
      </c>
      <c r="AE864" s="58">
        <v>0</v>
      </c>
      <c r="AF864" s="58">
        <v>0</v>
      </c>
      <c r="AG864" s="58" t="str">
        <f>VLOOKUP(BHRAF201920[[#This Row],[OrgID]],'Practice Panel'!$A$14:$F$129,4,FALSE)</f>
        <v>Havering</v>
      </c>
      <c r="AH864" s="58" t="str">
        <f>VLOOKUP(BHRAF201920[[#This Row],[OrgID]],'Practice Panel'!$A$14:$F$129,6,FALSE)</f>
        <v>Havering South</v>
      </c>
    </row>
    <row r="865" spans="1:34">
      <c r="A865" s="1" t="s">
        <v>406</v>
      </c>
      <c r="B865" s="57">
        <v>44228</v>
      </c>
      <c r="C865" s="57">
        <v>44229</v>
      </c>
      <c r="D865" s="1" t="s">
        <v>272</v>
      </c>
      <c r="E865" s="58">
        <v>4793</v>
      </c>
      <c r="F865" s="58">
        <v>41</v>
      </c>
      <c r="G865" s="58">
        <v>37</v>
      </c>
      <c r="H865" s="1">
        <v>4</v>
      </c>
      <c r="I865" s="58">
        <v>1</v>
      </c>
      <c r="J865" s="58">
        <v>0</v>
      </c>
      <c r="K865" s="58">
        <v>0</v>
      </c>
      <c r="L865" s="58">
        <v>0</v>
      </c>
      <c r="M865" s="58">
        <v>0</v>
      </c>
      <c r="N865" s="58">
        <v>0</v>
      </c>
      <c r="O865" s="58">
        <v>0</v>
      </c>
      <c r="P865" s="58">
        <v>0</v>
      </c>
      <c r="Q865" s="58">
        <v>0</v>
      </c>
      <c r="R865" s="58">
        <v>0</v>
      </c>
      <c r="S865" s="58">
        <v>0</v>
      </c>
      <c r="T865" s="58">
        <v>0</v>
      </c>
      <c r="U865" s="58">
        <v>3</v>
      </c>
      <c r="V865" s="58">
        <v>0</v>
      </c>
      <c r="W865" s="58">
        <v>0</v>
      </c>
      <c r="X865" s="58">
        <v>0</v>
      </c>
      <c r="Y865" s="58">
        <v>0</v>
      </c>
      <c r="Z865" s="58">
        <v>0</v>
      </c>
      <c r="AA865" s="58">
        <v>0</v>
      </c>
      <c r="AB865" s="58">
        <v>0</v>
      </c>
      <c r="AC865" s="58">
        <v>32</v>
      </c>
      <c r="AD865" s="58">
        <v>0</v>
      </c>
      <c r="AE865" s="58">
        <v>0</v>
      </c>
      <c r="AF865" s="58">
        <v>0</v>
      </c>
      <c r="AG865" s="58" t="str">
        <f>VLOOKUP(BHRAF201920[[#This Row],[OrgID]],'Practice Panel'!$A$14:$F$129,4,FALSE)</f>
        <v>Havering</v>
      </c>
      <c r="AH865" s="58" t="str">
        <f>VLOOKUP(BHRAF201920[[#This Row],[OrgID]],'Practice Panel'!$A$14:$F$129,6,FALSE)</f>
        <v>Havering North</v>
      </c>
    </row>
    <row r="866" spans="1:34">
      <c r="A866" s="1" t="s">
        <v>406</v>
      </c>
      <c r="B866" s="57">
        <v>44228</v>
      </c>
      <c r="C866" s="57">
        <v>44229</v>
      </c>
      <c r="D866" s="1" t="s">
        <v>290</v>
      </c>
      <c r="E866" s="58">
        <v>6120</v>
      </c>
      <c r="F866" s="58">
        <v>105</v>
      </c>
      <c r="G866" s="58">
        <v>105</v>
      </c>
      <c r="H866" s="1">
        <v>0</v>
      </c>
      <c r="I866" s="58">
        <v>0</v>
      </c>
      <c r="J866" s="58">
        <v>0</v>
      </c>
      <c r="K866" s="58">
        <v>0</v>
      </c>
      <c r="L866" s="58">
        <v>0</v>
      </c>
      <c r="M866" s="58">
        <v>0</v>
      </c>
      <c r="N866" s="58">
        <v>0</v>
      </c>
      <c r="O866" s="58">
        <v>0</v>
      </c>
      <c r="P866" s="58">
        <v>0</v>
      </c>
      <c r="Q866" s="58">
        <v>0</v>
      </c>
      <c r="R866" s="58">
        <v>0</v>
      </c>
      <c r="S866" s="58">
        <v>0</v>
      </c>
      <c r="T866" s="58">
        <v>0</v>
      </c>
      <c r="U866" s="58">
        <v>9</v>
      </c>
      <c r="V866" s="58">
        <v>3</v>
      </c>
      <c r="W866" s="58">
        <v>0</v>
      </c>
      <c r="X866" s="58">
        <v>0</v>
      </c>
      <c r="Y866" s="58">
        <v>0</v>
      </c>
      <c r="Z866" s="58">
        <v>0</v>
      </c>
      <c r="AA866" s="58">
        <v>0</v>
      </c>
      <c r="AB866" s="58">
        <v>0</v>
      </c>
      <c r="AC866" s="58">
        <v>32</v>
      </c>
      <c r="AD866" s="58">
        <v>0</v>
      </c>
      <c r="AE866" s="58">
        <v>3</v>
      </c>
      <c r="AF866" s="58">
        <v>0</v>
      </c>
      <c r="AG866" s="58" t="str">
        <f>VLOOKUP(BHRAF201920[[#This Row],[OrgID]],'Practice Panel'!$A$14:$F$129,4,FALSE)</f>
        <v>Havering</v>
      </c>
      <c r="AH866" s="58" t="str">
        <f>VLOOKUP(BHRAF201920[[#This Row],[OrgID]],'Practice Panel'!$A$14:$F$129,6,FALSE)</f>
        <v>Havering South</v>
      </c>
    </row>
    <row r="867" spans="1:34">
      <c r="A867" s="1" t="s">
        <v>406</v>
      </c>
      <c r="B867" s="57">
        <v>44228</v>
      </c>
      <c r="C867" s="57">
        <v>44229</v>
      </c>
      <c r="D867" s="1" t="s">
        <v>258</v>
      </c>
      <c r="E867" s="58">
        <v>3598</v>
      </c>
      <c r="F867" s="58">
        <v>15</v>
      </c>
      <c r="G867" s="58">
        <v>15</v>
      </c>
      <c r="H867" s="1">
        <v>0</v>
      </c>
      <c r="I867" s="58">
        <v>0</v>
      </c>
      <c r="J867" s="58">
        <v>0</v>
      </c>
      <c r="K867" s="58">
        <v>0</v>
      </c>
      <c r="L867" s="58">
        <v>0</v>
      </c>
      <c r="M867" s="58">
        <v>0</v>
      </c>
      <c r="N867" s="58">
        <v>0</v>
      </c>
      <c r="O867" s="58">
        <v>0</v>
      </c>
      <c r="P867" s="58">
        <v>0</v>
      </c>
      <c r="Q867" s="58">
        <v>0</v>
      </c>
      <c r="R867" s="58">
        <v>0</v>
      </c>
      <c r="S867" s="58">
        <v>0</v>
      </c>
      <c r="T867" s="58">
        <v>0</v>
      </c>
      <c r="U867" s="58">
        <v>2</v>
      </c>
      <c r="V867" s="58">
        <v>0</v>
      </c>
      <c r="W867" s="58">
        <v>0</v>
      </c>
      <c r="X867" s="58">
        <v>0</v>
      </c>
      <c r="Y867" s="58">
        <v>0</v>
      </c>
      <c r="Z867" s="58">
        <v>0</v>
      </c>
      <c r="AA867" s="58">
        <v>0</v>
      </c>
      <c r="AB867" s="58">
        <v>0</v>
      </c>
      <c r="AC867" s="58">
        <v>14</v>
      </c>
      <c r="AD867" s="58">
        <v>0</v>
      </c>
      <c r="AE867" s="58">
        <v>0</v>
      </c>
      <c r="AF867" s="58">
        <v>0</v>
      </c>
      <c r="AG867" s="58" t="str">
        <f>VLOOKUP(BHRAF201920[[#This Row],[OrgID]],'Practice Panel'!$A$14:$F$129,4,FALSE)</f>
        <v>Havering</v>
      </c>
      <c r="AH867" s="58" t="str">
        <f>VLOOKUP(BHRAF201920[[#This Row],[OrgID]],'Practice Panel'!$A$14:$F$129,6,FALSE)</f>
        <v>Havering North</v>
      </c>
    </row>
    <row r="868" spans="1:34">
      <c r="A868" s="1" t="s">
        <v>406</v>
      </c>
      <c r="B868" s="57">
        <v>44228</v>
      </c>
      <c r="C868" s="57">
        <v>44229</v>
      </c>
      <c r="D868" s="1" t="s">
        <v>278</v>
      </c>
      <c r="E868" s="58">
        <v>5605</v>
      </c>
      <c r="F868" s="58">
        <v>47</v>
      </c>
      <c r="G868" s="58">
        <v>46</v>
      </c>
      <c r="H868" s="1">
        <v>1</v>
      </c>
      <c r="I868" s="58">
        <v>0</v>
      </c>
      <c r="J868" s="58">
        <v>0</v>
      </c>
      <c r="K868" s="58">
        <v>0</v>
      </c>
      <c r="L868" s="58">
        <v>0</v>
      </c>
      <c r="M868" s="58">
        <v>0</v>
      </c>
      <c r="N868" s="58">
        <v>0</v>
      </c>
      <c r="O868" s="58">
        <v>0</v>
      </c>
      <c r="P868" s="58">
        <v>0</v>
      </c>
      <c r="Q868" s="58">
        <v>0</v>
      </c>
      <c r="R868" s="58">
        <v>0</v>
      </c>
      <c r="S868" s="58">
        <v>0</v>
      </c>
      <c r="T868" s="58">
        <v>0</v>
      </c>
      <c r="U868" s="58">
        <v>2</v>
      </c>
      <c r="V868" s="58">
        <v>0</v>
      </c>
      <c r="W868" s="58">
        <v>0</v>
      </c>
      <c r="X868" s="58">
        <v>0</v>
      </c>
      <c r="Y868" s="58">
        <v>0</v>
      </c>
      <c r="Z868" s="58">
        <v>0</v>
      </c>
      <c r="AA868" s="58">
        <v>0</v>
      </c>
      <c r="AB868" s="58">
        <v>0</v>
      </c>
      <c r="AC868" s="58">
        <v>33</v>
      </c>
      <c r="AD868" s="58">
        <v>0</v>
      </c>
      <c r="AE868" s="58">
        <v>0</v>
      </c>
      <c r="AF868" s="58">
        <v>0</v>
      </c>
      <c r="AG868" s="58" t="str">
        <f>VLOOKUP(BHRAF201920[[#This Row],[OrgID]],'Practice Panel'!$A$14:$F$129,4,FALSE)</f>
        <v>Havering</v>
      </c>
      <c r="AH868" s="58" t="str">
        <f>VLOOKUP(BHRAF201920[[#This Row],[OrgID]],'Practice Panel'!$A$14:$F$129,6,FALSE)</f>
        <v>Havering North</v>
      </c>
    </row>
    <row r="869" spans="1:34">
      <c r="A869" s="1" t="s">
        <v>406</v>
      </c>
      <c r="B869" s="57">
        <v>44228</v>
      </c>
      <c r="C869" s="57">
        <v>44229</v>
      </c>
      <c r="D869" s="1" t="s">
        <v>236</v>
      </c>
      <c r="E869" s="58">
        <v>2768</v>
      </c>
      <c r="F869" s="58">
        <v>164</v>
      </c>
      <c r="G869" s="58">
        <v>163</v>
      </c>
      <c r="H869" s="1">
        <v>1</v>
      </c>
      <c r="I869" s="58">
        <v>0</v>
      </c>
      <c r="J869" s="58">
        <v>0</v>
      </c>
      <c r="K869" s="58">
        <v>0</v>
      </c>
      <c r="L869" s="58">
        <v>0</v>
      </c>
      <c r="M869" s="58">
        <v>0</v>
      </c>
      <c r="N869" s="58">
        <v>0</v>
      </c>
      <c r="O869" s="58">
        <v>0</v>
      </c>
      <c r="P869" s="58">
        <v>0</v>
      </c>
      <c r="Q869" s="58">
        <v>0</v>
      </c>
      <c r="R869" s="58">
        <v>0</v>
      </c>
      <c r="S869" s="58">
        <v>0</v>
      </c>
      <c r="T869" s="58">
        <v>0</v>
      </c>
      <c r="U869" s="58">
        <v>3</v>
      </c>
      <c r="V869" s="58">
        <v>0</v>
      </c>
      <c r="W869" s="58">
        <v>0</v>
      </c>
      <c r="X869" s="58">
        <v>0</v>
      </c>
      <c r="Y869" s="58">
        <v>0</v>
      </c>
      <c r="Z869" s="58">
        <v>0</v>
      </c>
      <c r="AA869" s="58">
        <v>0</v>
      </c>
      <c r="AB869" s="58">
        <v>0</v>
      </c>
      <c r="AC869" s="58">
        <v>8</v>
      </c>
      <c r="AD869" s="58">
        <v>0</v>
      </c>
      <c r="AE869" s="58">
        <v>0</v>
      </c>
      <c r="AF869" s="58">
        <v>0</v>
      </c>
      <c r="AG869" s="58" t="str">
        <f>VLOOKUP(BHRAF201920[[#This Row],[OrgID]],'Practice Panel'!$A$14:$F$129,4,FALSE)</f>
        <v>Havering</v>
      </c>
      <c r="AH869" s="58" t="str">
        <f>VLOOKUP(BHRAF201920[[#This Row],[OrgID]],'Practice Panel'!$A$14:$F$129,6,FALSE)</f>
        <v>Havering Crest</v>
      </c>
    </row>
    <row r="870" spans="1:34">
      <c r="A870" s="1" t="s">
        <v>406</v>
      </c>
      <c r="B870" s="57">
        <v>44228</v>
      </c>
      <c r="C870" s="57">
        <v>44229</v>
      </c>
      <c r="D870" s="1" t="s">
        <v>296</v>
      </c>
      <c r="E870" s="58">
        <v>8944</v>
      </c>
      <c r="F870" s="58">
        <v>152</v>
      </c>
      <c r="G870" s="58">
        <v>152</v>
      </c>
      <c r="H870" s="1">
        <v>0</v>
      </c>
      <c r="I870" s="58">
        <v>0</v>
      </c>
      <c r="J870" s="58">
        <v>0</v>
      </c>
      <c r="K870" s="58">
        <v>0</v>
      </c>
      <c r="L870" s="58">
        <v>0</v>
      </c>
      <c r="M870" s="58">
        <v>0</v>
      </c>
      <c r="N870" s="58">
        <v>0</v>
      </c>
      <c r="O870" s="58">
        <v>0</v>
      </c>
      <c r="P870" s="58">
        <v>0</v>
      </c>
      <c r="Q870" s="58">
        <v>0</v>
      </c>
      <c r="R870" s="58">
        <v>0</v>
      </c>
      <c r="S870" s="58">
        <v>0</v>
      </c>
      <c r="T870" s="58">
        <v>0</v>
      </c>
      <c r="U870" s="58">
        <v>5</v>
      </c>
      <c r="V870" s="58">
        <v>1</v>
      </c>
      <c r="W870" s="58">
        <v>0</v>
      </c>
      <c r="X870" s="58">
        <v>0</v>
      </c>
      <c r="Y870" s="58">
        <v>0</v>
      </c>
      <c r="Z870" s="58">
        <v>0</v>
      </c>
      <c r="AA870" s="58">
        <v>0</v>
      </c>
      <c r="AB870" s="58">
        <v>0</v>
      </c>
      <c r="AC870" s="58">
        <v>25</v>
      </c>
      <c r="AD870" s="58">
        <v>0</v>
      </c>
      <c r="AE870" s="58">
        <v>1</v>
      </c>
      <c r="AF870" s="58">
        <v>0</v>
      </c>
      <c r="AG870" s="58" t="str">
        <f>VLOOKUP(BHRAF201920[[#This Row],[OrgID]],'Practice Panel'!$A$14:$F$129,4,FALSE)</f>
        <v>Havering</v>
      </c>
      <c r="AH870" s="58" t="str">
        <f>VLOOKUP(BHRAF201920[[#This Row],[OrgID]],'Practice Panel'!$A$14:$F$129,6,FALSE)</f>
        <v>Havering South</v>
      </c>
    </row>
    <row r="871" spans="1:34">
      <c r="A871" s="1" t="s">
        <v>406</v>
      </c>
      <c r="B871" s="57">
        <v>44228</v>
      </c>
      <c r="C871" s="57">
        <v>44229</v>
      </c>
      <c r="D871" s="1" t="s">
        <v>68</v>
      </c>
      <c r="E871" s="58">
        <v>2297</v>
      </c>
      <c r="F871" s="58">
        <v>47</v>
      </c>
      <c r="G871" s="58">
        <v>46</v>
      </c>
      <c r="H871" s="1">
        <v>1</v>
      </c>
      <c r="I871" s="58">
        <v>0</v>
      </c>
      <c r="J871" s="58">
        <v>0</v>
      </c>
      <c r="K871" s="58">
        <v>0</v>
      </c>
      <c r="L871" s="58">
        <v>0</v>
      </c>
      <c r="M871" s="58">
        <v>0</v>
      </c>
      <c r="N871" s="58">
        <v>0</v>
      </c>
      <c r="O871" s="58">
        <v>0</v>
      </c>
      <c r="P871" s="58">
        <v>0</v>
      </c>
      <c r="Q871" s="58">
        <v>0</v>
      </c>
      <c r="R871" s="58">
        <v>0</v>
      </c>
      <c r="S871" s="58">
        <v>0</v>
      </c>
      <c r="T871" s="58">
        <v>0</v>
      </c>
      <c r="U871" s="58">
        <v>1</v>
      </c>
      <c r="V871" s="58">
        <v>0</v>
      </c>
      <c r="W871" s="58">
        <v>0</v>
      </c>
      <c r="X871" s="58">
        <v>0</v>
      </c>
      <c r="Y871" s="58">
        <v>0</v>
      </c>
      <c r="Z871" s="58">
        <v>0</v>
      </c>
      <c r="AA871" s="58">
        <v>0</v>
      </c>
      <c r="AB871" s="58">
        <v>0</v>
      </c>
      <c r="AC871" s="58">
        <v>9</v>
      </c>
      <c r="AD871" s="58">
        <v>0</v>
      </c>
      <c r="AE871" s="58">
        <v>0</v>
      </c>
      <c r="AF871" s="58">
        <v>0</v>
      </c>
      <c r="AG871" s="58" t="str">
        <f>VLOOKUP(BHRAF201920[[#This Row],[OrgID]],'Practice Panel'!$A$14:$F$129,4,FALSE)</f>
        <v>Barking</v>
      </c>
      <c r="AH871" s="58" t="str">
        <f>VLOOKUP(BHRAF201920[[#This Row],[OrgID]],'Practice Panel'!$A$14:$F$129,6,FALSE)</f>
        <v>West One</v>
      </c>
    </row>
    <row r="872" spans="1:34">
      <c r="A872" s="1" t="s">
        <v>406</v>
      </c>
      <c r="B872" s="57">
        <v>44228</v>
      </c>
      <c r="C872" s="57">
        <v>44229</v>
      </c>
      <c r="D872" s="1" t="s">
        <v>342</v>
      </c>
      <c r="E872" s="58">
        <v>1067</v>
      </c>
      <c r="F872" s="58">
        <v>8</v>
      </c>
      <c r="G872" s="58">
        <v>8</v>
      </c>
      <c r="H872" s="1">
        <v>0</v>
      </c>
      <c r="I872" s="58">
        <v>0</v>
      </c>
      <c r="J872" s="58">
        <v>0</v>
      </c>
      <c r="K872" s="58">
        <v>0</v>
      </c>
      <c r="L872" s="58">
        <v>0</v>
      </c>
      <c r="M872" s="58">
        <v>0</v>
      </c>
      <c r="N872" s="58">
        <v>0</v>
      </c>
      <c r="O872" s="58">
        <v>0</v>
      </c>
      <c r="P872" s="58">
        <v>0</v>
      </c>
      <c r="Q872" s="58">
        <v>0</v>
      </c>
      <c r="R872" s="58">
        <v>0</v>
      </c>
      <c r="S872" s="58">
        <v>0</v>
      </c>
      <c r="T872" s="58">
        <v>0</v>
      </c>
      <c r="U872" s="58">
        <v>1</v>
      </c>
      <c r="V872" s="58">
        <v>0</v>
      </c>
      <c r="W872" s="58">
        <v>0</v>
      </c>
      <c r="X872" s="58">
        <v>0</v>
      </c>
      <c r="Y872" s="58">
        <v>0</v>
      </c>
      <c r="Z872" s="58">
        <v>0</v>
      </c>
      <c r="AA872" s="58">
        <v>0</v>
      </c>
      <c r="AB872" s="58">
        <v>0</v>
      </c>
      <c r="AC872" s="58">
        <v>5</v>
      </c>
      <c r="AD872" s="58">
        <v>0</v>
      </c>
      <c r="AE872" s="58">
        <v>0</v>
      </c>
      <c r="AF872" s="58">
        <v>0</v>
      </c>
      <c r="AG872" s="58" t="str">
        <f>VLOOKUP(BHRAF201920[[#This Row],[OrgID]],'Practice Panel'!$A$14:$F$129,4,FALSE)</f>
        <v>Redbridge</v>
      </c>
      <c r="AH872" s="58" t="str">
        <f>VLOOKUP(BHRAF201920[[#This Row],[OrgID]],'Practice Panel'!$A$14:$F$129,6,FALSE)</f>
        <v>Fairlop</v>
      </c>
    </row>
    <row r="873" spans="1:34">
      <c r="A873" s="1" t="s">
        <v>406</v>
      </c>
      <c r="B873" s="57">
        <v>44228</v>
      </c>
      <c r="C873" s="57">
        <v>44229</v>
      </c>
      <c r="D873" s="1" t="s">
        <v>336</v>
      </c>
      <c r="E873" s="58">
        <v>1110</v>
      </c>
      <c r="F873" s="58">
        <v>6</v>
      </c>
      <c r="G873" s="58">
        <v>6</v>
      </c>
      <c r="H873" s="1">
        <v>0</v>
      </c>
      <c r="I873" s="58">
        <v>0</v>
      </c>
      <c r="J873" s="58">
        <v>0</v>
      </c>
      <c r="K873" s="58">
        <v>0</v>
      </c>
      <c r="L873" s="58">
        <v>0</v>
      </c>
      <c r="M873" s="58">
        <v>0</v>
      </c>
      <c r="N873" s="58">
        <v>0</v>
      </c>
      <c r="O873" s="58">
        <v>0</v>
      </c>
      <c r="P873" s="58">
        <v>0</v>
      </c>
      <c r="Q873" s="58">
        <v>0</v>
      </c>
      <c r="R873" s="58">
        <v>0</v>
      </c>
      <c r="S873" s="58">
        <v>0</v>
      </c>
      <c r="T873" s="58">
        <v>0</v>
      </c>
      <c r="U873" s="58">
        <v>1</v>
      </c>
      <c r="V873" s="58">
        <v>0</v>
      </c>
      <c r="W873" s="58">
        <v>0</v>
      </c>
      <c r="X873" s="58">
        <v>0</v>
      </c>
      <c r="Y873" s="58">
        <v>0</v>
      </c>
      <c r="Z873" s="58">
        <v>0</v>
      </c>
      <c r="AA873" s="58">
        <v>0</v>
      </c>
      <c r="AB873" s="58">
        <v>0</v>
      </c>
      <c r="AC873" s="58">
        <v>5</v>
      </c>
      <c r="AD873" s="58">
        <v>0</v>
      </c>
      <c r="AE873" s="58">
        <v>0</v>
      </c>
      <c r="AF873" s="58">
        <v>0</v>
      </c>
      <c r="AG873" s="58" t="str">
        <f>VLOOKUP(BHRAF201920[[#This Row],[OrgID]],'Practice Panel'!$A$14:$F$129,4,FALSE)</f>
        <v>Redbridge</v>
      </c>
      <c r="AH873" s="58" t="str">
        <f>VLOOKUP(BHRAF201920[[#This Row],[OrgID]],'Practice Panel'!$A$14:$F$129,6,FALSE)</f>
        <v>Fairlop</v>
      </c>
    </row>
    <row r="874" spans="1:34">
      <c r="A874" s="1" t="s">
        <v>406</v>
      </c>
      <c r="B874" s="57">
        <v>44228</v>
      </c>
      <c r="C874" s="57">
        <v>44229</v>
      </c>
      <c r="D874" s="1" t="s">
        <v>318</v>
      </c>
      <c r="E874" s="58">
        <v>3141</v>
      </c>
      <c r="F874" s="58">
        <v>72</v>
      </c>
      <c r="G874" s="58">
        <v>71</v>
      </c>
      <c r="H874" s="1">
        <v>1</v>
      </c>
      <c r="I874" s="58">
        <v>0</v>
      </c>
      <c r="J874" s="58">
        <v>0</v>
      </c>
      <c r="K874" s="58">
        <v>0</v>
      </c>
      <c r="L874" s="58">
        <v>0</v>
      </c>
      <c r="M874" s="58">
        <v>0</v>
      </c>
      <c r="N874" s="58">
        <v>0</v>
      </c>
      <c r="O874" s="58">
        <v>0</v>
      </c>
      <c r="P874" s="58">
        <v>0</v>
      </c>
      <c r="Q874" s="58">
        <v>0</v>
      </c>
      <c r="R874" s="58">
        <v>0</v>
      </c>
      <c r="S874" s="58">
        <v>0</v>
      </c>
      <c r="T874" s="58">
        <v>0</v>
      </c>
      <c r="U874" s="58">
        <v>1</v>
      </c>
      <c r="V874" s="58">
        <v>0</v>
      </c>
      <c r="W874" s="58">
        <v>0</v>
      </c>
      <c r="X874" s="58">
        <v>0</v>
      </c>
      <c r="Y874" s="58">
        <v>0</v>
      </c>
      <c r="Z874" s="58">
        <v>0</v>
      </c>
      <c r="AA874" s="58">
        <v>0</v>
      </c>
      <c r="AB874" s="58">
        <v>0</v>
      </c>
      <c r="AC874" s="58">
        <v>7</v>
      </c>
      <c r="AD874" s="58">
        <v>0</v>
      </c>
      <c r="AE874" s="58">
        <v>0</v>
      </c>
      <c r="AF874" s="58">
        <v>0</v>
      </c>
      <c r="AG874" s="58" t="str">
        <f>VLOOKUP(BHRAF201920[[#This Row],[OrgID]],'Practice Panel'!$A$14:$F$129,4,FALSE)</f>
        <v>Redbridge</v>
      </c>
      <c r="AH874" s="58" t="str">
        <f>VLOOKUP(BHRAF201920[[#This Row],[OrgID]],'Practice Panel'!$A$14:$F$129,6,FALSE)</f>
        <v>Cranbrook</v>
      </c>
    </row>
    <row r="875" spans="1:34">
      <c r="A875" s="1" t="s">
        <v>406</v>
      </c>
      <c r="B875" s="57">
        <v>44228</v>
      </c>
      <c r="C875" s="57">
        <v>44229</v>
      </c>
      <c r="D875" s="1" t="s">
        <v>388</v>
      </c>
      <c r="E875" s="58">
        <v>7402</v>
      </c>
      <c r="F875" s="58">
        <v>48</v>
      </c>
      <c r="G875" s="58">
        <v>48</v>
      </c>
      <c r="H875" s="1">
        <v>0</v>
      </c>
      <c r="I875" s="58">
        <v>0</v>
      </c>
      <c r="J875" s="58">
        <v>0</v>
      </c>
      <c r="K875" s="58">
        <v>0</v>
      </c>
      <c r="L875" s="58">
        <v>0</v>
      </c>
      <c r="M875" s="58">
        <v>0</v>
      </c>
      <c r="N875" s="58">
        <v>0</v>
      </c>
      <c r="O875" s="58">
        <v>0</v>
      </c>
      <c r="P875" s="58">
        <v>0</v>
      </c>
      <c r="Q875" s="58">
        <v>0</v>
      </c>
      <c r="R875" s="58">
        <v>0</v>
      </c>
      <c r="S875" s="58">
        <v>0</v>
      </c>
      <c r="T875" s="58">
        <v>0</v>
      </c>
      <c r="U875" s="58">
        <v>5</v>
      </c>
      <c r="V875" s="58">
        <v>0</v>
      </c>
      <c r="W875" s="58">
        <v>0</v>
      </c>
      <c r="X875" s="58">
        <v>0</v>
      </c>
      <c r="Y875" s="58">
        <v>0</v>
      </c>
      <c r="Z875" s="58">
        <v>0</v>
      </c>
      <c r="AA875" s="58">
        <v>0</v>
      </c>
      <c r="AB875" s="58">
        <v>0</v>
      </c>
      <c r="AC875" s="58">
        <v>10</v>
      </c>
      <c r="AD875" s="58">
        <v>0</v>
      </c>
      <c r="AE875" s="58">
        <v>0</v>
      </c>
      <c r="AF875" s="58">
        <v>0</v>
      </c>
      <c r="AG875" s="58" t="str">
        <f>VLOOKUP(BHRAF201920[[#This Row],[OrgID]],'Practice Panel'!$A$14:$F$129,4,FALSE)</f>
        <v>Redbridge</v>
      </c>
      <c r="AH875" s="58" t="str">
        <f>VLOOKUP(BHRAF201920[[#This Row],[OrgID]],'Practice Panel'!$A$14:$F$129,6,FALSE)</f>
        <v>Loxford</v>
      </c>
    </row>
    <row r="876" spans="1:34">
      <c r="A876" s="1" t="s">
        <v>406</v>
      </c>
      <c r="B876" s="57">
        <v>44228</v>
      </c>
      <c r="C876" s="57">
        <v>44229</v>
      </c>
      <c r="D876" s="1" t="s">
        <v>70</v>
      </c>
      <c r="E876" s="58">
        <v>583</v>
      </c>
      <c r="F876" s="58">
        <v>161</v>
      </c>
      <c r="G876" s="58">
        <v>154</v>
      </c>
      <c r="H876" s="1">
        <v>7</v>
      </c>
      <c r="I876" s="58">
        <v>1</v>
      </c>
      <c r="J876" s="58">
        <v>0</v>
      </c>
      <c r="K876" s="58">
        <v>0</v>
      </c>
      <c r="L876" s="58">
        <v>0</v>
      </c>
      <c r="M876" s="58">
        <v>0</v>
      </c>
      <c r="N876" s="58">
        <v>0</v>
      </c>
      <c r="O876" s="58">
        <v>0</v>
      </c>
      <c r="P876" s="58">
        <v>0</v>
      </c>
      <c r="Q876" s="58">
        <v>0</v>
      </c>
      <c r="R876" s="58">
        <v>0</v>
      </c>
      <c r="S876" s="58">
        <v>0</v>
      </c>
      <c r="T876" s="58">
        <v>0</v>
      </c>
      <c r="U876" s="58">
        <v>1</v>
      </c>
      <c r="V876" s="58">
        <v>0</v>
      </c>
      <c r="W876" s="58">
        <v>0</v>
      </c>
      <c r="X876" s="58">
        <v>0</v>
      </c>
      <c r="Y876" s="58">
        <v>0</v>
      </c>
      <c r="Z876" s="58">
        <v>0</v>
      </c>
      <c r="AA876" s="58">
        <v>0</v>
      </c>
      <c r="AB876" s="58">
        <v>0</v>
      </c>
      <c r="AC876" s="58">
        <v>0</v>
      </c>
      <c r="AD876" s="58">
        <v>0</v>
      </c>
      <c r="AE876" s="58">
        <v>0</v>
      </c>
      <c r="AF876" s="58">
        <v>0</v>
      </c>
      <c r="AG876" s="58" t="str">
        <f>VLOOKUP(BHRAF201920[[#This Row],[OrgID]],'Practice Panel'!$A$14:$F$129,4,FALSE)</f>
        <v>Barking</v>
      </c>
      <c r="AH876" s="58" t="str">
        <f>VLOOKUP(BHRAF201920[[#This Row],[OrgID]],'Practice Panel'!$A$14:$F$129,6,FALSE)</f>
        <v>West One</v>
      </c>
    </row>
    <row r="877" spans="1:34">
      <c r="A877" s="1" t="s">
        <v>406</v>
      </c>
      <c r="B877" s="57">
        <v>44228</v>
      </c>
      <c r="C877" s="57">
        <v>44229</v>
      </c>
      <c r="D877" s="1" t="s">
        <v>264</v>
      </c>
      <c r="E877" s="58">
        <v>819</v>
      </c>
      <c r="F877" s="58">
        <v>21</v>
      </c>
      <c r="G877" s="58">
        <v>20</v>
      </c>
      <c r="H877" s="1">
        <v>1</v>
      </c>
      <c r="I877" s="58">
        <v>1</v>
      </c>
      <c r="J877" s="58">
        <v>0</v>
      </c>
      <c r="K877" s="58">
        <v>0</v>
      </c>
      <c r="L877" s="58">
        <v>0</v>
      </c>
      <c r="M877" s="58">
        <v>0</v>
      </c>
      <c r="N877" s="58">
        <v>0</v>
      </c>
      <c r="O877" s="58">
        <v>0</v>
      </c>
      <c r="P877" s="58">
        <v>0</v>
      </c>
      <c r="Q877" s="58">
        <v>0</v>
      </c>
      <c r="R877" s="58">
        <v>0</v>
      </c>
      <c r="S877" s="58">
        <v>0</v>
      </c>
      <c r="T877" s="58">
        <v>0</v>
      </c>
      <c r="U877" s="58">
        <v>2</v>
      </c>
      <c r="V877" s="58">
        <v>0</v>
      </c>
      <c r="W877" s="58">
        <v>0</v>
      </c>
      <c r="X877" s="58">
        <v>0</v>
      </c>
      <c r="Y877" s="58">
        <v>0</v>
      </c>
      <c r="Z877" s="58">
        <v>0</v>
      </c>
      <c r="AA877" s="58">
        <v>0</v>
      </c>
      <c r="AB877" s="58">
        <v>0</v>
      </c>
      <c r="AC877" s="58">
        <v>4</v>
      </c>
      <c r="AD877" s="58">
        <v>0</v>
      </c>
      <c r="AE877" s="58">
        <v>0</v>
      </c>
      <c r="AF877" s="58">
        <v>0</v>
      </c>
      <c r="AG877" s="58" t="str">
        <f>VLOOKUP(BHRAF201920[[#This Row],[OrgID]],'Practice Panel'!$A$14:$F$129,4,FALSE)</f>
        <v>Havering</v>
      </c>
      <c r="AH877" s="58" t="str">
        <f>VLOOKUP(BHRAF201920[[#This Row],[OrgID]],'Practice Panel'!$A$14:$F$129,6,FALSE)</f>
        <v>Havering North</v>
      </c>
    </row>
    <row r="878" spans="1:34">
      <c r="A878" s="1" t="s">
        <v>406</v>
      </c>
      <c r="B878" s="57">
        <v>44228</v>
      </c>
      <c r="C878" s="57">
        <v>44229</v>
      </c>
      <c r="D878" s="1" t="s">
        <v>262</v>
      </c>
      <c r="E878" s="58">
        <v>1587</v>
      </c>
      <c r="F878" s="58">
        <v>9</v>
      </c>
      <c r="G878" s="58">
        <v>9</v>
      </c>
      <c r="H878" s="1">
        <v>0</v>
      </c>
      <c r="I878" s="58">
        <v>0</v>
      </c>
      <c r="J878" s="58">
        <v>0</v>
      </c>
      <c r="K878" s="58">
        <v>0</v>
      </c>
      <c r="L878" s="58">
        <v>0</v>
      </c>
      <c r="M878" s="58">
        <v>0</v>
      </c>
      <c r="N878" s="58">
        <v>0</v>
      </c>
      <c r="O878" s="58">
        <v>0</v>
      </c>
      <c r="P878" s="58">
        <v>0</v>
      </c>
      <c r="Q878" s="58">
        <v>0</v>
      </c>
      <c r="R878" s="58">
        <v>0</v>
      </c>
      <c r="S878" s="58">
        <v>0</v>
      </c>
      <c r="T878" s="58">
        <v>0</v>
      </c>
      <c r="U878" s="58">
        <v>1</v>
      </c>
      <c r="V878" s="58">
        <v>0</v>
      </c>
      <c r="W878" s="58">
        <v>0</v>
      </c>
      <c r="X878" s="58">
        <v>0</v>
      </c>
      <c r="Y878" s="58">
        <v>0</v>
      </c>
      <c r="Z878" s="58">
        <v>0</v>
      </c>
      <c r="AA878" s="58">
        <v>0</v>
      </c>
      <c r="AB878" s="58">
        <v>0</v>
      </c>
      <c r="AC878" s="58">
        <v>4</v>
      </c>
      <c r="AD878" s="58">
        <v>0</v>
      </c>
      <c r="AE878" s="58">
        <v>0</v>
      </c>
      <c r="AF878" s="58">
        <v>0</v>
      </c>
      <c r="AG878" s="58" t="str">
        <f>VLOOKUP(BHRAF201920[[#This Row],[OrgID]],'Practice Panel'!$A$14:$F$129,4,FALSE)</f>
        <v>Havering</v>
      </c>
      <c r="AH878" s="58" t="str">
        <f>VLOOKUP(BHRAF201920[[#This Row],[OrgID]],'Practice Panel'!$A$14:$F$129,6,FALSE)</f>
        <v>Havering North</v>
      </c>
    </row>
    <row r="879" spans="1:34">
      <c r="A879" s="1" t="s">
        <v>406</v>
      </c>
      <c r="B879" s="57">
        <v>44228</v>
      </c>
      <c r="C879" s="57">
        <v>44229</v>
      </c>
      <c r="D879" s="1" t="s">
        <v>246</v>
      </c>
      <c r="E879" s="58">
        <v>2548</v>
      </c>
      <c r="F879" s="58">
        <v>82</v>
      </c>
      <c r="G879" s="58">
        <v>82</v>
      </c>
      <c r="H879" s="1">
        <v>0</v>
      </c>
      <c r="I879" s="58">
        <v>0</v>
      </c>
      <c r="J879" s="58">
        <v>0</v>
      </c>
      <c r="K879" s="58">
        <v>0</v>
      </c>
      <c r="L879" s="58">
        <v>0</v>
      </c>
      <c r="M879" s="58">
        <v>0</v>
      </c>
      <c r="N879" s="58">
        <v>0</v>
      </c>
      <c r="O879" s="58">
        <v>0</v>
      </c>
      <c r="P879" s="58">
        <v>0</v>
      </c>
      <c r="Q879" s="58">
        <v>0</v>
      </c>
      <c r="R879" s="58">
        <v>0</v>
      </c>
      <c r="S879" s="58">
        <v>0</v>
      </c>
      <c r="T879" s="58">
        <v>0</v>
      </c>
      <c r="U879" s="58">
        <v>2</v>
      </c>
      <c r="V879" s="58">
        <v>0</v>
      </c>
      <c r="W879" s="58">
        <v>0</v>
      </c>
      <c r="X879" s="58">
        <v>0</v>
      </c>
      <c r="Y879" s="58">
        <v>0</v>
      </c>
      <c r="Z879" s="58">
        <v>0</v>
      </c>
      <c r="AA879" s="58">
        <v>0</v>
      </c>
      <c r="AB879" s="58">
        <v>0</v>
      </c>
      <c r="AC879" s="58">
        <v>9</v>
      </c>
      <c r="AD879" s="58">
        <v>0</v>
      </c>
      <c r="AE879" s="58">
        <v>0</v>
      </c>
      <c r="AF879" s="58">
        <v>0</v>
      </c>
      <c r="AG879" s="58" t="str">
        <f>VLOOKUP(BHRAF201920[[#This Row],[OrgID]],'Practice Panel'!$A$14:$F$129,4,FALSE)</f>
        <v>Havering</v>
      </c>
      <c r="AH879" s="58" t="str">
        <f>VLOOKUP(BHRAF201920[[#This Row],[OrgID]],'Practice Panel'!$A$14:$F$129,6,FALSE)</f>
        <v>Havering Crest</v>
      </c>
    </row>
    <row r="880" spans="1:34">
      <c r="A880" s="1" t="s">
        <v>406</v>
      </c>
      <c r="B880" s="57">
        <v>44228</v>
      </c>
      <c r="C880" s="57">
        <v>44229</v>
      </c>
      <c r="D880" s="1" t="s">
        <v>44</v>
      </c>
      <c r="E880" s="58">
        <v>1914</v>
      </c>
      <c r="F880" s="58">
        <v>29</v>
      </c>
      <c r="G880" s="58">
        <v>29</v>
      </c>
      <c r="H880" s="1">
        <v>0</v>
      </c>
      <c r="I880" s="58">
        <v>0</v>
      </c>
      <c r="J880" s="58">
        <v>0</v>
      </c>
      <c r="K880" s="58">
        <v>0</v>
      </c>
      <c r="L880" s="58">
        <v>0</v>
      </c>
      <c r="M880" s="58">
        <v>0</v>
      </c>
      <c r="N880" s="58">
        <v>0</v>
      </c>
      <c r="O880" s="58">
        <v>0</v>
      </c>
      <c r="P880" s="58">
        <v>0</v>
      </c>
      <c r="Q880" s="58">
        <v>0</v>
      </c>
      <c r="R880" s="58">
        <v>0</v>
      </c>
      <c r="S880" s="58">
        <v>0</v>
      </c>
      <c r="T880" s="58">
        <v>0</v>
      </c>
      <c r="U880" s="58">
        <v>1</v>
      </c>
      <c r="V880" s="58">
        <v>0</v>
      </c>
      <c r="W880" s="58">
        <v>0</v>
      </c>
      <c r="X880" s="58">
        <v>0</v>
      </c>
      <c r="Y880" s="58">
        <v>0</v>
      </c>
      <c r="Z880" s="58">
        <v>0</v>
      </c>
      <c r="AA880" s="58">
        <v>0</v>
      </c>
      <c r="AB880" s="58">
        <v>0</v>
      </c>
      <c r="AC880" s="58">
        <v>9</v>
      </c>
      <c r="AD880" s="58">
        <v>0</v>
      </c>
      <c r="AE880" s="58">
        <v>0</v>
      </c>
      <c r="AF880" s="58">
        <v>0</v>
      </c>
      <c r="AG880" s="58" t="str">
        <f>VLOOKUP(BHRAF201920[[#This Row],[OrgID]],'Practice Panel'!$A$14:$F$129,4,FALSE)</f>
        <v>Barking</v>
      </c>
      <c r="AH880" s="58" t="str">
        <f>VLOOKUP(BHRAF201920[[#This Row],[OrgID]],'Practice Panel'!$A$14:$F$129,6,FALSE)</f>
        <v>East One</v>
      </c>
    </row>
    <row r="881" spans="1:34">
      <c r="A881" s="1" t="s">
        <v>406</v>
      </c>
      <c r="B881" s="57">
        <v>44228</v>
      </c>
      <c r="C881" s="57">
        <v>44229</v>
      </c>
      <c r="D881" s="1" t="s">
        <v>386</v>
      </c>
      <c r="E881" s="58">
        <v>5316</v>
      </c>
      <c r="F881" s="58">
        <v>40</v>
      </c>
      <c r="G881" s="58">
        <v>40</v>
      </c>
      <c r="H881" s="1">
        <v>0</v>
      </c>
      <c r="I881" s="58">
        <v>0</v>
      </c>
      <c r="J881" s="58">
        <v>0</v>
      </c>
      <c r="K881" s="58">
        <v>0</v>
      </c>
      <c r="L881" s="58">
        <v>0</v>
      </c>
      <c r="M881" s="58">
        <v>0</v>
      </c>
      <c r="N881" s="58">
        <v>0</v>
      </c>
      <c r="O881" s="58">
        <v>0</v>
      </c>
      <c r="P881" s="58">
        <v>0</v>
      </c>
      <c r="Q881" s="58">
        <v>0</v>
      </c>
      <c r="R881" s="58">
        <v>0</v>
      </c>
      <c r="S881" s="58">
        <v>0</v>
      </c>
      <c r="T881" s="58">
        <v>0</v>
      </c>
      <c r="U881" s="58">
        <v>2</v>
      </c>
      <c r="V881" s="58">
        <v>0</v>
      </c>
      <c r="W881" s="58">
        <v>0</v>
      </c>
      <c r="X881" s="58">
        <v>0</v>
      </c>
      <c r="Y881" s="58">
        <v>0</v>
      </c>
      <c r="Z881" s="58">
        <v>0</v>
      </c>
      <c r="AA881" s="58">
        <v>0</v>
      </c>
      <c r="AB881" s="58">
        <v>0</v>
      </c>
      <c r="AC881" s="58">
        <v>14</v>
      </c>
      <c r="AD881" s="58">
        <v>0</v>
      </c>
      <c r="AE881" s="58">
        <v>0</v>
      </c>
      <c r="AF881" s="58">
        <v>0</v>
      </c>
      <c r="AG881" s="58" t="str">
        <f>VLOOKUP(BHRAF201920[[#This Row],[OrgID]],'Practice Panel'!$A$14:$F$129,4,FALSE)</f>
        <v>Redbridge</v>
      </c>
      <c r="AH881" s="58" t="str">
        <f>VLOOKUP(BHRAF201920[[#This Row],[OrgID]],'Practice Panel'!$A$14:$F$129,6,FALSE)</f>
        <v>Loxford</v>
      </c>
    </row>
    <row r="882" spans="1:34">
      <c r="A882" s="1" t="s">
        <v>406</v>
      </c>
      <c r="B882" s="57">
        <v>44228</v>
      </c>
      <c r="C882" s="57">
        <v>44229</v>
      </c>
      <c r="D882" s="1" t="s">
        <v>240</v>
      </c>
      <c r="E882" s="58">
        <v>2373</v>
      </c>
      <c r="F882" s="58">
        <v>90</v>
      </c>
      <c r="G882" s="58">
        <v>89</v>
      </c>
      <c r="H882" s="1">
        <v>1</v>
      </c>
      <c r="I882" s="58">
        <v>1</v>
      </c>
      <c r="J882" s="58">
        <v>0</v>
      </c>
      <c r="K882" s="58">
        <v>0</v>
      </c>
      <c r="L882" s="58">
        <v>0</v>
      </c>
      <c r="M882" s="58">
        <v>0</v>
      </c>
      <c r="N882" s="58">
        <v>0</v>
      </c>
      <c r="O882" s="58">
        <v>0</v>
      </c>
      <c r="P882" s="58">
        <v>0</v>
      </c>
      <c r="Q882" s="58">
        <v>0</v>
      </c>
      <c r="R882" s="58">
        <v>0</v>
      </c>
      <c r="S882" s="58">
        <v>0</v>
      </c>
      <c r="T882" s="58">
        <v>0</v>
      </c>
      <c r="U882" s="58">
        <v>0</v>
      </c>
      <c r="V882" s="58">
        <v>0</v>
      </c>
      <c r="W882" s="58">
        <v>0</v>
      </c>
      <c r="X882" s="58">
        <v>0</v>
      </c>
      <c r="Y882" s="58">
        <v>0</v>
      </c>
      <c r="Z882" s="58">
        <v>0</v>
      </c>
      <c r="AA882" s="58">
        <v>0</v>
      </c>
      <c r="AB882" s="58">
        <v>0</v>
      </c>
      <c r="AC882" s="58">
        <v>7</v>
      </c>
      <c r="AD882" s="58">
        <v>0</v>
      </c>
      <c r="AE882" s="58">
        <v>0</v>
      </c>
      <c r="AF882" s="58">
        <v>0</v>
      </c>
      <c r="AG882" s="58" t="str">
        <f>VLOOKUP(BHRAF201920[[#This Row],[OrgID]],'Practice Panel'!$A$14:$F$129,4,FALSE)</f>
        <v>Havering</v>
      </c>
      <c r="AH882" s="58" t="str">
        <f>VLOOKUP(BHRAF201920[[#This Row],[OrgID]],'Practice Panel'!$A$14:$F$129,6,FALSE)</f>
        <v>Havering Crest</v>
      </c>
    </row>
    <row r="883" spans="1:34">
      <c r="A883" s="1" t="s">
        <v>406</v>
      </c>
      <c r="B883" s="57">
        <v>44228</v>
      </c>
      <c r="C883" s="57">
        <v>44229</v>
      </c>
      <c r="D883" s="1" t="s">
        <v>79</v>
      </c>
      <c r="E883" s="58">
        <v>2699</v>
      </c>
      <c r="F883" s="58">
        <v>18</v>
      </c>
      <c r="G883" s="58">
        <v>17</v>
      </c>
      <c r="H883" s="1">
        <v>1</v>
      </c>
      <c r="I883" s="58">
        <v>0</v>
      </c>
      <c r="J883" s="58">
        <v>0</v>
      </c>
      <c r="K883" s="58">
        <v>0</v>
      </c>
      <c r="L883" s="58">
        <v>0</v>
      </c>
      <c r="M883" s="58">
        <v>0</v>
      </c>
      <c r="N883" s="58">
        <v>0</v>
      </c>
      <c r="O883" s="58">
        <v>0</v>
      </c>
      <c r="P883" s="58">
        <v>0</v>
      </c>
      <c r="Q883" s="58">
        <v>0</v>
      </c>
      <c r="R883" s="58">
        <v>0</v>
      </c>
      <c r="S883" s="58">
        <v>0</v>
      </c>
      <c r="T883" s="58">
        <v>0</v>
      </c>
      <c r="U883" s="58">
        <v>0</v>
      </c>
      <c r="V883" s="58">
        <v>0</v>
      </c>
      <c r="W883" s="58">
        <v>0</v>
      </c>
      <c r="X883" s="58">
        <v>0</v>
      </c>
      <c r="Y883" s="58">
        <v>0</v>
      </c>
      <c r="Z883" s="58">
        <v>0</v>
      </c>
      <c r="AA883" s="58">
        <v>0</v>
      </c>
      <c r="AB883" s="58">
        <v>0</v>
      </c>
      <c r="AC883" s="58">
        <v>15</v>
      </c>
      <c r="AD883" s="58">
        <v>0</v>
      </c>
      <c r="AE883" s="58">
        <v>0</v>
      </c>
      <c r="AF883" s="58">
        <v>0</v>
      </c>
      <c r="AG883" s="58" t="str">
        <f>VLOOKUP(BHRAF201920[[#This Row],[OrgID]],'Practice Panel'!$A$14:$F$129,4,FALSE)</f>
        <v>Barking</v>
      </c>
      <c r="AH883" s="58" t="str">
        <f>VLOOKUP(BHRAF201920[[#This Row],[OrgID]],'Practice Panel'!$A$14:$F$129,6,FALSE)</f>
        <v>North</v>
      </c>
    </row>
    <row r="884" spans="1:34">
      <c r="A884" s="1" t="s">
        <v>406</v>
      </c>
      <c r="B884" s="57">
        <v>44228</v>
      </c>
      <c r="C884" s="57">
        <v>44229</v>
      </c>
      <c r="D884" s="1" t="s">
        <v>57</v>
      </c>
      <c r="E884" s="58">
        <v>2134</v>
      </c>
      <c r="F884" s="58">
        <v>16</v>
      </c>
      <c r="G884" s="58">
        <v>14</v>
      </c>
      <c r="H884" s="1">
        <v>2</v>
      </c>
      <c r="I884" s="58">
        <v>0</v>
      </c>
      <c r="J884" s="58">
        <v>0</v>
      </c>
      <c r="K884" s="58">
        <v>0</v>
      </c>
      <c r="L884" s="58">
        <v>0</v>
      </c>
      <c r="M884" s="58">
        <v>0</v>
      </c>
      <c r="N884" s="58">
        <v>0</v>
      </c>
      <c r="O884" s="58">
        <v>0</v>
      </c>
      <c r="P884" s="58">
        <v>0</v>
      </c>
      <c r="Q884" s="58">
        <v>0</v>
      </c>
      <c r="R884" s="58">
        <v>0</v>
      </c>
      <c r="S884" s="58">
        <v>0</v>
      </c>
      <c r="T884" s="58">
        <v>0</v>
      </c>
      <c r="U884" s="58">
        <v>0</v>
      </c>
      <c r="V884" s="58">
        <v>0</v>
      </c>
      <c r="W884" s="58">
        <v>0</v>
      </c>
      <c r="X884" s="58">
        <v>0</v>
      </c>
      <c r="Y884" s="58">
        <v>0</v>
      </c>
      <c r="Z884" s="58">
        <v>0</v>
      </c>
      <c r="AA884" s="58">
        <v>0</v>
      </c>
      <c r="AB884" s="58">
        <v>0</v>
      </c>
      <c r="AC884" s="58">
        <v>4</v>
      </c>
      <c r="AD884" s="58">
        <v>0</v>
      </c>
      <c r="AE884" s="58">
        <v>0</v>
      </c>
      <c r="AF884" s="58">
        <v>0</v>
      </c>
      <c r="AG884" s="58" t="str">
        <f>VLOOKUP(BHRAF201920[[#This Row],[OrgID]],'Practice Panel'!$A$14:$F$129,4,FALSE)</f>
        <v>Barking</v>
      </c>
      <c r="AH884" s="58" t="str">
        <f>VLOOKUP(BHRAF201920[[#This Row],[OrgID]],'Practice Panel'!$A$14:$F$129,6,FALSE)</f>
        <v>East</v>
      </c>
    </row>
    <row r="885" spans="1:34">
      <c r="A885" s="1" t="s">
        <v>406</v>
      </c>
      <c r="B885" s="57">
        <v>44228</v>
      </c>
      <c r="C885" s="57">
        <v>44229</v>
      </c>
      <c r="D885" s="1" t="s">
        <v>60</v>
      </c>
      <c r="E885" s="58">
        <v>5153</v>
      </c>
      <c r="F885" s="58">
        <v>89</v>
      </c>
      <c r="G885" s="58">
        <v>84</v>
      </c>
      <c r="H885" s="1">
        <v>5</v>
      </c>
      <c r="I885" s="58">
        <v>0</v>
      </c>
      <c r="J885" s="58">
        <v>0</v>
      </c>
      <c r="K885" s="58">
        <v>0</v>
      </c>
      <c r="L885" s="58">
        <v>0</v>
      </c>
      <c r="M885" s="58">
        <v>0</v>
      </c>
      <c r="N885" s="58">
        <v>0</v>
      </c>
      <c r="O885" s="58">
        <v>0</v>
      </c>
      <c r="P885" s="58">
        <v>0</v>
      </c>
      <c r="Q885" s="58">
        <v>0</v>
      </c>
      <c r="R885" s="58">
        <v>0</v>
      </c>
      <c r="S885" s="58">
        <v>0</v>
      </c>
      <c r="T885" s="58">
        <v>0</v>
      </c>
      <c r="U885" s="58">
        <v>0</v>
      </c>
      <c r="V885" s="58">
        <v>0</v>
      </c>
      <c r="W885" s="58">
        <v>0</v>
      </c>
      <c r="X885" s="58">
        <v>0</v>
      </c>
      <c r="Y885" s="58">
        <v>0</v>
      </c>
      <c r="Z885" s="58">
        <v>0</v>
      </c>
      <c r="AA885" s="58">
        <v>0</v>
      </c>
      <c r="AB885" s="58">
        <v>0</v>
      </c>
      <c r="AC885" s="58">
        <v>8</v>
      </c>
      <c r="AD885" s="58">
        <v>0</v>
      </c>
      <c r="AE885" s="58">
        <v>0</v>
      </c>
      <c r="AF885" s="58">
        <v>0</v>
      </c>
      <c r="AG885" s="58" t="str">
        <f>VLOOKUP(BHRAF201920[[#This Row],[OrgID]],'Practice Panel'!$A$14:$F$129,4,FALSE)</f>
        <v>Barking</v>
      </c>
      <c r="AH885" s="58" t="str">
        <f>VLOOKUP(BHRAF201920[[#This Row],[OrgID]],'Practice Panel'!$A$14:$F$129,6,FALSE)</f>
        <v>West One</v>
      </c>
    </row>
    <row r="886" spans="1:34">
      <c r="A886" s="1" t="s">
        <v>406</v>
      </c>
      <c r="B886" s="57">
        <v>44228</v>
      </c>
      <c r="C886" s="57">
        <v>44229</v>
      </c>
      <c r="D886" s="1" t="s">
        <v>77</v>
      </c>
      <c r="E886" s="58">
        <v>1955</v>
      </c>
      <c r="F886" s="58">
        <v>7</v>
      </c>
      <c r="G886" s="58">
        <v>6</v>
      </c>
      <c r="H886" s="1">
        <v>1</v>
      </c>
      <c r="I886" s="58">
        <v>0</v>
      </c>
      <c r="J886" s="58">
        <v>0</v>
      </c>
      <c r="K886" s="58">
        <v>0</v>
      </c>
      <c r="L886" s="58">
        <v>0</v>
      </c>
      <c r="M886" s="58">
        <v>0</v>
      </c>
      <c r="N886" s="58">
        <v>0</v>
      </c>
      <c r="O886" s="58">
        <v>0</v>
      </c>
      <c r="P886" s="58">
        <v>0</v>
      </c>
      <c r="Q886" s="58">
        <v>0</v>
      </c>
      <c r="R886" s="58">
        <v>0</v>
      </c>
      <c r="S886" s="58">
        <v>0</v>
      </c>
      <c r="T886" s="58">
        <v>0</v>
      </c>
      <c r="U886" s="58">
        <v>0</v>
      </c>
      <c r="V886" s="58">
        <v>0</v>
      </c>
      <c r="W886" s="58">
        <v>0</v>
      </c>
      <c r="X886" s="58">
        <v>0</v>
      </c>
      <c r="Y886" s="58">
        <v>0</v>
      </c>
      <c r="Z886" s="58">
        <v>0</v>
      </c>
      <c r="AA886" s="58">
        <v>0</v>
      </c>
      <c r="AB886" s="58">
        <v>0</v>
      </c>
      <c r="AC886" s="58">
        <v>3</v>
      </c>
      <c r="AD886" s="58">
        <v>0</v>
      </c>
      <c r="AE886" s="58">
        <v>0</v>
      </c>
      <c r="AF886" s="58">
        <v>0</v>
      </c>
      <c r="AG886" s="58" t="str">
        <f>VLOOKUP(BHRAF201920[[#This Row],[OrgID]],'Practice Panel'!$A$14:$F$129,4,FALSE)</f>
        <v>Barking</v>
      </c>
      <c r="AH886" s="58" t="str">
        <f>VLOOKUP(BHRAF201920[[#This Row],[OrgID]],'Practice Panel'!$A$14:$F$129,6,FALSE)</f>
        <v>North</v>
      </c>
    </row>
    <row r="887" spans="1:34">
      <c r="A887" s="1" t="s">
        <v>406</v>
      </c>
      <c r="B887" s="57">
        <v>44228</v>
      </c>
      <c r="C887" s="57">
        <v>44229</v>
      </c>
      <c r="D887" s="1" t="s">
        <v>72</v>
      </c>
      <c r="E887" s="58">
        <v>2398</v>
      </c>
      <c r="F887" s="58">
        <v>42</v>
      </c>
      <c r="G887" s="58">
        <v>41</v>
      </c>
      <c r="H887" s="1">
        <v>1</v>
      </c>
      <c r="I887" s="58">
        <v>0</v>
      </c>
      <c r="J887" s="58">
        <v>0</v>
      </c>
      <c r="K887" s="58">
        <v>0</v>
      </c>
      <c r="L887" s="58">
        <v>0</v>
      </c>
      <c r="M887" s="58">
        <v>0</v>
      </c>
      <c r="N887" s="58">
        <v>0</v>
      </c>
      <c r="O887" s="58">
        <v>0</v>
      </c>
      <c r="P887" s="58">
        <v>0</v>
      </c>
      <c r="Q887" s="58">
        <v>0</v>
      </c>
      <c r="R887" s="58">
        <v>0</v>
      </c>
      <c r="S887" s="58">
        <v>0</v>
      </c>
      <c r="T887" s="58">
        <v>0</v>
      </c>
      <c r="U887" s="58">
        <v>0</v>
      </c>
      <c r="V887" s="58">
        <v>0</v>
      </c>
      <c r="W887" s="58">
        <v>0</v>
      </c>
      <c r="X887" s="58">
        <v>0</v>
      </c>
      <c r="Y887" s="58">
        <v>0</v>
      </c>
      <c r="Z887" s="58">
        <v>0</v>
      </c>
      <c r="AA887" s="58">
        <v>0</v>
      </c>
      <c r="AB887" s="58">
        <v>0</v>
      </c>
      <c r="AC887" s="58">
        <v>8</v>
      </c>
      <c r="AD887" s="58">
        <v>0</v>
      </c>
      <c r="AE887" s="58">
        <v>0</v>
      </c>
      <c r="AF887" s="58">
        <v>0</v>
      </c>
      <c r="AG887" s="58" t="str">
        <f>VLOOKUP(BHRAF201920[[#This Row],[OrgID]],'Practice Panel'!$A$14:$F$129,4,FALSE)</f>
        <v>Barking</v>
      </c>
      <c r="AH887" s="58" t="str">
        <f>VLOOKUP(BHRAF201920[[#This Row],[OrgID]],'Practice Panel'!$A$14:$F$129,6,FALSE)</f>
        <v>West One</v>
      </c>
    </row>
    <row r="888" spans="1:34">
      <c r="A888" s="1" t="s">
        <v>406</v>
      </c>
      <c r="B888" s="57">
        <v>44228</v>
      </c>
      <c r="C888" s="57">
        <v>44229</v>
      </c>
      <c r="D888" s="1" t="s">
        <v>372</v>
      </c>
      <c r="E888" s="58">
        <v>2080</v>
      </c>
      <c r="F888" s="58">
        <v>84</v>
      </c>
      <c r="G888" s="58">
        <v>83</v>
      </c>
      <c r="H888" s="1">
        <v>1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8">
        <v>0</v>
      </c>
      <c r="Z888" s="58">
        <v>0</v>
      </c>
      <c r="AA888" s="58">
        <v>0</v>
      </c>
      <c r="AB888" s="58">
        <v>0</v>
      </c>
      <c r="AC888" s="58">
        <v>11</v>
      </c>
      <c r="AD888" s="58">
        <v>0</v>
      </c>
      <c r="AE888" s="58">
        <v>0</v>
      </c>
      <c r="AF888" s="58">
        <v>0</v>
      </c>
      <c r="AG888" s="58" t="str">
        <f>VLOOKUP(BHRAF201920[[#This Row],[OrgID]],'Practice Panel'!$A$14:$F$129,4,FALSE)</f>
        <v>Redbridge</v>
      </c>
      <c r="AH888" s="58" t="str">
        <f>VLOOKUP(BHRAF201920[[#This Row],[OrgID]],'Practice Panel'!$A$14:$F$129,6,FALSE)</f>
        <v>Wanstead &amp; Woodford</v>
      </c>
    </row>
    <row r="889" spans="1:34">
      <c r="A889" s="1" t="s">
        <v>406</v>
      </c>
      <c r="B889" s="57">
        <v>44228</v>
      </c>
      <c r="C889" s="57">
        <v>44229</v>
      </c>
      <c r="D889" s="1" t="s">
        <v>382</v>
      </c>
      <c r="E889" s="58">
        <v>533</v>
      </c>
      <c r="F889" s="58">
        <v>3</v>
      </c>
      <c r="G889" s="58">
        <v>2</v>
      </c>
      <c r="H889" s="1">
        <v>1</v>
      </c>
      <c r="I889" s="58">
        <v>0</v>
      </c>
      <c r="J889" s="58">
        <v>0</v>
      </c>
      <c r="K889" s="58">
        <v>0</v>
      </c>
      <c r="L889" s="58">
        <v>0</v>
      </c>
      <c r="M889" s="58">
        <v>0</v>
      </c>
      <c r="N889" s="58">
        <v>0</v>
      </c>
      <c r="O889" s="58">
        <v>0</v>
      </c>
      <c r="P889" s="58">
        <v>0</v>
      </c>
      <c r="Q889" s="58">
        <v>0</v>
      </c>
      <c r="R889" s="58">
        <v>0</v>
      </c>
      <c r="S889" s="58">
        <v>0</v>
      </c>
      <c r="T889" s="58">
        <v>0</v>
      </c>
      <c r="U889" s="58">
        <v>0</v>
      </c>
      <c r="V889" s="58">
        <v>0</v>
      </c>
      <c r="W889" s="58">
        <v>0</v>
      </c>
      <c r="X889" s="58">
        <v>0</v>
      </c>
      <c r="Y889" s="58">
        <v>0</v>
      </c>
      <c r="Z889" s="58">
        <v>0</v>
      </c>
      <c r="AA889" s="58">
        <v>0</v>
      </c>
      <c r="AB889" s="58">
        <v>0</v>
      </c>
      <c r="AC889" s="58">
        <v>2</v>
      </c>
      <c r="AD889" s="58">
        <v>0</v>
      </c>
      <c r="AE889" s="58">
        <v>0</v>
      </c>
      <c r="AF889" s="58">
        <v>0</v>
      </c>
      <c r="AG889" s="58" t="str">
        <f>VLOOKUP(BHRAF201920[[#This Row],[OrgID]],'Practice Panel'!$A$14:$F$129,4,FALSE)</f>
        <v>Redbridge</v>
      </c>
      <c r="AH889" s="58" t="str">
        <f>VLOOKUP(BHRAF201920[[#This Row],[OrgID]],'Practice Panel'!$A$14:$F$129,6,FALSE)</f>
        <v>Wanstead &amp; Woodford</v>
      </c>
    </row>
    <row r="890" spans="1:34">
      <c r="A890" s="1" t="s">
        <v>406</v>
      </c>
      <c r="B890" s="57">
        <v>44228</v>
      </c>
      <c r="C890" s="57">
        <v>44229</v>
      </c>
      <c r="D890" s="1" t="s">
        <v>96</v>
      </c>
      <c r="E890" s="58">
        <v>1467</v>
      </c>
      <c r="F890" s="58">
        <v>106</v>
      </c>
      <c r="G890" s="58">
        <v>103</v>
      </c>
      <c r="H890" s="1">
        <v>3</v>
      </c>
      <c r="I890" s="58">
        <v>1</v>
      </c>
      <c r="J890" s="58">
        <v>0</v>
      </c>
      <c r="K890" s="58">
        <v>0</v>
      </c>
      <c r="L890" s="58">
        <v>0</v>
      </c>
      <c r="M890" s="58">
        <v>0</v>
      </c>
      <c r="N890" s="58">
        <v>0</v>
      </c>
      <c r="O890" s="58">
        <v>0</v>
      </c>
      <c r="P890" s="58">
        <v>0</v>
      </c>
      <c r="Q890" s="58">
        <v>0</v>
      </c>
      <c r="R890" s="58">
        <v>0</v>
      </c>
      <c r="S890" s="58">
        <v>0</v>
      </c>
      <c r="T890" s="58">
        <v>0</v>
      </c>
      <c r="U890" s="58">
        <v>0</v>
      </c>
      <c r="V890" s="58">
        <v>0</v>
      </c>
      <c r="W890" s="58">
        <v>0</v>
      </c>
      <c r="X890" s="58">
        <v>0</v>
      </c>
      <c r="Y890" s="58">
        <v>0</v>
      </c>
      <c r="Z890" s="58">
        <v>0</v>
      </c>
      <c r="AA890" s="58">
        <v>0</v>
      </c>
      <c r="AB890" s="58">
        <v>0</v>
      </c>
      <c r="AC890" s="58">
        <v>4</v>
      </c>
      <c r="AD890" s="58">
        <v>0</v>
      </c>
      <c r="AE890" s="58">
        <v>0</v>
      </c>
      <c r="AF890" s="58">
        <v>0</v>
      </c>
      <c r="AG890" s="58" t="str">
        <f>VLOOKUP(BHRAF201920[[#This Row],[OrgID]],'Practice Panel'!$A$14:$F$129,4,FALSE)</f>
        <v>Barking</v>
      </c>
      <c r="AH890" s="58" t="str">
        <f>VLOOKUP(BHRAF201920[[#This Row],[OrgID]],'Practice Panel'!$A$14:$F$129,6,FALSE)</f>
        <v>Central</v>
      </c>
    </row>
    <row r="891" spans="1:34">
      <c r="A891" s="1" t="s">
        <v>406</v>
      </c>
      <c r="B891" s="57">
        <v>44228</v>
      </c>
      <c r="C891" s="57">
        <v>44229</v>
      </c>
      <c r="D891" s="1" t="s">
        <v>346</v>
      </c>
      <c r="E891" s="58">
        <v>2545</v>
      </c>
      <c r="F891" s="58">
        <v>26</v>
      </c>
      <c r="G891" s="58">
        <v>25</v>
      </c>
      <c r="H891" s="1">
        <v>1</v>
      </c>
      <c r="I891" s="58">
        <v>1</v>
      </c>
      <c r="J891" s="58">
        <v>0</v>
      </c>
      <c r="K891" s="58">
        <v>0</v>
      </c>
      <c r="L891" s="58">
        <v>0</v>
      </c>
      <c r="M891" s="58">
        <v>0</v>
      </c>
      <c r="N891" s="58">
        <v>0</v>
      </c>
      <c r="O891" s="58">
        <v>0</v>
      </c>
      <c r="P891" s="58">
        <v>0</v>
      </c>
      <c r="Q891" s="58">
        <v>0</v>
      </c>
      <c r="R891" s="58">
        <v>0</v>
      </c>
      <c r="S891" s="58">
        <v>0</v>
      </c>
      <c r="T891" s="58">
        <v>0</v>
      </c>
      <c r="U891" s="58">
        <v>0</v>
      </c>
      <c r="V891" s="58">
        <v>0</v>
      </c>
      <c r="W891" s="58">
        <v>0</v>
      </c>
      <c r="X891" s="58">
        <v>0</v>
      </c>
      <c r="Y891" s="58">
        <v>0</v>
      </c>
      <c r="Z891" s="58">
        <v>0</v>
      </c>
      <c r="AA891" s="58">
        <v>0</v>
      </c>
      <c r="AB891" s="58">
        <v>0</v>
      </c>
      <c r="AC891" s="58">
        <v>21</v>
      </c>
      <c r="AD891" s="58">
        <v>0</v>
      </c>
      <c r="AE891" s="58">
        <v>0</v>
      </c>
      <c r="AF891" s="58">
        <v>0</v>
      </c>
      <c r="AG891" s="58" t="str">
        <f>VLOOKUP(BHRAF201920[[#This Row],[OrgID]],'Practice Panel'!$A$14:$F$129,4,FALSE)</f>
        <v>Redbridge</v>
      </c>
      <c r="AH891" s="58" t="str">
        <f>VLOOKUP(BHRAF201920[[#This Row],[OrgID]],'Practice Panel'!$A$14:$F$129,6,FALSE)</f>
        <v>Fairlop</v>
      </c>
    </row>
    <row r="892" spans="1:34">
      <c r="A892" s="1" t="s">
        <v>406</v>
      </c>
      <c r="B892" s="57">
        <v>44228</v>
      </c>
      <c r="C892" s="57">
        <v>44229</v>
      </c>
      <c r="D892" s="1" t="s">
        <v>274</v>
      </c>
      <c r="E892" s="58">
        <v>1776</v>
      </c>
      <c r="F892" s="58">
        <v>1</v>
      </c>
      <c r="G892" s="58">
        <v>1</v>
      </c>
      <c r="H892" s="1">
        <v>0</v>
      </c>
      <c r="I892" s="58">
        <v>0</v>
      </c>
      <c r="J892" s="58">
        <v>0</v>
      </c>
      <c r="K892" s="58">
        <v>0</v>
      </c>
      <c r="L892" s="58">
        <v>0</v>
      </c>
      <c r="M892" s="58">
        <v>0</v>
      </c>
      <c r="N892" s="58">
        <v>0</v>
      </c>
      <c r="O892" s="58">
        <v>0</v>
      </c>
      <c r="P892" s="58">
        <v>0</v>
      </c>
      <c r="Q892" s="58">
        <v>0</v>
      </c>
      <c r="R892" s="58">
        <v>0</v>
      </c>
      <c r="S892" s="58">
        <v>0</v>
      </c>
      <c r="T892" s="58">
        <v>0</v>
      </c>
      <c r="U892" s="58">
        <v>0</v>
      </c>
      <c r="V892" s="58">
        <v>0</v>
      </c>
      <c r="W892" s="58">
        <v>0</v>
      </c>
      <c r="X892" s="58">
        <v>0</v>
      </c>
      <c r="Y892" s="58">
        <v>0</v>
      </c>
      <c r="Z892" s="58">
        <v>0</v>
      </c>
      <c r="AA892" s="58">
        <v>0</v>
      </c>
      <c r="AB892" s="58">
        <v>0</v>
      </c>
      <c r="AC892" s="58">
        <v>8</v>
      </c>
      <c r="AD892" s="58">
        <v>0</v>
      </c>
      <c r="AE892" s="58">
        <v>0</v>
      </c>
      <c r="AF892" s="58">
        <v>0</v>
      </c>
      <c r="AG892" s="58" t="str">
        <f>VLOOKUP(BHRAF201920[[#This Row],[OrgID]],'Practice Panel'!$A$14:$F$129,4,FALSE)</f>
        <v>Havering</v>
      </c>
      <c r="AH892" s="58" t="str">
        <f>VLOOKUP(BHRAF201920[[#This Row],[OrgID]],'Practice Panel'!$A$14:$F$129,6,FALSE)</f>
        <v>Havering North</v>
      </c>
    </row>
    <row r="893" spans="1:34">
      <c r="A893" s="1" t="s">
        <v>406</v>
      </c>
      <c r="B893" s="57">
        <v>44228</v>
      </c>
      <c r="C893" s="57">
        <v>44229</v>
      </c>
      <c r="D893" s="1" t="s">
        <v>310</v>
      </c>
      <c r="E893" s="58">
        <v>1181</v>
      </c>
      <c r="F893" s="58">
        <v>9</v>
      </c>
      <c r="G893" s="58">
        <v>9</v>
      </c>
      <c r="H893" s="1">
        <v>0</v>
      </c>
      <c r="I893" s="58">
        <v>0</v>
      </c>
      <c r="J893" s="58">
        <v>0</v>
      </c>
      <c r="K893" s="58">
        <v>0</v>
      </c>
      <c r="L893" s="58">
        <v>0</v>
      </c>
      <c r="M893" s="58">
        <v>0</v>
      </c>
      <c r="N893" s="58">
        <v>0</v>
      </c>
      <c r="O893" s="58">
        <v>0</v>
      </c>
      <c r="P893" s="58">
        <v>0</v>
      </c>
      <c r="Q893" s="58">
        <v>0</v>
      </c>
      <c r="R893" s="58">
        <v>0</v>
      </c>
      <c r="S893" s="58">
        <v>0</v>
      </c>
      <c r="T893" s="58">
        <v>0</v>
      </c>
      <c r="U893" s="58">
        <v>0</v>
      </c>
      <c r="V893" s="58">
        <v>0</v>
      </c>
      <c r="W893" s="58">
        <v>0</v>
      </c>
      <c r="X893" s="58">
        <v>0</v>
      </c>
      <c r="Y893" s="58">
        <v>0</v>
      </c>
      <c r="Z893" s="58">
        <v>0</v>
      </c>
      <c r="AA893" s="58">
        <v>0</v>
      </c>
      <c r="AB893" s="58">
        <v>0</v>
      </c>
      <c r="AC893" s="58">
        <v>10</v>
      </c>
      <c r="AD893" s="58">
        <v>0</v>
      </c>
      <c r="AE893" s="58">
        <v>0</v>
      </c>
      <c r="AF893" s="58">
        <v>0</v>
      </c>
      <c r="AG893" s="58" t="str">
        <f>VLOOKUP(BHRAF201920[[#This Row],[OrgID]],'Practice Panel'!$A$14:$F$129,4,FALSE)</f>
        <v>Havering</v>
      </c>
      <c r="AH893" s="58" t="str">
        <f>VLOOKUP(BHRAF201920[[#This Row],[OrgID]],'Practice Panel'!$A$14:$F$129,6,FALSE)</f>
        <v>Havering South</v>
      </c>
    </row>
    <row r="894" spans="1:34">
      <c r="A894" s="1" t="s">
        <v>406</v>
      </c>
      <c r="B894" s="57">
        <v>44228</v>
      </c>
      <c r="C894" s="57">
        <v>44229</v>
      </c>
      <c r="D894" s="1" t="s">
        <v>48</v>
      </c>
      <c r="E894" s="58">
        <v>2107</v>
      </c>
      <c r="F894" s="58">
        <v>2</v>
      </c>
      <c r="G894" s="58">
        <v>2</v>
      </c>
      <c r="H894" s="1">
        <v>0</v>
      </c>
      <c r="I894" s="58">
        <v>0</v>
      </c>
      <c r="J894" s="58">
        <v>0</v>
      </c>
      <c r="K894" s="58">
        <v>0</v>
      </c>
      <c r="L894" s="58">
        <v>0</v>
      </c>
      <c r="M894" s="58">
        <v>0</v>
      </c>
      <c r="N894" s="58">
        <v>0</v>
      </c>
      <c r="O894" s="58">
        <v>0</v>
      </c>
      <c r="P894" s="58">
        <v>0</v>
      </c>
      <c r="Q894" s="58">
        <v>0</v>
      </c>
      <c r="R894" s="58">
        <v>0</v>
      </c>
      <c r="S894" s="58">
        <v>0</v>
      </c>
      <c r="T894" s="58">
        <v>0</v>
      </c>
      <c r="U894" s="58">
        <v>0</v>
      </c>
      <c r="V894" s="58">
        <v>0</v>
      </c>
      <c r="W894" s="58">
        <v>0</v>
      </c>
      <c r="X894" s="58">
        <v>0</v>
      </c>
      <c r="Y894" s="58">
        <v>0</v>
      </c>
      <c r="Z894" s="58">
        <v>0</v>
      </c>
      <c r="AA894" s="58">
        <v>0</v>
      </c>
      <c r="AB894" s="58">
        <v>0</v>
      </c>
      <c r="AC894" s="58">
        <v>2</v>
      </c>
      <c r="AD894" s="58">
        <v>0</v>
      </c>
      <c r="AE894" s="58">
        <v>0</v>
      </c>
      <c r="AF894" s="58">
        <v>0</v>
      </c>
      <c r="AG894" s="58" t="str">
        <f>VLOOKUP(BHRAF201920[[#This Row],[OrgID]],'Practice Panel'!$A$14:$F$129,4,FALSE)</f>
        <v>Barking</v>
      </c>
      <c r="AH894" s="58" t="str">
        <f>VLOOKUP(BHRAF201920[[#This Row],[OrgID]],'Practice Panel'!$A$14:$F$129,6,FALSE)</f>
        <v>New West</v>
      </c>
    </row>
    <row r="895" spans="1:34">
      <c r="A895" s="1" t="s">
        <v>406</v>
      </c>
      <c r="B895" s="57">
        <v>44228</v>
      </c>
      <c r="C895" s="57">
        <v>44229</v>
      </c>
      <c r="D895" s="1" t="s">
        <v>40</v>
      </c>
      <c r="E895" s="58">
        <v>1414</v>
      </c>
      <c r="F895" s="58">
        <v>23</v>
      </c>
      <c r="G895" s="58">
        <v>23</v>
      </c>
      <c r="H895" s="1">
        <v>0</v>
      </c>
      <c r="I895" s="58">
        <v>0</v>
      </c>
      <c r="J895" s="58">
        <v>0</v>
      </c>
      <c r="K895" s="58">
        <v>0</v>
      </c>
      <c r="L895" s="58">
        <v>0</v>
      </c>
      <c r="M895" s="58">
        <v>0</v>
      </c>
      <c r="N895" s="58">
        <v>0</v>
      </c>
      <c r="O895" s="58">
        <v>0</v>
      </c>
      <c r="P895" s="58">
        <v>0</v>
      </c>
      <c r="Q895" s="58">
        <v>0</v>
      </c>
      <c r="R895" s="58">
        <v>0</v>
      </c>
      <c r="S895" s="58">
        <v>0</v>
      </c>
      <c r="T895" s="58">
        <v>0</v>
      </c>
      <c r="U895" s="58">
        <v>0</v>
      </c>
      <c r="V895" s="58">
        <v>0</v>
      </c>
      <c r="W895" s="58">
        <v>0</v>
      </c>
      <c r="X895" s="58">
        <v>0</v>
      </c>
      <c r="Y895" s="58">
        <v>0</v>
      </c>
      <c r="Z895" s="58">
        <v>0</v>
      </c>
      <c r="AA895" s="58">
        <v>0</v>
      </c>
      <c r="AB895" s="58">
        <v>0</v>
      </c>
      <c r="AC895" s="58">
        <v>6</v>
      </c>
      <c r="AD895" s="58">
        <v>0</v>
      </c>
      <c r="AE895" s="58">
        <v>0</v>
      </c>
      <c r="AF895" s="58">
        <v>0</v>
      </c>
      <c r="AG895" s="58" t="str">
        <f>VLOOKUP(BHRAF201920[[#This Row],[OrgID]],'Practice Panel'!$A$14:$F$129,4,FALSE)</f>
        <v>Barking</v>
      </c>
      <c r="AH895" s="58" t="str">
        <f>VLOOKUP(BHRAF201920[[#This Row],[OrgID]],'Practice Panel'!$A$14:$F$129,6,FALSE)</f>
        <v>East One</v>
      </c>
    </row>
    <row r="896" spans="1:34">
      <c r="A896" s="1" t="s">
        <v>406</v>
      </c>
      <c r="B896" s="57">
        <v>44228</v>
      </c>
      <c r="C896" s="57">
        <v>44229</v>
      </c>
      <c r="D896" s="1" t="s">
        <v>300</v>
      </c>
      <c r="E896" s="58">
        <v>1993</v>
      </c>
      <c r="F896" s="58">
        <v>25</v>
      </c>
      <c r="G896" s="58">
        <v>25</v>
      </c>
      <c r="H896" s="1">
        <v>0</v>
      </c>
      <c r="I896" s="58">
        <v>0</v>
      </c>
      <c r="J896" s="58">
        <v>0</v>
      </c>
      <c r="K896" s="58">
        <v>0</v>
      </c>
      <c r="L896" s="58">
        <v>0</v>
      </c>
      <c r="M896" s="58">
        <v>0</v>
      </c>
      <c r="N896" s="58">
        <v>0</v>
      </c>
      <c r="O896" s="58">
        <v>0</v>
      </c>
      <c r="P896" s="58">
        <v>0</v>
      </c>
      <c r="Q896" s="58">
        <v>0</v>
      </c>
      <c r="R896" s="58">
        <v>0</v>
      </c>
      <c r="S896" s="58">
        <v>0</v>
      </c>
      <c r="T896" s="58">
        <v>0</v>
      </c>
      <c r="U896" s="58">
        <v>0</v>
      </c>
      <c r="V896" s="58">
        <v>0</v>
      </c>
      <c r="W896" s="58">
        <v>0</v>
      </c>
      <c r="X896" s="58">
        <v>0</v>
      </c>
      <c r="Y896" s="58">
        <v>0</v>
      </c>
      <c r="Z896" s="58">
        <v>0</v>
      </c>
      <c r="AA896" s="58">
        <v>0</v>
      </c>
      <c r="AB896" s="58">
        <v>0</v>
      </c>
      <c r="AC896" s="58">
        <v>10</v>
      </c>
      <c r="AD896" s="58">
        <v>0</v>
      </c>
      <c r="AE896" s="58">
        <v>0</v>
      </c>
      <c r="AF896" s="58">
        <v>0</v>
      </c>
      <c r="AG896" s="58" t="str">
        <f>VLOOKUP(BHRAF201920[[#This Row],[OrgID]],'Practice Panel'!$A$14:$F$129,4,FALSE)</f>
        <v>Havering</v>
      </c>
      <c r="AH896" s="58" t="str">
        <f>VLOOKUP(BHRAF201920[[#This Row],[OrgID]],'Practice Panel'!$A$14:$F$129,6,FALSE)</f>
        <v>Havering South</v>
      </c>
    </row>
    <row r="897" spans="1:34">
      <c r="A897" s="1" t="s">
        <v>406</v>
      </c>
      <c r="B897" s="57">
        <v>44228</v>
      </c>
      <c r="C897" s="57">
        <v>44229</v>
      </c>
      <c r="D897" s="1" t="s">
        <v>260</v>
      </c>
      <c r="E897" s="58">
        <v>1046</v>
      </c>
      <c r="F897" s="58">
        <v>33</v>
      </c>
      <c r="G897" s="58">
        <v>33</v>
      </c>
      <c r="H897" s="1">
        <v>0</v>
      </c>
      <c r="I897" s="58">
        <v>0</v>
      </c>
      <c r="J897" s="58">
        <v>0</v>
      </c>
      <c r="K897" s="58">
        <v>0</v>
      </c>
      <c r="L897" s="58">
        <v>0</v>
      </c>
      <c r="M897" s="58">
        <v>0</v>
      </c>
      <c r="N897" s="58">
        <v>0</v>
      </c>
      <c r="O897" s="58">
        <v>0</v>
      </c>
      <c r="P897" s="58">
        <v>0</v>
      </c>
      <c r="Q897" s="58">
        <v>0</v>
      </c>
      <c r="R897" s="58">
        <v>0</v>
      </c>
      <c r="S897" s="58">
        <v>0</v>
      </c>
      <c r="T897" s="58">
        <v>0</v>
      </c>
      <c r="U897" s="58">
        <v>0</v>
      </c>
      <c r="V897" s="58">
        <v>0</v>
      </c>
      <c r="W897" s="58">
        <v>0</v>
      </c>
      <c r="X897" s="58">
        <v>0</v>
      </c>
      <c r="Y897" s="58">
        <v>0</v>
      </c>
      <c r="Z897" s="58">
        <v>0</v>
      </c>
      <c r="AA897" s="58">
        <v>0</v>
      </c>
      <c r="AB897" s="58">
        <v>0</v>
      </c>
      <c r="AC897" s="58">
        <v>2</v>
      </c>
      <c r="AD897" s="58">
        <v>0</v>
      </c>
      <c r="AE897" s="58">
        <v>0</v>
      </c>
      <c r="AF897" s="58">
        <v>0</v>
      </c>
      <c r="AG897" s="58" t="str">
        <f>VLOOKUP(BHRAF201920[[#This Row],[OrgID]],'Practice Panel'!$A$14:$F$129,4,FALSE)</f>
        <v>Havering</v>
      </c>
      <c r="AH897" s="58" t="str">
        <f>VLOOKUP(BHRAF201920[[#This Row],[OrgID]],'Practice Panel'!$A$14:$F$129,6,FALSE)</f>
        <v>Havering North</v>
      </c>
    </row>
    <row r="898" spans="1:34">
      <c r="A898" s="1" t="s">
        <v>406</v>
      </c>
      <c r="B898" s="57">
        <v>44228</v>
      </c>
      <c r="C898" s="57">
        <v>44229</v>
      </c>
      <c r="D898" s="1" t="s">
        <v>302</v>
      </c>
      <c r="E898" s="58">
        <v>2273</v>
      </c>
      <c r="F898" s="58">
        <v>17</v>
      </c>
      <c r="G898" s="58">
        <v>17</v>
      </c>
      <c r="H898" s="1">
        <v>0</v>
      </c>
      <c r="I898" s="58">
        <v>0</v>
      </c>
      <c r="J898" s="58">
        <v>0</v>
      </c>
      <c r="K898" s="58">
        <v>0</v>
      </c>
      <c r="L898" s="58">
        <v>0</v>
      </c>
      <c r="M898" s="58">
        <v>0</v>
      </c>
      <c r="N898" s="58">
        <v>0</v>
      </c>
      <c r="O898" s="58">
        <v>0</v>
      </c>
      <c r="P898" s="58">
        <v>0</v>
      </c>
      <c r="Q898" s="58">
        <v>0</v>
      </c>
      <c r="R898" s="58">
        <v>0</v>
      </c>
      <c r="S898" s="58">
        <v>0</v>
      </c>
      <c r="T898" s="58">
        <v>0</v>
      </c>
      <c r="U898" s="58">
        <v>0</v>
      </c>
      <c r="V898" s="58">
        <v>0</v>
      </c>
      <c r="W898" s="58">
        <v>0</v>
      </c>
      <c r="X898" s="58">
        <v>0</v>
      </c>
      <c r="Y898" s="58">
        <v>0</v>
      </c>
      <c r="Z898" s="58">
        <v>0</v>
      </c>
      <c r="AA898" s="58">
        <v>0</v>
      </c>
      <c r="AB898" s="58">
        <v>0</v>
      </c>
      <c r="AC898" s="58">
        <v>9</v>
      </c>
      <c r="AD898" s="58">
        <v>0</v>
      </c>
      <c r="AE898" s="58">
        <v>0</v>
      </c>
      <c r="AF898" s="58">
        <v>0</v>
      </c>
      <c r="AG898" s="58" t="str">
        <f>VLOOKUP(BHRAF201920[[#This Row],[OrgID]],'Practice Panel'!$A$14:$F$129,4,FALSE)</f>
        <v>Havering</v>
      </c>
      <c r="AH898" s="58" t="str">
        <f>VLOOKUP(BHRAF201920[[#This Row],[OrgID]],'Practice Panel'!$A$14:$F$129,6,FALSE)</f>
        <v>Havering South</v>
      </c>
    </row>
    <row r="899" spans="1:34">
      <c r="A899" s="1" t="s">
        <v>406</v>
      </c>
      <c r="B899" s="57">
        <v>44228</v>
      </c>
      <c r="C899" s="57">
        <v>44229</v>
      </c>
      <c r="D899" s="1" t="s">
        <v>89</v>
      </c>
      <c r="E899" s="58">
        <v>3799</v>
      </c>
      <c r="F899" s="58">
        <v>9</v>
      </c>
      <c r="G899" s="58">
        <v>9</v>
      </c>
      <c r="H899" s="1">
        <v>0</v>
      </c>
      <c r="I899" s="58">
        <v>0</v>
      </c>
      <c r="J899" s="58">
        <v>0</v>
      </c>
      <c r="K899" s="58">
        <v>0</v>
      </c>
      <c r="L899" s="58">
        <v>0</v>
      </c>
      <c r="M899" s="58">
        <v>0</v>
      </c>
      <c r="N899" s="58">
        <v>0</v>
      </c>
      <c r="O899" s="58">
        <v>0</v>
      </c>
      <c r="P899" s="58">
        <v>0</v>
      </c>
      <c r="Q899" s="58">
        <v>0</v>
      </c>
      <c r="R899" s="58">
        <v>0</v>
      </c>
      <c r="S899" s="58">
        <v>0</v>
      </c>
      <c r="T899" s="58">
        <v>0</v>
      </c>
      <c r="U899" s="58">
        <v>0</v>
      </c>
      <c r="V899" s="58">
        <v>0</v>
      </c>
      <c r="W899" s="58">
        <v>0</v>
      </c>
      <c r="X899" s="58">
        <v>0</v>
      </c>
      <c r="Y899" s="58">
        <v>0</v>
      </c>
      <c r="Z899" s="58">
        <v>0</v>
      </c>
      <c r="AA899" s="58">
        <v>0</v>
      </c>
      <c r="AB899" s="58">
        <v>0</v>
      </c>
      <c r="AC899" s="58">
        <v>1</v>
      </c>
      <c r="AD899" s="58">
        <v>0</v>
      </c>
      <c r="AE899" s="58">
        <v>0</v>
      </c>
      <c r="AF899" s="58">
        <v>0</v>
      </c>
      <c r="AG899" s="58" t="str">
        <f>VLOOKUP(BHRAF201920[[#This Row],[OrgID]],'Practice Panel'!$A$14:$F$129,4,FALSE)</f>
        <v>Barking</v>
      </c>
      <c r="AH899" s="58" t="str">
        <f>VLOOKUP(BHRAF201920[[#This Row],[OrgID]],'Practice Panel'!$A$14:$F$129,6,FALSE)</f>
        <v>North</v>
      </c>
    </row>
    <row r="900" spans="1:34">
      <c r="A900" s="1" t="s">
        <v>406</v>
      </c>
      <c r="B900" s="57">
        <v>44228</v>
      </c>
      <c r="C900" s="57">
        <v>44229</v>
      </c>
      <c r="D900" s="1" t="s">
        <v>33</v>
      </c>
      <c r="E900" s="58">
        <v>1551</v>
      </c>
      <c r="F900" s="58">
        <v>93</v>
      </c>
      <c r="G900" s="58">
        <v>93</v>
      </c>
      <c r="H900" s="1">
        <v>0</v>
      </c>
      <c r="I900" s="58">
        <v>0</v>
      </c>
      <c r="J900" s="58">
        <v>0</v>
      </c>
      <c r="K900" s="58">
        <v>0</v>
      </c>
      <c r="L900" s="58">
        <v>0</v>
      </c>
      <c r="M900" s="58">
        <v>0</v>
      </c>
      <c r="N900" s="58">
        <v>0</v>
      </c>
      <c r="O900" s="58">
        <v>0</v>
      </c>
      <c r="P900" s="58">
        <v>0</v>
      </c>
      <c r="Q900" s="58">
        <v>0</v>
      </c>
      <c r="R900" s="58">
        <v>0</v>
      </c>
      <c r="S900" s="58">
        <v>0</v>
      </c>
      <c r="T900" s="58">
        <v>0</v>
      </c>
      <c r="U900" s="58">
        <v>0</v>
      </c>
      <c r="V900" s="58">
        <v>0</v>
      </c>
      <c r="W900" s="58">
        <v>0</v>
      </c>
      <c r="X900" s="58">
        <v>0</v>
      </c>
      <c r="Y900" s="58">
        <v>0</v>
      </c>
      <c r="Z900" s="58">
        <v>0</v>
      </c>
      <c r="AA900" s="58">
        <v>0</v>
      </c>
      <c r="AB900" s="58">
        <v>0</v>
      </c>
      <c r="AC900" s="58">
        <v>2</v>
      </c>
      <c r="AD900" s="58">
        <v>0</v>
      </c>
      <c r="AE900" s="58">
        <v>0</v>
      </c>
      <c r="AF900" s="58">
        <v>0</v>
      </c>
      <c r="AG900" s="58" t="str">
        <f>VLOOKUP(BHRAF201920[[#This Row],[OrgID]],'Practice Panel'!$A$14:$F$129,4,FALSE)</f>
        <v>Barking</v>
      </c>
      <c r="AH900" s="58" t="str">
        <f>VLOOKUP(BHRAF201920[[#This Row],[OrgID]],'Practice Panel'!$A$14:$F$129,6,FALSE)</f>
        <v>East One</v>
      </c>
    </row>
    <row r="901" spans="1:34">
      <c r="A901" s="1" t="s">
        <v>406</v>
      </c>
      <c r="B901" s="57">
        <v>44228</v>
      </c>
      <c r="C901" s="57">
        <v>44229</v>
      </c>
      <c r="D901" s="1" t="s">
        <v>29</v>
      </c>
      <c r="E901" s="58">
        <v>12268</v>
      </c>
      <c r="F901" s="58">
        <v>12</v>
      </c>
      <c r="G901" s="58">
        <v>12</v>
      </c>
      <c r="H901" s="1">
        <v>0</v>
      </c>
      <c r="I901" s="58">
        <v>0</v>
      </c>
      <c r="J901" s="58">
        <v>0</v>
      </c>
      <c r="K901" s="58">
        <v>0</v>
      </c>
      <c r="L901" s="58">
        <v>0</v>
      </c>
      <c r="M901" s="58">
        <v>0</v>
      </c>
      <c r="N901" s="58">
        <v>0</v>
      </c>
      <c r="O901" s="58">
        <v>0</v>
      </c>
      <c r="P901" s="58">
        <v>0</v>
      </c>
      <c r="Q901" s="58">
        <v>0</v>
      </c>
      <c r="R901" s="58">
        <v>0</v>
      </c>
      <c r="S901" s="58">
        <v>0</v>
      </c>
      <c r="T901" s="58">
        <v>0</v>
      </c>
      <c r="U901" s="58">
        <v>0</v>
      </c>
      <c r="V901" s="58">
        <v>0</v>
      </c>
      <c r="W901" s="58">
        <v>0</v>
      </c>
      <c r="X901" s="58">
        <v>0</v>
      </c>
      <c r="Y901" s="58">
        <v>0</v>
      </c>
      <c r="Z901" s="58">
        <v>0</v>
      </c>
      <c r="AA901" s="58">
        <v>0</v>
      </c>
      <c r="AB901" s="58">
        <v>0</v>
      </c>
      <c r="AC901" s="58">
        <v>5</v>
      </c>
      <c r="AD901" s="58">
        <v>0</v>
      </c>
      <c r="AE901" s="58">
        <v>0</v>
      </c>
      <c r="AF901" s="58">
        <v>0</v>
      </c>
      <c r="AG901" s="58" t="str">
        <f>VLOOKUP(BHRAF201920[[#This Row],[OrgID]],'Practice Panel'!$A$14:$F$129,4,FALSE)</f>
        <v>Barking</v>
      </c>
      <c r="AH901" s="58" t="str">
        <f>VLOOKUP(BHRAF201920[[#This Row],[OrgID]],'Practice Panel'!$A$14:$F$129,6,FALSE)</f>
        <v>East</v>
      </c>
    </row>
    <row r="902" spans="1:34">
      <c r="A902" s="1" t="s">
        <v>406</v>
      </c>
      <c r="B902" s="57">
        <v>44228</v>
      </c>
      <c r="C902" s="57">
        <v>44229</v>
      </c>
      <c r="D902" s="1" t="s">
        <v>75</v>
      </c>
      <c r="E902" s="58">
        <v>5703</v>
      </c>
      <c r="F902" s="58">
        <v>33</v>
      </c>
      <c r="G902" s="58">
        <v>33</v>
      </c>
      <c r="H902" s="1">
        <v>0</v>
      </c>
      <c r="I902" s="58">
        <v>0</v>
      </c>
      <c r="J902" s="58">
        <v>0</v>
      </c>
      <c r="K902" s="58">
        <v>0</v>
      </c>
      <c r="L902" s="58">
        <v>0</v>
      </c>
      <c r="M902" s="58">
        <v>0</v>
      </c>
      <c r="N902" s="58">
        <v>0</v>
      </c>
      <c r="O902" s="58">
        <v>0</v>
      </c>
      <c r="P902" s="58">
        <v>0</v>
      </c>
      <c r="Q902" s="58">
        <v>0</v>
      </c>
      <c r="R902" s="58">
        <v>0</v>
      </c>
      <c r="S902" s="58">
        <v>0</v>
      </c>
      <c r="T902" s="58">
        <v>0</v>
      </c>
      <c r="U902" s="58">
        <v>0</v>
      </c>
      <c r="V902" s="58">
        <v>0</v>
      </c>
      <c r="W902" s="58">
        <v>0</v>
      </c>
      <c r="X902" s="58">
        <v>0</v>
      </c>
      <c r="Y902" s="58">
        <v>0</v>
      </c>
      <c r="Z902" s="58">
        <v>0</v>
      </c>
      <c r="AA902" s="58">
        <v>0</v>
      </c>
      <c r="AB902" s="58">
        <v>0</v>
      </c>
      <c r="AC902" s="58">
        <v>6</v>
      </c>
      <c r="AD902" s="58">
        <v>0</v>
      </c>
      <c r="AE902" s="58">
        <v>0</v>
      </c>
      <c r="AF902" s="58">
        <v>0</v>
      </c>
      <c r="AG902" s="58" t="str">
        <f>VLOOKUP(BHRAF201920[[#This Row],[OrgID]],'Practice Panel'!$A$14:$F$129,4,FALSE)</f>
        <v>Barking</v>
      </c>
      <c r="AH902" s="58" t="str">
        <f>VLOOKUP(BHRAF201920[[#This Row],[OrgID]],'Practice Panel'!$A$14:$F$129,6,FALSE)</f>
        <v>North</v>
      </c>
    </row>
    <row r="903" spans="1:34">
      <c r="A903" s="1" t="s">
        <v>406</v>
      </c>
      <c r="B903" s="57">
        <v>44228</v>
      </c>
      <c r="C903" s="57">
        <v>44229</v>
      </c>
      <c r="D903" s="1" t="s">
        <v>38</v>
      </c>
      <c r="E903" s="58">
        <v>2913</v>
      </c>
      <c r="F903" s="58">
        <v>41</v>
      </c>
      <c r="G903" s="58">
        <v>41</v>
      </c>
      <c r="H903" s="1">
        <v>0</v>
      </c>
      <c r="I903" s="58">
        <v>0</v>
      </c>
      <c r="J903" s="58">
        <v>0</v>
      </c>
      <c r="K903" s="58">
        <v>0</v>
      </c>
      <c r="L903" s="58">
        <v>0</v>
      </c>
      <c r="M903" s="58">
        <v>0</v>
      </c>
      <c r="N903" s="58">
        <v>0</v>
      </c>
      <c r="O903" s="58">
        <v>0</v>
      </c>
      <c r="P903" s="58">
        <v>0</v>
      </c>
      <c r="Q903" s="58">
        <v>0</v>
      </c>
      <c r="R903" s="58">
        <v>0</v>
      </c>
      <c r="S903" s="58">
        <v>0</v>
      </c>
      <c r="T903" s="58">
        <v>0</v>
      </c>
      <c r="U903" s="58">
        <v>0</v>
      </c>
      <c r="V903" s="58">
        <v>0</v>
      </c>
      <c r="W903" s="58">
        <v>0</v>
      </c>
      <c r="X903" s="58">
        <v>0</v>
      </c>
      <c r="Y903" s="58">
        <v>0</v>
      </c>
      <c r="Z903" s="58">
        <v>0</v>
      </c>
      <c r="AA903" s="58">
        <v>0</v>
      </c>
      <c r="AB903" s="58">
        <v>0</v>
      </c>
      <c r="AC903" s="58">
        <v>11</v>
      </c>
      <c r="AD903" s="58">
        <v>0</v>
      </c>
      <c r="AE903" s="58">
        <v>0</v>
      </c>
      <c r="AF903" s="58">
        <v>0</v>
      </c>
      <c r="AG903" s="58" t="str">
        <f>VLOOKUP(BHRAF201920[[#This Row],[OrgID]],'Practice Panel'!$A$14:$F$129,4,FALSE)</f>
        <v>Barking</v>
      </c>
      <c r="AH903" s="58" t="str">
        <f>VLOOKUP(BHRAF201920[[#This Row],[OrgID]],'Practice Panel'!$A$14:$F$129,6,FALSE)</f>
        <v>East One</v>
      </c>
    </row>
    <row r="904" spans="1:34">
      <c r="A904" s="1" t="s">
        <v>406</v>
      </c>
      <c r="B904" s="57">
        <v>44228</v>
      </c>
      <c r="C904" s="57">
        <v>44229</v>
      </c>
      <c r="D904" s="1" t="s">
        <v>324</v>
      </c>
      <c r="E904" s="58">
        <v>992</v>
      </c>
      <c r="F904" s="58">
        <v>15</v>
      </c>
      <c r="G904" s="58">
        <v>15</v>
      </c>
      <c r="H904" s="1">
        <v>0</v>
      </c>
      <c r="I904" s="58">
        <v>0</v>
      </c>
      <c r="J904" s="58">
        <v>0</v>
      </c>
      <c r="K904" s="58">
        <v>0</v>
      </c>
      <c r="L904" s="58">
        <v>0</v>
      </c>
      <c r="M904" s="58">
        <v>0</v>
      </c>
      <c r="N904" s="58">
        <v>0</v>
      </c>
      <c r="O904" s="58">
        <v>0</v>
      </c>
      <c r="P904" s="58">
        <v>0</v>
      </c>
      <c r="Q904" s="58">
        <v>0</v>
      </c>
      <c r="R904" s="58">
        <v>0</v>
      </c>
      <c r="S904" s="58">
        <v>0</v>
      </c>
      <c r="T904" s="58">
        <v>0</v>
      </c>
      <c r="U904" s="58">
        <v>0</v>
      </c>
      <c r="V904" s="58">
        <v>0</v>
      </c>
      <c r="W904" s="58">
        <v>0</v>
      </c>
      <c r="X904" s="58">
        <v>0</v>
      </c>
      <c r="Y904" s="58">
        <v>0</v>
      </c>
      <c r="Z904" s="58">
        <v>0</v>
      </c>
      <c r="AA904" s="58">
        <v>0</v>
      </c>
      <c r="AB904" s="58">
        <v>0</v>
      </c>
      <c r="AC904" s="58">
        <v>3</v>
      </c>
      <c r="AD904" s="58">
        <v>0</v>
      </c>
      <c r="AE904" s="58">
        <v>0</v>
      </c>
      <c r="AF904" s="58">
        <v>0</v>
      </c>
      <c r="AG904" s="58" t="str">
        <f>VLOOKUP(BHRAF201920[[#This Row],[OrgID]],'Practice Panel'!$A$14:$F$129,4,FALSE)</f>
        <v>Redbridge</v>
      </c>
      <c r="AH904" s="58" t="str">
        <f>VLOOKUP(BHRAF201920[[#This Row],[OrgID]],'Practice Panel'!$A$14:$F$129,6,FALSE)</f>
        <v>Cranbrook</v>
      </c>
    </row>
    <row r="905" spans="1:34">
      <c r="A905" s="1" t="s">
        <v>406</v>
      </c>
      <c r="B905" s="57">
        <v>44228</v>
      </c>
      <c r="C905" s="57">
        <v>44229</v>
      </c>
      <c r="D905" s="1" t="s">
        <v>338</v>
      </c>
      <c r="E905" s="58">
        <v>1013</v>
      </c>
      <c r="F905" s="58">
        <v>14</v>
      </c>
      <c r="G905" s="58">
        <v>14</v>
      </c>
      <c r="H905" s="1">
        <v>0</v>
      </c>
      <c r="I905" s="58">
        <v>0</v>
      </c>
      <c r="J905" s="58">
        <v>0</v>
      </c>
      <c r="K905" s="58">
        <v>0</v>
      </c>
      <c r="L905" s="58">
        <v>0</v>
      </c>
      <c r="M905" s="58">
        <v>0</v>
      </c>
      <c r="N905" s="58">
        <v>0</v>
      </c>
      <c r="O905" s="58">
        <v>0</v>
      </c>
      <c r="P905" s="58">
        <v>0</v>
      </c>
      <c r="Q905" s="58">
        <v>0</v>
      </c>
      <c r="R905" s="58">
        <v>0</v>
      </c>
      <c r="S905" s="58">
        <v>0</v>
      </c>
      <c r="T905" s="58">
        <v>0</v>
      </c>
      <c r="U905" s="58">
        <v>0</v>
      </c>
      <c r="V905" s="58">
        <v>0</v>
      </c>
      <c r="W905" s="58">
        <v>0</v>
      </c>
      <c r="X905" s="58">
        <v>0</v>
      </c>
      <c r="Y905" s="58">
        <v>0</v>
      </c>
      <c r="Z905" s="58">
        <v>0</v>
      </c>
      <c r="AA905" s="58">
        <v>0</v>
      </c>
      <c r="AB905" s="58">
        <v>0</v>
      </c>
      <c r="AC905" s="58">
        <v>3</v>
      </c>
      <c r="AD905" s="58">
        <v>0</v>
      </c>
      <c r="AE905" s="58">
        <v>0</v>
      </c>
      <c r="AF905" s="58">
        <v>0</v>
      </c>
      <c r="AG905" s="58" t="str">
        <f>VLOOKUP(BHRAF201920[[#This Row],[OrgID]],'Practice Panel'!$A$14:$F$129,4,FALSE)</f>
        <v>Redbridge</v>
      </c>
      <c r="AH905" s="58" t="str">
        <f>VLOOKUP(BHRAF201920[[#This Row],[OrgID]],'Practice Panel'!$A$14:$F$129,6,FALSE)</f>
        <v>Fairlop</v>
      </c>
    </row>
    <row r="906" spans="1:34">
      <c r="A906" s="1" t="s">
        <v>406</v>
      </c>
      <c r="B906" s="57">
        <v>44228</v>
      </c>
      <c r="C906" s="57">
        <v>44229</v>
      </c>
      <c r="D906" s="1" t="s">
        <v>352</v>
      </c>
      <c r="E906" s="58">
        <v>1717</v>
      </c>
      <c r="F906" s="58">
        <v>107</v>
      </c>
      <c r="G906" s="58">
        <v>107</v>
      </c>
      <c r="H906" s="1">
        <v>0</v>
      </c>
      <c r="I906" s="58">
        <v>0</v>
      </c>
      <c r="J906" s="58">
        <v>0</v>
      </c>
      <c r="K906" s="58">
        <v>0</v>
      </c>
      <c r="L906" s="58">
        <v>0</v>
      </c>
      <c r="M906" s="58">
        <v>0</v>
      </c>
      <c r="N906" s="58">
        <v>0</v>
      </c>
      <c r="O906" s="58">
        <v>0</v>
      </c>
      <c r="P906" s="58">
        <v>0</v>
      </c>
      <c r="Q906" s="58">
        <v>0</v>
      </c>
      <c r="R906" s="58">
        <v>0</v>
      </c>
      <c r="S906" s="58">
        <v>0</v>
      </c>
      <c r="T906" s="58">
        <v>0</v>
      </c>
      <c r="U906" s="58">
        <v>0</v>
      </c>
      <c r="V906" s="58">
        <v>0</v>
      </c>
      <c r="W906" s="58">
        <v>0</v>
      </c>
      <c r="X906" s="58">
        <v>0</v>
      </c>
      <c r="Y906" s="58">
        <v>0</v>
      </c>
      <c r="Z906" s="58">
        <v>0</v>
      </c>
      <c r="AA906" s="58">
        <v>0</v>
      </c>
      <c r="AB906" s="58">
        <v>0</v>
      </c>
      <c r="AC906" s="58">
        <v>4</v>
      </c>
      <c r="AD906" s="58">
        <v>0</v>
      </c>
      <c r="AE906" s="58">
        <v>0</v>
      </c>
      <c r="AF906" s="58">
        <v>0</v>
      </c>
      <c r="AG906" s="58" t="str">
        <f>VLOOKUP(BHRAF201920[[#This Row],[OrgID]],'Practice Panel'!$A$14:$F$129,4,FALSE)</f>
        <v>Redbridge</v>
      </c>
      <c r="AH906" s="58" t="str">
        <f>VLOOKUP(BHRAF201920[[#This Row],[OrgID]],'Practice Panel'!$A$14:$F$129,6,FALSE)</f>
        <v>Seven Kings</v>
      </c>
    </row>
    <row r="907" spans="1:34">
      <c r="A907" s="1" t="s">
        <v>406</v>
      </c>
      <c r="B907" s="57">
        <v>44228</v>
      </c>
      <c r="C907" s="57">
        <v>44229</v>
      </c>
      <c r="D907" s="1" t="s">
        <v>358</v>
      </c>
      <c r="E907" s="58">
        <v>895</v>
      </c>
      <c r="F907" s="58">
        <v>1</v>
      </c>
      <c r="G907" s="58">
        <v>1</v>
      </c>
      <c r="H907" s="1">
        <v>0</v>
      </c>
      <c r="I907" s="58">
        <v>0</v>
      </c>
      <c r="J907" s="58">
        <v>0</v>
      </c>
      <c r="K907" s="58">
        <v>0</v>
      </c>
      <c r="L907" s="58">
        <v>0</v>
      </c>
      <c r="M907" s="58">
        <v>0</v>
      </c>
      <c r="N907" s="58">
        <v>0</v>
      </c>
      <c r="O907" s="58">
        <v>0</v>
      </c>
      <c r="P907" s="58">
        <v>0</v>
      </c>
      <c r="Q907" s="58">
        <v>0</v>
      </c>
      <c r="R907" s="58">
        <v>0</v>
      </c>
      <c r="S907" s="58">
        <v>0</v>
      </c>
      <c r="T907" s="58">
        <v>0</v>
      </c>
      <c r="U907" s="58">
        <v>0</v>
      </c>
      <c r="V907" s="58">
        <v>0</v>
      </c>
      <c r="W907" s="58">
        <v>0</v>
      </c>
      <c r="X907" s="58">
        <v>0</v>
      </c>
      <c r="Y907" s="58">
        <v>0</v>
      </c>
      <c r="Z907" s="58">
        <v>0</v>
      </c>
      <c r="AA907" s="58">
        <v>0</v>
      </c>
      <c r="AB907" s="58">
        <v>0</v>
      </c>
      <c r="AC907" s="58">
        <v>2</v>
      </c>
      <c r="AD907" s="58">
        <v>0</v>
      </c>
      <c r="AE907" s="58">
        <v>0</v>
      </c>
      <c r="AF907" s="58">
        <v>0</v>
      </c>
      <c r="AG907" s="58" t="str">
        <f>VLOOKUP(BHRAF201920[[#This Row],[OrgID]],'Practice Panel'!$A$14:$F$129,4,FALSE)</f>
        <v>Redbridge</v>
      </c>
      <c r="AH907" s="58" t="str">
        <f>VLOOKUP(BHRAF201920[[#This Row],[OrgID]],'Practice Panel'!$A$14:$F$129,6,FALSE)</f>
        <v>Seven Kings</v>
      </c>
    </row>
    <row r="908" spans="1:34">
      <c r="A908" s="1" t="s">
        <v>406</v>
      </c>
      <c r="B908" s="57">
        <v>44228</v>
      </c>
      <c r="C908" s="57">
        <v>44229</v>
      </c>
      <c r="D908" s="1" t="s">
        <v>316</v>
      </c>
      <c r="E908" s="58">
        <v>1809</v>
      </c>
      <c r="F908" s="58">
        <v>41</v>
      </c>
      <c r="G908" s="58">
        <v>41</v>
      </c>
      <c r="H908" s="1">
        <v>0</v>
      </c>
      <c r="I908" s="58">
        <v>0</v>
      </c>
      <c r="J908" s="58">
        <v>0</v>
      </c>
      <c r="K908" s="58">
        <v>0</v>
      </c>
      <c r="L908" s="58">
        <v>0</v>
      </c>
      <c r="M908" s="58">
        <v>0</v>
      </c>
      <c r="N908" s="58">
        <v>0</v>
      </c>
      <c r="O908" s="58">
        <v>0</v>
      </c>
      <c r="P908" s="58">
        <v>0</v>
      </c>
      <c r="Q908" s="58">
        <v>0</v>
      </c>
      <c r="R908" s="58">
        <v>0</v>
      </c>
      <c r="S908" s="58">
        <v>0</v>
      </c>
      <c r="T908" s="58">
        <v>0</v>
      </c>
      <c r="U908" s="58">
        <v>0</v>
      </c>
      <c r="V908" s="58">
        <v>0</v>
      </c>
      <c r="W908" s="58">
        <v>0</v>
      </c>
      <c r="X908" s="58">
        <v>0</v>
      </c>
      <c r="Y908" s="58">
        <v>0</v>
      </c>
      <c r="Z908" s="58">
        <v>0</v>
      </c>
      <c r="AA908" s="58">
        <v>0</v>
      </c>
      <c r="AB908" s="58">
        <v>0</v>
      </c>
      <c r="AC908" s="58">
        <v>5</v>
      </c>
      <c r="AD908" s="58">
        <v>0</v>
      </c>
      <c r="AE908" s="58">
        <v>0</v>
      </c>
      <c r="AF908" s="58">
        <v>0</v>
      </c>
      <c r="AG908" s="58" t="str">
        <f>VLOOKUP(BHRAF201920[[#This Row],[OrgID]],'Practice Panel'!$A$14:$F$129,4,FALSE)</f>
        <v>Redbridge</v>
      </c>
      <c r="AH908" s="58" t="str">
        <f>VLOOKUP(BHRAF201920[[#This Row],[OrgID]],'Practice Panel'!$A$14:$F$129,6,FALSE)</f>
        <v>Cranbrook</v>
      </c>
    </row>
    <row r="909" spans="1:34">
      <c r="A909" s="1" t="s">
        <v>406</v>
      </c>
      <c r="B909" s="57">
        <v>44228</v>
      </c>
      <c r="C909" s="57">
        <v>44229</v>
      </c>
      <c r="D909" s="1" t="s">
        <v>390</v>
      </c>
      <c r="E909" s="58">
        <v>2131</v>
      </c>
      <c r="F909" s="58">
        <v>25</v>
      </c>
      <c r="G909" s="58">
        <v>25</v>
      </c>
      <c r="H909" s="1">
        <v>0</v>
      </c>
      <c r="I909" s="58">
        <v>0</v>
      </c>
      <c r="J909" s="58">
        <v>0</v>
      </c>
      <c r="K909" s="58">
        <v>0</v>
      </c>
      <c r="L909" s="58">
        <v>0</v>
      </c>
      <c r="M909" s="58">
        <v>0</v>
      </c>
      <c r="N909" s="58">
        <v>0</v>
      </c>
      <c r="O909" s="58">
        <v>0</v>
      </c>
      <c r="P909" s="58">
        <v>0</v>
      </c>
      <c r="Q909" s="58">
        <v>0</v>
      </c>
      <c r="R909" s="58">
        <v>0</v>
      </c>
      <c r="S909" s="58">
        <v>0</v>
      </c>
      <c r="T909" s="58">
        <v>0</v>
      </c>
      <c r="U909" s="58">
        <v>0</v>
      </c>
      <c r="V909" s="58">
        <v>0</v>
      </c>
      <c r="W909" s="58">
        <v>0</v>
      </c>
      <c r="X909" s="58">
        <v>0</v>
      </c>
      <c r="Y909" s="58">
        <v>0</v>
      </c>
      <c r="Z909" s="58">
        <v>0</v>
      </c>
      <c r="AA909" s="58">
        <v>0</v>
      </c>
      <c r="AB909" s="58">
        <v>0</v>
      </c>
      <c r="AC909" s="58">
        <v>5</v>
      </c>
      <c r="AD909" s="58">
        <v>0</v>
      </c>
      <c r="AE909" s="58">
        <v>0</v>
      </c>
      <c r="AF909" s="58">
        <v>0</v>
      </c>
      <c r="AG909" s="58" t="str">
        <f>VLOOKUP(BHRAF201920[[#This Row],[OrgID]],'Practice Panel'!$A$14:$F$129,4,FALSE)</f>
        <v>Redbridge</v>
      </c>
      <c r="AH909" s="58" t="str">
        <f>VLOOKUP(BHRAF201920[[#This Row],[OrgID]],'Practice Panel'!$A$14:$F$129,6,FALSE)</f>
        <v>Loxford</v>
      </c>
    </row>
    <row r="910" spans="1:34">
      <c r="A910" s="1" t="s">
        <v>406</v>
      </c>
      <c r="B910" s="57">
        <v>44228</v>
      </c>
      <c r="C910" s="57">
        <v>44229</v>
      </c>
      <c r="D910" s="1" t="s">
        <v>332</v>
      </c>
      <c r="E910" s="58">
        <v>1948</v>
      </c>
      <c r="F910" s="58">
        <v>122</v>
      </c>
      <c r="G910" s="58">
        <v>122</v>
      </c>
      <c r="H910" s="1">
        <v>0</v>
      </c>
      <c r="I910" s="58">
        <v>0</v>
      </c>
      <c r="J910" s="58">
        <v>0</v>
      </c>
      <c r="K910" s="58">
        <v>0</v>
      </c>
      <c r="L910" s="58">
        <v>0</v>
      </c>
      <c r="M910" s="58">
        <v>0</v>
      </c>
      <c r="N910" s="58">
        <v>0</v>
      </c>
      <c r="O910" s="58">
        <v>0</v>
      </c>
      <c r="P910" s="58">
        <v>0</v>
      </c>
      <c r="Q910" s="58">
        <v>0</v>
      </c>
      <c r="R910" s="58">
        <v>0</v>
      </c>
      <c r="S910" s="58">
        <v>0</v>
      </c>
      <c r="T910" s="58">
        <v>0</v>
      </c>
      <c r="U910" s="58">
        <v>0</v>
      </c>
      <c r="V910" s="58">
        <v>0</v>
      </c>
      <c r="W910" s="58">
        <v>0</v>
      </c>
      <c r="X910" s="58">
        <v>0</v>
      </c>
      <c r="Y910" s="58">
        <v>0</v>
      </c>
      <c r="Z910" s="58">
        <v>0</v>
      </c>
      <c r="AA910" s="58">
        <v>0</v>
      </c>
      <c r="AB910" s="58">
        <v>0</v>
      </c>
      <c r="AC910" s="58">
        <v>1</v>
      </c>
      <c r="AD910" s="58">
        <v>0</v>
      </c>
      <c r="AE910" s="58">
        <v>0</v>
      </c>
      <c r="AF910" s="58">
        <v>0</v>
      </c>
      <c r="AG910" s="58" t="str">
        <f>VLOOKUP(BHRAF201920[[#This Row],[OrgID]],'Practice Panel'!$A$14:$F$129,4,FALSE)</f>
        <v>Redbridge</v>
      </c>
      <c r="AH910" s="58" t="str">
        <f>VLOOKUP(BHRAF201920[[#This Row],[OrgID]],'Practice Panel'!$A$14:$F$129,6,FALSE)</f>
        <v>Fairlop</v>
      </c>
    </row>
    <row r="911" spans="1:34">
      <c r="A911" s="1" t="s">
        <v>406</v>
      </c>
      <c r="B911" s="57">
        <v>44228</v>
      </c>
      <c r="C911" s="57">
        <v>44229</v>
      </c>
      <c r="D911" s="1" t="s">
        <v>328</v>
      </c>
      <c r="E911" s="58">
        <v>555</v>
      </c>
      <c r="F911" s="58">
        <v>4</v>
      </c>
      <c r="G911" s="58">
        <v>4</v>
      </c>
      <c r="H911" s="1">
        <v>0</v>
      </c>
      <c r="I911" s="58">
        <v>0</v>
      </c>
      <c r="J911" s="58">
        <v>0</v>
      </c>
      <c r="K911" s="58">
        <v>0</v>
      </c>
      <c r="L911" s="58">
        <v>0</v>
      </c>
      <c r="M911" s="58">
        <v>0</v>
      </c>
      <c r="N911" s="58">
        <v>0</v>
      </c>
      <c r="O911" s="58">
        <v>0</v>
      </c>
      <c r="P911" s="58">
        <v>0</v>
      </c>
      <c r="Q911" s="58">
        <v>0</v>
      </c>
      <c r="R911" s="58">
        <v>0</v>
      </c>
      <c r="S911" s="58">
        <v>0</v>
      </c>
      <c r="T911" s="58">
        <v>0</v>
      </c>
      <c r="U911" s="58">
        <v>0</v>
      </c>
      <c r="V911" s="58">
        <v>0</v>
      </c>
      <c r="W911" s="58">
        <v>0</v>
      </c>
      <c r="X911" s="58">
        <v>0</v>
      </c>
      <c r="Y911" s="58">
        <v>0</v>
      </c>
      <c r="Z911" s="58">
        <v>0</v>
      </c>
      <c r="AA911" s="58">
        <v>0</v>
      </c>
      <c r="AB911" s="58">
        <v>0</v>
      </c>
      <c r="AC911" s="58">
        <v>3</v>
      </c>
      <c r="AD911" s="58">
        <v>0</v>
      </c>
      <c r="AE911" s="58">
        <v>0</v>
      </c>
      <c r="AF911" s="58">
        <v>0</v>
      </c>
      <c r="AG911" s="58" t="str">
        <f>VLOOKUP(BHRAF201920[[#This Row],[OrgID]],'Practice Panel'!$A$14:$F$129,4,FALSE)</f>
        <v>Redbridge</v>
      </c>
      <c r="AH911" s="58" t="str">
        <f>VLOOKUP(BHRAF201920[[#This Row],[OrgID]],'Practice Panel'!$A$14:$F$129,6,FALSE)</f>
        <v>Cranbrook</v>
      </c>
    </row>
    <row r="912" spans="1:34">
      <c r="A912" s="1" t="s">
        <v>406</v>
      </c>
      <c r="B912" s="57">
        <v>44228</v>
      </c>
      <c r="C912" s="57">
        <v>44229</v>
      </c>
      <c r="D912" s="1" t="s">
        <v>340</v>
      </c>
      <c r="E912" s="58">
        <v>1124</v>
      </c>
      <c r="F912" s="58">
        <v>20</v>
      </c>
      <c r="G912" s="58">
        <v>20</v>
      </c>
      <c r="H912" s="1">
        <v>0</v>
      </c>
      <c r="I912" s="58">
        <v>0</v>
      </c>
      <c r="J912" s="58">
        <v>0</v>
      </c>
      <c r="K912" s="58">
        <v>0</v>
      </c>
      <c r="L912" s="58">
        <v>0</v>
      </c>
      <c r="M912" s="58">
        <v>0</v>
      </c>
      <c r="N912" s="58">
        <v>0</v>
      </c>
      <c r="O912" s="58">
        <v>0</v>
      </c>
      <c r="P912" s="58">
        <v>0</v>
      </c>
      <c r="Q912" s="58">
        <v>0</v>
      </c>
      <c r="R912" s="58">
        <v>0</v>
      </c>
      <c r="S912" s="58">
        <v>0</v>
      </c>
      <c r="T912" s="58">
        <v>0</v>
      </c>
      <c r="U912" s="58">
        <v>0</v>
      </c>
      <c r="V912" s="58">
        <v>0</v>
      </c>
      <c r="W912" s="58">
        <v>0</v>
      </c>
      <c r="X912" s="58">
        <v>0</v>
      </c>
      <c r="Y912" s="58">
        <v>0</v>
      </c>
      <c r="Z912" s="58">
        <v>0</v>
      </c>
      <c r="AA912" s="58">
        <v>0</v>
      </c>
      <c r="AB912" s="58">
        <v>0</v>
      </c>
      <c r="AC912" s="58">
        <v>2</v>
      </c>
      <c r="AD912" s="58">
        <v>0</v>
      </c>
      <c r="AE912" s="58">
        <v>0</v>
      </c>
      <c r="AF912" s="58">
        <v>0</v>
      </c>
      <c r="AG912" s="58" t="str">
        <f>VLOOKUP(BHRAF201920[[#This Row],[OrgID]],'Practice Panel'!$A$14:$F$129,4,FALSE)</f>
        <v>Redbridge</v>
      </c>
      <c r="AH912" s="58" t="str">
        <f>VLOOKUP(BHRAF201920[[#This Row],[OrgID]],'Practice Panel'!$A$14:$F$129,6,FALSE)</f>
        <v>Fairlop</v>
      </c>
    </row>
    <row r="913" spans="1:34">
      <c r="A913" s="1" t="s">
        <v>406</v>
      </c>
      <c r="B913" s="57">
        <v>44228</v>
      </c>
      <c r="C913" s="57">
        <v>44229</v>
      </c>
      <c r="D913" s="1" t="s">
        <v>270</v>
      </c>
      <c r="E913" s="58">
        <v>3928</v>
      </c>
      <c r="F913" s="58">
        <v>6</v>
      </c>
      <c r="G913" s="58">
        <v>6</v>
      </c>
      <c r="H913" s="1">
        <v>0</v>
      </c>
      <c r="I913" s="58">
        <v>0</v>
      </c>
      <c r="J913" s="58">
        <v>0</v>
      </c>
      <c r="K913" s="58">
        <v>0</v>
      </c>
      <c r="L913" s="58">
        <v>0</v>
      </c>
      <c r="M913" s="58">
        <v>0</v>
      </c>
      <c r="N913" s="58">
        <v>0</v>
      </c>
      <c r="O913" s="58">
        <v>0</v>
      </c>
      <c r="P913" s="58">
        <v>0</v>
      </c>
      <c r="Q913" s="58">
        <v>0</v>
      </c>
      <c r="R913" s="58">
        <v>0</v>
      </c>
      <c r="S913" s="58">
        <v>0</v>
      </c>
      <c r="T913" s="58">
        <v>0</v>
      </c>
      <c r="U913" s="58">
        <v>0</v>
      </c>
      <c r="V913" s="58">
        <v>0</v>
      </c>
      <c r="W913" s="58">
        <v>0</v>
      </c>
      <c r="X913" s="58">
        <v>0</v>
      </c>
      <c r="Y913" s="58">
        <v>0</v>
      </c>
      <c r="Z913" s="58">
        <v>0</v>
      </c>
      <c r="AA913" s="58">
        <v>0</v>
      </c>
      <c r="AB913" s="58">
        <v>0</v>
      </c>
      <c r="AC913" s="58">
        <v>6</v>
      </c>
      <c r="AD913" s="58">
        <v>0</v>
      </c>
      <c r="AE913" s="58">
        <v>0</v>
      </c>
      <c r="AF913" s="58">
        <v>0</v>
      </c>
      <c r="AG913" s="58" t="str">
        <f>VLOOKUP(BHRAF201920[[#This Row],[OrgID]],'Practice Panel'!$A$14:$F$129,4,FALSE)</f>
        <v>Havering</v>
      </c>
      <c r="AH913" s="58" t="str">
        <f>VLOOKUP(BHRAF201920[[#This Row],[OrgID]],'Practice Panel'!$A$14:$F$129,6,FALSE)</f>
        <v>Havering North</v>
      </c>
    </row>
    <row r="914" spans="1:34">
      <c r="A914" s="1" t="s">
        <v>406</v>
      </c>
      <c r="B914" s="57">
        <v>44228</v>
      </c>
      <c r="C914" s="57">
        <v>44229</v>
      </c>
      <c r="D914" s="1" t="s">
        <v>334</v>
      </c>
      <c r="E914" s="58">
        <v>2026</v>
      </c>
      <c r="F914" s="58">
        <v>9</v>
      </c>
      <c r="G914" s="58">
        <v>9</v>
      </c>
      <c r="H914" s="1">
        <v>0</v>
      </c>
      <c r="I914" s="58">
        <v>0</v>
      </c>
      <c r="J914" s="58">
        <v>0</v>
      </c>
      <c r="K914" s="58">
        <v>0</v>
      </c>
      <c r="L914" s="58">
        <v>0</v>
      </c>
      <c r="M914" s="58">
        <v>0</v>
      </c>
      <c r="N914" s="58">
        <v>0</v>
      </c>
      <c r="O914" s="58">
        <v>0</v>
      </c>
      <c r="P914" s="58">
        <v>0</v>
      </c>
      <c r="Q914" s="58">
        <v>0</v>
      </c>
      <c r="R914" s="58">
        <v>0</v>
      </c>
      <c r="S914" s="58">
        <v>0</v>
      </c>
      <c r="T914" s="58">
        <v>0</v>
      </c>
      <c r="U914" s="58">
        <v>0</v>
      </c>
      <c r="V914" s="58">
        <v>0</v>
      </c>
      <c r="W914" s="58">
        <v>0</v>
      </c>
      <c r="X914" s="58">
        <v>0</v>
      </c>
      <c r="Y914" s="58">
        <v>0</v>
      </c>
      <c r="Z914" s="58">
        <v>0</v>
      </c>
      <c r="AA914" s="58">
        <v>0</v>
      </c>
      <c r="AB914" s="58">
        <v>0</v>
      </c>
      <c r="AC914" s="58">
        <v>5</v>
      </c>
      <c r="AD914" s="58">
        <v>0</v>
      </c>
      <c r="AE914" s="58">
        <v>0</v>
      </c>
      <c r="AF914" s="58">
        <v>0</v>
      </c>
      <c r="AG914" s="58" t="str">
        <f>VLOOKUP(BHRAF201920[[#This Row],[OrgID]],'Practice Panel'!$A$14:$F$129,4,FALSE)</f>
        <v>Redbridge</v>
      </c>
      <c r="AH914" s="58" t="str">
        <f>VLOOKUP(BHRAF201920[[#This Row],[OrgID]],'Practice Panel'!$A$14:$F$129,6,FALSE)</f>
        <v>Fairlop</v>
      </c>
    </row>
    <row r="915" spans="1:34">
      <c r="A915" s="1" t="s">
        <v>406</v>
      </c>
      <c r="B915" s="57">
        <v>44228</v>
      </c>
      <c r="C915" s="57">
        <v>44229</v>
      </c>
      <c r="D915" s="1" t="s">
        <v>55</v>
      </c>
      <c r="E915" s="58">
        <v>5345</v>
      </c>
      <c r="F915" s="58">
        <v>3</v>
      </c>
      <c r="G915" s="58">
        <v>3</v>
      </c>
      <c r="H915" s="1">
        <v>0</v>
      </c>
      <c r="I915" s="58">
        <v>0</v>
      </c>
      <c r="J915" s="58">
        <v>0</v>
      </c>
      <c r="K915" s="58">
        <v>0</v>
      </c>
      <c r="L915" s="58">
        <v>0</v>
      </c>
      <c r="M915" s="58">
        <v>0</v>
      </c>
      <c r="N915" s="58">
        <v>0</v>
      </c>
      <c r="O915" s="58">
        <v>0</v>
      </c>
      <c r="P915" s="58">
        <v>0</v>
      </c>
      <c r="Q915" s="58">
        <v>0</v>
      </c>
      <c r="R915" s="58">
        <v>0</v>
      </c>
      <c r="S915" s="58">
        <v>0</v>
      </c>
      <c r="T915" s="58">
        <v>0</v>
      </c>
      <c r="U915" s="58">
        <v>0</v>
      </c>
      <c r="V915" s="58">
        <v>0</v>
      </c>
      <c r="W915" s="58">
        <v>0</v>
      </c>
      <c r="X915" s="58">
        <v>0</v>
      </c>
      <c r="Y915" s="58">
        <v>0</v>
      </c>
      <c r="Z915" s="58">
        <v>0</v>
      </c>
      <c r="AA915" s="58">
        <v>0</v>
      </c>
      <c r="AB915" s="58">
        <v>0</v>
      </c>
      <c r="AC915" s="58">
        <v>0</v>
      </c>
      <c r="AD915" s="58">
        <v>0</v>
      </c>
      <c r="AE915" s="58">
        <v>0</v>
      </c>
      <c r="AF915" s="58">
        <v>0</v>
      </c>
      <c r="AG915" s="58" t="str">
        <f>VLOOKUP(BHRAF201920[[#This Row],[OrgID]],'Practice Panel'!$A$14:$F$129,4,FALSE)</f>
        <v>Barking</v>
      </c>
      <c r="AH915" s="58" t="str">
        <f>VLOOKUP(BHRAF201920[[#This Row],[OrgID]],'Practice Panel'!$A$14:$F$129,6,FALSE)</f>
        <v>New West</v>
      </c>
    </row>
    <row r="916" spans="1:34">
      <c r="A916" s="1" t="s">
        <v>406</v>
      </c>
      <c r="B916" s="57">
        <v>44228</v>
      </c>
      <c r="C916" s="57">
        <v>44229</v>
      </c>
      <c r="D916" s="1" t="s">
        <v>376</v>
      </c>
      <c r="E916" s="58">
        <v>1291</v>
      </c>
      <c r="F916" s="58">
        <v>47</v>
      </c>
      <c r="G916" s="58">
        <v>47</v>
      </c>
      <c r="H916" s="1">
        <v>0</v>
      </c>
      <c r="I916" s="58">
        <v>0</v>
      </c>
      <c r="J916" s="58">
        <v>0</v>
      </c>
      <c r="K916" s="58">
        <v>0</v>
      </c>
      <c r="L916" s="58">
        <v>0</v>
      </c>
      <c r="M916" s="58">
        <v>0</v>
      </c>
      <c r="N916" s="58">
        <v>0</v>
      </c>
      <c r="O916" s="58">
        <v>0</v>
      </c>
      <c r="P916" s="58">
        <v>0</v>
      </c>
      <c r="Q916" s="58">
        <v>0</v>
      </c>
      <c r="R916" s="58">
        <v>0</v>
      </c>
      <c r="S916" s="58">
        <v>0</v>
      </c>
      <c r="T916" s="58">
        <v>0</v>
      </c>
      <c r="U916" s="58">
        <v>0</v>
      </c>
      <c r="V916" s="58">
        <v>0</v>
      </c>
      <c r="W916" s="58">
        <v>0</v>
      </c>
      <c r="X916" s="58">
        <v>0</v>
      </c>
      <c r="Y916" s="58">
        <v>0</v>
      </c>
      <c r="Z916" s="58">
        <v>0</v>
      </c>
      <c r="AA916" s="58">
        <v>0</v>
      </c>
      <c r="AB916" s="58">
        <v>0</v>
      </c>
      <c r="AC916" s="58">
        <v>8</v>
      </c>
      <c r="AD916" s="58">
        <v>0</v>
      </c>
      <c r="AE916" s="58">
        <v>0</v>
      </c>
      <c r="AF916" s="58">
        <v>0</v>
      </c>
      <c r="AG916" s="58" t="str">
        <f>VLOOKUP(BHRAF201920[[#This Row],[OrgID]],'Practice Panel'!$A$14:$F$129,4,FALSE)</f>
        <v>Redbridge</v>
      </c>
      <c r="AH916" s="58" t="str">
        <f>VLOOKUP(BHRAF201920[[#This Row],[OrgID]],'Practice Panel'!$A$14:$F$129,6,FALSE)</f>
        <v>Wanstead &amp; Woodford</v>
      </c>
    </row>
    <row r="917" spans="1:34">
      <c r="A917" s="1" t="s">
        <v>406</v>
      </c>
      <c r="B917" s="57">
        <v>44228</v>
      </c>
      <c r="C917" s="57">
        <v>44229</v>
      </c>
      <c r="D917" s="1" t="s">
        <v>326</v>
      </c>
      <c r="E917" s="58">
        <v>3025</v>
      </c>
      <c r="F917" s="58">
        <v>14</v>
      </c>
      <c r="G917" s="58">
        <v>14</v>
      </c>
      <c r="H917" s="1">
        <v>0</v>
      </c>
      <c r="I917" s="58">
        <v>0</v>
      </c>
      <c r="J917" s="58">
        <v>0</v>
      </c>
      <c r="K917" s="58">
        <v>0</v>
      </c>
      <c r="L917" s="58">
        <v>0</v>
      </c>
      <c r="M917" s="58">
        <v>0</v>
      </c>
      <c r="N917" s="58">
        <v>0</v>
      </c>
      <c r="O917" s="58">
        <v>0</v>
      </c>
      <c r="P917" s="58">
        <v>0</v>
      </c>
      <c r="Q917" s="58">
        <v>0</v>
      </c>
      <c r="R917" s="58">
        <v>0</v>
      </c>
      <c r="S917" s="58">
        <v>0</v>
      </c>
      <c r="T917" s="58">
        <v>0</v>
      </c>
      <c r="U917" s="58">
        <v>0</v>
      </c>
      <c r="V917" s="58">
        <v>0</v>
      </c>
      <c r="W917" s="58">
        <v>0</v>
      </c>
      <c r="X917" s="58">
        <v>0</v>
      </c>
      <c r="Y917" s="58">
        <v>0</v>
      </c>
      <c r="Z917" s="58">
        <v>0</v>
      </c>
      <c r="AA917" s="58">
        <v>0</v>
      </c>
      <c r="AB917" s="58">
        <v>0</v>
      </c>
      <c r="AC917" s="58">
        <v>10</v>
      </c>
      <c r="AD917" s="58">
        <v>0</v>
      </c>
      <c r="AE917" s="58">
        <v>0</v>
      </c>
      <c r="AF917" s="58">
        <v>0</v>
      </c>
      <c r="AG917" s="58" t="str">
        <f>VLOOKUP(BHRAF201920[[#This Row],[OrgID]],'Practice Panel'!$A$14:$F$129,4,FALSE)</f>
        <v>Redbridge</v>
      </c>
      <c r="AH917" s="58" t="str">
        <f>VLOOKUP(BHRAF201920[[#This Row],[OrgID]],'Practice Panel'!$A$14:$F$129,6,FALSE)</f>
        <v>Cranbrook</v>
      </c>
    </row>
    <row r="918" spans="1:34">
      <c r="A918" s="1" t="s">
        <v>406</v>
      </c>
      <c r="B918" s="57">
        <v>44228</v>
      </c>
      <c r="C918" s="57">
        <v>44229</v>
      </c>
      <c r="D918" s="1" t="s">
        <v>348</v>
      </c>
      <c r="E918" s="58">
        <v>3849</v>
      </c>
      <c r="F918" s="58">
        <v>2</v>
      </c>
      <c r="G918" s="58">
        <v>2</v>
      </c>
      <c r="H918" s="1">
        <v>0</v>
      </c>
      <c r="I918" s="58">
        <v>0</v>
      </c>
      <c r="J918" s="58">
        <v>0</v>
      </c>
      <c r="K918" s="58">
        <v>0</v>
      </c>
      <c r="L918" s="58">
        <v>0</v>
      </c>
      <c r="M918" s="58">
        <v>0</v>
      </c>
      <c r="N918" s="58">
        <v>0</v>
      </c>
      <c r="O918" s="58">
        <v>0</v>
      </c>
      <c r="P918" s="58">
        <v>0</v>
      </c>
      <c r="Q918" s="58">
        <v>0</v>
      </c>
      <c r="R918" s="58">
        <v>0</v>
      </c>
      <c r="S918" s="58">
        <v>0</v>
      </c>
      <c r="T918" s="58">
        <v>0</v>
      </c>
      <c r="U918" s="58">
        <v>0</v>
      </c>
      <c r="V918" s="58">
        <v>0</v>
      </c>
      <c r="W918" s="58">
        <v>0</v>
      </c>
      <c r="X918" s="58">
        <v>0</v>
      </c>
      <c r="Y918" s="58">
        <v>0</v>
      </c>
      <c r="Z918" s="58">
        <v>0</v>
      </c>
      <c r="AA918" s="58">
        <v>0</v>
      </c>
      <c r="AB918" s="58">
        <v>0</v>
      </c>
      <c r="AC918" s="58">
        <v>2</v>
      </c>
      <c r="AD918" s="58">
        <v>0</v>
      </c>
      <c r="AE918" s="58">
        <v>0</v>
      </c>
      <c r="AF918" s="58">
        <v>0</v>
      </c>
      <c r="AG918" s="58" t="str">
        <f>VLOOKUP(BHRAF201920[[#This Row],[OrgID]],'Practice Panel'!$A$14:$F$129,4,FALSE)</f>
        <v>Redbridge</v>
      </c>
      <c r="AH918" s="58" t="str">
        <f>VLOOKUP(BHRAF201920[[#This Row],[OrgID]],'Practice Panel'!$A$14:$F$129,6,FALSE)</f>
        <v>Seven Kings</v>
      </c>
    </row>
    <row r="919" spans="1:34">
      <c r="A919" s="1" t="s">
        <v>406</v>
      </c>
      <c r="B919" s="57">
        <v>44228</v>
      </c>
      <c r="C919" s="57">
        <v>44229</v>
      </c>
      <c r="D919" s="1" t="s">
        <v>46</v>
      </c>
      <c r="E919" s="58">
        <v>1728</v>
      </c>
      <c r="F919" s="58">
        <v>17</v>
      </c>
      <c r="G919" s="58">
        <v>17</v>
      </c>
      <c r="H919" s="1">
        <v>0</v>
      </c>
      <c r="I919" s="58">
        <v>0</v>
      </c>
      <c r="J919" s="58">
        <v>0</v>
      </c>
      <c r="K919" s="58">
        <v>0</v>
      </c>
      <c r="L919" s="58">
        <v>0</v>
      </c>
      <c r="M919" s="58">
        <v>0</v>
      </c>
      <c r="N919" s="58">
        <v>0</v>
      </c>
      <c r="O919" s="58">
        <v>0</v>
      </c>
      <c r="P919" s="58">
        <v>0</v>
      </c>
      <c r="Q919" s="58">
        <v>0</v>
      </c>
      <c r="R919" s="58">
        <v>0</v>
      </c>
      <c r="S919" s="58">
        <v>0</v>
      </c>
      <c r="T919" s="58">
        <v>0</v>
      </c>
      <c r="U919" s="58">
        <v>0</v>
      </c>
      <c r="V919" s="58">
        <v>0</v>
      </c>
      <c r="W919" s="58">
        <v>0</v>
      </c>
      <c r="X919" s="58">
        <v>0</v>
      </c>
      <c r="Y919" s="58">
        <v>0</v>
      </c>
      <c r="Z919" s="58">
        <v>0</v>
      </c>
      <c r="AA919" s="58">
        <v>0</v>
      </c>
      <c r="AB919" s="58">
        <v>0</v>
      </c>
      <c r="AC919" s="58">
        <v>10</v>
      </c>
      <c r="AD919" s="58">
        <v>0</v>
      </c>
      <c r="AE919" s="58">
        <v>0</v>
      </c>
      <c r="AF919" s="58">
        <v>0</v>
      </c>
      <c r="AG919" s="58" t="str">
        <f>VLOOKUP(BHRAF201920[[#This Row],[OrgID]],'Practice Panel'!$A$14:$F$129,4,FALSE)</f>
        <v>Barking</v>
      </c>
      <c r="AH919" s="58" t="str">
        <f>VLOOKUP(BHRAF201920[[#This Row],[OrgID]],'Practice Panel'!$A$14:$F$129,6,FALSE)</f>
        <v>East One</v>
      </c>
    </row>
    <row r="920" spans="1:34">
      <c r="A920" s="1" t="s">
        <v>406</v>
      </c>
      <c r="B920" s="57">
        <v>44228</v>
      </c>
      <c r="C920" s="57">
        <v>44229</v>
      </c>
      <c r="D920" s="1" t="s">
        <v>356</v>
      </c>
      <c r="E920" s="58">
        <v>1700</v>
      </c>
      <c r="F920" s="58">
        <v>49</v>
      </c>
      <c r="G920" s="58">
        <v>49</v>
      </c>
      <c r="H920" s="1">
        <v>0</v>
      </c>
      <c r="I920" s="58">
        <v>0</v>
      </c>
      <c r="J920" s="58">
        <v>0</v>
      </c>
      <c r="K920" s="58">
        <v>0</v>
      </c>
      <c r="L920" s="58">
        <v>0</v>
      </c>
      <c r="M920" s="58">
        <v>0</v>
      </c>
      <c r="N920" s="58">
        <v>0</v>
      </c>
      <c r="O920" s="58">
        <v>0</v>
      </c>
      <c r="P920" s="58">
        <v>0</v>
      </c>
      <c r="Q920" s="58">
        <v>0</v>
      </c>
      <c r="R920" s="58">
        <v>0</v>
      </c>
      <c r="S920" s="58">
        <v>0</v>
      </c>
      <c r="T920" s="58">
        <v>0</v>
      </c>
      <c r="U920" s="58">
        <v>0</v>
      </c>
      <c r="V920" s="58">
        <v>0</v>
      </c>
      <c r="W920" s="58">
        <v>0</v>
      </c>
      <c r="X920" s="58">
        <v>0</v>
      </c>
      <c r="Y920" s="58">
        <v>0</v>
      </c>
      <c r="Z920" s="58">
        <v>0</v>
      </c>
      <c r="AA920" s="58">
        <v>0</v>
      </c>
      <c r="AB920" s="58">
        <v>0</v>
      </c>
      <c r="AC920" s="58">
        <v>2</v>
      </c>
      <c r="AD920" s="58">
        <v>0</v>
      </c>
      <c r="AE920" s="58">
        <v>0</v>
      </c>
      <c r="AF920" s="58">
        <v>0</v>
      </c>
      <c r="AG920" s="58" t="str">
        <f>VLOOKUP(BHRAF201920[[#This Row],[OrgID]],'Practice Panel'!$A$14:$F$129,4,FALSE)</f>
        <v>Redbridge</v>
      </c>
      <c r="AH920" s="58" t="str">
        <f>VLOOKUP(BHRAF201920[[#This Row],[OrgID]],'Practice Panel'!$A$14:$F$129,6,FALSE)</f>
        <v>Seven Kings</v>
      </c>
    </row>
    <row r="921" spans="1:34">
      <c r="A921" s="1" t="s">
        <v>406</v>
      </c>
      <c r="B921" s="57">
        <v>44228</v>
      </c>
      <c r="C921" s="57">
        <v>44229</v>
      </c>
      <c r="D921" s="1" t="s">
        <v>344</v>
      </c>
      <c r="E921" s="58">
        <v>4376</v>
      </c>
      <c r="F921" s="58">
        <v>84</v>
      </c>
      <c r="G921" s="58">
        <v>84</v>
      </c>
      <c r="H921" s="1">
        <v>0</v>
      </c>
      <c r="I921" s="58">
        <v>0</v>
      </c>
      <c r="J921" s="58">
        <v>0</v>
      </c>
      <c r="K921" s="58">
        <v>0</v>
      </c>
      <c r="L921" s="58">
        <v>0</v>
      </c>
      <c r="M921" s="58">
        <v>0</v>
      </c>
      <c r="N921" s="58">
        <v>0</v>
      </c>
      <c r="O921" s="58">
        <v>0</v>
      </c>
      <c r="P921" s="58">
        <v>0</v>
      </c>
      <c r="Q921" s="58">
        <v>0</v>
      </c>
      <c r="R921" s="58">
        <v>0</v>
      </c>
      <c r="S921" s="58">
        <v>0</v>
      </c>
      <c r="T921" s="58">
        <v>0</v>
      </c>
      <c r="U921" s="58">
        <v>0</v>
      </c>
      <c r="V921" s="58">
        <v>0</v>
      </c>
      <c r="W921" s="58">
        <v>0</v>
      </c>
      <c r="X921" s="58">
        <v>0</v>
      </c>
      <c r="Y921" s="58">
        <v>0</v>
      </c>
      <c r="Z921" s="58">
        <v>0</v>
      </c>
      <c r="AA921" s="58">
        <v>0</v>
      </c>
      <c r="AB921" s="58">
        <v>0</v>
      </c>
      <c r="AC921" s="58">
        <v>8</v>
      </c>
      <c r="AD921" s="58">
        <v>0</v>
      </c>
      <c r="AE921" s="58">
        <v>0</v>
      </c>
      <c r="AF921" s="58">
        <v>0</v>
      </c>
      <c r="AG921" s="58" t="str">
        <f>VLOOKUP(BHRAF201920[[#This Row],[OrgID]],'Practice Panel'!$A$14:$F$129,4,FALSE)</f>
        <v>Redbridge</v>
      </c>
      <c r="AH921" s="58" t="str">
        <f>VLOOKUP(BHRAF201920[[#This Row],[OrgID]],'Practice Panel'!$A$14:$F$129,6,FALSE)</f>
        <v>Fairlop</v>
      </c>
    </row>
    <row r="922" spans="1:34">
      <c r="A922" s="1" t="s">
        <v>406</v>
      </c>
      <c r="B922" s="57">
        <v>44228</v>
      </c>
      <c r="C922" s="57">
        <v>44202</v>
      </c>
      <c r="D922" s="1" t="s">
        <v>314</v>
      </c>
      <c r="E922" s="58">
        <v>3716</v>
      </c>
      <c r="F922" s="58">
        <v>0</v>
      </c>
      <c r="G922" s="58">
        <v>0</v>
      </c>
      <c r="H922" s="1">
        <v>0</v>
      </c>
      <c r="I922" s="58">
        <v>0</v>
      </c>
      <c r="J922" s="58">
        <v>0</v>
      </c>
      <c r="K922" s="58">
        <v>0</v>
      </c>
      <c r="L922" s="58">
        <v>0</v>
      </c>
      <c r="M922" s="58">
        <v>0</v>
      </c>
      <c r="N922" s="58">
        <v>0</v>
      </c>
      <c r="O922" s="58">
        <v>0</v>
      </c>
      <c r="P922" s="58">
        <v>0</v>
      </c>
      <c r="Q922" s="58">
        <v>0</v>
      </c>
      <c r="R922" s="58">
        <v>0</v>
      </c>
      <c r="S922" s="58">
        <v>0</v>
      </c>
      <c r="T922" s="58">
        <v>0</v>
      </c>
      <c r="U922" s="58">
        <v>0</v>
      </c>
      <c r="V922" s="58">
        <v>0</v>
      </c>
      <c r="W922" s="58">
        <v>0</v>
      </c>
      <c r="X922" s="58">
        <v>0</v>
      </c>
      <c r="Y922" s="58">
        <v>0</v>
      </c>
      <c r="Z922" s="58">
        <v>0</v>
      </c>
      <c r="AA922" s="58">
        <v>0</v>
      </c>
      <c r="AB922" s="58">
        <v>0</v>
      </c>
      <c r="AC922" s="58">
        <v>0</v>
      </c>
      <c r="AD922" s="58">
        <v>0</v>
      </c>
      <c r="AE922" s="58">
        <v>0</v>
      </c>
      <c r="AF922" s="58">
        <v>0</v>
      </c>
      <c r="AG922" s="58" t="str">
        <f>VLOOKUP(BHRAF201920[[#This Row],[OrgID]],'Practice Panel'!$A$14:$F$129,4,FALSE)</f>
        <v>Havering</v>
      </c>
      <c r="AH922" s="58" t="str">
        <f>VLOOKUP(BHRAF201920[[#This Row],[OrgID]],'Practice Panel'!$A$14:$F$129,6,FALSE)</f>
        <v>Havering South</v>
      </c>
    </row>
    <row r="923" spans="1:34">
      <c r="A923" s="1" t="s">
        <v>406</v>
      </c>
      <c r="B923" s="57">
        <v>44228</v>
      </c>
      <c r="C923" s="57">
        <v>44202</v>
      </c>
      <c r="D923" s="1" t="s">
        <v>248</v>
      </c>
      <c r="E923" s="58">
        <v>3743</v>
      </c>
      <c r="F923" s="58">
        <v>0</v>
      </c>
      <c r="G923" s="58">
        <v>0</v>
      </c>
      <c r="H923" s="1">
        <v>0</v>
      </c>
      <c r="I923" s="58">
        <v>0</v>
      </c>
      <c r="J923" s="58">
        <v>0</v>
      </c>
      <c r="K923" s="58">
        <v>0</v>
      </c>
      <c r="L923" s="58">
        <v>0</v>
      </c>
      <c r="M923" s="58">
        <v>0</v>
      </c>
      <c r="N923" s="58">
        <v>0</v>
      </c>
      <c r="O923" s="58">
        <v>0</v>
      </c>
      <c r="P923" s="58">
        <v>0</v>
      </c>
      <c r="Q923" s="58">
        <v>0</v>
      </c>
      <c r="R923" s="58">
        <v>0</v>
      </c>
      <c r="S923" s="58">
        <v>0</v>
      </c>
      <c r="T923" s="58">
        <v>0</v>
      </c>
      <c r="U923" s="58">
        <v>0</v>
      </c>
      <c r="V923" s="58">
        <v>0</v>
      </c>
      <c r="W923" s="58">
        <v>0</v>
      </c>
      <c r="X923" s="58">
        <v>0</v>
      </c>
      <c r="Y923" s="58">
        <v>0</v>
      </c>
      <c r="Z923" s="58">
        <v>0</v>
      </c>
      <c r="AA923" s="58">
        <v>0</v>
      </c>
      <c r="AB923" s="58">
        <v>0</v>
      </c>
      <c r="AC923" s="58">
        <v>0</v>
      </c>
      <c r="AD923" s="58">
        <v>0</v>
      </c>
      <c r="AE923" s="58">
        <v>0</v>
      </c>
      <c r="AF923" s="58">
        <v>0</v>
      </c>
      <c r="AG923" s="58" t="str">
        <f>VLOOKUP(BHRAF201920[[#This Row],[OrgID]],'Practice Panel'!$A$14:$F$129,4,FALSE)</f>
        <v>Havering</v>
      </c>
      <c r="AH923" s="58" t="str">
        <f>VLOOKUP(BHRAF201920[[#This Row],[OrgID]],'Practice Panel'!$A$14:$F$129,6,FALSE)</f>
        <v>Havering Crest</v>
      </c>
    </row>
    <row r="924" spans="1:34">
      <c r="A924" s="1"/>
      <c r="B924" s="57">
        <v>44228</v>
      </c>
      <c r="C924" s="57"/>
      <c r="D924" s="1" t="s">
        <v>362</v>
      </c>
      <c r="E924" s="58">
        <v>368</v>
      </c>
      <c r="F924" s="58">
        <v>169</v>
      </c>
      <c r="G924" s="58">
        <v>169</v>
      </c>
      <c r="H924" s="1"/>
      <c r="I924" s="58"/>
      <c r="J924" s="58">
        <v>2</v>
      </c>
      <c r="K924" s="58">
        <v>2</v>
      </c>
      <c r="L924" s="58">
        <v>2</v>
      </c>
      <c r="M924" s="58">
        <v>2</v>
      </c>
      <c r="N924" s="58">
        <v>2</v>
      </c>
      <c r="O924" s="58">
        <v>2</v>
      </c>
      <c r="P924" s="58">
        <v>2</v>
      </c>
      <c r="Q924" s="58">
        <v>2</v>
      </c>
      <c r="R924" s="58">
        <v>2</v>
      </c>
      <c r="S924" s="58"/>
      <c r="T924" s="58"/>
      <c r="U924" s="58"/>
      <c r="V924" s="58"/>
      <c r="W924" s="58"/>
      <c r="X924" s="58">
        <v>1</v>
      </c>
      <c r="Y924" s="58">
        <v>1</v>
      </c>
      <c r="Z924" s="58">
        <v>1</v>
      </c>
      <c r="AA924" s="58"/>
      <c r="AB924" s="58">
        <v>1</v>
      </c>
      <c r="AC924" s="58">
        <v>3</v>
      </c>
      <c r="AD924" s="58">
        <v>2</v>
      </c>
      <c r="AE924" s="58"/>
      <c r="AF924" s="58"/>
      <c r="AG924" s="58" t="str">
        <f>VLOOKUP(BHRAF201920[[#This Row],[OrgID]],'Practice Panel'!$A$14:$F$129,4,FALSE)</f>
        <v>Redbridge</v>
      </c>
      <c r="AH924" s="58" t="str">
        <f>VLOOKUP(BHRAF201920[[#This Row],[OrgID]],'Practice Panel'!$A$14:$F$129,6,FALSE)</f>
        <v>Seven Kings</v>
      </c>
    </row>
    <row r="925" spans="1:34">
      <c r="A925" s="1"/>
      <c r="B925" s="57">
        <v>44287</v>
      </c>
      <c r="C925" s="57"/>
      <c r="D925" s="1" t="s">
        <v>362</v>
      </c>
      <c r="E925" s="58">
        <v>374</v>
      </c>
      <c r="F925" s="58">
        <v>184</v>
      </c>
      <c r="G925" s="58">
        <v>184</v>
      </c>
      <c r="H925" s="1"/>
      <c r="I925" s="58"/>
      <c r="J925" s="58">
        <v>2</v>
      </c>
      <c r="K925" s="58">
        <v>2</v>
      </c>
      <c r="L925" s="58">
        <v>2</v>
      </c>
      <c r="M925" s="58">
        <v>2</v>
      </c>
      <c r="N925" s="58">
        <v>2</v>
      </c>
      <c r="O925" s="58">
        <v>2</v>
      </c>
      <c r="P925" s="58">
        <v>2</v>
      </c>
      <c r="Q925" s="58">
        <v>2</v>
      </c>
      <c r="R925" s="58">
        <v>2</v>
      </c>
      <c r="S925" s="58"/>
      <c r="T925" s="58"/>
      <c r="U925" s="58"/>
      <c r="V925" s="58"/>
      <c r="W925" s="58">
        <v>2</v>
      </c>
      <c r="X925" s="58">
        <v>1</v>
      </c>
      <c r="Y925" s="58">
        <v>1</v>
      </c>
      <c r="Z925" s="58">
        <v>1</v>
      </c>
      <c r="AA925" s="58"/>
      <c r="AB925" s="58">
        <v>1</v>
      </c>
      <c r="AC925" s="58">
        <v>4</v>
      </c>
      <c r="AD925" s="58">
        <v>2</v>
      </c>
      <c r="AE925" s="58"/>
      <c r="AF925" s="58"/>
      <c r="AG925" s="58" t="str">
        <f>VLOOKUP(BHRAF201920[[#This Row],[OrgID]],'Practice Panel'!$A$14:$F$129,4,FALSE)</f>
        <v>Redbridge</v>
      </c>
      <c r="AH925" s="58" t="str">
        <f>VLOOKUP(BHRAF201920[[#This Row],[OrgID]],'Practice Panel'!$A$14:$F$129,6,FALSE)</f>
        <v>Seven Kings</v>
      </c>
    </row>
    <row r="926" spans="1:34">
      <c r="A926" s="1"/>
      <c r="B926" s="57">
        <v>44287</v>
      </c>
      <c r="C926" s="57"/>
      <c r="D926" s="1" t="s">
        <v>330</v>
      </c>
      <c r="E926" s="58">
        <v>323</v>
      </c>
      <c r="F926" s="58">
        <v>61</v>
      </c>
      <c r="G926" s="58">
        <v>61</v>
      </c>
      <c r="H926" s="1"/>
      <c r="I926" s="58"/>
      <c r="J926" s="58"/>
      <c r="K926" s="58"/>
      <c r="L926" s="58"/>
      <c r="M926" s="58"/>
      <c r="N926" s="58"/>
      <c r="O926" s="58"/>
      <c r="P926" s="58"/>
      <c r="Q926" s="58"/>
      <c r="R926" s="58"/>
      <c r="S926" s="58"/>
      <c r="T926" s="58"/>
      <c r="U926" s="58"/>
      <c r="V926" s="58"/>
      <c r="W926" s="58"/>
      <c r="X926" s="58"/>
      <c r="Y926" s="58"/>
      <c r="Z926" s="58"/>
      <c r="AA926" s="58"/>
      <c r="AB926" s="58"/>
      <c r="AC926" s="58">
        <v>4</v>
      </c>
      <c r="AD926" s="58"/>
      <c r="AE926" s="58"/>
      <c r="AF926" s="58"/>
      <c r="AG926" s="58" t="str">
        <f>VLOOKUP(BHRAF201920[[#This Row],[OrgID]],'Practice Panel'!$A$14:$F$129,4,FALSE)</f>
        <v>Redbridge</v>
      </c>
      <c r="AH926" s="58" t="str">
        <f>VLOOKUP(BHRAF201920[[#This Row],[OrgID]],'Practice Panel'!$A$14:$F$129,6,FALSE)</f>
        <v>Cranbrook</v>
      </c>
    </row>
    <row r="927" spans="1:34">
      <c r="A927" s="1"/>
      <c r="B927" s="57">
        <v>44287</v>
      </c>
      <c r="C927" s="57"/>
      <c r="D927" s="1" t="s">
        <v>392</v>
      </c>
      <c r="E927" s="58">
        <v>415</v>
      </c>
      <c r="F927" s="58">
        <v>161</v>
      </c>
      <c r="G927" s="58">
        <v>159</v>
      </c>
      <c r="H927" s="1">
        <v>2</v>
      </c>
      <c r="I927" s="58"/>
      <c r="J927" s="58"/>
      <c r="K927" s="58"/>
      <c r="L927" s="58"/>
      <c r="M927" s="58"/>
      <c r="N927" s="58"/>
      <c r="O927" s="58"/>
      <c r="P927" s="58"/>
      <c r="Q927" s="58"/>
      <c r="R927" s="58"/>
      <c r="S927" s="58"/>
      <c r="T927" s="58"/>
      <c r="U927" s="58"/>
      <c r="V927" s="58"/>
      <c r="W927" s="58"/>
      <c r="X927" s="58"/>
      <c r="Y927" s="58"/>
      <c r="Z927" s="58"/>
      <c r="AA927" s="58"/>
      <c r="AB927" s="58"/>
      <c r="AC927" s="58">
        <v>5</v>
      </c>
      <c r="AD927" s="58"/>
      <c r="AE927" s="58"/>
      <c r="AF927" s="58"/>
      <c r="AG927" s="58" t="str">
        <f>VLOOKUP(BHRAF201920[[#This Row],[OrgID]],'Practice Panel'!$A$14:$F$129,4,FALSE)</f>
        <v>Redbridge</v>
      </c>
      <c r="AH927" s="58" t="str">
        <f>VLOOKUP(BHRAF201920[[#This Row],[OrgID]],'Practice Panel'!$A$14:$F$129,6,FALSE)</f>
        <v>Loxford</v>
      </c>
    </row>
    <row r="928" spans="1:34">
      <c r="A928" s="1"/>
      <c r="B928" s="57">
        <v>44287</v>
      </c>
      <c r="C928" s="57"/>
      <c r="D928" s="1" t="s">
        <v>407</v>
      </c>
      <c r="E928" s="58"/>
      <c r="F928" s="58"/>
      <c r="G928" s="58"/>
      <c r="H928" s="1"/>
      <c r="I928" s="58"/>
      <c r="J928" s="58"/>
      <c r="K928" s="58"/>
      <c r="L928" s="58"/>
      <c r="M928" s="58"/>
      <c r="N928" s="58"/>
      <c r="O928" s="58"/>
      <c r="P928" s="58"/>
      <c r="Q928" s="58"/>
      <c r="R928" s="58"/>
      <c r="S928" s="58"/>
      <c r="T928" s="58"/>
      <c r="U928" s="58"/>
      <c r="V928" s="58"/>
      <c r="W928" s="58"/>
      <c r="X928" s="58"/>
      <c r="Y928" s="58"/>
      <c r="Z928" s="58"/>
      <c r="AA928" s="58"/>
      <c r="AB928" s="58"/>
      <c r="AC928" s="58"/>
      <c r="AD928" s="58"/>
      <c r="AE928" s="58"/>
      <c r="AF928" s="58"/>
      <c r="AG928" s="58" t="e">
        <f>VLOOKUP(BHRAF201920[[#This Row],[OrgID]],'Practice Panel'!$A$14:$F$129,4,FALSE)</f>
        <v>#N/A</v>
      </c>
      <c r="AH928" s="58" t="e">
        <f>VLOOKUP(BHRAF201920[[#This Row],[OrgID]],'Practice Panel'!$A$14:$F$129,6,FALSE)</f>
        <v>#N/A</v>
      </c>
    </row>
    <row r="929" spans="1:34">
      <c r="A929" s="1"/>
      <c r="B929" s="57">
        <v>44287</v>
      </c>
      <c r="C929" s="57"/>
      <c r="D929" s="1" t="s">
        <v>394</v>
      </c>
      <c r="E929" s="58">
        <v>801</v>
      </c>
      <c r="F929" s="58">
        <v>226</v>
      </c>
      <c r="G929" s="58">
        <v>224</v>
      </c>
      <c r="H929" s="1">
        <v>2</v>
      </c>
      <c r="I929" s="58"/>
      <c r="J929" s="58"/>
      <c r="K929" s="58"/>
      <c r="L929" s="58"/>
      <c r="M929" s="58"/>
      <c r="N929" s="58"/>
      <c r="O929" s="58"/>
      <c r="P929" s="58"/>
      <c r="Q929" s="58"/>
      <c r="R929" s="58"/>
      <c r="S929" s="58"/>
      <c r="T929" s="58"/>
      <c r="U929" s="58">
        <v>1</v>
      </c>
      <c r="V929" s="58"/>
      <c r="W929" s="58"/>
      <c r="X929" s="58"/>
      <c r="Y929" s="58"/>
      <c r="Z929" s="58"/>
      <c r="AA929" s="58"/>
      <c r="AB929" s="58"/>
      <c r="AC929" s="58">
        <v>5</v>
      </c>
      <c r="AD929" s="58"/>
      <c r="AE929" s="58">
        <v>1</v>
      </c>
      <c r="AF929" s="58"/>
      <c r="AG929" s="58" t="str">
        <f>VLOOKUP(BHRAF201920[[#This Row],[OrgID]],'Practice Panel'!$A$14:$F$129,4,FALSE)</f>
        <v>Redbridge</v>
      </c>
      <c r="AH929" s="58" t="str">
        <f>VLOOKUP(BHRAF201920[[#This Row],[OrgID]],'Practice Panel'!$A$14:$F$129,6,FALSE)</f>
        <v>Loxford</v>
      </c>
    </row>
    <row r="930" spans="1:34">
      <c r="A930" s="1"/>
      <c r="B930" s="57">
        <v>44287</v>
      </c>
      <c r="C930" s="57"/>
      <c r="D930" s="1" t="s">
        <v>384</v>
      </c>
      <c r="E930" s="58">
        <v>509</v>
      </c>
      <c r="F930" s="58">
        <v>24</v>
      </c>
      <c r="G930" s="58">
        <v>24</v>
      </c>
      <c r="H930" s="1"/>
      <c r="I930" s="58"/>
      <c r="J930" s="58"/>
      <c r="K930" s="58"/>
      <c r="L930" s="58"/>
      <c r="M930" s="58"/>
      <c r="N930" s="58"/>
      <c r="O930" s="58"/>
      <c r="P930" s="58"/>
      <c r="Q930" s="58"/>
      <c r="R930" s="58"/>
      <c r="S930" s="58"/>
      <c r="T930" s="58"/>
      <c r="U930" s="58"/>
      <c r="V930" s="58"/>
      <c r="W930" s="58"/>
      <c r="X930" s="58"/>
      <c r="Y930" s="58"/>
      <c r="Z930" s="58"/>
      <c r="AA930" s="58"/>
      <c r="AB930" s="58"/>
      <c r="AC930" s="58">
        <v>15</v>
      </c>
      <c r="AD930" s="58"/>
      <c r="AE930" s="58"/>
      <c r="AF930" s="58"/>
      <c r="AG930" s="58" t="str">
        <f>VLOOKUP(BHRAF201920[[#This Row],[OrgID]],'Practice Panel'!$A$14:$F$129,4,FALSE)</f>
        <v>Redbridge</v>
      </c>
      <c r="AH930" s="58" t="str">
        <f>VLOOKUP(BHRAF201920[[#This Row],[OrgID]],'Practice Panel'!$A$14:$F$129,6,FALSE)</f>
        <v>Wanstead &amp; Woodford</v>
      </c>
    </row>
    <row r="931" spans="1:34">
      <c r="A931" s="1"/>
      <c r="B931" s="57">
        <v>44256</v>
      </c>
      <c r="C931" s="57"/>
      <c r="D931" s="1" t="s">
        <v>362</v>
      </c>
      <c r="E931" s="58">
        <v>1116</v>
      </c>
      <c r="F931" s="58">
        <v>509</v>
      </c>
      <c r="G931" s="58">
        <v>509</v>
      </c>
      <c r="H931" s="1"/>
      <c r="I931" s="58"/>
      <c r="J931" s="58">
        <v>6</v>
      </c>
      <c r="K931" s="58">
        <v>6</v>
      </c>
      <c r="L931" s="58">
        <v>6</v>
      </c>
      <c r="M931" s="58">
        <v>6</v>
      </c>
      <c r="N931" s="58">
        <v>6</v>
      </c>
      <c r="O931" s="58">
        <v>6</v>
      </c>
      <c r="P931" s="58">
        <v>6</v>
      </c>
      <c r="Q931" s="58">
        <v>6</v>
      </c>
      <c r="R931" s="58">
        <v>6</v>
      </c>
      <c r="S931" s="58"/>
      <c r="T931" s="58"/>
      <c r="U931" s="58"/>
      <c r="V931" s="58"/>
      <c r="W931" s="58">
        <v>6</v>
      </c>
      <c r="X931" s="58">
        <v>3</v>
      </c>
      <c r="Y931" s="58">
        <v>3</v>
      </c>
      <c r="Z931" s="58">
        <v>3</v>
      </c>
      <c r="AA931" s="58"/>
      <c r="AB931" s="58">
        <v>3</v>
      </c>
      <c r="AC931" s="58">
        <v>10</v>
      </c>
      <c r="AD931" s="58">
        <v>6</v>
      </c>
      <c r="AE931" s="58"/>
      <c r="AF931" s="58"/>
      <c r="AG931" s="58" t="str">
        <f>VLOOKUP(BHRAF201920[[#This Row],[OrgID]],'Practice Panel'!$A$14:$F$129,4,FALSE)</f>
        <v>Redbridge</v>
      </c>
      <c r="AH931" s="58" t="str">
        <f>VLOOKUP(BHRAF201920[[#This Row],[OrgID]],'Practice Panel'!$A$14:$F$129,6,FALSE)</f>
        <v>Seven Kings</v>
      </c>
    </row>
    <row r="932" spans="1:34">
      <c r="A932" s="1"/>
      <c r="B932" s="57">
        <v>44256</v>
      </c>
      <c r="C932" s="57"/>
      <c r="D932" s="1" t="s">
        <v>330</v>
      </c>
      <c r="E932" s="58">
        <v>975</v>
      </c>
      <c r="F932" s="58">
        <v>136</v>
      </c>
      <c r="G932" s="58">
        <v>136</v>
      </c>
      <c r="H932" s="1"/>
      <c r="I932" s="58"/>
      <c r="J932" s="58"/>
      <c r="K932" s="58"/>
      <c r="L932" s="58"/>
      <c r="M932" s="58"/>
      <c r="N932" s="58"/>
      <c r="O932" s="58"/>
      <c r="P932" s="58"/>
      <c r="Q932" s="58"/>
      <c r="R932" s="58"/>
      <c r="S932" s="58"/>
      <c r="T932" s="58"/>
      <c r="U932" s="58"/>
      <c r="V932" s="58"/>
      <c r="W932" s="58"/>
      <c r="X932" s="58"/>
      <c r="Y932" s="58"/>
      <c r="Z932" s="58"/>
      <c r="AA932" s="58"/>
      <c r="AB932" s="58"/>
      <c r="AC932" s="58">
        <v>6</v>
      </c>
      <c r="AD932" s="58"/>
      <c r="AE932" s="58"/>
      <c r="AF932" s="58"/>
      <c r="AG932" s="58" t="str">
        <f>VLOOKUP(BHRAF201920[[#This Row],[OrgID]],'Practice Panel'!$A$14:$F$129,4,FALSE)</f>
        <v>Redbridge</v>
      </c>
      <c r="AH932" s="58" t="str">
        <f>VLOOKUP(BHRAF201920[[#This Row],[OrgID]],'Practice Panel'!$A$14:$F$129,6,FALSE)</f>
        <v>Cranbrook</v>
      </c>
    </row>
    <row r="933" spans="1:34">
      <c r="A933" s="1"/>
      <c r="B933" s="57">
        <v>44256</v>
      </c>
      <c r="C933" s="57"/>
      <c r="D933" s="1" t="s">
        <v>392</v>
      </c>
      <c r="E933" s="58">
        <v>1246</v>
      </c>
      <c r="F933" s="58">
        <v>452</v>
      </c>
      <c r="G933" s="58">
        <v>446</v>
      </c>
      <c r="H933" s="1">
        <v>6</v>
      </c>
      <c r="I933" s="58"/>
      <c r="J933" s="58"/>
      <c r="K933" s="58"/>
      <c r="L933" s="58"/>
      <c r="M933" s="58"/>
      <c r="N933" s="58"/>
      <c r="O933" s="58"/>
      <c r="P933" s="58"/>
      <c r="Q933" s="58"/>
      <c r="R933" s="58"/>
      <c r="S933" s="58"/>
      <c r="T933" s="58"/>
      <c r="U933" s="58"/>
      <c r="V933" s="58"/>
      <c r="W933" s="58"/>
      <c r="X933" s="58"/>
      <c r="Y933" s="58"/>
      <c r="Z933" s="58"/>
      <c r="AA933" s="58"/>
      <c r="AB933" s="58"/>
      <c r="AC933" s="58">
        <v>15</v>
      </c>
      <c r="AD933" s="58"/>
      <c r="AE933" s="58"/>
      <c r="AF933" s="58"/>
      <c r="AG933" s="58" t="str">
        <f>VLOOKUP(BHRAF201920[[#This Row],[OrgID]],'Practice Panel'!$A$14:$F$129,4,FALSE)</f>
        <v>Redbridge</v>
      </c>
      <c r="AH933" s="58" t="str">
        <f>VLOOKUP(BHRAF201920[[#This Row],[OrgID]],'Practice Panel'!$A$14:$F$129,6,FALSE)</f>
        <v>Loxford</v>
      </c>
    </row>
    <row r="934" spans="1:34">
      <c r="A934" s="1"/>
      <c r="B934" s="57">
        <v>44256</v>
      </c>
      <c r="C934" s="57"/>
      <c r="D934" s="1" t="s">
        <v>394</v>
      </c>
      <c r="E934" s="58">
        <v>2391</v>
      </c>
      <c r="F934" s="58">
        <v>593</v>
      </c>
      <c r="G934" s="58">
        <v>589</v>
      </c>
      <c r="H934" s="1">
        <v>4</v>
      </c>
      <c r="I934" s="58"/>
      <c r="J934" s="58"/>
      <c r="K934" s="58"/>
      <c r="L934" s="58"/>
      <c r="M934" s="58"/>
      <c r="N934" s="58"/>
      <c r="O934" s="58"/>
      <c r="P934" s="58"/>
      <c r="Q934" s="58"/>
      <c r="R934" s="58"/>
      <c r="S934" s="58"/>
      <c r="T934" s="58"/>
      <c r="U934" s="58">
        <v>3</v>
      </c>
      <c r="V934" s="58"/>
      <c r="W934" s="58"/>
      <c r="X934" s="58"/>
      <c r="Y934" s="58"/>
      <c r="Z934" s="58"/>
      <c r="AA934" s="58"/>
      <c r="AB934" s="58"/>
      <c r="AC934" s="58">
        <v>10</v>
      </c>
      <c r="AD934" s="58"/>
      <c r="AE934" s="58">
        <v>3</v>
      </c>
      <c r="AF934" s="58"/>
      <c r="AG934" s="58" t="str">
        <f>VLOOKUP(BHRAF201920[[#This Row],[OrgID]],'Practice Panel'!$A$14:$F$129,4,FALSE)</f>
        <v>Redbridge</v>
      </c>
      <c r="AH934" s="58" t="str">
        <f>VLOOKUP(BHRAF201920[[#This Row],[OrgID]],'Practice Panel'!$A$14:$F$129,6,FALSE)</f>
        <v>Loxford</v>
      </c>
    </row>
    <row r="935" spans="1:34">
      <c r="A935" s="1"/>
      <c r="B935" s="57">
        <v>44256</v>
      </c>
      <c r="C935" s="57"/>
      <c r="D935" s="1" t="s">
        <v>384</v>
      </c>
      <c r="E935" s="58">
        <v>1523</v>
      </c>
      <c r="F935" s="58">
        <v>59</v>
      </c>
      <c r="G935" s="58">
        <v>59</v>
      </c>
      <c r="H935" s="1"/>
      <c r="I935" s="58"/>
      <c r="J935" s="58"/>
      <c r="K935" s="58"/>
      <c r="L935" s="58"/>
      <c r="M935" s="58"/>
      <c r="N935" s="58"/>
      <c r="O935" s="58"/>
      <c r="P935" s="58"/>
      <c r="Q935" s="58"/>
      <c r="R935" s="58"/>
      <c r="S935" s="58"/>
      <c r="T935" s="58"/>
      <c r="U935" s="58"/>
      <c r="V935" s="58"/>
      <c r="W935" s="58"/>
      <c r="X935" s="58"/>
      <c r="Y935" s="58"/>
      <c r="Z935" s="58"/>
      <c r="AA935" s="58"/>
      <c r="AB935" s="58"/>
      <c r="AC935" s="58">
        <v>38</v>
      </c>
      <c r="AD935" s="58"/>
      <c r="AE935" s="58"/>
      <c r="AF935" s="58"/>
      <c r="AG935" s="58" t="str">
        <f>VLOOKUP(BHRAF201920[[#This Row],[OrgID]],'Practice Panel'!$A$14:$F$129,4,FALSE)</f>
        <v>Redbridge</v>
      </c>
      <c r="AH935" s="58" t="str">
        <f>VLOOKUP(BHRAF201920[[#This Row],[OrgID]],'Practice Panel'!$A$14:$F$129,6,FALSE)</f>
        <v>Wanstead &amp; Woodford</v>
      </c>
    </row>
    <row r="936" spans="1:34">
      <c r="A936" s="1" t="s">
        <v>406</v>
      </c>
      <c r="B936" s="57">
        <v>44287</v>
      </c>
      <c r="C936" s="57">
        <v>44299</v>
      </c>
      <c r="D936" s="1" t="s">
        <v>284</v>
      </c>
      <c r="E936" s="58">
        <v>2085</v>
      </c>
      <c r="F936" s="58">
        <v>114</v>
      </c>
      <c r="G936" s="58">
        <v>112</v>
      </c>
      <c r="H936" s="1">
        <v>2</v>
      </c>
      <c r="I936" s="58">
        <v>1</v>
      </c>
      <c r="J936" s="58">
        <v>10</v>
      </c>
      <c r="K936" s="58">
        <v>7</v>
      </c>
      <c r="L936" s="58">
        <v>8</v>
      </c>
      <c r="M936" s="58">
        <v>5</v>
      </c>
      <c r="N936" s="58">
        <v>0</v>
      </c>
      <c r="O936" s="58">
        <v>9</v>
      </c>
      <c r="P936" s="58">
        <v>9</v>
      </c>
      <c r="Q936" s="58">
        <v>9</v>
      </c>
      <c r="R936" s="58">
        <v>8</v>
      </c>
      <c r="S936" s="58">
        <v>2</v>
      </c>
      <c r="T936" s="58">
        <v>0</v>
      </c>
      <c r="U936" s="58">
        <v>7</v>
      </c>
      <c r="V936" s="58">
        <v>7</v>
      </c>
      <c r="W936" s="58">
        <v>8</v>
      </c>
      <c r="X936" s="58">
        <v>8</v>
      </c>
      <c r="Y936" s="58">
        <v>8</v>
      </c>
      <c r="Z936" s="58">
        <v>8</v>
      </c>
      <c r="AA936" s="58">
        <v>8</v>
      </c>
      <c r="AB936" s="58">
        <v>0</v>
      </c>
      <c r="AC936" s="58">
        <v>19</v>
      </c>
      <c r="AD936" s="58">
        <v>5</v>
      </c>
      <c r="AE936" s="58">
        <v>7</v>
      </c>
      <c r="AF936" s="58">
        <v>4</v>
      </c>
      <c r="AG936" s="58" t="str">
        <f>VLOOKUP(BHRAF201920[[#This Row],[OrgID]],'Practice Panel'!$A$14:$F$129,4,FALSE)</f>
        <v>Havering</v>
      </c>
      <c r="AH936" s="58" t="str">
        <f>VLOOKUP(BHRAF201920[[#This Row],[OrgID]],'Practice Panel'!$A$14:$F$129,6,FALSE)</f>
        <v>Havering South</v>
      </c>
    </row>
    <row r="937" spans="1:34">
      <c r="A937" s="1" t="s">
        <v>406</v>
      </c>
      <c r="B937" s="57">
        <v>44287</v>
      </c>
      <c r="C937" s="57">
        <v>44299</v>
      </c>
      <c r="D937" s="1" t="s">
        <v>298</v>
      </c>
      <c r="E937" s="58">
        <v>1044</v>
      </c>
      <c r="F937" s="58">
        <v>61</v>
      </c>
      <c r="G937" s="58">
        <v>61</v>
      </c>
      <c r="H937" s="1">
        <v>0</v>
      </c>
      <c r="I937" s="58">
        <v>0</v>
      </c>
      <c r="J937" s="58">
        <v>12</v>
      </c>
      <c r="K937" s="58">
        <v>11</v>
      </c>
      <c r="L937" s="58">
        <v>12</v>
      </c>
      <c r="M937" s="58">
        <v>11</v>
      </c>
      <c r="N937" s="58">
        <v>0</v>
      </c>
      <c r="O937" s="58">
        <v>12</v>
      </c>
      <c r="P937" s="58">
        <v>10</v>
      </c>
      <c r="Q937" s="58">
        <v>11</v>
      </c>
      <c r="R937" s="58">
        <v>12</v>
      </c>
      <c r="S937" s="58">
        <v>1</v>
      </c>
      <c r="T937" s="58">
        <v>0</v>
      </c>
      <c r="U937" s="58">
        <v>9</v>
      </c>
      <c r="V937" s="58">
        <v>8</v>
      </c>
      <c r="W937" s="58">
        <v>10</v>
      </c>
      <c r="X937" s="58">
        <v>9</v>
      </c>
      <c r="Y937" s="58">
        <v>8</v>
      </c>
      <c r="Z937" s="58">
        <v>9</v>
      </c>
      <c r="AA937" s="58">
        <v>8</v>
      </c>
      <c r="AB937" s="58">
        <v>0</v>
      </c>
      <c r="AC937" s="58">
        <v>12</v>
      </c>
      <c r="AD937" s="58">
        <v>11</v>
      </c>
      <c r="AE937" s="58">
        <v>9</v>
      </c>
      <c r="AF937" s="58">
        <v>7</v>
      </c>
      <c r="AG937" s="58" t="str">
        <f>VLOOKUP(BHRAF201920[[#This Row],[OrgID]],'Practice Panel'!$A$14:$F$129,4,FALSE)</f>
        <v>Havering</v>
      </c>
      <c r="AH937" s="58" t="str">
        <f>VLOOKUP(BHRAF201920[[#This Row],[OrgID]],'Practice Panel'!$A$14:$F$129,6,FALSE)</f>
        <v>Havering South</v>
      </c>
    </row>
    <row r="938" spans="1:34">
      <c r="A938" s="1" t="s">
        <v>406</v>
      </c>
      <c r="B938" s="57">
        <v>44287</v>
      </c>
      <c r="C938" s="57">
        <v>44299</v>
      </c>
      <c r="D938" s="1" t="s">
        <v>83</v>
      </c>
      <c r="E938" s="58">
        <v>884</v>
      </c>
      <c r="F938" s="58">
        <v>4</v>
      </c>
      <c r="G938" s="58">
        <v>4</v>
      </c>
      <c r="H938" s="1">
        <v>0</v>
      </c>
      <c r="I938" s="58">
        <v>0</v>
      </c>
      <c r="J938" s="58">
        <v>2</v>
      </c>
      <c r="K938" s="58">
        <v>2</v>
      </c>
      <c r="L938" s="58">
        <v>2</v>
      </c>
      <c r="M938" s="58">
        <v>2</v>
      </c>
      <c r="N938" s="58">
        <v>0</v>
      </c>
      <c r="O938" s="58">
        <v>2</v>
      </c>
      <c r="P938" s="58">
        <v>2</v>
      </c>
      <c r="Q938" s="58">
        <v>2</v>
      </c>
      <c r="R938" s="58">
        <v>2</v>
      </c>
      <c r="S938" s="58">
        <v>0</v>
      </c>
      <c r="T938" s="58">
        <v>0</v>
      </c>
      <c r="U938" s="58">
        <v>2</v>
      </c>
      <c r="V938" s="58">
        <v>2</v>
      </c>
      <c r="W938" s="58">
        <v>2</v>
      </c>
      <c r="X938" s="58">
        <v>2</v>
      </c>
      <c r="Y938" s="58">
        <v>2</v>
      </c>
      <c r="Z938" s="58">
        <v>2</v>
      </c>
      <c r="AA938" s="58">
        <v>1</v>
      </c>
      <c r="AB938" s="58">
        <v>0</v>
      </c>
      <c r="AC938" s="58">
        <v>2</v>
      </c>
      <c r="AD938" s="58">
        <v>2</v>
      </c>
      <c r="AE938" s="58">
        <v>2</v>
      </c>
      <c r="AF938" s="58">
        <v>2</v>
      </c>
      <c r="AG938" s="58" t="str">
        <f>VLOOKUP(BHRAF201920[[#This Row],[OrgID]],'Practice Panel'!$A$14:$F$129,4,FALSE)</f>
        <v>Barking</v>
      </c>
      <c r="AH938" s="58" t="str">
        <f>VLOOKUP(BHRAF201920[[#This Row],[OrgID]],'Practice Panel'!$A$14:$F$129,6,FALSE)</f>
        <v>North</v>
      </c>
    </row>
    <row r="939" spans="1:34">
      <c r="A939" s="1" t="s">
        <v>406</v>
      </c>
      <c r="B939" s="57">
        <v>44287</v>
      </c>
      <c r="C939" s="57">
        <v>44299</v>
      </c>
      <c r="D939" s="1" t="s">
        <v>266</v>
      </c>
      <c r="E939" s="58">
        <v>3482</v>
      </c>
      <c r="F939" s="58">
        <v>203</v>
      </c>
      <c r="G939" s="58">
        <v>203</v>
      </c>
      <c r="H939" s="1">
        <v>0</v>
      </c>
      <c r="I939" s="58">
        <v>0</v>
      </c>
      <c r="J939" s="58">
        <v>2</v>
      </c>
      <c r="K939" s="58">
        <v>2</v>
      </c>
      <c r="L939" s="58">
        <v>2</v>
      </c>
      <c r="M939" s="58">
        <v>2</v>
      </c>
      <c r="N939" s="58">
        <v>0</v>
      </c>
      <c r="O939" s="58">
        <v>2</v>
      </c>
      <c r="P939" s="58">
        <v>2</v>
      </c>
      <c r="Q939" s="58">
        <v>2</v>
      </c>
      <c r="R939" s="58">
        <v>2</v>
      </c>
      <c r="S939" s="58">
        <v>0</v>
      </c>
      <c r="T939" s="58">
        <v>0</v>
      </c>
      <c r="U939" s="58">
        <v>2</v>
      </c>
      <c r="V939" s="58">
        <v>1</v>
      </c>
      <c r="W939" s="58">
        <v>1</v>
      </c>
      <c r="X939" s="58">
        <v>1</v>
      </c>
      <c r="Y939" s="58">
        <v>1</v>
      </c>
      <c r="Z939" s="58">
        <v>1</v>
      </c>
      <c r="AA939" s="58">
        <v>0</v>
      </c>
      <c r="AB939" s="58">
        <v>0</v>
      </c>
      <c r="AC939" s="58">
        <v>17</v>
      </c>
      <c r="AD939" s="58">
        <v>2</v>
      </c>
      <c r="AE939" s="58">
        <v>1</v>
      </c>
      <c r="AF939" s="58">
        <v>1</v>
      </c>
      <c r="AG939" s="58" t="str">
        <f>VLOOKUP(BHRAF201920[[#This Row],[OrgID]],'Practice Panel'!$A$14:$F$129,4,FALSE)</f>
        <v>Havering</v>
      </c>
      <c r="AH939" s="58" t="str">
        <f>VLOOKUP(BHRAF201920[[#This Row],[OrgID]],'Practice Panel'!$A$14:$F$129,6,FALSE)</f>
        <v>Havering North</v>
      </c>
    </row>
    <row r="940" spans="1:34">
      <c r="A940" s="1" t="s">
        <v>406</v>
      </c>
      <c r="B940" s="57">
        <v>44287</v>
      </c>
      <c r="C940" s="57">
        <v>44299</v>
      </c>
      <c r="D940" s="1" t="s">
        <v>252</v>
      </c>
      <c r="E940" s="58">
        <v>4946</v>
      </c>
      <c r="F940" s="58">
        <v>12</v>
      </c>
      <c r="G940" s="58">
        <v>12</v>
      </c>
      <c r="H940" s="1">
        <v>0</v>
      </c>
      <c r="I940" s="58">
        <v>0</v>
      </c>
      <c r="J940" s="58">
        <v>14</v>
      </c>
      <c r="K940" s="58">
        <v>14</v>
      </c>
      <c r="L940" s="58">
        <v>14</v>
      </c>
      <c r="M940" s="58">
        <v>12</v>
      </c>
      <c r="N940" s="58">
        <v>0</v>
      </c>
      <c r="O940" s="58">
        <v>14</v>
      </c>
      <c r="P940" s="58">
        <v>13</v>
      </c>
      <c r="Q940" s="58">
        <v>13</v>
      </c>
      <c r="R940" s="58">
        <v>14</v>
      </c>
      <c r="S940" s="58">
        <v>1</v>
      </c>
      <c r="T940" s="58">
        <v>0</v>
      </c>
      <c r="U940" s="58">
        <v>9</v>
      </c>
      <c r="V940" s="58">
        <v>6</v>
      </c>
      <c r="W940" s="58">
        <v>11</v>
      </c>
      <c r="X940" s="58">
        <v>9</v>
      </c>
      <c r="Y940" s="58">
        <v>6</v>
      </c>
      <c r="Z940" s="58">
        <v>10</v>
      </c>
      <c r="AA940" s="58">
        <v>1</v>
      </c>
      <c r="AB940" s="58">
        <v>2</v>
      </c>
      <c r="AC940" s="58">
        <v>15</v>
      </c>
      <c r="AD940" s="58">
        <v>14</v>
      </c>
      <c r="AE940" s="58">
        <v>7</v>
      </c>
      <c r="AF940" s="58">
        <v>6</v>
      </c>
      <c r="AG940" s="58" t="str">
        <f>VLOOKUP(BHRAF201920[[#This Row],[OrgID]],'Practice Panel'!$A$14:$F$129,4,FALSE)</f>
        <v>Havering</v>
      </c>
      <c r="AH940" s="58" t="str">
        <f>VLOOKUP(BHRAF201920[[#This Row],[OrgID]],'Practice Panel'!$A$14:$F$129,6,FALSE)</f>
        <v>Havering Marshall</v>
      </c>
    </row>
    <row r="941" spans="1:34">
      <c r="A941" s="1" t="s">
        <v>406</v>
      </c>
      <c r="B941" s="57">
        <v>44287</v>
      </c>
      <c r="C941" s="57">
        <v>44299</v>
      </c>
      <c r="D941" s="1" t="s">
        <v>306</v>
      </c>
      <c r="E941" s="58">
        <v>1193</v>
      </c>
      <c r="F941" s="58">
        <v>16</v>
      </c>
      <c r="G941" s="58">
        <v>15</v>
      </c>
      <c r="H941" s="1">
        <v>1</v>
      </c>
      <c r="I941" s="58">
        <v>0</v>
      </c>
      <c r="J941" s="58">
        <v>12</v>
      </c>
      <c r="K941" s="58">
        <v>12</v>
      </c>
      <c r="L941" s="58">
        <v>12</v>
      </c>
      <c r="M941" s="58">
        <v>11</v>
      </c>
      <c r="N941" s="58">
        <v>0</v>
      </c>
      <c r="O941" s="58">
        <v>12</v>
      </c>
      <c r="P941" s="58">
        <v>12</v>
      </c>
      <c r="Q941" s="58">
        <v>12</v>
      </c>
      <c r="R941" s="58">
        <v>12</v>
      </c>
      <c r="S941" s="58">
        <v>3</v>
      </c>
      <c r="T941" s="58">
        <v>0</v>
      </c>
      <c r="U941" s="58">
        <v>9</v>
      </c>
      <c r="V941" s="58">
        <v>9</v>
      </c>
      <c r="W941" s="58">
        <v>8</v>
      </c>
      <c r="X941" s="58">
        <v>6</v>
      </c>
      <c r="Y941" s="58">
        <v>6</v>
      </c>
      <c r="Z941" s="58">
        <v>7</v>
      </c>
      <c r="AA941" s="58">
        <v>6</v>
      </c>
      <c r="AB941" s="58">
        <v>0</v>
      </c>
      <c r="AC941" s="58">
        <v>13</v>
      </c>
      <c r="AD941" s="58">
        <v>12</v>
      </c>
      <c r="AE941" s="58">
        <v>9</v>
      </c>
      <c r="AF941" s="58">
        <v>3</v>
      </c>
      <c r="AG941" s="58" t="str">
        <f>VLOOKUP(BHRAF201920[[#This Row],[OrgID]],'Practice Panel'!$A$14:$F$129,4,FALSE)</f>
        <v>Havering</v>
      </c>
      <c r="AH941" s="58" t="str">
        <f>VLOOKUP(BHRAF201920[[#This Row],[OrgID]],'Practice Panel'!$A$14:$F$129,6,FALSE)</f>
        <v>Havering South</v>
      </c>
    </row>
    <row r="942" spans="1:34">
      <c r="A942" s="1" t="s">
        <v>406</v>
      </c>
      <c r="B942" s="57">
        <v>44287</v>
      </c>
      <c r="C942" s="57">
        <v>44299</v>
      </c>
      <c r="D942" s="1" t="s">
        <v>314</v>
      </c>
      <c r="E942" s="58">
        <v>3716</v>
      </c>
      <c r="F942" s="58">
        <v>45</v>
      </c>
      <c r="G942" s="58">
        <v>42</v>
      </c>
      <c r="H942" s="1">
        <v>1</v>
      </c>
      <c r="I942" s="58">
        <v>0</v>
      </c>
      <c r="J942" s="58">
        <v>0</v>
      </c>
      <c r="K942" s="58">
        <v>0</v>
      </c>
      <c r="L942" s="58">
        <v>0</v>
      </c>
      <c r="M942" s="58">
        <v>0</v>
      </c>
      <c r="N942" s="58">
        <v>0</v>
      </c>
      <c r="O942" s="58">
        <v>0</v>
      </c>
      <c r="P942" s="58">
        <v>0</v>
      </c>
      <c r="Q942" s="58">
        <v>7</v>
      </c>
      <c r="R942" s="58">
        <v>0</v>
      </c>
      <c r="S942" s="58">
        <v>0</v>
      </c>
      <c r="T942" s="58">
        <v>0</v>
      </c>
      <c r="U942" s="58">
        <v>0</v>
      </c>
      <c r="V942" s="58">
        <v>0</v>
      </c>
      <c r="W942" s="58">
        <v>9</v>
      </c>
      <c r="X942" s="58">
        <v>9</v>
      </c>
      <c r="Y942" s="58">
        <v>6</v>
      </c>
      <c r="Z942" s="58">
        <v>5</v>
      </c>
      <c r="AA942" s="58">
        <v>8</v>
      </c>
      <c r="AB942" s="58">
        <v>0</v>
      </c>
      <c r="AC942" s="58">
        <v>9</v>
      </c>
      <c r="AD942" s="58">
        <v>0</v>
      </c>
      <c r="AE942" s="58">
        <v>0</v>
      </c>
      <c r="AF942" s="58">
        <v>1</v>
      </c>
      <c r="AG942" s="58" t="str">
        <f>VLOOKUP(BHRAF201920[[#This Row],[OrgID]],'Practice Panel'!$A$14:$F$129,4,FALSE)</f>
        <v>Havering</v>
      </c>
      <c r="AH942" s="58" t="str">
        <f>VLOOKUP(BHRAF201920[[#This Row],[OrgID]],'Practice Panel'!$A$14:$F$129,6,FALSE)</f>
        <v>Havering South</v>
      </c>
    </row>
    <row r="943" spans="1:34">
      <c r="A943" s="1" t="s">
        <v>406</v>
      </c>
      <c r="B943" s="57">
        <v>44287</v>
      </c>
      <c r="C943" s="57">
        <v>44299</v>
      </c>
      <c r="D943" s="1" t="s">
        <v>256</v>
      </c>
      <c r="E943" s="58">
        <v>910</v>
      </c>
      <c r="F943" s="58">
        <v>13</v>
      </c>
      <c r="G943" s="58">
        <v>13</v>
      </c>
      <c r="H943" s="1">
        <v>0</v>
      </c>
      <c r="I943" s="58">
        <v>0</v>
      </c>
      <c r="J943" s="58">
        <v>1</v>
      </c>
      <c r="K943" s="58">
        <v>1</v>
      </c>
      <c r="L943" s="58">
        <v>1</v>
      </c>
      <c r="M943" s="58">
        <v>1</v>
      </c>
      <c r="N943" s="58">
        <v>0</v>
      </c>
      <c r="O943" s="58">
        <v>1</v>
      </c>
      <c r="P943" s="58">
        <v>1</v>
      </c>
      <c r="Q943" s="58">
        <v>1</v>
      </c>
      <c r="R943" s="58">
        <v>1</v>
      </c>
      <c r="S943" s="58">
        <v>0</v>
      </c>
      <c r="T943" s="58">
        <v>0</v>
      </c>
      <c r="U943" s="58">
        <v>1</v>
      </c>
      <c r="V943" s="58">
        <v>1</v>
      </c>
      <c r="W943" s="58">
        <v>1</v>
      </c>
      <c r="X943" s="58">
        <v>1</v>
      </c>
      <c r="Y943" s="58">
        <v>1</v>
      </c>
      <c r="Z943" s="58">
        <v>1</v>
      </c>
      <c r="AA943" s="58">
        <v>0</v>
      </c>
      <c r="AB943" s="58">
        <v>0</v>
      </c>
      <c r="AC943" s="58">
        <v>6</v>
      </c>
      <c r="AD943" s="58">
        <v>1</v>
      </c>
      <c r="AE943" s="58">
        <v>1</v>
      </c>
      <c r="AF943" s="58">
        <v>1</v>
      </c>
      <c r="AG943" s="58" t="str">
        <f>VLOOKUP(BHRAF201920[[#This Row],[OrgID]],'Practice Panel'!$A$14:$F$129,4,FALSE)</f>
        <v>Havering</v>
      </c>
      <c r="AH943" s="58" t="str">
        <f>VLOOKUP(BHRAF201920[[#This Row],[OrgID]],'Practice Panel'!$A$14:$F$129,6,FALSE)</f>
        <v>Havering North</v>
      </c>
    </row>
    <row r="944" spans="1:34">
      <c r="A944" s="1" t="s">
        <v>406</v>
      </c>
      <c r="B944" s="57">
        <v>44287</v>
      </c>
      <c r="C944" s="57">
        <v>44299</v>
      </c>
      <c r="D944" s="1" t="s">
        <v>364</v>
      </c>
      <c r="E944" s="58">
        <v>3840</v>
      </c>
      <c r="F944" s="58">
        <v>34</v>
      </c>
      <c r="G944" s="58">
        <v>33</v>
      </c>
      <c r="H944" s="1">
        <v>1</v>
      </c>
      <c r="I944" s="58">
        <v>0</v>
      </c>
      <c r="J944" s="58">
        <v>9</v>
      </c>
      <c r="K944" s="58">
        <v>6</v>
      </c>
      <c r="L944" s="58">
        <v>7</v>
      </c>
      <c r="M944" s="58">
        <v>9</v>
      </c>
      <c r="N944" s="58">
        <v>0</v>
      </c>
      <c r="O944" s="58">
        <v>9</v>
      </c>
      <c r="P944" s="58">
        <v>9</v>
      </c>
      <c r="Q944" s="58">
        <v>9</v>
      </c>
      <c r="R944" s="58">
        <v>9</v>
      </c>
      <c r="S944" s="58">
        <v>0</v>
      </c>
      <c r="T944" s="58">
        <v>0</v>
      </c>
      <c r="U944" s="58">
        <v>10</v>
      </c>
      <c r="V944" s="58">
        <v>10</v>
      </c>
      <c r="W944" s="58">
        <v>8</v>
      </c>
      <c r="X944" s="58">
        <v>8</v>
      </c>
      <c r="Y944" s="58">
        <v>5</v>
      </c>
      <c r="Z944" s="58">
        <v>8</v>
      </c>
      <c r="AA944" s="58">
        <v>5</v>
      </c>
      <c r="AB944" s="58">
        <v>1</v>
      </c>
      <c r="AC944" s="58">
        <v>22</v>
      </c>
      <c r="AD944" s="58">
        <v>4</v>
      </c>
      <c r="AE944" s="58">
        <v>10</v>
      </c>
      <c r="AF944" s="58">
        <v>5</v>
      </c>
      <c r="AG944" s="58" t="str">
        <f>VLOOKUP(BHRAF201920[[#This Row],[OrgID]],'Practice Panel'!$A$14:$F$129,4,FALSE)</f>
        <v>Redbridge</v>
      </c>
      <c r="AH944" s="58" t="str">
        <f>VLOOKUP(BHRAF201920[[#This Row],[OrgID]],'Practice Panel'!$A$14:$F$129,6,FALSE)</f>
        <v>Wanstead &amp; Woodford</v>
      </c>
    </row>
    <row r="945" spans="1:34">
      <c r="A945" s="1" t="s">
        <v>406</v>
      </c>
      <c r="B945" s="57">
        <v>44256</v>
      </c>
      <c r="C945" s="57">
        <v>44267</v>
      </c>
      <c r="D945" s="1" t="s">
        <v>284</v>
      </c>
      <c r="E945" s="58">
        <v>2084</v>
      </c>
      <c r="F945" s="58">
        <v>109</v>
      </c>
      <c r="G945" s="58">
        <v>108</v>
      </c>
      <c r="H945" s="1">
        <v>1</v>
      </c>
      <c r="I945" s="58">
        <v>0</v>
      </c>
      <c r="J945" s="58">
        <v>9</v>
      </c>
      <c r="K945" s="58">
        <v>6</v>
      </c>
      <c r="L945" s="58">
        <v>7</v>
      </c>
      <c r="M945" s="58">
        <v>4</v>
      </c>
      <c r="N945" s="58">
        <v>0</v>
      </c>
      <c r="O945" s="58">
        <v>8</v>
      </c>
      <c r="P945" s="58">
        <v>8</v>
      </c>
      <c r="Q945" s="58">
        <v>8</v>
      </c>
      <c r="R945" s="58">
        <v>7</v>
      </c>
      <c r="S945" s="58">
        <v>2</v>
      </c>
      <c r="T945" s="58">
        <v>0</v>
      </c>
      <c r="U945" s="58">
        <v>6</v>
      </c>
      <c r="V945" s="58">
        <v>6</v>
      </c>
      <c r="W945" s="58">
        <v>8</v>
      </c>
      <c r="X945" s="58">
        <v>8</v>
      </c>
      <c r="Y945" s="58">
        <v>8</v>
      </c>
      <c r="Z945" s="58">
        <v>8</v>
      </c>
      <c r="AA945" s="58">
        <v>8</v>
      </c>
      <c r="AB945" s="58">
        <v>0</v>
      </c>
      <c r="AC945" s="58">
        <v>17</v>
      </c>
      <c r="AD945" s="58">
        <v>4</v>
      </c>
      <c r="AE945" s="58">
        <v>6</v>
      </c>
      <c r="AF945" s="58">
        <v>4</v>
      </c>
      <c r="AG945" s="58" t="str">
        <f>VLOOKUP(BHRAF201920[[#This Row],[OrgID]],'Practice Panel'!$A$14:$F$129,4,FALSE)</f>
        <v>Havering</v>
      </c>
      <c r="AH945" s="58" t="str">
        <f>VLOOKUP(BHRAF201920[[#This Row],[OrgID]],'Practice Panel'!$A$14:$F$129,6,FALSE)</f>
        <v>Havering South</v>
      </c>
    </row>
    <row r="946" spans="1:34">
      <c r="A946" s="1" t="s">
        <v>406</v>
      </c>
      <c r="B946" s="57">
        <v>44256</v>
      </c>
      <c r="C946" s="57">
        <v>44267</v>
      </c>
      <c r="D946" s="1" t="s">
        <v>298</v>
      </c>
      <c r="E946" s="58">
        <v>1050</v>
      </c>
      <c r="F946" s="58">
        <v>67</v>
      </c>
      <c r="G946" s="58">
        <v>67</v>
      </c>
      <c r="H946" s="1">
        <v>0</v>
      </c>
      <c r="I946" s="58">
        <v>0</v>
      </c>
      <c r="J946" s="58">
        <v>11</v>
      </c>
      <c r="K946" s="58">
        <v>10</v>
      </c>
      <c r="L946" s="58">
        <v>11</v>
      </c>
      <c r="M946" s="58">
        <v>11</v>
      </c>
      <c r="N946" s="58">
        <v>0</v>
      </c>
      <c r="O946" s="58">
        <v>11</v>
      </c>
      <c r="P946" s="58">
        <v>10</v>
      </c>
      <c r="Q946" s="58">
        <v>11</v>
      </c>
      <c r="R946" s="58">
        <v>11</v>
      </c>
      <c r="S946" s="58">
        <v>1</v>
      </c>
      <c r="T946" s="58">
        <v>0</v>
      </c>
      <c r="U946" s="58">
        <v>9</v>
      </c>
      <c r="V946" s="58">
        <v>8</v>
      </c>
      <c r="W946" s="58">
        <v>9</v>
      </c>
      <c r="X946" s="58">
        <v>8</v>
      </c>
      <c r="Y946" s="58">
        <v>8</v>
      </c>
      <c r="Z946" s="58">
        <v>8</v>
      </c>
      <c r="AA946" s="58">
        <v>8</v>
      </c>
      <c r="AB946" s="58">
        <v>0</v>
      </c>
      <c r="AC946" s="58">
        <v>11</v>
      </c>
      <c r="AD946" s="58">
        <v>10</v>
      </c>
      <c r="AE946" s="58">
        <v>9</v>
      </c>
      <c r="AF946" s="58">
        <v>6</v>
      </c>
      <c r="AG946" s="58" t="str">
        <f>VLOOKUP(BHRAF201920[[#This Row],[OrgID]],'Practice Panel'!$A$14:$F$129,4,FALSE)</f>
        <v>Havering</v>
      </c>
      <c r="AH946" s="58" t="str">
        <f>VLOOKUP(BHRAF201920[[#This Row],[OrgID]],'Practice Panel'!$A$14:$F$129,6,FALSE)</f>
        <v>Havering South</v>
      </c>
    </row>
    <row r="947" spans="1:34">
      <c r="A947" s="1" t="s">
        <v>406</v>
      </c>
      <c r="B947" s="57">
        <v>44256</v>
      </c>
      <c r="C947" s="57">
        <v>44267</v>
      </c>
      <c r="D947" s="1" t="s">
        <v>266</v>
      </c>
      <c r="E947" s="58">
        <v>3470</v>
      </c>
      <c r="F947" s="58">
        <v>196</v>
      </c>
      <c r="G947" s="58">
        <v>196</v>
      </c>
      <c r="H947" s="1">
        <v>0</v>
      </c>
      <c r="I947" s="58">
        <v>0</v>
      </c>
      <c r="J947" s="58">
        <v>2</v>
      </c>
      <c r="K947" s="58">
        <v>2</v>
      </c>
      <c r="L947" s="58">
        <v>2</v>
      </c>
      <c r="M947" s="58">
        <v>2</v>
      </c>
      <c r="N947" s="58">
        <v>0</v>
      </c>
      <c r="O947" s="58">
        <v>2</v>
      </c>
      <c r="P947" s="58">
        <v>2</v>
      </c>
      <c r="Q947" s="58">
        <v>2</v>
      </c>
      <c r="R947" s="58">
        <v>2</v>
      </c>
      <c r="S947" s="58">
        <v>0</v>
      </c>
      <c r="T947" s="58">
        <v>0</v>
      </c>
      <c r="U947" s="58">
        <v>2</v>
      </c>
      <c r="V947" s="58">
        <v>1</v>
      </c>
      <c r="W947" s="58">
        <v>1</v>
      </c>
      <c r="X947" s="58">
        <v>1</v>
      </c>
      <c r="Y947" s="58">
        <v>1</v>
      </c>
      <c r="Z947" s="58">
        <v>1</v>
      </c>
      <c r="AA947" s="58">
        <v>0</v>
      </c>
      <c r="AB947" s="58">
        <v>0</v>
      </c>
      <c r="AC947" s="58">
        <v>17</v>
      </c>
      <c r="AD947" s="58">
        <v>2</v>
      </c>
      <c r="AE947" s="58">
        <v>1</v>
      </c>
      <c r="AF947" s="58">
        <v>1</v>
      </c>
      <c r="AG947" s="58" t="str">
        <f>VLOOKUP(BHRAF201920[[#This Row],[OrgID]],'Practice Panel'!$A$14:$F$129,4,FALSE)</f>
        <v>Havering</v>
      </c>
      <c r="AH947" s="58" t="str">
        <f>VLOOKUP(BHRAF201920[[#This Row],[OrgID]],'Practice Panel'!$A$14:$F$129,6,FALSE)</f>
        <v>Havering North</v>
      </c>
    </row>
    <row r="948" spans="1:34">
      <c r="A948" s="1" t="s">
        <v>406</v>
      </c>
      <c r="B948" s="57">
        <v>44256</v>
      </c>
      <c r="C948" s="57">
        <v>44267</v>
      </c>
      <c r="D948" s="1" t="s">
        <v>252</v>
      </c>
      <c r="E948" s="58">
        <v>4927</v>
      </c>
      <c r="F948" s="58">
        <v>12</v>
      </c>
      <c r="G948" s="58">
        <v>12</v>
      </c>
      <c r="H948" s="1">
        <v>0</v>
      </c>
      <c r="I948" s="58">
        <v>0</v>
      </c>
      <c r="J948" s="58">
        <v>9</v>
      </c>
      <c r="K948" s="58">
        <v>9</v>
      </c>
      <c r="L948" s="58">
        <v>9</v>
      </c>
      <c r="M948" s="58">
        <v>9</v>
      </c>
      <c r="N948" s="58">
        <v>0</v>
      </c>
      <c r="O948" s="58">
        <v>9</v>
      </c>
      <c r="P948" s="58">
        <v>8</v>
      </c>
      <c r="Q948" s="58">
        <v>9</v>
      </c>
      <c r="R948" s="58">
        <v>9</v>
      </c>
      <c r="S948" s="58">
        <v>1</v>
      </c>
      <c r="T948" s="58">
        <v>0</v>
      </c>
      <c r="U948" s="58">
        <v>9</v>
      </c>
      <c r="V948" s="58">
        <v>6</v>
      </c>
      <c r="W948" s="58">
        <v>8</v>
      </c>
      <c r="X948" s="58">
        <v>7</v>
      </c>
      <c r="Y948" s="58">
        <v>6</v>
      </c>
      <c r="Z948" s="58">
        <v>8</v>
      </c>
      <c r="AA948" s="58">
        <v>1</v>
      </c>
      <c r="AB948" s="58">
        <v>2</v>
      </c>
      <c r="AC948" s="58">
        <v>14</v>
      </c>
      <c r="AD948" s="58">
        <v>9</v>
      </c>
      <c r="AE948" s="58">
        <v>7</v>
      </c>
      <c r="AF948" s="58">
        <v>2</v>
      </c>
      <c r="AG948" s="58" t="str">
        <f>VLOOKUP(BHRAF201920[[#This Row],[OrgID]],'Practice Panel'!$A$14:$F$129,4,FALSE)</f>
        <v>Havering</v>
      </c>
      <c r="AH948" s="58" t="str">
        <f>VLOOKUP(BHRAF201920[[#This Row],[OrgID]],'Practice Panel'!$A$14:$F$129,6,FALSE)</f>
        <v>Havering Marshall</v>
      </c>
    </row>
    <row r="949" spans="1:34">
      <c r="A949" s="1" t="s">
        <v>406</v>
      </c>
      <c r="B949" s="57">
        <v>44256</v>
      </c>
      <c r="C949" s="57">
        <v>44267</v>
      </c>
      <c r="D949" s="1" t="s">
        <v>83</v>
      </c>
      <c r="E949" s="58">
        <v>876</v>
      </c>
      <c r="F949" s="58">
        <v>4</v>
      </c>
      <c r="G949" s="58">
        <v>4</v>
      </c>
      <c r="H949" s="1">
        <v>0</v>
      </c>
      <c r="I949" s="58">
        <v>0</v>
      </c>
      <c r="J949" s="58">
        <v>2</v>
      </c>
      <c r="K949" s="58">
        <v>2</v>
      </c>
      <c r="L949" s="58">
        <v>2</v>
      </c>
      <c r="M949" s="58">
        <v>2</v>
      </c>
      <c r="N949" s="58">
        <v>0</v>
      </c>
      <c r="O949" s="58">
        <v>2</v>
      </c>
      <c r="P949" s="58">
        <v>2</v>
      </c>
      <c r="Q949" s="58">
        <v>2</v>
      </c>
      <c r="R949" s="58">
        <v>2</v>
      </c>
      <c r="S949" s="58">
        <v>0</v>
      </c>
      <c r="T949" s="58">
        <v>0</v>
      </c>
      <c r="U949" s="58">
        <v>2</v>
      </c>
      <c r="V949" s="58">
        <v>2</v>
      </c>
      <c r="W949" s="58">
        <v>2</v>
      </c>
      <c r="X949" s="58">
        <v>2</v>
      </c>
      <c r="Y949" s="58">
        <v>2</v>
      </c>
      <c r="Z949" s="58">
        <v>2</v>
      </c>
      <c r="AA949" s="58">
        <v>1</v>
      </c>
      <c r="AB949" s="58">
        <v>0</v>
      </c>
      <c r="AC949" s="58">
        <v>2</v>
      </c>
      <c r="AD949" s="58">
        <v>2</v>
      </c>
      <c r="AE949" s="58">
        <v>2</v>
      </c>
      <c r="AF949" s="58">
        <v>2</v>
      </c>
      <c r="AG949" s="58" t="str">
        <f>VLOOKUP(BHRAF201920[[#This Row],[OrgID]],'Practice Panel'!$A$14:$F$129,4,FALSE)</f>
        <v>Barking</v>
      </c>
      <c r="AH949" s="58" t="str">
        <f>VLOOKUP(BHRAF201920[[#This Row],[OrgID]],'Practice Panel'!$A$14:$F$129,6,FALSE)</f>
        <v>North</v>
      </c>
    </row>
    <row r="950" spans="1:34">
      <c r="A950" s="1" t="s">
        <v>406</v>
      </c>
      <c r="B950" s="57">
        <v>44256</v>
      </c>
      <c r="C950" s="57">
        <v>44267</v>
      </c>
      <c r="D950" s="1" t="s">
        <v>306</v>
      </c>
      <c r="E950" s="58">
        <v>1181</v>
      </c>
      <c r="F950" s="58">
        <v>11</v>
      </c>
      <c r="G950" s="58">
        <v>10</v>
      </c>
      <c r="H950" s="1">
        <v>1</v>
      </c>
      <c r="I950" s="58">
        <v>0</v>
      </c>
      <c r="J950" s="58">
        <v>12</v>
      </c>
      <c r="K950" s="58">
        <v>12</v>
      </c>
      <c r="L950" s="58">
        <v>12</v>
      </c>
      <c r="M950" s="58">
        <v>11</v>
      </c>
      <c r="N950" s="58">
        <v>0</v>
      </c>
      <c r="O950" s="58">
        <v>12</v>
      </c>
      <c r="P950" s="58">
        <v>12</v>
      </c>
      <c r="Q950" s="58">
        <v>12</v>
      </c>
      <c r="R950" s="58">
        <v>12</v>
      </c>
      <c r="S950" s="58">
        <v>3</v>
      </c>
      <c r="T950" s="58">
        <v>0</v>
      </c>
      <c r="U950" s="58">
        <v>9</v>
      </c>
      <c r="V950" s="58">
        <v>8</v>
      </c>
      <c r="W950" s="58">
        <v>8</v>
      </c>
      <c r="X950" s="58">
        <v>6</v>
      </c>
      <c r="Y950" s="58">
        <v>6</v>
      </c>
      <c r="Z950" s="58">
        <v>7</v>
      </c>
      <c r="AA950" s="58">
        <v>6</v>
      </c>
      <c r="AB950" s="58">
        <v>0</v>
      </c>
      <c r="AC950" s="58">
        <v>12</v>
      </c>
      <c r="AD950" s="58">
        <v>12</v>
      </c>
      <c r="AE950" s="58">
        <v>9</v>
      </c>
      <c r="AF950" s="58">
        <v>3</v>
      </c>
      <c r="AG950" s="58" t="str">
        <f>VLOOKUP(BHRAF201920[[#This Row],[OrgID]],'Practice Panel'!$A$14:$F$129,4,FALSE)</f>
        <v>Havering</v>
      </c>
      <c r="AH950" s="58" t="str">
        <f>VLOOKUP(BHRAF201920[[#This Row],[OrgID]],'Practice Panel'!$A$14:$F$129,6,FALSE)</f>
        <v>Havering South</v>
      </c>
    </row>
    <row r="951" spans="1:34">
      <c r="A951" s="1" t="s">
        <v>406</v>
      </c>
      <c r="B951" s="57">
        <v>44256</v>
      </c>
      <c r="C951" s="57">
        <v>44267</v>
      </c>
      <c r="D951" s="1" t="s">
        <v>256</v>
      </c>
      <c r="E951" s="58">
        <v>901</v>
      </c>
      <c r="F951" s="58">
        <v>13</v>
      </c>
      <c r="G951" s="58">
        <v>13</v>
      </c>
      <c r="H951" s="1">
        <v>0</v>
      </c>
      <c r="I951" s="58">
        <v>0</v>
      </c>
      <c r="J951" s="58">
        <v>1</v>
      </c>
      <c r="K951" s="58">
        <v>1</v>
      </c>
      <c r="L951" s="58">
        <v>1</v>
      </c>
      <c r="M951" s="58">
        <v>1</v>
      </c>
      <c r="N951" s="58">
        <v>0</v>
      </c>
      <c r="O951" s="58">
        <v>1</v>
      </c>
      <c r="P951" s="58">
        <v>1</v>
      </c>
      <c r="Q951" s="58">
        <v>1</v>
      </c>
      <c r="R951" s="58">
        <v>1</v>
      </c>
      <c r="S951" s="58">
        <v>0</v>
      </c>
      <c r="T951" s="58">
        <v>0</v>
      </c>
      <c r="U951" s="58">
        <v>1</v>
      </c>
      <c r="V951" s="58">
        <v>1</v>
      </c>
      <c r="W951" s="58">
        <v>1</v>
      </c>
      <c r="X951" s="58">
        <v>1</v>
      </c>
      <c r="Y951" s="58">
        <v>1</v>
      </c>
      <c r="Z951" s="58">
        <v>1</v>
      </c>
      <c r="AA951" s="58">
        <v>0</v>
      </c>
      <c r="AB951" s="58">
        <v>0</v>
      </c>
      <c r="AC951" s="58">
        <v>5</v>
      </c>
      <c r="AD951" s="58">
        <v>1</v>
      </c>
      <c r="AE951" s="58">
        <v>1</v>
      </c>
      <c r="AF951" s="58">
        <v>1</v>
      </c>
      <c r="AG951" s="58" t="str">
        <f>VLOOKUP(BHRAF201920[[#This Row],[OrgID]],'Practice Panel'!$A$14:$F$129,4,FALSE)</f>
        <v>Havering</v>
      </c>
      <c r="AH951" s="58" t="str">
        <f>VLOOKUP(BHRAF201920[[#This Row],[OrgID]],'Practice Panel'!$A$14:$F$129,6,FALSE)</f>
        <v>Havering North</v>
      </c>
    </row>
    <row r="952" spans="1:34">
      <c r="A952" s="1" t="s">
        <v>406</v>
      </c>
      <c r="B952" s="57">
        <v>44256</v>
      </c>
      <c r="C952" s="57">
        <v>44267</v>
      </c>
      <c r="D952" s="1" t="s">
        <v>364</v>
      </c>
      <c r="E952" s="58">
        <v>3823</v>
      </c>
      <c r="F952" s="58">
        <v>26</v>
      </c>
      <c r="G952" s="58">
        <v>25</v>
      </c>
      <c r="H952" s="1">
        <v>1</v>
      </c>
      <c r="I952" s="58">
        <v>0</v>
      </c>
      <c r="J952" s="58">
        <v>9</v>
      </c>
      <c r="K952" s="58">
        <v>6</v>
      </c>
      <c r="L952" s="58">
        <v>7</v>
      </c>
      <c r="M952" s="58">
        <v>9</v>
      </c>
      <c r="N952" s="58">
        <v>0</v>
      </c>
      <c r="O952" s="58">
        <v>9</v>
      </c>
      <c r="P952" s="58">
        <v>9</v>
      </c>
      <c r="Q952" s="58">
        <v>9</v>
      </c>
      <c r="R952" s="58">
        <v>9</v>
      </c>
      <c r="S952" s="58">
        <v>0</v>
      </c>
      <c r="T952" s="58">
        <v>0</v>
      </c>
      <c r="U952" s="58">
        <v>10</v>
      </c>
      <c r="V952" s="58">
        <v>10</v>
      </c>
      <c r="W952" s="58">
        <v>8</v>
      </c>
      <c r="X952" s="58">
        <v>8</v>
      </c>
      <c r="Y952" s="58">
        <v>5</v>
      </c>
      <c r="Z952" s="58">
        <v>8</v>
      </c>
      <c r="AA952" s="58">
        <v>5</v>
      </c>
      <c r="AB952" s="58">
        <v>1</v>
      </c>
      <c r="AC952" s="58">
        <v>19</v>
      </c>
      <c r="AD952" s="58">
        <v>4</v>
      </c>
      <c r="AE952" s="58">
        <v>10</v>
      </c>
      <c r="AF952" s="58">
        <v>5</v>
      </c>
      <c r="AG952" s="58" t="str">
        <f>VLOOKUP(BHRAF201920[[#This Row],[OrgID]],'Practice Panel'!$A$14:$F$129,4,FALSE)</f>
        <v>Redbridge</v>
      </c>
      <c r="AH952" s="58" t="str">
        <f>VLOOKUP(BHRAF201920[[#This Row],[OrgID]],'Practice Panel'!$A$14:$F$129,6,FALSE)</f>
        <v>Wanstead &amp; Woodford</v>
      </c>
    </row>
    <row r="953" spans="1:34">
      <c r="A953" s="1" t="s">
        <v>406</v>
      </c>
      <c r="B953" s="57">
        <v>44287</v>
      </c>
      <c r="C953" s="57">
        <v>44299</v>
      </c>
      <c r="D953" s="1" t="s">
        <v>276</v>
      </c>
      <c r="E953" s="58">
        <v>13644</v>
      </c>
      <c r="F953" s="58">
        <v>18</v>
      </c>
      <c r="G953" s="58">
        <v>18</v>
      </c>
      <c r="H953" s="1">
        <v>0</v>
      </c>
      <c r="I953" s="58">
        <v>0</v>
      </c>
      <c r="J953" s="58">
        <v>3</v>
      </c>
      <c r="K953" s="58">
        <v>2</v>
      </c>
      <c r="L953" s="58">
        <v>2</v>
      </c>
      <c r="M953" s="58">
        <v>3</v>
      </c>
      <c r="N953" s="58">
        <v>0</v>
      </c>
      <c r="O953" s="58">
        <v>3</v>
      </c>
      <c r="P953" s="58">
        <v>1</v>
      </c>
      <c r="Q953" s="58">
        <v>2</v>
      </c>
      <c r="R953" s="58">
        <v>3</v>
      </c>
      <c r="S953" s="58">
        <v>1</v>
      </c>
      <c r="T953" s="58">
        <v>1</v>
      </c>
      <c r="U953" s="58">
        <v>2</v>
      </c>
      <c r="V953" s="58">
        <v>0</v>
      </c>
      <c r="W953" s="58">
        <v>2</v>
      </c>
      <c r="X953" s="58">
        <v>2</v>
      </c>
      <c r="Y953" s="58">
        <v>2</v>
      </c>
      <c r="Z953" s="58">
        <v>2</v>
      </c>
      <c r="AA953" s="58">
        <v>1</v>
      </c>
      <c r="AB953" s="58">
        <v>0</v>
      </c>
      <c r="AC953" s="58">
        <v>7</v>
      </c>
      <c r="AD953" s="58">
        <v>2</v>
      </c>
      <c r="AE953" s="58">
        <v>0</v>
      </c>
      <c r="AF953" s="58">
        <v>0</v>
      </c>
      <c r="AG953" s="58" t="str">
        <f>VLOOKUP(BHRAF201920[[#This Row],[OrgID]],'Practice Panel'!$A$14:$F$129,4,FALSE)</f>
        <v>Havering</v>
      </c>
      <c r="AH953" s="58" t="str">
        <f>VLOOKUP(BHRAF201920[[#This Row],[OrgID]],'Practice Panel'!$A$14:$F$129,6,FALSE)</f>
        <v>Havering North</v>
      </c>
    </row>
    <row r="954" spans="1:34">
      <c r="A954" s="1" t="s">
        <v>406</v>
      </c>
      <c r="B954" s="57">
        <v>44287</v>
      </c>
      <c r="C954" s="57">
        <v>44299</v>
      </c>
      <c r="D954" s="1" t="s">
        <v>91</v>
      </c>
      <c r="E954" s="58">
        <v>1384</v>
      </c>
      <c r="F954" s="58">
        <v>50</v>
      </c>
      <c r="G954" s="58">
        <v>50</v>
      </c>
      <c r="H954" s="1">
        <v>0</v>
      </c>
      <c r="I954" s="58">
        <v>0</v>
      </c>
      <c r="J954" s="58">
        <v>4</v>
      </c>
      <c r="K954" s="58">
        <v>3</v>
      </c>
      <c r="L954" s="58">
        <v>3</v>
      </c>
      <c r="M954" s="58">
        <v>4</v>
      </c>
      <c r="N954" s="58">
        <v>0</v>
      </c>
      <c r="O954" s="58">
        <v>4</v>
      </c>
      <c r="P954" s="58">
        <v>3</v>
      </c>
      <c r="Q954" s="58">
        <v>3</v>
      </c>
      <c r="R954" s="58">
        <v>4</v>
      </c>
      <c r="S954" s="58">
        <v>1</v>
      </c>
      <c r="T954" s="58">
        <v>0</v>
      </c>
      <c r="U954" s="58">
        <v>2</v>
      </c>
      <c r="V954" s="58">
        <v>0</v>
      </c>
      <c r="W954" s="58">
        <v>4</v>
      </c>
      <c r="X954" s="58">
        <v>3</v>
      </c>
      <c r="Y954" s="58">
        <v>3</v>
      </c>
      <c r="Z954" s="58">
        <v>3</v>
      </c>
      <c r="AA954" s="58">
        <v>1</v>
      </c>
      <c r="AB954" s="58">
        <v>0</v>
      </c>
      <c r="AC954" s="58">
        <v>12</v>
      </c>
      <c r="AD954" s="58">
        <v>2</v>
      </c>
      <c r="AE954" s="58">
        <v>0</v>
      </c>
      <c r="AF954" s="58">
        <v>0</v>
      </c>
      <c r="AG954" s="58" t="str">
        <f>VLOOKUP(BHRAF201920[[#This Row],[OrgID]],'Practice Panel'!$A$14:$F$129,4,FALSE)</f>
        <v>Barking</v>
      </c>
      <c r="AH954" s="58" t="str">
        <f>VLOOKUP(BHRAF201920[[#This Row],[OrgID]],'Practice Panel'!$A$14:$F$129,6,FALSE)</f>
        <v>Central</v>
      </c>
    </row>
    <row r="955" spans="1:34">
      <c r="A955" s="1" t="s">
        <v>406</v>
      </c>
      <c r="B955" s="57">
        <v>44287</v>
      </c>
      <c r="C955" s="57">
        <v>44299</v>
      </c>
      <c r="D955" s="1" t="s">
        <v>254</v>
      </c>
      <c r="E955" s="58">
        <v>8442</v>
      </c>
      <c r="F955" s="58">
        <v>239</v>
      </c>
      <c r="G955" s="58">
        <v>238</v>
      </c>
      <c r="H955" s="1">
        <v>1</v>
      </c>
      <c r="I955" s="58">
        <v>0</v>
      </c>
      <c r="J955" s="58">
        <v>1</v>
      </c>
      <c r="K955" s="58">
        <v>1</v>
      </c>
      <c r="L955" s="58">
        <v>1</v>
      </c>
      <c r="M955" s="58">
        <v>1</v>
      </c>
      <c r="N955" s="58">
        <v>0</v>
      </c>
      <c r="O955" s="58">
        <v>1</v>
      </c>
      <c r="P955" s="58">
        <v>1</v>
      </c>
      <c r="Q955" s="58">
        <v>1</v>
      </c>
      <c r="R955" s="58">
        <v>1</v>
      </c>
      <c r="S955" s="58">
        <v>1</v>
      </c>
      <c r="T955" s="58">
        <v>0</v>
      </c>
      <c r="U955" s="58">
        <v>4</v>
      </c>
      <c r="V955" s="58">
        <v>1</v>
      </c>
      <c r="W955" s="58">
        <v>1</v>
      </c>
      <c r="X955" s="58">
        <v>1</v>
      </c>
      <c r="Y955" s="58">
        <v>1</v>
      </c>
      <c r="Z955" s="58">
        <v>1</v>
      </c>
      <c r="AA955" s="58">
        <v>1</v>
      </c>
      <c r="AB955" s="58">
        <v>1</v>
      </c>
      <c r="AC955" s="58">
        <v>47</v>
      </c>
      <c r="AD955" s="58">
        <v>1</v>
      </c>
      <c r="AE955" s="58">
        <v>1</v>
      </c>
      <c r="AF955" s="58">
        <v>0</v>
      </c>
      <c r="AG955" s="58" t="str">
        <f>VLOOKUP(BHRAF201920[[#This Row],[OrgID]],'Practice Panel'!$A$14:$F$129,4,FALSE)</f>
        <v>Havering</v>
      </c>
      <c r="AH955" s="58" t="str">
        <f>VLOOKUP(BHRAF201920[[#This Row],[OrgID]],'Practice Panel'!$A$14:$F$129,6,FALSE)</f>
        <v>Havering Marshall</v>
      </c>
    </row>
    <row r="956" spans="1:34">
      <c r="A956" s="1" t="s">
        <v>406</v>
      </c>
      <c r="B956" s="57">
        <v>44287</v>
      </c>
      <c r="C956" s="57">
        <v>44299</v>
      </c>
      <c r="D956" s="1" t="s">
        <v>248</v>
      </c>
      <c r="E956" s="58">
        <v>3743</v>
      </c>
      <c r="F956" s="58">
        <v>0</v>
      </c>
      <c r="G956" s="58">
        <v>0</v>
      </c>
      <c r="H956" s="1">
        <v>0</v>
      </c>
      <c r="I956" s="58">
        <v>0</v>
      </c>
      <c r="J956" s="58">
        <v>0</v>
      </c>
      <c r="K956" s="58">
        <v>0</v>
      </c>
      <c r="L956" s="58">
        <v>0</v>
      </c>
      <c r="M956" s="58">
        <v>0</v>
      </c>
      <c r="N956" s="58">
        <v>0</v>
      </c>
      <c r="O956" s="58">
        <v>0</v>
      </c>
      <c r="P956" s="58">
        <v>0</v>
      </c>
      <c r="Q956" s="58">
        <v>11</v>
      </c>
      <c r="R956" s="58">
        <v>0</v>
      </c>
      <c r="S956" s="58">
        <v>0</v>
      </c>
      <c r="T956" s="58">
        <v>0</v>
      </c>
      <c r="U956" s="58">
        <v>0</v>
      </c>
      <c r="V956" s="58">
        <v>0</v>
      </c>
      <c r="W956" s="58">
        <v>50</v>
      </c>
      <c r="X956" s="58">
        <v>49</v>
      </c>
      <c r="Y956" s="58">
        <v>15</v>
      </c>
      <c r="Z956" s="58">
        <v>17</v>
      </c>
      <c r="AA956" s="58">
        <v>30</v>
      </c>
      <c r="AB956" s="58">
        <v>0</v>
      </c>
      <c r="AC956" s="58">
        <v>50</v>
      </c>
      <c r="AD956" s="58">
        <v>0</v>
      </c>
      <c r="AE956" s="58">
        <v>0</v>
      </c>
      <c r="AF956" s="58">
        <v>0</v>
      </c>
      <c r="AG956" s="58" t="str">
        <f>VLOOKUP(BHRAF201920[[#This Row],[OrgID]],'Practice Panel'!$A$14:$F$129,4,FALSE)</f>
        <v>Havering</v>
      </c>
      <c r="AH956" s="58" t="str">
        <f>VLOOKUP(BHRAF201920[[#This Row],[OrgID]],'Practice Panel'!$A$14:$F$129,6,FALSE)</f>
        <v>Havering Crest</v>
      </c>
    </row>
    <row r="957" spans="1:34">
      <c r="A957" s="1" t="s">
        <v>406</v>
      </c>
      <c r="B957" s="57">
        <v>44287</v>
      </c>
      <c r="C957" s="57">
        <v>44299</v>
      </c>
      <c r="D957" s="1" t="s">
        <v>350</v>
      </c>
      <c r="E957" s="58">
        <v>2150</v>
      </c>
      <c r="F957" s="58">
        <v>112</v>
      </c>
      <c r="G957" s="58">
        <v>112</v>
      </c>
      <c r="H957" s="1">
        <v>0</v>
      </c>
      <c r="I957" s="58">
        <v>0</v>
      </c>
      <c r="J957" s="58">
        <v>3</v>
      </c>
      <c r="K957" s="58">
        <v>2</v>
      </c>
      <c r="L957" s="58">
        <v>3</v>
      </c>
      <c r="M957" s="58">
        <v>3</v>
      </c>
      <c r="N957" s="58">
        <v>0</v>
      </c>
      <c r="O957" s="58">
        <v>3</v>
      </c>
      <c r="P957" s="58">
        <v>3</v>
      </c>
      <c r="Q957" s="58">
        <v>3</v>
      </c>
      <c r="R957" s="58">
        <v>3</v>
      </c>
      <c r="S957" s="58">
        <v>0</v>
      </c>
      <c r="T957" s="58">
        <v>0</v>
      </c>
      <c r="U957" s="58">
        <v>4</v>
      </c>
      <c r="V957" s="58">
        <v>2</v>
      </c>
      <c r="W957" s="58">
        <v>3</v>
      </c>
      <c r="X957" s="58">
        <v>3</v>
      </c>
      <c r="Y957" s="58">
        <v>3</v>
      </c>
      <c r="Z957" s="58">
        <v>3</v>
      </c>
      <c r="AA957" s="58">
        <v>1</v>
      </c>
      <c r="AB957" s="58">
        <v>1</v>
      </c>
      <c r="AC957" s="58">
        <v>5</v>
      </c>
      <c r="AD957" s="58">
        <v>2</v>
      </c>
      <c r="AE957" s="58">
        <v>2</v>
      </c>
      <c r="AF957" s="58">
        <v>0</v>
      </c>
      <c r="AG957" s="58" t="str">
        <f>VLOOKUP(BHRAF201920[[#This Row],[OrgID]],'Practice Panel'!$A$14:$F$129,4,FALSE)</f>
        <v>Redbridge</v>
      </c>
      <c r="AH957" s="58" t="str">
        <f>VLOOKUP(BHRAF201920[[#This Row],[OrgID]],'Practice Panel'!$A$14:$F$129,6,FALSE)</f>
        <v>Seven Kings</v>
      </c>
    </row>
    <row r="958" spans="1:34">
      <c r="A958" s="1" t="s">
        <v>406</v>
      </c>
      <c r="B958" s="57">
        <v>44287</v>
      </c>
      <c r="C958" s="57">
        <v>44299</v>
      </c>
      <c r="D958" s="1" t="s">
        <v>380</v>
      </c>
      <c r="E958" s="58">
        <v>2719</v>
      </c>
      <c r="F958" s="58">
        <v>156</v>
      </c>
      <c r="G958" s="58">
        <v>153</v>
      </c>
      <c r="H958" s="1">
        <v>3</v>
      </c>
      <c r="I958" s="58">
        <v>1</v>
      </c>
      <c r="J958" s="58">
        <v>2</v>
      </c>
      <c r="K958" s="58">
        <v>1</v>
      </c>
      <c r="L958" s="58">
        <v>2</v>
      </c>
      <c r="M958" s="58">
        <v>1</v>
      </c>
      <c r="N958" s="58">
        <v>0</v>
      </c>
      <c r="O958" s="58">
        <v>2</v>
      </c>
      <c r="P958" s="58">
        <v>2</v>
      </c>
      <c r="Q958" s="58">
        <v>0</v>
      </c>
      <c r="R958" s="58">
        <v>2</v>
      </c>
      <c r="S958" s="58">
        <v>3</v>
      </c>
      <c r="T958" s="58">
        <v>2</v>
      </c>
      <c r="U958" s="58">
        <v>2</v>
      </c>
      <c r="V958" s="58">
        <v>0</v>
      </c>
      <c r="W958" s="58">
        <v>2</v>
      </c>
      <c r="X958" s="58">
        <v>2</v>
      </c>
      <c r="Y958" s="58">
        <v>2</v>
      </c>
      <c r="Z958" s="58">
        <v>2</v>
      </c>
      <c r="AA958" s="58">
        <v>2</v>
      </c>
      <c r="AB958" s="58">
        <v>1</v>
      </c>
      <c r="AC958" s="58">
        <v>13</v>
      </c>
      <c r="AD958" s="58">
        <v>1</v>
      </c>
      <c r="AE958" s="58">
        <v>0</v>
      </c>
      <c r="AF958" s="58">
        <v>0</v>
      </c>
      <c r="AG958" s="58" t="str">
        <f>VLOOKUP(BHRAF201920[[#This Row],[OrgID]],'Practice Panel'!$A$14:$F$129,4,FALSE)</f>
        <v>Redbridge</v>
      </c>
      <c r="AH958" s="58" t="str">
        <f>VLOOKUP(BHRAF201920[[#This Row],[OrgID]],'Practice Panel'!$A$14:$F$129,6,FALSE)</f>
        <v>Wanstead &amp; Woodford</v>
      </c>
    </row>
    <row r="959" spans="1:34">
      <c r="A959" s="1" t="s">
        <v>406</v>
      </c>
      <c r="B959" s="57">
        <v>44287</v>
      </c>
      <c r="C959" s="57">
        <v>44299</v>
      </c>
      <c r="D959" s="1" t="s">
        <v>366</v>
      </c>
      <c r="E959" s="58">
        <v>3474</v>
      </c>
      <c r="F959" s="58">
        <v>46</v>
      </c>
      <c r="G959" s="58">
        <v>46</v>
      </c>
      <c r="H959" s="1">
        <v>0</v>
      </c>
      <c r="I959" s="58">
        <v>0</v>
      </c>
      <c r="J959" s="58">
        <v>4</v>
      </c>
      <c r="K959" s="58">
        <v>3</v>
      </c>
      <c r="L959" s="58">
        <v>3</v>
      </c>
      <c r="M959" s="58">
        <v>3</v>
      </c>
      <c r="N959" s="58">
        <v>0</v>
      </c>
      <c r="O959" s="58">
        <v>4</v>
      </c>
      <c r="P959" s="58">
        <v>4</v>
      </c>
      <c r="Q959" s="58">
        <v>4</v>
      </c>
      <c r="R959" s="58">
        <v>4</v>
      </c>
      <c r="S959" s="58">
        <v>2</v>
      </c>
      <c r="T959" s="58">
        <v>0</v>
      </c>
      <c r="U959" s="58">
        <v>3</v>
      </c>
      <c r="V959" s="58">
        <v>2</v>
      </c>
      <c r="W959" s="58">
        <v>4</v>
      </c>
      <c r="X959" s="58">
        <v>3</v>
      </c>
      <c r="Y959" s="58">
        <v>3</v>
      </c>
      <c r="Z959" s="58">
        <v>3</v>
      </c>
      <c r="AA959" s="58">
        <v>3</v>
      </c>
      <c r="AB959" s="58">
        <v>0</v>
      </c>
      <c r="AC959" s="58">
        <v>13</v>
      </c>
      <c r="AD959" s="58">
        <v>3</v>
      </c>
      <c r="AE959" s="58">
        <v>2</v>
      </c>
      <c r="AF959" s="58">
        <v>0</v>
      </c>
      <c r="AG959" s="58" t="str">
        <f>VLOOKUP(BHRAF201920[[#This Row],[OrgID]],'Practice Panel'!$A$14:$F$129,4,FALSE)</f>
        <v>Redbridge</v>
      </c>
      <c r="AH959" s="58" t="str">
        <f>VLOOKUP(BHRAF201920[[#This Row],[OrgID]],'Practice Panel'!$A$14:$F$129,6,FALSE)</f>
        <v>Wanstead &amp; Woodford</v>
      </c>
    </row>
    <row r="960" spans="1:34">
      <c r="A960" s="1" t="s">
        <v>406</v>
      </c>
      <c r="B960" s="57">
        <v>44287</v>
      </c>
      <c r="C960" s="57">
        <v>44299</v>
      </c>
      <c r="D960" s="1" t="s">
        <v>398</v>
      </c>
      <c r="E960" s="58">
        <v>6091</v>
      </c>
      <c r="F960" s="58">
        <v>185</v>
      </c>
      <c r="G960" s="58">
        <v>185</v>
      </c>
      <c r="H960" s="1">
        <v>0</v>
      </c>
      <c r="I960" s="58">
        <v>0</v>
      </c>
      <c r="J960" s="58">
        <v>10</v>
      </c>
      <c r="K960" s="58">
        <v>3</v>
      </c>
      <c r="L960" s="58">
        <v>6</v>
      </c>
      <c r="M960" s="58">
        <v>7</v>
      </c>
      <c r="N960" s="58">
        <v>0</v>
      </c>
      <c r="O960" s="58">
        <v>8</v>
      </c>
      <c r="P960" s="58">
        <v>8</v>
      </c>
      <c r="Q960" s="58">
        <v>9</v>
      </c>
      <c r="R960" s="58">
        <v>1</v>
      </c>
      <c r="S960" s="58">
        <v>0</v>
      </c>
      <c r="T960" s="58">
        <v>0</v>
      </c>
      <c r="U960" s="58">
        <v>2</v>
      </c>
      <c r="V960" s="58">
        <v>1</v>
      </c>
      <c r="W960" s="58">
        <v>7</v>
      </c>
      <c r="X960" s="58">
        <v>5</v>
      </c>
      <c r="Y960" s="58">
        <v>5</v>
      </c>
      <c r="Z960" s="58">
        <v>5</v>
      </c>
      <c r="AA960" s="58">
        <v>3</v>
      </c>
      <c r="AB960" s="58">
        <v>0</v>
      </c>
      <c r="AC960" s="58">
        <v>20</v>
      </c>
      <c r="AD960" s="58">
        <v>1</v>
      </c>
      <c r="AE960" s="58">
        <v>1</v>
      </c>
      <c r="AF960" s="58">
        <v>0</v>
      </c>
      <c r="AG960" s="58" t="str">
        <f>VLOOKUP(BHRAF201920[[#This Row],[OrgID]],'Practice Panel'!$A$14:$F$129,4,FALSE)</f>
        <v>Redbridge</v>
      </c>
      <c r="AH960" s="58" t="str">
        <f>VLOOKUP(BHRAF201920[[#This Row],[OrgID]],'Practice Panel'!$A$14:$F$129,6,FALSE)</f>
        <v>NewCross Alliance</v>
      </c>
    </row>
    <row r="961" spans="1:34">
      <c r="A961" s="1" t="s">
        <v>406</v>
      </c>
      <c r="B961" s="57">
        <v>44287</v>
      </c>
      <c r="C961" s="57">
        <v>44299</v>
      </c>
      <c r="D961" s="1" t="s">
        <v>370</v>
      </c>
      <c r="E961" s="58">
        <v>3873</v>
      </c>
      <c r="F961" s="58">
        <v>87</v>
      </c>
      <c r="G961" s="58">
        <v>85</v>
      </c>
      <c r="H961" s="1">
        <v>2</v>
      </c>
      <c r="I961" s="58">
        <v>1</v>
      </c>
      <c r="J961" s="58">
        <v>11</v>
      </c>
      <c r="K961" s="58">
        <v>6</v>
      </c>
      <c r="L961" s="58">
        <v>9</v>
      </c>
      <c r="M961" s="58">
        <v>8</v>
      </c>
      <c r="N961" s="58">
        <v>0</v>
      </c>
      <c r="O961" s="58">
        <v>11</v>
      </c>
      <c r="P961" s="58">
        <v>9</v>
      </c>
      <c r="Q961" s="58">
        <v>10</v>
      </c>
      <c r="R961" s="58">
        <v>11</v>
      </c>
      <c r="S961" s="58">
        <v>3</v>
      </c>
      <c r="T961" s="58">
        <v>0</v>
      </c>
      <c r="U961" s="58">
        <v>4</v>
      </c>
      <c r="V961" s="58">
        <v>4</v>
      </c>
      <c r="W961" s="58">
        <v>9</v>
      </c>
      <c r="X961" s="58">
        <v>9</v>
      </c>
      <c r="Y961" s="58">
        <v>9</v>
      </c>
      <c r="Z961" s="58">
        <v>9</v>
      </c>
      <c r="AA961" s="58">
        <v>9</v>
      </c>
      <c r="AB961" s="58">
        <v>2</v>
      </c>
      <c r="AC961" s="58">
        <v>13</v>
      </c>
      <c r="AD961" s="58">
        <v>6</v>
      </c>
      <c r="AE961" s="58">
        <v>4</v>
      </c>
      <c r="AF961" s="58">
        <v>0</v>
      </c>
      <c r="AG961" s="58" t="str">
        <f>VLOOKUP(BHRAF201920[[#This Row],[OrgID]],'Practice Panel'!$A$14:$F$129,4,FALSE)</f>
        <v>Redbridge</v>
      </c>
      <c r="AH961" s="58" t="str">
        <f>VLOOKUP(BHRAF201920[[#This Row],[OrgID]],'Practice Panel'!$A$14:$F$129,6,FALSE)</f>
        <v>Wanstead &amp; Woodford</v>
      </c>
    </row>
    <row r="962" spans="1:34">
      <c r="A962" s="1" t="s">
        <v>406</v>
      </c>
      <c r="B962" s="57">
        <v>44256</v>
      </c>
      <c r="C962" s="57">
        <v>44267</v>
      </c>
      <c r="D962" s="1" t="s">
        <v>314</v>
      </c>
      <c r="E962" s="58">
        <v>3716</v>
      </c>
      <c r="F962" s="58">
        <v>44</v>
      </c>
      <c r="G962" s="58">
        <v>41</v>
      </c>
      <c r="H962" s="1">
        <v>1</v>
      </c>
      <c r="I962" s="58">
        <v>0</v>
      </c>
      <c r="J962" s="58">
        <v>0</v>
      </c>
      <c r="K962" s="58">
        <v>0</v>
      </c>
      <c r="L962" s="58">
        <v>0</v>
      </c>
      <c r="M962" s="58">
        <v>0</v>
      </c>
      <c r="N962" s="58">
        <v>0</v>
      </c>
      <c r="O962" s="58">
        <v>0</v>
      </c>
      <c r="P962" s="58">
        <v>0</v>
      </c>
      <c r="Q962" s="58">
        <v>6</v>
      </c>
      <c r="R962" s="58">
        <v>0</v>
      </c>
      <c r="S962" s="58">
        <v>0</v>
      </c>
      <c r="T962" s="58">
        <v>0</v>
      </c>
      <c r="U962" s="58">
        <v>0</v>
      </c>
      <c r="V962" s="58">
        <v>0</v>
      </c>
      <c r="W962" s="58">
        <v>7</v>
      </c>
      <c r="X962" s="58">
        <v>7</v>
      </c>
      <c r="Y962" s="58">
        <v>5</v>
      </c>
      <c r="Z962" s="58">
        <v>4</v>
      </c>
      <c r="AA962" s="58">
        <v>6</v>
      </c>
      <c r="AB962" s="58">
        <v>0</v>
      </c>
      <c r="AC962" s="58">
        <v>7</v>
      </c>
      <c r="AD962" s="58">
        <v>0</v>
      </c>
      <c r="AE962" s="58">
        <v>0</v>
      </c>
      <c r="AF962" s="58">
        <v>0</v>
      </c>
      <c r="AG962" s="58" t="str">
        <f>VLOOKUP(BHRAF201920[[#This Row],[OrgID]],'Practice Panel'!$A$14:$F$129,4,FALSE)</f>
        <v>Havering</v>
      </c>
      <c r="AH962" s="58" t="str">
        <f>VLOOKUP(BHRAF201920[[#This Row],[OrgID]],'Practice Panel'!$A$14:$F$129,6,FALSE)</f>
        <v>Havering South</v>
      </c>
    </row>
    <row r="963" spans="1:34">
      <c r="A963" s="1" t="s">
        <v>406</v>
      </c>
      <c r="B963" s="57">
        <v>44256</v>
      </c>
      <c r="C963" s="57">
        <v>44267</v>
      </c>
      <c r="D963" s="1" t="s">
        <v>276</v>
      </c>
      <c r="E963" s="58">
        <v>13434</v>
      </c>
      <c r="F963" s="58">
        <v>16</v>
      </c>
      <c r="G963" s="58">
        <v>16</v>
      </c>
      <c r="H963" s="1">
        <v>0</v>
      </c>
      <c r="I963" s="58">
        <v>0</v>
      </c>
      <c r="J963" s="58">
        <v>3</v>
      </c>
      <c r="K963" s="58">
        <v>2</v>
      </c>
      <c r="L963" s="58">
        <v>2</v>
      </c>
      <c r="M963" s="58">
        <v>3</v>
      </c>
      <c r="N963" s="58">
        <v>0</v>
      </c>
      <c r="O963" s="58">
        <v>3</v>
      </c>
      <c r="P963" s="58">
        <v>1</v>
      </c>
      <c r="Q963" s="58">
        <v>2</v>
      </c>
      <c r="R963" s="58">
        <v>3</v>
      </c>
      <c r="S963" s="58">
        <v>1</v>
      </c>
      <c r="T963" s="58">
        <v>1</v>
      </c>
      <c r="U963" s="58">
        <v>1</v>
      </c>
      <c r="V963" s="58">
        <v>0</v>
      </c>
      <c r="W963" s="58">
        <v>2</v>
      </c>
      <c r="X963" s="58">
        <v>2</v>
      </c>
      <c r="Y963" s="58">
        <v>2</v>
      </c>
      <c r="Z963" s="58">
        <v>2</v>
      </c>
      <c r="AA963" s="58">
        <v>1</v>
      </c>
      <c r="AB963" s="58">
        <v>0</v>
      </c>
      <c r="AC963" s="58">
        <v>7</v>
      </c>
      <c r="AD963" s="58">
        <v>2</v>
      </c>
      <c r="AE963" s="58">
        <v>0</v>
      </c>
      <c r="AF963" s="58">
        <v>0</v>
      </c>
      <c r="AG963" s="58" t="str">
        <f>VLOOKUP(BHRAF201920[[#This Row],[OrgID]],'Practice Panel'!$A$14:$F$129,4,FALSE)</f>
        <v>Havering</v>
      </c>
      <c r="AH963" s="58" t="str">
        <f>VLOOKUP(BHRAF201920[[#This Row],[OrgID]],'Practice Panel'!$A$14:$F$129,6,FALSE)</f>
        <v>Havering North</v>
      </c>
    </row>
    <row r="964" spans="1:34">
      <c r="A964" s="1" t="s">
        <v>406</v>
      </c>
      <c r="B964" s="57">
        <v>44256</v>
      </c>
      <c r="C964" s="57">
        <v>44267</v>
      </c>
      <c r="D964" s="1" t="s">
        <v>254</v>
      </c>
      <c r="E964" s="58">
        <v>8395</v>
      </c>
      <c r="F964" s="58">
        <v>227</v>
      </c>
      <c r="G964" s="58">
        <v>225</v>
      </c>
      <c r="H964" s="1">
        <v>2</v>
      </c>
      <c r="I964" s="58">
        <v>0</v>
      </c>
      <c r="J964" s="58">
        <v>1</v>
      </c>
      <c r="K964" s="58">
        <v>1</v>
      </c>
      <c r="L964" s="58">
        <v>1</v>
      </c>
      <c r="M964" s="58">
        <v>1</v>
      </c>
      <c r="N964" s="58">
        <v>0</v>
      </c>
      <c r="O964" s="58">
        <v>1</v>
      </c>
      <c r="P964" s="58">
        <v>1</v>
      </c>
      <c r="Q964" s="58">
        <v>1</v>
      </c>
      <c r="R964" s="58">
        <v>1</v>
      </c>
      <c r="S964" s="58">
        <v>1</v>
      </c>
      <c r="T964" s="58">
        <v>0</v>
      </c>
      <c r="U964" s="58">
        <v>4</v>
      </c>
      <c r="V964" s="58">
        <v>1</v>
      </c>
      <c r="W964" s="58">
        <v>1</v>
      </c>
      <c r="X964" s="58">
        <v>1</v>
      </c>
      <c r="Y964" s="58">
        <v>1</v>
      </c>
      <c r="Z964" s="58">
        <v>1</v>
      </c>
      <c r="AA964" s="58">
        <v>1</v>
      </c>
      <c r="AB964" s="58">
        <v>1</v>
      </c>
      <c r="AC964" s="58">
        <v>44</v>
      </c>
      <c r="AD964" s="58">
        <v>1</v>
      </c>
      <c r="AE964" s="58">
        <v>1</v>
      </c>
      <c r="AF964" s="58">
        <v>0</v>
      </c>
      <c r="AG964" s="58" t="str">
        <f>VLOOKUP(BHRAF201920[[#This Row],[OrgID]],'Practice Panel'!$A$14:$F$129,4,FALSE)</f>
        <v>Havering</v>
      </c>
      <c r="AH964" s="58" t="str">
        <f>VLOOKUP(BHRAF201920[[#This Row],[OrgID]],'Practice Panel'!$A$14:$F$129,6,FALSE)</f>
        <v>Havering Marshall</v>
      </c>
    </row>
    <row r="965" spans="1:34">
      <c r="A965" s="1" t="s">
        <v>406</v>
      </c>
      <c r="B965" s="57">
        <v>44256</v>
      </c>
      <c r="C965" s="57">
        <v>44267</v>
      </c>
      <c r="D965" s="1" t="s">
        <v>350</v>
      </c>
      <c r="E965" s="58">
        <v>2144</v>
      </c>
      <c r="F965" s="58">
        <v>107</v>
      </c>
      <c r="G965" s="58">
        <v>107</v>
      </c>
      <c r="H965" s="1">
        <v>0</v>
      </c>
      <c r="I965" s="58">
        <v>0</v>
      </c>
      <c r="J965" s="58">
        <v>3</v>
      </c>
      <c r="K965" s="58">
        <v>2</v>
      </c>
      <c r="L965" s="58">
        <v>3</v>
      </c>
      <c r="M965" s="58">
        <v>3</v>
      </c>
      <c r="N965" s="58">
        <v>0</v>
      </c>
      <c r="O965" s="58">
        <v>3</v>
      </c>
      <c r="P965" s="58">
        <v>3</v>
      </c>
      <c r="Q965" s="58">
        <v>3</v>
      </c>
      <c r="R965" s="58">
        <v>3</v>
      </c>
      <c r="S965" s="58">
        <v>0</v>
      </c>
      <c r="T965" s="58">
        <v>0</v>
      </c>
      <c r="U965" s="58">
        <v>4</v>
      </c>
      <c r="V965" s="58">
        <v>2</v>
      </c>
      <c r="W965" s="58">
        <v>3</v>
      </c>
      <c r="X965" s="58">
        <v>3</v>
      </c>
      <c r="Y965" s="58">
        <v>3</v>
      </c>
      <c r="Z965" s="58">
        <v>3</v>
      </c>
      <c r="AA965" s="58">
        <v>1</v>
      </c>
      <c r="AB965" s="58">
        <v>1</v>
      </c>
      <c r="AC965" s="58">
        <v>5</v>
      </c>
      <c r="AD965" s="58">
        <v>2</v>
      </c>
      <c r="AE965" s="58">
        <v>2</v>
      </c>
      <c r="AF965" s="58">
        <v>0</v>
      </c>
      <c r="AG965" s="58" t="str">
        <f>VLOOKUP(BHRAF201920[[#This Row],[OrgID]],'Practice Panel'!$A$14:$F$129,4,FALSE)</f>
        <v>Redbridge</v>
      </c>
      <c r="AH965" s="58" t="str">
        <f>VLOOKUP(BHRAF201920[[#This Row],[OrgID]],'Practice Panel'!$A$14:$F$129,6,FALSE)</f>
        <v>Seven Kings</v>
      </c>
    </row>
    <row r="966" spans="1:34">
      <c r="A966" s="1" t="s">
        <v>406</v>
      </c>
      <c r="B966" s="57">
        <v>44256</v>
      </c>
      <c r="C966" s="57">
        <v>44267</v>
      </c>
      <c r="D966" s="1" t="s">
        <v>370</v>
      </c>
      <c r="E966" s="58">
        <v>3856</v>
      </c>
      <c r="F966" s="58">
        <v>82</v>
      </c>
      <c r="G966" s="58">
        <v>80</v>
      </c>
      <c r="H966" s="1">
        <v>2</v>
      </c>
      <c r="I966" s="58">
        <v>1</v>
      </c>
      <c r="J966" s="58">
        <v>11</v>
      </c>
      <c r="K966" s="58">
        <v>6</v>
      </c>
      <c r="L966" s="58">
        <v>9</v>
      </c>
      <c r="M966" s="58">
        <v>8</v>
      </c>
      <c r="N966" s="58">
        <v>0</v>
      </c>
      <c r="O966" s="58">
        <v>11</v>
      </c>
      <c r="P966" s="58">
        <v>9</v>
      </c>
      <c r="Q966" s="58">
        <v>10</v>
      </c>
      <c r="R966" s="58">
        <v>11</v>
      </c>
      <c r="S966" s="58">
        <v>3</v>
      </c>
      <c r="T966" s="58">
        <v>0</v>
      </c>
      <c r="U966" s="58">
        <v>4</v>
      </c>
      <c r="V966" s="58">
        <v>4</v>
      </c>
      <c r="W966" s="58">
        <v>9</v>
      </c>
      <c r="X966" s="58">
        <v>9</v>
      </c>
      <c r="Y966" s="58">
        <v>9</v>
      </c>
      <c r="Z966" s="58">
        <v>9</v>
      </c>
      <c r="AA966" s="58">
        <v>9</v>
      </c>
      <c r="AB966" s="58">
        <v>2</v>
      </c>
      <c r="AC966" s="58">
        <v>12</v>
      </c>
      <c r="AD966" s="58">
        <v>6</v>
      </c>
      <c r="AE966" s="58">
        <v>4</v>
      </c>
      <c r="AF966" s="58">
        <v>0</v>
      </c>
      <c r="AG966" s="58" t="str">
        <f>VLOOKUP(BHRAF201920[[#This Row],[OrgID]],'Practice Panel'!$A$14:$F$129,4,FALSE)</f>
        <v>Redbridge</v>
      </c>
      <c r="AH966" s="58" t="str">
        <f>VLOOKUP(BHRAF201920[[#This Row],[OrgID]],'Practice Panel'!$A$14:$F$129,6,FALSE)</f>
        <v>Wanstead &amp; Woodford</v>
      </c>
    </row>
    <row r="967" spans="1:34">
      <c r="A967" s="1" t="s">
        <v>406</v>
      </c>
      <c r="B967" s="57">
        <v>44256</v>
      </c>
      <c r="C967" s="57">
        <v>44267</v>
      </c>
      <c r="D967" s="1" t="s">
        <v>398</v>
      </c>
      <c r="E967" s="58">
        <v>6055</v>
      </c>
      <c r="F967" s="58">
        <v>180</v>
      </c>
      <c r="G967" s="58">
        <v>180</v>
      </c>
      <c r="H967" s="1">
        <v>0</v>
      </c>
      <c r="I967" s="58">
        <v>0</v>
      </c>
      <c r="J967" s="58">
        <v>10</v>
      </c>
      <c r="K967" s="58">
        <v>3</v>
      </c>
      <c r="L967" s="58">
        <v>6</v>
      </c>
      <c r="M967" s="58">
        <v>7</v>
      </c>
      <c r="N967" s="58">
        <v>0</v>
      </c>
      <c r="O967" s="58">
        <v>8</v>
      </c>
      <c r="P967" s="58">
        <v>8</v>
      </c>
      <c r="Q967" s="58">
        <v>9</v>
      </c>
      <c r="R967" s="58">
        <v>1</v>
      </c>
      <c r="S967" s="58">
        <v>0</v>
      </c>
      <c r="T967" s="58">
        <v>0</v>
      </c>
      <c r="U967" s="58">
        <v>2</v>
      </c>
      <c r="V967" s="58">
        <v>1</v>
      </c>
      <c r="W967" s="58">
        <v>7</v>
      </c>
      <c r="X967" s="58">
        <v>5</v>
      </c>
      <c r="Y967" s="58">
        <v>5</v>
      </c>
      <c r="Z967" s="58">
        <v>5</v>
      </c>
      <c r="AA967" s="58">
        <v>3</v>
      </c>
      <c r="AB967" s="58">
        <v>0</v>
      </c>
      <c r="AC967" s="58">
        <v>18</v>
      </c>
      <c r="AD967" s="58">
        <v>1</v>
      </c>
      <c r="AE967" s="58">
        <v>1</v>
      </c>
      <c r="AF967" s="58">
        <v>0</v>
      </c>
      <c r="AG967" s="58" t="str">
        <f>VLOOKUP(BHRAF201920[[#This Row],[OrgID]],'Practice Panel'!$A$14:$F$129,4,FALSE)</f>
        <v>Redbridge</v>
      </c>
      <c r="AH967" s="58" t="str">
        <f>VLOOKUP(BHRAF201920[[#This Row],[OrgID]],'Practice Panel'!$A$14:$F$129,6,FALSE)</f>
        <v>NewCross Alliance</v>
      </c>
    </row>
    <row r="968" spans="1:34">
      <c r="A968" s="1" t="s">
        <v>406</v>
      </c>
      <c r="B968" s="57">
        <v>44256</v>
      </c>
      <c r="C968" s="57">
        <v>44267</v>
      </c>
      <c r="D968" s="1" t="s">
        <v>366</v>
      </c>
      <c r="E968" s="58">
        <v>3466</v>
      </c>
      <c r="F968" s="58">
        <v>48</v>
      </c>
      <c r="G968" s="58">
        <v>48</v>
      </c>
      <c r="H968" s="1">
        <v>0</v>
      </c>
      <c r="I968" s="58">
        <v>0</v>
      </c>
      <c r="J968" s="58">
        <v>5</v>
      </c>
      <c r="K968" s="58">
        <v>4</v>
      </c>
      <c r="L968" s="58">
        <v>4</v>
      </c>
      <c r="M968" s="58">
        <v>4</v>
      </c>
      <c r="N968" s="58">
        <v>0</v>
      </c>
      <c r="O968" s="58">
        <v>5</v>
      </c>
      <c r="P968" s="58">
        <v>5</v>
      </c>
      <c r="Q968" s="58">
        <v>5</v>
      </c>
      <c r="R968" s="58">
        <v>4</v>
      </c>
      <c r="S968" s="58">
        <v>2</v>
      </c>
      <c r="T968" s="58">
        <v>0</v>
      </c>
      <c r="U968" s="58">
        <v>3</v>
      </c>
      <c r="V968" s="58">
        <v>3</v>
      </c>
      <c r="W968" s="58">
        <v>5</v>
      </c>
      <c r="X968" s="58">
        <v>4</v>
      </c>
      <c r="Y968" s="58">
        <v>4</v>
      </c>
      <c r="Z968" s="58">
        <v>4</v>
      </c>
      <c r="AA968" s="58">
        <v>4</v>
      </c>
      <c r="AB968" s="58">
        <v>0</v>
      </c>
      <c r="AC968" s="58">
        <v>9</v>
      </c>
      <c r="AD968" s="58">
        <v>3</v>
      </c>
      <c r="AE968" s="58">
        <v>3</v>
      </c>
      <c r="AF968" s="58">
        <v>0</v>
      </c>
      <c r="AG968" s="58" t="str">
        <f>VLOOKUP(BHRAF201920[[#This Row],[OrgID]],'Practice Panel'!$A$14:$F$129,4,FALSE)</f>
        <v>Redbridge</v>
      </c>
      <c r="AH968" s="58" t="str">
        <f>VLOOKUP(BHRAF201920[[#This Row],[OrgID]],'Practice Panel'!$A$14:$F$129,6,FALSE)</f>
        <v>Wanstead &amp; Woodford</v>
      </c>
    </row>
    <row r="969" spans="1:34">
      <c r="A969" s="1" t="s">
        <v>406</v>
      </c>
      <c r="B969" s="57">
        <v>44256</v>
      </c>
      <c r="C969" s="57">
        <v>44267</v>
      </c>
      <c r="D969" s="1" t="s">
        <v>380</v>
      </c>
      <c r="E969" s="58">
        <v>2703</v>
      </c>
      <c r="F969" s="58">
        <v>148</v>
      </c>
      <c r="G969" s="58">
        <v>145</v>
      </c>
      <c r="H969" s="1">
        <v>3</v>
      </c>
      <c r="I969" s="58">
        <v>1</v>
      </c>
      <c r="J969" s="58">
        <v>2</v>
      </c>
      <c r="K969" s="58">
        <v>1</v>
      </c>
      <c r="L969" s="58">
        <v>2</v>
      </c>
      <c r="M969" s="58">
        <v>1</v>
      </c>
      <c r="N969" s="58">
        <v>0</v>
      </c>
      <c r="O969" s="58">
        <v>2</v>
      </c>
      <c r="P969" s="58">
        <v>2</v>
      </c>
      <c r="Q969" s="58">
        <v>0</v>
      </c>
      <c r="R969" s="58">
        <v>2</v>
      </c>
      <c r="S969" s="58">
        <v>3</v>
      </c>
      <c r="T969" s="58">
        <v>2</v>
      </c>
      <c r="U969" s="58">
        <v>2</v>
      </c>
      <c r="V969" s="58">
        <v>0</v>
      </c>
      <c r="W969" s="58">
        <v>2</v>
      </c>
      <c r="X969" s="58">
        <v>2</v>
      </c>
      <c r="Y969" s="58">
        <v>2</v>
      </c>
      <c r="Z969" s="58">
        <v>2</v>
      </c>
      <c r="AA969" s="58">
        <v>2</v>
      </c>
      <c r="AB969" s="58">
        <v>1</v>
      </c>
      <c r="AC969" s="58">
        <v>13</v>
      </c>
      <c r="AD969" s="58">
        <v>1</v>
      </c>
      <c r="AE969" s="58">
        <v>0</v>
      </c>
      <c r="AF969" s="58">
        <v>0</v>
      </c>
      <c r="AG969" s="58" t="str">
        <f>VLOOKUP(BHRAF201920[[#This Row],[OrgID]],'Practice Panel'!$A$14:$F$129,4,FALSE)</f>
        <v>Redbridge</v>
      </c>
      <c r="AH969" s="58" t="str">
        <f>VLOOKUP(BHRAF201920[[#This Row],[OrgID]],'Practice Panel'!$A$14:$F$129,6,FALSE)</f>
        <v>Wanstead &amp; Woodford</v>
      </c>
    </row>
    <row r="970" spans="1:34">
      <c r="A970" s="1" t="s">
        <v>406</v>
      </c>
      <c r="B970" s="57">
        <v>44256</v>
      </c>
      <c r="C970" s="57">
        <v>44267</v>
      </c>
      <c r="D970" s="1" t="s">
        <v>248</v>
      </c>
      <c r="E970" s="58">
        <v>3743</v>
      </c>
      <c r="F970" s="58">
        <v>0</v>
      </c>
      <c r="G970" s="58">
        <v>0</v>
      </c>
      <c r="H970" s="1">
        <v>0</v>
      </c>
      <c r="I970" s="58">
        <v>0</v>
      </c>
      <c r="J970" s="58">
        <v>0</v>
      </c>
      <c r="K970" s="58">
        <v>0</v>
      </c>
      <c r="L970" s="58">
        <v>0</v>
      </c>
      <c r="M970" s="58">
        <v>0</v>
      </c>
      <c r="N970" s="58">
        <v>0</v>
      </c>
      <c r="O970" s="58">
        <v>0</v>
      </c>
      <c r="P970" s="58">
        <v>0</v>
      </c>
      <c r="Q970" s="58">
        <v>10</v>
      </c>
      <c r="R970" s="58">
        <v>0</v>
      </c>
      <c r="S970" s="58">
        <v>0</v>
      </c>
      <c r="T970" s="58">
        <v>0</v>
      </c>
      <c r="U970" s="58">
        <v>0</v>
      </c>
      <c r="V970" s="58">
        <v>0</v>
      </c>
      <c r="W970" s="58">
        <v>48</v>
      </c>
      <c r="X970" s="58">
        <v>47</v>
      </c>
      <c r="Y970" s="58">
        <v>14</v>
      </c>
      <c r="Z970" s="58">
        <v>16</v>
      </c>
      <c r="AA970" s="58">
        <v>29</v>
      </c>
      <c r="AB970" s="58">
        <v>0</v>
      </c>
      <c r="AC970" s="58">
        <v>48</v>
      </c>
      <c r="AD970" s="58">
        <v>0</v>
      </c>
      <c r="AE970" s="58">
        <v>0</v>
      </c>
      <c r="AF970" s="58">
        <v>0</v>
      </c>
      <c r="AG970" s="58" t="str">
        <f>VLOOKUP(BHRAF201920[[#This Row],[OrgID]],'Practice Panel'!$A$14:$F$129,4,FALSE)</f>
        <v>Havering</v>
      </c>
      <c r="AH970" s="58" t="str">
        <f>VLOOKUP(BHRAF201920[[#This Row],[OrgID]],'Practice Panel'!$A$14:$F$129,6,FALSE)</f>
        <v>Havering Crest</v>
      </c>
    </row>
    <row r="971" spans="1:34">
      <c r="A971" s="1" t="s">
        <v>406</v>
      </c>
      <c r="B971" s="57">
        <v>44287</v>
      </c>
      <c r="C971" s="57">
        <v>44299</v>
      </c>
      <c r="D971" s="1" t="s">
        <v>250</v>
      </c>
      <c r="E971" s="58">
        <v>5452</v>
      </c>
      <c r="F971" s="58">
        <v>116</v>
      </c>
      <c r="G971" s="58">
        <v>113</v>
      </c>
      <c r="H971" s="1">
        <v>3</v>
      </c>
      <c r="I971" s="58">
        <v>2</v>
      </c>
      <c r="J971" s="58">
        <v>0</v>
      </c>
      <c r="K971" s="58">
        <v>0</v>
      </c>
      <c r="L971" s="58">
        <v>0</v>
      </c>
      <c r="M971" s="58">
        <v>0</v>
      </c>
      <c r="N971" s="58">
        <v>0</v>
      </c>
      <c r="O971" s="58">
        <v>0</v>
      </c>
      <c r="P971" s="58">
        <v>0</v>
      </c>
      <c r="Q971" s="58">
        <v>0</v>
      </c>
      <c r="R971" s="58">
        <v>0</v>
      </c>
      <c r="S971" s="58">
        <v>2</v>
      </c>
      <c r="T971" s="58">
        <v>0</v>
      </c>
      <c r="U971" s="58">
        <v>2</v>
      </c>
      <c r="V971" s="58">
        <v>0</v>
      </c>
      <c r="W971" s="58">
        <v>0</v>
      </c>
      <c r="X971" s="58">
        <v>0</v>
      </c>
      <c r="Y971" s="58">
        <v>0</v>
      </c>
      <c r="Z971" s="58">
        <v>0</v>
      </c>
      <c r="AA971" s="58">
        <v>0</v>
      </c>
      <c r="AB971" s="58">
        <v>0</v>
      </c>
      <c r="AC971" s="58">
        <v>38</v>
      </c>
      <c r="AD971" s="58">
        <v>0</v>
      </c>
      <c r="AE971" s="58">
        <v>0</v>
      </c>
      <c r="AF971" s="58">
        <v>0</v>
      </c>
      <c r="AG971" s="58" t="str">
        <f>VLOOKUP(BHRAF201920[[#This Row],[OrgID]],'Practice Panel'!$A$14:$F$129,4,FALSE)</f>
        <v>Havering</v>
      </c>
      <c r="AH971" s="58" t="str">
        <f>VLOOKUP(BHRAF201920[[#This Row],[OrgID]],'Practice Panel'!$A$14:$F$129,6,FALSE)</f>
        <v>Havering Marshall</v>
      </c>
    </row>
    <row r="972" spans="1:34">
      <c r="A972" s="1" t="s">
        <v>406</v>
      </c>
      <c r="B972" s="57">
        <v>44287</v>
      </c>
      <c r="C972" s="57">
        <v>44299</v>
      </c>
      <c r="D972" s="1" t="s">
        <v>292</v>
      </c>
      <c r="E972" s="58">
        <v>2478</v>
      </c>
      <c r="F972" s="58">
        <v>80</v>
      </c>
      <c r="G972" s="58">
        <v>77</v>
      </c>
      <c r="H972" s="1">
        <v>3</v>
      </c>
      <c r="I972" s="58">
        <v>1</v>
      </c>
      <c r="J972" s="58">
        <v>5</v>
      </c>
      <c r="K972" s="58">
        <v>4</v>
      </c>
      <c r="L972" s="58">
        <v>4</v>
      </c>
      <c r="M972" s="58">
        <v>5</v>
      </c>
      <c r="N972" s="58">
        <v>0</v>
      </c>
      <c r="O972" s="58">
        <v>5</v>
      </c>
      <c r="P972" s="58">
        <v>3</v>
      </c>
      <c r="Q972" s="58">
        <v>3</v>
      </c>
      <c r="R972" s="58">
        <v>4</v>
      </c>
      <c r="S972" s="58">
        <v>2</v>
      </c>
      <c r="T972" s="58">
        <v>0</v>
      </c>
      <c r="U972" s="58">
        <v>2</v>
      </c>
      <c r="V972" s="58">
        <v>2</v>
      </c>
      <c r="W972" s="58">
        <v>4</v>
      </c>
      <c r="X972" s="58">
        <v>4</v>
      </c>
      <c r="Y972" s="58">
        <v>4</v>
      </c>
      <c r="Z972" s="58">
        <v>4</v>
      </c>
      <c r="AA972" s="58">
        <v>0</v>
      </c>
      <c r="AB972" s="58">
        <v>2</v>
      </c>
      <c r="AC972" s="58">
        <v>23</v>
      </c>
      <c r="AD972" s="58">
        <v>2</v>
      </c>
      <c r="AE972" s="58">
        <v>2</v>
      </c>
      <c r="AF972" s="58">
        <v>0</v>
      </c>
      <c r="AG972" s="58" t="str">
        <f>VLOOKUP(BHRAF201920[[#This Row],[OrgID]],'Practice Panel'!$A$14:$F$129,4,FALSE)</f>
        <v>Havering</v>
      </c>
      <c r="AH972" s="58" t="str">
        <f>VLOOKUP(BHRAF201920[[#This Row],[OrgID]],'Practice Panel'!$A$14:$F$129,6,FALSE)</f>
        <v>Havering South</v>
      </c>
    </row>
    <row r="973" spans="1:34">
      <c r="A973" s="1" t="s">
        <v>406</v>
      </c>
      <c r="B973" s="57">
        <v>44287</v>
      </c>
      <c r="C973" s="57">
        <v>44299</v>
      </c>
      <c r="D973" s="1" t="s">
        <v>368</v>
      </c>
      <c r="E973" s="58">
        <v>925</v>
      </c>
      <c r="F973" s="58">
        <v>59</v>
      </c>
      <c r="G973" s="58">
        <v>57</v>
      </c>
      <c r="H973" s="1">
        <v>2</v>
      </c>
      <c r="I973" s="58">
        <v>2</v>
      </c>
      <c r="J973" s="58">
        <v>6</v>
      </c>
      <c r="K973" s="58">
        <v>3</v>
      </c>
      <c r="L973" s="58">
        <v>3</v>
      </c>
      <c r="M973" s="58">
        <v>4</v>
      </c>
      <c r="N973" s="58">
        <v>0</v>
      </c>
      <c r="O973" s="58">
        <v>6</v>
      </c>
      <c r="P973" s="58">
        <v>0</v>
      </c>
      <c r="Q973" s="58">
        <v>3</v>
      </c>
      <c r="R973" s="58">
        <v>6</v>
      </c>
      <c r="S973" s="58">
        <v>2</v>
      </c>
      <c r="T973" s="58">
        <v>0</v>
      </c>
      <c r="U973" s="58">
        <v>3</v>
      </c>
      <c r="V973" s="58">
        <v>1</v>
      </c>
      <c r="W973" s="58">
        <v>4</v>
      </c>
      <c r="X973" s="58">
        <v>3</v>
      </c>
      <c r="Y973" s="58">
        <v>3</v>
      </c>
      <c r="Z973" s="58">
        <v>3</v>
      </c>
      <c r="AA973" s="58">
        <v>0</v>
      </c>
      <c r="AB973" s="58">
        <v>0</v>
      </c>
      <c r="AC973" s="58">
        <v>10</v>
      </c>
      <c r="AD973" s="58">
        <v>1</v>
      </c>
      <c r="AE973" s="58">
        <v>2</v>
      </c>
      <c r="AF973" s="58">
        <v>0</v>
      </c>
      <c r="AG973" s="58" t="str">
        <f>VLOOKUP(BHRAF201920[[#This Row],[OrgID]],'Practice Panel'!$A$14:$F$129,4,FALSE)</f>
        <v>Redbridge</v>
      </c>
      <c r="AH973" s="58" t="str">
        <f>VLOOKUP(BHRAF201920[[#This Row],[OrgID]],'Practice Panel'!$A$14:$F$129,6,FALSE)</f>
        <v>Wanstead &amp; Woodford</v>
      </c>
    </row>
    <row r="974" spans="1:34">
      <c r="A974" s="1" t="s">
        <v>406</v>
      </c>
      <c r="B974" s="57">
        <v>44256</v>
      </c>
      <c r="C974" s="57">
        <v>44267</v>
      </c>
      <c r="D974" s="1" t="s">
        <v>292</v>
      </c>
      <c r="E974" s="58">
        <v>2470</v>
      </c>
      <c r="F974" s="58">
        <v>75</v>
      </c>
      <c r="G974" s="58">
        <v>73</v>
      </c>
      <c r="H974" s="1">
        <v>2</v>
      </c>
      <c r="I974" s="58">
        <v>1</v>
      </c>
      <c r="J974" s="58">
        <v>5</v>
      </c>
      <c r="K974" s="58">
        <v>4</v>
      </c>
      <c r="L974" s="58">
        <v>4</v>
      </c>
      <c r="M974" s="58">
        <v>5</v>
      </c>
      <c r="N974" s="58">
        <v>0</v>
      </c>
      <c r="O974" s="58">
        <v>5</v>
      </c>
      <c r="P974" s="58">
        <v>3</v>
      </c>
      <c r="Q974" s="58">
        <v>3</v>
      </c>
      <c r="R974" s="58">
        <v>4</v>
      </c>
      <c r="S974" s="58">
        <v>2</v>
      </c>
      <c r="T974" s="58">
        <v>0</v>
      </c>
      <c r="U974" s="58">
        <v>2</v>
      </c>
      <c r="V974" s="58">
        <v>1</v>
      </c>
      <c r="W974" s="58">
        <v>4</v>
      </c>
      <c r="X974" s="58">
        <v>4</v>
      </c>
      <c r="Y974" s="58">
        <v>4</v>
      </c>
      <c r="Z974" s="58">
        <v>4</v>
      </c>
      <c r="AA974" s="58">
        <v>0</v>
      </c>
      <c r="AB974" s="58">
        <v>2</v>
      </c>
      <c r="AC974" s="58">
        <v>21</v>
      </c>
      <c r="AD974" s="58">
        <v>2</v>
      </c>
      <c r="AE974" s="58">
        <v>2</v>
      </c>
      <c r="AF974" s="58">
        <v>0</v>
      </c>
      <c r="AG974" s="58" t="str">
        <f>VLOOKUP(BHRAF201920[[#This Row],[OrgID]],'Practice Panel'!$A$14:$F$129,4,FALSE)</f>
        <v>Havering</v>
      </c>
      <c r="AH974" s="58" t="str">
        <f>VLOOKUP(BHRAF201920[[#This Row],[OrgID]],'Practice Panel'!$A$14:$F$129,6,FALSE)</f>
        <v>Havering South</v>
      </c>
    </row>
    <row r="975" spans="1:34">
      <c r="A975" s="1" t="s">
        <v>406</v>
      </c>
      <c r="B975" s="57">
        <v>44256</v>
      </c>
      <c r="C975" s="57">
        <v>44267</v>
      </c>
      <c r="D975" s="1" t="s">
        <v>250</v>
      </c>
      <c r="E975" s="58">
        <v>5418</v>
      </c>
      <c r="F975" s="58">
        <v>106</v>
      </c>
      <c r="G975" s="58">
        <v>104</v>
      </c>
      <c r="H975" s="1">
        <v>2</v>
      </c>
      <c r="I975" s="58">
        <v>1</v>
      </c>
      <c r="J975" s="58">
        <v>0</v>
      </c>
      <c r="K975" s="58">
        <v>0</v>
      </c>
      <c r="L975" s="58">
        <v>0</v>
      </c>
      <c r="M975" s="58">
        <v>0</v>
      </c>
      <c r="N975" s="58">
        <v>0</v>
      </c>
      <c r="O975" s="58">
        <v>0</v>
      </c>
      <c r="P975" s="58">
        <v>0</v>
      </c>
      <c r="Q975" s="58">
        <v>0</v>
      </c>
      <c r="R975" s="58">
        <v>0</v>
      </c>
      <c r="S975" s="58">
        <v>2</v>
      </c>
      <c r="T975" s="58">
        <v>0</v>
      </c>
      <c r="U975" s="58">
        <v>2</v>
      </c>
      <c r="V975" s="58">
        <v>0</v>
      </c>
      <c r="W975" s="58">
        <v>0</v>
      </c>
      <c r="X975" s="58">
        <v>0</v>
      </c>
      <c r="Y975" s="58">
        <v>0</v>
      </c>
      <c r="Z975" s="58">
        <v>0</v>
      </c>
      <c r="AA975" s="58">
        <v>0</v>
      </c>
      <c r="AB975" s="58">
        <v>0</v>
      </c>
      <c r="AC975" s="58">
        <v>31</v>
      </c>
      <c r="AD975" s="58">
        <v>0</v>
      </c>
      <c r="AE975" s="58">
        <v>0</v>
      </c>
      <c r="AF975" s="58">
        <v>0</v>
      </c>
      <c r="AG975" s="58" t="str">
        <f>VLOOKUP(BHRAF201920[[#This Row],[OrgID]],'Practice Panel'!$A$14:$F$129,4,FALSE)</f>
        <v>Havering</v>
      </c>
      <c r="AH975" s="58" t="str">
        <f>VLOOKUP(BHRAF201920[[#This Row],[OrgID]],'Practice Panel'!$A$14:$F$129,6,FALSE)</f>
        <v>Havering Marshall</v>
      </c>
    </row>
    <row r="976" spans="1:34">
      <c r="A976" s="1" t="s">
        <v>406</v>
      </c>
      <c r="B976" s="57">
        <v>44256</v>
      </c>
      <c r="C976" s="57">
        <v>44267</v>
      </c>
      <c r="D976" s="1" t="s">
        <v>368</v>
      </c>
      <c r="E976" s="58">
        <v>919</v>
      </c>
      <c r="F976" s="58">
        <v>49</v>
      </c>
      <c r="G976" s="58">
        <v>47</v>
      </c>
      <c r="H976" s="1">
        <v>2</v>
      </c>
      <c r="I976" s="58">
        <v>2</v>
      </c>
      <c r="J976" s="58">
        <v>6</v>
      </c>
      <c r="K976" s="58">
        <v>3</v>
      </c>
      <c r="L976" s="58">
        <v>3</v>
      </c>
      <c r="M976" s="58">
        <v>4</v>
      </c>
      <c r="N976" s="58">
        <v>0</v>
      </c>
      <c r="O976" s="58">
        <v>6</v>
      </c>
      <c r="P976" s="58">
        <v>0</v>
      </c>
      <c r="Q976" s="58">
        <v>3</v>
      </c>
      <c r="R976" s="58">
        <v>6</v>
      </c>
      <c r="S976" s="58">
        <v>2</v>
      </c>
      <c r="T976" s="58">
        <v>0</v>
      </c>
      <c r="U976" s="58">
        <v>3</v>
      </c>
      <c r="V976" s="58">
        <v>1</v>
      </c>
      <c r="W976" s="58">
        <v>4</v>
      </c>
      <c r="X976" s="58">
        <v>3</v>
      </c>
      <c r="Y976" s="58">
        <v>3</v>
      </c>
      <c r="Z976" s="58">
        <v>3</v>
      </c>
      <c r="AA976" s="58">
        <v>0</v>
      </c>
      <c r="AB976" s="58">
        <v>0</v>
      </c>
      <c r="AC976" s="58">
        <v>7</v>
      </c>
      <c r="AD976" s="58">
        <v>1</v>
      </c>
      <c r="AE976" s="58">
        <v>2</v>
      </c>
      <c r="AF976" s="58">
        <v>0</v>
      </c>
      <c r="AG976" s="58" t="str">
        <f>VLOOKUP(BHRAF201920[[#This Row],[OrgID]],'Practice Panel'!$A$14:$F$129,4,FALSE)</f>
        <v>Redbridge</v>
      </c>
      <c r="AH976" s="58" t="str">
        <f>VLOOKUP(BHRAF201920[[#This Row],[OrgID]],'Practice Panel'!$A$14:$F$129,6,FALSE)</f>
        <v>Wanstead &amp; Woodford</v>
      </c>
    </row>
    <row r="977" spans="1:34">
      <c r="A977" s="1" t="s">
        <v>406</v>
      </c>
      <c r="B977" s="57">
        <v>44287</v>
      </c>
      <c r="C977" s="57">
        <v>44299</v>
      </c>
      <c r="D977" s="1" t="s">
        <v>64</v>
      </c>
      <c r="E977" s="58">
        <v>1949</v>
      </c>
      <c r="F977" s="58">
        <v>20</v>
      </c>
      <c r="G977" s="58">
        <v>20</v>
      </c>
      <c r="H977" s="1">
        <v>0</v>
      </c>
      <c r="I977" s="58">
        <v>0</v>
      </c>
      <c r="J977" s="58">
        <v>0</v>
      </c>
      <c r="K977" s="58">
        <v>0</v>
      </c>
      <c r="L977" s="58">
        <v>0</v>
      </c>
      <c r="M977" s="58">
        <v>0</v>
      </c>
      <c r="N977" s="58">
        <v>0</v>
      </c>
      <c r="O977" s="58">
        <v>0</v>
      </c>
      <c r="P977" s="58">
        <v>0</v>
      </c>
      <c r="Q977" s="58">
        <v>0</v>
      </c>
      <c r="R977" s="58">
        <v>0</v>
      </c>
      <c r="S977" s="58">
        <v>1</v>
      </c>
      <c r="T977" s="58">
        <v>1</v>
      </c>
      <c r="U977" s="58">
        <v>2</v>
      </c>
      <c r="V977" s="58">
        <v>0</v>
      </c>
      <c r="W977" s="58">
        <v>0</v>
      </c>
      <c r="X977" s="58">
        <v>0</v>
      </c>
      <c r="Y977" s="58">
        <v>0</v>
      </c>
      <c r="Z977" s="58">
        <v>0</v>
      </c>
      <c r="AA977" s="58">
        <v>0</v>
      </c>
      <c r="AB977" s="58">
        <v>0</v>
      </c>
      <c r="AC977" s="58">
        <v>4</v>
      </c>
      <c r="AD977" s="58">
        <v>0</v>
      </c>
      <c r="AE977" s="58">
        <v>0</v>
      </c>
      <c r="AF977" s="58">
        <v>0</v>
      </c>
      <c r="AG977" s="58" t="str">
        <f>VLOOKUP(BHRAF201920[[#This Row],[OrgID]],'Practice Panel'!$A$14:$F$129,4,FALSE)</f>
        <v>Barking</v>
      </c>
      <c r="AH977" s="58" t="str">
        <f>VLOOKUP(BHRAF201920[[#This Row],[OrgID]],'Practice Panel'!$A$14:$F$129,6,FALSE)</f>
        <v>West One</v>
      </c>
    </row>
    <row r="978" spans="1:34">
      <c r="A978" s="1" t="s">
        <v>406</v>
      </c>
      <c r="B978" s="57">
        <v>44287</v>
      </c>
      <c r="C978" s="57">
        <v>44299</v>
      </c>
      <c r="D978" s="1" t="s">
        <v>62</v>
      </c>
      <c r="E978" s="58">
        <v>1197</v>
      </c>
      <c r="F978" s="58">
        <v>22</v>
      </c>
      <c r="G978" s="58">
        <v>22</v>
      </c>
      <c r="H978" s="1">
        <v>0</v>
      </c>
      <c r="I978" s="58">
        <v>0</v>
      </c>
      <c r="J978" s="58">
        <v>0</v>
      </c>
      <c r="K978" s="58">
        <v>0</v>
      </c>
      <c r="L978" s="58">
        <v>0</v>
      </c>
      <c r="M978" s="58">
        <v>0</v>
      </c>
      <c r="N978" s="58">
        <v>0</v>
      </c>
      <c r="O978" s="58">
        <v>0</v>
      </c>
      <c r="P978" s="58">
        <v>0</v>
      </c>
      <c r="Q978" s="58">
        <v>0</v>
      </c>
      <c r="R978" s="58">
        <v>0</v>
      </c>
      <c r="S978" s="58">
        <v>1</v>
      </c>
      <c r="T978" s="58">
        <v>0</v>
      </c>
      <c r="U978" s="58">
        <v>0</v>
      </c>
      <c r="V978" s="58">
        <v>0</v>
      </c>
      <c r="W978" s="58">
        <v>0</v>
      </c>
      <c r="X978" s="58">
        <v>0</v>
      </c>
      <c r="Y978" s="58">
        <v>0</v>
      </c>
      <c r="Z978" s="58">
        <v>0</v>
      </c>
      <c r="AA978" s="58">
        <v>0</v>
      </c>
      <c r="AB978" s="58">
        <v>0</v>
      </c>
      <c r="AC978" s="58">
        <v>7</v>
      </c>
      <c r="AD978" s="58">
        <v>0</v>
      </c>
      <c r="AE978" s="58">
        <v>0</v>
      </c>
      <c r="AF978" s="58">
        <v>0</v>
      </c>
      <c r="AG978" s="58" t="str">
        <f>VLOOKUP(BHRAF201920[[#This Row],[OrgID]],'Practice Panel'!$A$14:$F$129,4,FALSE)</f>
        <v>Barking</v>
      </c>
      <c r="AH978" s="58" t="str">
        <f>VLOOKUP(BHRAF201920[[#This Row],[OrgID]],'Practice Panel'!$A$14:$F$129,6,FALSE)</f>
        <v>West One</v>
      </c>
    </row>
    <row r="979" spans="1:34">
      <c r="A979" s="1" t="s">
        <v>406</v>
      </c>
      <c r="B979" s="57">
        <v>44287</v>
      </c>
      <c r="C979" s="57">
        <v>44299</v>
      </c>
      <c r="D979" s="1" t="s">
        <v>42</v>
      </c>
      <c r="E979" s="58">
        <v>1193</v>
      </c>
      <c r="F979" s="58">
        <v>54</v>
      </c>
      <c r="G979" s="58">
        <v>54</v>
      </c>
      <c r="H979" s="1">
        <v>0</v>
      </c>
      <c r="I979" s="58">
        <v>0</v>
      </c>
      <c r="J979" s="58">
        <v>0</v>
      </c>
      <c r="K979" s="58">
        <v>0</v>
      </c>
      <c r="L979" s="58">
        <v>0</v>
      </c>
      <c r="M979" s="58">
        <v>0</v>
      </c>
      <c r="N979" s="58">
        <v>0</v>
      </c>
      <c r="O979" s="58">
        <v>0</v>
      </c>
      <c r="P979" s="58">
        <v>0</v>
      </c>
      <c r="Q979" s="58">
        <v>0</v>
      </c>
      <c r="R979" s="58">
        <v>0</v>
      </c>
      <c r="S979" s="58">
        <v>1</v>
      </c>
      <c r="T979" s="58">
        <v>0</v>
      </c>
      <c r="U979" s="58">
        <v>1</v>
      </c>
      <c r="V979" s="58">
        <v>0</v>
      </c>
      <c r="W979" s="58">
        <v>0</v>
      </c>
      <c r="X979" s="58">
        <v>0</v>
      </c>
      <c r="Y979" s="58">
        <v>0</v>
      </c>
      <c r="Z979" s="58">
        <v>0</v>
      </c>
      <c r="AA979" s="58">
        <v>0</v>
      </c>
      <c r="AB979" s="58">
        <v>0</v>
      </c>
      <c r="AC979" s="58">
        <v>7</v>
      </c>
      <c r="AD979" s="58">
        <v>0</v>
      </c>
      <c r="AE979" s="58">
        <v>0</v>
      </c>
      <c r="AF979" s="58">
        <v>0</v>
      </c>
      <c r="AG979" s="58" t="str">
        <f>VLOOKUP(BHRAF201920[[#This Row],[OrgID]],'Practice Panel'!$A$14:$F$129,4,FALSE)</f>
        <v>Barking</v>
      </c>
      <c r="AH979" s="58" t="str">
        <f>VLOOKUP(BHRAF201920[[#This Row],[OrgID]],'Practice Panel'!$A$14:$F$129,6,FALSE)</f>
        <v>East One</v>
      </c>
    </row>
    <row r="980" spans="1:34">
      <c r="A980" s="1" t="s">
        <v>406</v>
      </c>
      <c r="B980" s="57">
        <v>44287</v>
      </c>
      <c r="C980" s="57">
        <v>44299</v>
      </c>
      <c r="D980" s="1" t="s">
        <v>26</v>
      </c>
      <c r="E980" s="58">
        <v>2056</v>
      </c>
      <c r="F980" s="58">
        <v>130</v>
      </c>
      <c r="G980" s="58">
        <v>129</v>
      </c>
      <c r="H980" s="1">
        <v>1</v>
      </c>
      <c r="I980" s="58">
        <v>0</v>
      </c>
      <c r="J980" s="58">
        <v>1</v>
      </c>
      <c r="K980" s="58">
        <v>1</v>
      </c>
      <c r="L980" s="58">
        <v>1</v>
      </c>
      <c r="M980" s="58">
        <v>1</v>
      </c>
      <c r="N980" s="58">
        <v>0</v>
      </c>
      <c r="O980" s="58">
        <v>1</v>
      </c>
      <c r="P980" s="58">
        <v>1</v>
      </c>
      <c r="Q980" s="58">
        <v>1</v>
      </c>
      <c r="R980" s="58">
        <v>0</v>
      </c>
      <c r="S980" s="58">
        <v>1</v>
      </c>
      <c r="T980" s="58">
        <v>0</v>
      </c>
      <c r="U980" s="58">
        <v>1</v>
      </c>
      <c r="V980" s="58">
        <v>0</v>
      </c>
      <c r="W980" s="58">
        <v>0</v>
      </c>
      <c r="X980" s="58">
        <v>0</v>
      </c>
      <c r="Y980" s="58">
        <v>0</v>
      </c>
      <c r="Z980" s="58">
        <v>0</v>
      </c>
      <c r="AA980" s="58">
        <v>0</v>
      </c>
      <c r="AB980" s="58">
        <v>0</v>
      </c>
      <c r="AC980" s="58">
        <v>9</v>
      </c>
      <c r="AD980" s="58">
        <v>0</v>
      </c>
      <c r="AE980" s="58">
        <v>0</v>
      </c>
      <c r="AF980" s="58">
        <v>0</v>
      </c>
      <c r="AG980" s="58" t="str">
        <f>VLOOKUP(BHRAF201920[[#This Row],[OrgID]],'Practice Panel'!$A$14:$F$129,4,FALSE)</f>
        <v>Barking</v>
      </c>
      <c r="AH980" s="58" t="str">
        <f>VLOOKUP(BHRAF201920[[#This Row],[OrgID]],'Practice Panel'!$A$14:$F$129,6,FALSE)</f>
        <v>East</v>
      </c>
    </row>
    <row r="981" spans="1:34">
      <c r="A981" s="1" t="s">
        <v>406</v>
      </c>
      <c r="B981" s="57">
        <v>44287</v>
      </c>
      <c r="C981" s="57">
        <v>44299</v>
      </c>
      <c r="D981" s="1" t="s">
        <v>308</v>
      </c>
      <c r="E981" s="58">
        <v>4818</v>
      </c>
      <c r="F981" s="58">
        <v>116</v>
      </c>
      <c r="G981" s="58">
        <v>116</v>
      </c>
      <c r="H981" s="1">
        <v>0</v>
      </c>
      <c r="I981" s="58">
        <v>0</v>
      </c>
      <c r="J981" s="58">
        <v>3</v>
      </c>
      <c r="K981" s="58">
        <v>3</v>
      </c>
      <c r="L981" s="58">
        <v>3</v>
      </c>
      <c r="M981" s="58">
        <v>3</v>
      </c>
      <c r="N981" s="58">
        <v>0</v>
      </c>
      <c r="O981" s="58">
        <v>3</v>
      </c>
      <c r="P981" s="58">
        <v>1</v>
      </c>
      <c r="Q981" s="58">
        <v>3</v>
      </c>
      <c r="R981" s="58">
        <v>2</v>
      </c>
      <c r="S981" s="58">
        <v>1</v>
      </c>
      <c r="T981" s="58">
        <v>1</v>
      </c>
      <c r="U981" s="58">
        <v>1</v>
      </c>
      <c r="V981" s="58">
        <v>1</v>
      </c>
      <c r="W981" s="58">
        <v>1</v>
      </c>
      <c r="X981" s="58">
        <v>1</v>
      </c>
      <c r="Y981" s="58">
        <v>1</v>
      </c>
      <c r="Z981" s="58">
        <v>1</v>
      </c>
      <c r="AA981" s="58">
        <v>0</v>
      </c>
      <c r="AB981" s="58">
        <v>0</v>
      </c>
      <c r="AC981" s="58">
        <v>33</v>
      </c>
      <c r="AD981" s="58">
        <v>2</v>
      </c>
      <c r="AE981" s="58">
        <v>1</v>
      </c>
      <c r="AF981" s="58">
        <v>0</v>
      </c>
      <c r="AG981" s="58" t="str">
        <f>VLOOKUP(BHRAF201920[[#This Row],[OrgID]],'Practice Panel'!$A$14:$F$129,4,FALSE)</f>
        <v>Havering</v>
      </c>
      <c r="AH981" s="58" t="str">
        <f>VLOOKUP(BHRAF201920[[#This Row],[OrgID]],'Practice Panel'!$A$14:$F$129,6,FALSE)</f>
        <v>Havering South</v>
      </c>
    </row>
    <row r="982" spans="1:34">
      <c r="A982" s="1" t="s">
        <v>406</v>
      </c>
      <c r="B982" s="57">
        <v>44287</v>
      </c>
      <c r="C982" s="57">
        <v>44299</v>
      </c>
      <c r="D982" s="1" t="s">
        <v>36</v>
      </c>
      <c r="E982" s="58">
        <v>2884</v>
      </c>
      <c r="F982" s="58">
        <v>61</v>
      </c>
      <c r="G982" s="58">
        <v>61</v>
      </c>
      <c r="H982" s="1">
        <v>0</v>
      </c>
      <c r="I982" s="58">
        <v>0</v>
      </c>
      <c r="J982" s="58">
        <v>5</v>
      </c>
      <c r="K982" s="58">
        <v>5</v>
      </c>
      <c r="L982" s="58">
        <v>5</v>
      </c>
      <c r="M982" s="58">
        <v>5</v>
      </c>
      <c r="N982" s="58">
        <v>0</v>
      </c>
      <c r="O982" s="58">
        <v>5</v>
      </c>
      <c r="P982" s="58">
        <v>5</v>
      </c>
      <c r="Q982" s="58">
        <v>5</v>
      </c>
      <c r="R982" s="58">
        <v>4</v>
      </c>
      <c r="S982" s="58">
        <v>1</v>
      </c>
      <c r="T982" s="58">
        <v>0</v>
      </c>
      <c r="U982" s="58">
        <v>4</v>
      </c>
      <c r="V982" s="58">
        <v>1</v>
      </c>
      <c r="W982" s="58">
        <v>4</v>
      </c>
      <c r="X982" s="58">
        <v>3</v>
      </c>
      <c r="Y982" s="58">
        <v>3</v>
      </c>
      <c r="Z982" s="58">
        <v>3</v>
      </c>
      <c r="AA982" s="58">
        <v>0</v>
      </c>
      <c r="AB982" s="58">
        <v>1</v>
      </c>
      <c r="AC982" s="58">
        <v>9</v>
      </c>
      <c r="AD982" s="58">
        <v>4</v>
      </c>
      <c r="AE982" s="58">
        <v>1</v>
      </c>
      <c r="AF982" s="58">
        <v>0</v>
      </c>
      <c r="AG982" s="58" t="str">
        <f>VLOOKUP(BHRAF201920[[#This Row],[OrgID]],'Practice Panel'!$A$14:$F$129,4,FALSE)</f>
        <v>Barking</v>
      </c>
      <c r="AH982" s="58" t="str">
        <f>VLOOKUP(BHRAF201920[[#This Row],[OrgID]],'Practice Panel'!$A$14:$F$129,6,FALSE)</f>
        <v>East One</v>
      </c>
    </row>
    <row r="983" spans="1:34">
      <c r="A983" s="1" t="s">
        <v>406</v>
      </c>
      <c r="B983" s="57">
        <v>44287</v>
      </c>
      <c r="C983" s="57">
        <v>44299</v>
      </c>
      <c r="D983" s="1" t="s">
        <v>374</v>
      </c>
      <c r="E983" s="58">
        <v>3943</v>
      </c>
      <c r="F983" s="58">
        <v>120</v>
      </c>
      <c r="G983" s="58">
        <v>119</v>
      </c>
      <c r="H983" s="1">
        <v>1</v>
      </c>
      <c r="I983" s="58">
        <v>0</v>
      </c>
      <c r="J983" s="58">
        <v>0</v>
      </c>
      <c r="K983" s="58">
        <v>0</v>
      </c>
      <c r="L983" s="58">
        <v>0</v>
      </c>
      <c r="M983" s="58">
        <v>0</v>
      </c>
      <c r="N983" s="58">
        <v>0</v>
      </c>
      <c r="O983" s="58">
        <v>0</v>
      </c>
      <c r="P983" s="58">
        <v>0</v>
      </c>
      <c r="Q983" s="58">
        <v>0</v>
      </c>
      <c r="R983" s="58">
        <v>0</v>
      </c>
      <c r="S983" s="58">
        <v>1</v>
      </c>
      <c r="T983" s="58">
        <v>0</v>
      </c>
      <c r="U983" s="58">
        <v>0</v>
      </c>
      <c r="V983" s="58">
        <v>0</v>
      </c>
      <c r="W983" s="58">
        <v>0</v>
      </c>
      <c r="X983" s="58">
        <v>0</v>
      </c>
      <c r="Y983" s="58">
        <v>0</v>
      </c>
      <c r="Z983" s="58">
        <v>0</v>
      </c>
      <c r="AA983" s="58">
        <v>0</v>
      </c>
      <c r="AB983" s="58">
        <v>0</v>
      </c>
      <c r="AC983" s="58">
        <v>12</v>
      </c>
      <c r="AD983" s="58">
        <v>0</v>
      </c>
      <c r="AE983" s="58">
        <v>0</v>
      </c>
      <c r="AF983" s="58">
        <v>0</v>
      </c>
      <c r="AG983" s="58" t="str">
        <f>VLOOKUP(BHRAF201920[[#This Row],[OrgID]],'Practice Panel'!$A$14:$F$129,4,FALSE)</f>
        <v>Redbridge</v>
      </c>
      <c r="AH983" s="58" t="str">
        <f>VLOOKUP(BHRAF201920[[#This Row],[OrgID]],'Practice Panel'!$A$14:$F$129,6,FALSE)</f>
        <v>Wanstead &amp; Woodford</v>
      </c>
    </row>
    <row r="984" spans="1:34">
      <c r="A984" s="1" t="s">
        <v>406</v>
      </c>
      <c r="B984" s="57">
        <v>44287</v>
      </c>
      <c r="C984" s="57">
        <v>44299</v>
      </c>
      <c r="D984" s="1" t="s">
        <v>322</v>
      </c>
      <c r="E984" s="58">
        <v>1001</v>
      </c>
      <c r="F984" s="58">
        <v>18</v>
      </c>
      <c r="G984" s="58">
        <v>18</v>
      </c>
      <c r="H984" s="1">
        <v>0</v>
      </c>
      <c r="I984" s="58">
        <v>0</v>
      </c>
      <c r="J984" s="58">
        <v>2</v>
      </c>
      <c r="K984" s="58">
        <v>2</v>
      </c>
      <c r="L984" s="58">
        <v>2</v>
      </c>
      <c r="M984" s="58">
        <v>2</v>
      </c>
      <c r="N984" s="58">
        <v>0</v>
      </c>
      <c r="O984" s="58">
        <v>2</v>
      </c>
      <c r="P984" s="58">
        <v>2</v>
      </c>
      <c r="Q984" s="58">
        <v>2</v>
      </c>
      <c r="R984" s="58">
        <v>2</v>
      </c>
      <c r="S984" s="58">
        <v>1</v>
      </c>
      <c r="T984" s="58">
        <v>0</v>
      </c>
      <c r="U984" s="58">
        <v>1</v>
      </c>
      <c r="V984" s="58">
        <v>1</v>
      </c>
      <c r="W984" s="58">
        <v>2</v>
      </c>
      <c r="X984" s="58">
        <v>2</v>
      </c>
      <c r="Y984" s="58">
        <v>1</v>
      </c>
      <c r="Z984" s="58">
        <v>2</v>
      </c>
      <c r="AA984" s="58">
        <v>0</v>
      </c>
      <c r="AB984" s="58">
        <v>0</v>
      </c>
      <c r="AC984" s="58">
        <v>5</v>
      </c>
      <c r="AD984" s="58">
        <v>2</v>
      </c>
      <c r="AE984" s="58">
        <v>1</v>
      </c>
      <c r="AF984" s="58">
        <v>0</v>
      </c>
      <c r="AG984" s="58" t="str">
        <f>VLOOKUP(BHRAF201920[[#This Row],[OrgID]],'Practice Panel'!$A$14:$F$129,4,FALSE)</f>
        <v>Redbridge</v>
      </c>
      <c r="AH984" s="58" t="str">
        <f>VLOOKUP(BHRAF201920[[#This Row],[OrgID]],'Practice Panel'!$A$14:$F$129,6,FALSE)</f>
        <v>Cranbrook</v>
      </c>
    </row>
    <row r="985" spans="1:34">
      <c r="A985" s="1" t="s">
        <v>406</v>
      </c>
      <c r="B985" s="57">
        <v>44256</v>
      </c>
      <c r="C985" s="57">
        <v>44267</v>
      </c>
      <c r="D985" s="1" t="s">
        <v>62</v>
      </c>
      <c r="E985" s="58">
        <v>1193</v>
      </c>
      <c r="F985" s="58">
        <v>21</v>
      </c>
      <c r="G985" s="58">
        <v>21</v>
      </c>
      <c r="H985" s="1">
        <v>0</v>
      </c>
      <c r="I985" s="58">
        <v>0</v>
      </c>
      <c r="J985" s="58">
        <v>0</v>
      </c>
      <c r="K985" s="58">
        <v>0</v>
      </c>
      <c r="L985" s="58">
        <v>0</v>
      </c>
      <c r="M985" s="58">
        <v>0</v>
      </c>
      <c r="N985" s="58">
        <v>0</v>
      </c>
      <c r="O985" s="58">
        <v>0</v>
      </c>
      <c r="P985" s="58">
        <v>0</v>
      </c>
      <c r="Q985" s="58">
        <v>0</v>
      </c>
      <c r="R985" s="58">
        <v>0</v>
      </c>
      <c r="S985" s="58">
        <v>1</v>
      </c>
      <c r="T985" s="58">
        <v>0</v>
      </c>
      <c r="U985" s="58">
        <v>0</v>
      </c>
      <c r="V985" s="58">
        <v>0</v>
      </c>
      <c r="W985" s="58">
        <v>0</v>
      </c>
      <c r="X985" s="58">
        <v>0</v>
      </c>
      <c r="Y985" s="58">
        <v>0</v>
      </c>
      <c r="Z985" s="58">
        <v>0</v>
      </c>
      <c r="AA985" s="58">
        <v>0</v>
      </c>
      <c r="AB985" s="58">
        <v>0</v>
      </c>
      <c r="AC985" s="58">
        <v>7</v>
      </c>
      <c r="AD985" s="58">
        <v>0</v>
      </c>
      <c r="AE985" s="58">
        <v>0</v>
      </c>
      <c r="AF985" s="58">
        <v>0</v>
      </c>
      <c r="AG985" s="58" t="str">
        <f>VLOOKUP(BHRAF201920[[#This Row],[OrgID]],'Practice Panel'!$A$14:$F$129,4,FALSE)</f>
        <v>Barking</v>
      </c>
      <c r="AH985" s="58" t="str">
        <f>VLOOKUP(BHRAF201920[[#This Row],[OrgID]],'Practice Panel'!$A$14:$F$129,6,FALSE)</f>
        <v>West One</v>
      </c>
    </row>
    <row r="986" spans="1:34">
      <c r="A986" s="1" t="s">
        <v>406</v>
      </c>
      <c r="B986" s="57">
        <v>44256</v>
      </c>
      <c r="C986" s="57">
        <v>44267</v>
      </c>
      <c r="D986" s="1" t="s">
        <v>64</v>
      </c>
      <c r="E986" s="58">
        <v>1934</v>
      </c>
      <c r="F986" s="58">
        <v>17</v>
      </c>
      <c r="G986" s="58">
        <v>17</v>
      </c>
      <c r="H986" s="1">
        <v>0</v>
      </c>
      <c r="I986" s="58">
        <v>0</v>
      </c>
      <c r="J986" s="58">
        <v>0</v>
      </c>
      <c r="K986" s="58">
        <v>0</v>
      </c>
      <c r="L986" s="58">
        <v>0</v>
      </c>
      <c r="M986" s="58">
        <v>0</v>
      </c>
      <c r="N986" s="58">
        <v>0</v>
      </c>
      <c r="O986" s="58">
        <v>0</v>
      </c>
      <c r="P986" s="58">
        <v>0</v>
      </c>
      <c r="Q986" s="58">
        <v>0</v>
      </c>
      <c r="R986" s="58">
        <v>0</v>
      </c>
      <c r="S986" s="58">
        <v>1</v>
      </c>
      <c r="T986" s="58">
        <v>1</v>
      </c>
      <c r="U986" s="58">
        <v>2</v>
      </c>
      <c r="V986" s="58">
        <v>0</v>
      </c>
      <c r="W986" s="58">
        <v>0</v>
      </c>
      <c r="X986" s="58">
        <v>0</v>
      </c>
      <c r="Y986" s="58">
        <v>0</v>
      </c>
      <c r="Z986" s="58">
        <v>0</v>
      </c>
      <c r="AA986" s="58">
        <v>0</v>
      </c>
      <c r="AB986" s="58">
        <v>0</v>
      </c>
      <c r="AC986" s="58">
        <v>4</v>
      </c>
      <c r="AD986" s="58">
        <v>0</v>
      </c>
      <c r="AE986" s="58">
        <v>0</v>
      </c>
      <c r="AF986" s="58">
        <v>0</v>
      </c>
      <c r="AG986" s="58" t="str">
        <f>VLOOKUP(BHRAF201920[[#This Row],[OrgID]],'Practice Panel'!$A$14:$F$129,4,FALSE)</f>
        <v>Barking</v>
      </c>
      <c r="AH986" s="58" t="str">
        <f>VLOOKUP(BHRAF201920[[#This Row],[OrgID]],'Practice Panel'!$A$14:$F$129,6,FALSE)</f>
        <v>West One</v>
      </c>
    </row>
    <row r="987" spans="1:34">
      <c r="A987" s="1" t="s">
        <v>406</v>
      </c>
      <c r="B987" s="57">
        <v>44256</v>
      </c>
      <c r="C987" s="57">
        <v>44267</v>
      </c>
      <c r="D987" s="1" t="s">
        <v>42</v>
      </c>
      <c r="E987" s="58">
        <v>1187</v>
      </c>
      <c r="F987" s="58">
        <v>51</v>
      </c>
      <c r="G987" s="58">
        <v>51</v>
      </c>
      <c r="H987" s="1">
        <v>0</v>
      </c>
      <c r="I987" s="58">
        <v>0</v>
      </c>
      <c r="J987" s="58">
        <v>0</v>
      </c>
      <c r="K987" s="58">
        <v>0</v>
      </c>
      <c r="L987" s="58">
        <v>0</v>
      </c>
      <c r="M987" s="58">
        <v>0</v>
      </c>
      <c r="N987" s="58">
        <v>0</v>
      </c>
      <c r="O987" s="58">
        <v>0</v>
      </c>
      <c r="P987" s="58">
        <v>0</v>
      </c>
      <c r="Q987" s="58">
        <v>0</v>
      </c>
      <c r="R987" s="58">
        <v>0</v>
      </c>
      <c r="S987" s="58">
        <v>1</v>
      </c>
      <c r="T987" s="58">
        <v>0</v>
      </c>
      <c r="U987" s="58">
        <v>1</v>
      </c>
      <c r="V987" s="58">
        <v>0</v>
      </c>
      <c r="W987" s="58">
        <v>0</v>
      </c>
      <c r="X987" s="58">
        <v>0</v>
      </c>
      <c r="Y987" s="58">
        <v>0</v>
      </c>
      <c r="Z987" s="58">
        <v>0</v>
      </c>
      <c r="AA987" s="58">
        <v>0</v>
      </c>
      <c r="AB987" s="58">
        <v>0</v>
      </c>
      <c r="AC987" s="58">
        <v>6</v>
      </c>
      <c r="AD987" s="58">
        <v>0</v>
      </c>
      <c r="AE987" s="58">
        <v>0</v>
      </c>
      <c r="AF987" s="58">
        <v>0</v>
      </c>
      <c r="AG987" s="58" t="str">
        <f>VLOOKUP(BHRAF201920[[#This Row],[OrgID]],'Practice Panel'!$A$14:$F$129,4,FALSE)</f>
        <v>Barking</v>
      </c>
      <c r="AH987" s="58" t="str">
        <f>VLOOKUP(BHRAF201920[[#This Row],[OrgID]],'Practice Panel'!$A$14:$F$129,6,FALSE)</f>
        <v>East One</v>
      </c>
    </row>
    <row r="988" spans="1:34">
      <c r="A988" s="1" t="s">
        <v>406</v>
      </c>
      <c r="B988" s="57">
        <v>44256</v>
      </c>
      <c r="C988" s="57">
        <v>44267</v>
      </c>
      <c r="D988" s="1" t="s">
        <v>26</v>
      </c>
      <c r="E988" s="58">
        <v>2056</v>
      </c>
      <c r="F988" s="58">
        <v>129</v>
      </c>
      <c r="G988" s="58">
        <v>129</v>
      </c>
      <c r="H988" s="1">
        <v>0</v>
      </c>
      <c r="I988" s="58">
        <v>0</v>
      </c>
      <c r="J988" s="58">
        <v>1</v>
      </c>
      <c r="K988" s="58">
        <v>1</v>
      </c>
      <c r="L988" s="58">
        <v>1</v>
      </c>
      <c r="M988" s="58">
        <v>1</v>
      </c>
      <c r="N988" s="58">
        <v>0</v>
      </c>
      <c r="O988" s="58">
        <v>1</v>
      </c>
      <c r="P988" s="58">
        <v>1</v>
      </c>
      <c r="Q988" s="58">
        <v>1</v>
      </c>
      <c r="R988" s="58">
        <v>0</v>
      </c>
      <c r="S988" s="58">
        <v>1</v>
      </c>
      <c r="T988" s="58">
        <v>0</v>
      </c>
      <c r="U988" s="58">
        <v>1</v>
      </c>
      <c r="V988" s="58">
        <v>0</v>
      </c>
      <c r="W988" s="58">
        <v>0</v>
      </c>
      <c r="X988" s="58">
        <v>0</v>
      </c>
      <c r="Y988" s="58">
        <v>0</v>
      </c>
      <c r="Z988" s="58">
        <v>0</v>
      </c>
      <c r="AA988" s="58">
        <v>0</v>
      </c>
      <c r="AB988" s="58">
        <v>0</v>
      </c>
      <c r="AC988" s="58">
        <v>8</v>
      </c>
      <c r="AD988" s="58">
        <v>0</v>
      </c>
      <c r="AE988" s="58">
        <v>0</v>
      </c>
      <c r="AF988" s="58">
        <v>0</v>
      </c>
      <c r="AG988" s="58" t="str">
        <f>VLOOKUP(BHRAF201920[[#This Row],[OrgID]],'Practice Panel'!$A$14:$F$129,4,FALSE)</f>
        <v>Barking</v>
      </c>
      <c r="AH988" s="58" t="str">
        <f>VLOOKUP(BHRAF201920[[#This Row],[OrgID]],'Practice Panel'!$A$14:$F$129,6,FALSE)</f>
        <v>East</v>
      </c>
    </row>
    <row r="989" spans="1:34">
      <c r="A989" s="1" t="s">
        <v>406</v>
      </c>
      <c r="B989" s="57">
        <v>44256</v>
      </c>
      <c r="C989" s="57">
        <v>44267</v>
      </c>
      <c r="D989" s="1" t="s">
        <v>36</v>
      </c>
      <c r="E989" s="58">
        <v>2873</v>
      </c>
      <c r="F989" s="58">
        <v>53</v>
      </c>
      <c r="G989" s="58">
        <v>53</v>
      </c>
      <c r="H989" s="1">
        <v>0</v>
      </c>
      <c r="I989" s="58">
        <v>0</v>
      </c>
      <c r="J989" s="58">
        <v>5</v>
      </c>
      <c r="K989" s="58">
        <v>5</v>
      </c>
      <c r="L989" s="58">
        <v>5</v>
      </c>
      <c r="M989" s="58">
        <v>5</v>
      </c>
      <c r="N989" s="58">
        <v>0</v>
      </c>
      <c r="O989" s="58">
        <v>5</v>
      </c>
      <c r="P989" s="58">
        <v>5</v>
      </c>
      <c r="Q989" s="58">
        <v>5</v>
      </c>
      <c r="R989" s="58">
        <v>4</v>
      </c>
      <c r="S989" s="58">
        <v>1</v>
      </c>
      <c r="T989" s="58">
        <v>0</v>
      </c>
      <c r="U989" s="58">
        <v>4</v>
      </c>
      <c r="V989" s="58">
        <v>1</v>
      </c>
      <c r="W989" s="58">
        <v>4</v>
      </c>
      <c r="X989" s="58">
        <v>3</v>
      </c>
      <c r="Y989" s="58">
        <v>3</v>
      </c>
      <c r="Z989" s="58">
        <v>3</v>
      </c>
      <c r="AA989" s="58">
        <v>0</v>
      </c>
      <c r="AB989" s="58">
        <v>1</v>
      </c>
      <c r="AC989" s="58">
        <v>8</v>
      </c>
      <c r="AD989" s="58">
        <v>4</v>
      </c>
      <c r="AE989" s="58">
        <v>1</v>
      </c>
      <c r="AF989" s="58">
        <v>0</v>
      </c>
      <c r="AG989" s="58" t="str">
        <f>VLOOKUP(BHRAF201920[[#This Row],[OrgID]],'Practice Panel'!$A$14:$F$129,4,FALSE)</f>
        <v>Barking</v>
      </c>
      <c r="AH989" s="58" t="str">
        <f>VLOOKUP(BHRAF201920[[#This Row],[OrgID]],'Practice Panel'!$A$14:$F$129,6,FALSE)</f>
        <v>East One</v>
      </c>
    </row>
    <row r="990" spans="1:34">
      <c r="A990" s="1" t="s">
        <v>406</v>
      </c>
      <c r="B990" s="57">
        <v>44256</v>
      </c>
      <c r="C990" s="57">
        <v>44267</v>
      </c>
      <c r="D990" s="1" t="s">
        <v>322</v>
      </c>
      <c r="E990" s="58">
        <v>995</v>
      </c>
      <c r="F990" s="58">
        <v>18</v>
      </c>
      <c r="G990" s="58">
        <v>18</v>
      </c>
      <c r="H990" s="1">
        <v>0</v>
      </c>
      <c r="I990" s="58">
        <v>0</v>
      </c>
      <c r="J990" s="58">
        <v>2</v>
      </c>
      <c r="K990" s="58">
        <v>2</v>
      </c>
      <c r="L990" s="58">
        <v>2</v>
      </c>
      <c r="M990" s="58">
        <v>2</v>
      </c>
      <c r="N990" s="58">
        <v>0</v>
      </c>
      <c r="O990" s="58">
        <v>2</v>
      </c>
      <c r="P990" s="58">
        <v>2</v>
      </c>
      <c r="Q990" s="58">
        <v>2</v>
      </c>
      <c r="R990" s="58">
        <v>2</v>
      </c>
      <c r="S990" s="58">
        <v>1</v>
      </c>
      <c r="T990" s="58">
        <v>0</v>
      </c>
      <c r="U990" s="58">
        <v>1</v>
      </c>
      <c r="V990" s="58">
        <v>1</v>
      </c>
      <c r="W990" s="58">
        <v>2</v>
      </c>
      <c r="X990" s="58">
        <v>2</v>
      </c>
      <c r="Y990" s="58">
        <v>1</v>
      </c>
      <c r="Z990" s="58">
        <v>2</v>
      </c>
      <c r="AA990" s="58">
        <v>0</v>
      </c>
      <c r="AB990" s="58">
        <v>0</v>
      </c>
      <c r="AC990" s="58">
        <v>5</v>
      </c>
      <c r="AD990" s="58">
        <v>2</v>
      </c>
      <c r="AE990" s="58">
        <v>1</v>
      </c>
      <c r="AF990" s="58">
        <v>0</v>
      </c>
      <c r="AG990" s="58" t="str">
        <f>VLOOKUP(BHRAF201920[[#This Row],[OrgID]],'Practice Panel'!$A$14:$F$129,4,FALSE)</f>
        <v>Redbridge</v>
      </c>
      <c r="AH990" s="58" t="str">
        <f>VLOOKUP(BHRAF201920[[#This Row],[OrgID]],'Practice Panel'!$A$14:$F$129,6,FALSE)</f>
        <v>Cranbrook</v>
      </c>
    </row>
    <row r="991" spans="1:34">
      <c r="A991" s="1" t="s">
        <v>406</v>
      </c>
      <c r="B991" s="57">
        <v>44256</v>
      </c>
      <c r="C991" s="57">
        <v>44267</v>
      </c>
      <c r="D991" s="1" t="s">
        <v>374</v>
      </c>
      <c r="E991" s="58">
        <v>3932</v>
      </c>
      <c r="F991" s="58">
        <v>116</v>
      </c>
      <c r="G991" s="58">
        <v>115</v>
      </c>
      <c r="H991" s="1">
        <v>1</v>
      </c>
      <c r="I991" s="58">
        <v>0</v>
      </c>
      <c r="J991" s="58">
        <v>0</v>
      </c>
      <c r="K991" s="58">
        <v>0</v>
      </c>
      <c r="L991" s="58">
        <v>0</v>
      </c>
      <c r="M991" s="58">
        <v>0</v>
      </c>
      <c r="N991" s="58">
        <v>0</v>
      </c>
      <c r="O991" s="58">
        <v>0</v>
      </c>
      <c r="P991" s="58">
        <v>0</v>
      </c>
      <c r="Q991" s="58">
        <v>0</v>
      </c>
      <c r="R991" s="58">
        <v>0</v>
      </c>
      <c r="S991" s="58">
        <v>1</v>
      </c>
      <c r="T991" s="58">
        <v>0</v>
      </c>
      <c r="U991" s="58">
        <v>0</v>
      </c>
      <c r="V991" s="58">
        <v>0</v>
      </c>
      <c r="W991" s="58">
        <v>0</v>
      </c>
      <c r="X991" s="58">
        <v>0</v>
      </c>
      <c r="Y991" s="58">
        <v>0</v>
      </c>
      <c r="Z991" s="58">
        <v>0</v>
      </c>
      <c r="AA991" s="58">
        <v>0</v>
      </c>
      <c r="AB991" s="58">
        <v>0</v>
      </c>
      <c r="AC991" s="58">
        <v>10</v>
      </c>
      <c r="AD991" s="58">
        <v>0</v>
      </c>
      <c r="AE991" s="58">
        <v>0</v>
      </c>
      <c r="AF991" s="58">
        <v>0</v>
      </c>
      <c r="AG991" s="58" t="str">
        <f>VLOOKUP(BHRAF201920[[#This Row],[OrgID]],'Practice Panel'!$A$14:$F$129,4,FALSE)</f>
        <v>Redbridge</v>
      </c>
      <c r="AH991" s="58" t="str">
        <f>VLOOKUP(BHRAF201920[[#This Row],[OrgID]],'Practice Panel'!$A$14:$F$129,6,FALSE)</f>
        <v>Wanstead &amp; Woodford</v>
      </c>
    </row>
    <row r="992" spans="1:34">
      <c r="A992" s="1" t="s">
        <v>406</v>
      </c>
      <c r="B992" s="57">
        <v>44287</v>
      </c>
      <c r="C992" s="57">
        <v>44299</v>
      </c>
      <c r="D992" s="1" t="s">
        <v>312</v>
      </c>
      <c r="E992" s="58">
        <v>1485</v>
      </c>
      <c r="F992" s="58">
        <v>77</v>
      </c>
      <c r="G992" s="58">
        <v>76</v>
      </c>
      <c r="H992" s="1">
        <v>1</v>
      </c>
      <c r="I992" s="58">
        <v>1</v>
      </c>
      <c r="J992" s="58">
        <v>2</v>
      </c>
      <c r="K992" s="58">
        <v>2</v>
      </c>
      <c r="L992" s="58">
        <v>2</v>
      </c>
      <c r="M992" s="58">
        <v>0</v>
      </c>
      <c r="N992" s="58">
        <v>0</v>
      </c>
      <c r="O992" s="58">
        <v>2</v>
      </c>
      <c r="P992" s="58">
        <v>1</v>
      </c>
      <c r="Q992" s="58">
        <v>0</v>
      </c>
      <c r="R992" s="58">
        <v>2</v>
      </c>
      <c r="S992" s="58">
        <v>0</v>
      </c>
      <c r="T992" s="58">
        <v>0</v>
      </c>
      <c r="U992" s="58">
        <v>1</v>
      </c>
      <c r="V992" s="58">
        <v>1</v>
      </c>
      <c r="W992" s="58">
        <v>2</v>
      </c>
      <c r="X992" s="58">
        <v>2</v>
      </c>
      <c r="Y992" s="58">
        <v>2</v>
      </c>
      <c r="Z992" s="58">
        <v>2</v>
      </c>
      <c r="AA992" s="58">
        <v>0</v>
      </c>
      <c r="AB992" s="58">
        <v>0</v>
      </c>
      <c r="AC992" s="58">
        <v>9</v>
      </c>
      <c r="AD992" s="58">
        <v>2</v>
      </c>
      <c r="AE992" s="58">
        <v>1</v>
      </c>
      <c r="AF992" s="58">
        <v>0</v>
      </c>
      <c r="AG992" s="58" t="str">
        <f>VLOOKUP(BHRAF201920[[#This Row],[OrgID]],'Practice Panel'!$A$14:$F$129,4,FALSE)</f>
        <v>Havering</v>
      </c>
      <c r="AH992" s="58" t="str">
        <f>VLOOKUP(BHRAF201920[[#This Row],[OrgID]],'Practice Panel'!$A$14:$F$129,6,FALSE)</f>
        <v>Havering South</v>
      </c>
    </row>
    <row r="993" spans="1:34">
      <c r="A993" s="1" t="s">
        <v>406</v>
      </c>
      <c r="B993" s="57">
        <v>44287</v>
      </c>
      <c r="C993" s="57">
        <v>44299</v>
      </c>
      <c r="D993" s="1" t="s">
        <v>282</v>
      </c>
      <c r="E993" s="58">
        <v>938</v>
      </c>
      <c r="F993" s="58">
        <v>47</v>
      </c>
      <c r="G993" s="58">
        <v>47</v>
      </c>
      <c r="H993" s="1">
        <v>0</v>
      </c>
      <c r="I993" s="58">
        <v>0</v>
      </c>
      <c r="J993" s="58">
        <v>2</v>
      </c>
      <c r="K993" s="58">
        <v>0</v>
      </c>
      <c r="L993" s="58">
        <v>0</v>
      </c>
      <c r="M993" s="58">
        <v>2</v>
      </c>
      <c r="N993" s="58">
        <v>0</v>
      </c>
      <c r="O993" s="58">
        <v>2</v>
      </c>
      <c r="P993" s="58">
        <v>1</v>
      </c>
      <c r="Q993" s="58">
        <v>0</v>
      </c>
      <c r="R993" s="58">
        <v>1</v>
      </c>
      <c r="S993" s="58">
        <v>0</v>
      </c>
      <c r="T993" s="58">
        <v>0</v>
      </c>
      <c r="U993" s="58">
        <v>2</v>
      </c>
      <c r="V993" s="58">
        <v>0</v>
      </c>
      <c r="W993" s="58">
        <v>2</v>
      </c>
      <c r="X993" s="58">
        <v>1</v>
      </c>
      <c r="Y993" s="58">
        <v>1</v>
      </c>
      <c r="Z993" s="58">
        <v>1</v>
      </c>
      <c r="AA993" s="58">
        <v>0</v>
      </c>
      <c r="AB993" s="58">
        <v>0</v>
      </c>
      <c r="AC993" s="58">
        <v>7</v>
      </c>
      <c r="AD993" s="58">
        <v>0</v>
      </c>
      <c r="AE993" s="58">
        <v>0</v>
      </c>
      <c r="AF993" s="58">
        <v>0</v>
      </c>
      <c r="AG993" s="58" t="str">
        <f>VLOOKUP(BHRAF201920[[#This Row],[OrgID]],'Practice Panel'!$A$14:$F$129,4,FALSE)</f>
        <v>Havering</v>
      </c>
      <c r="AH993" s="58" t="str">
        <f>VLOOKUP(BHRAF201920[[#This Row],[OrgID]],'Practice Panel'!$A$14:$F$129,6,FALSE)</f>
        <v>Havering North</v>
      </c>
    </row>
    <row r="994" spans="1:34">
      <c r="A994" s="1" t="s">
        <v>406</v>
      </c>
      <c r="B994" s="57">
        <v>44287</v>
      </c>
      <c r="C994" s="57">
        <v>44299</v>
      </c>
      <c r="D994" s="1" t="s">
        <v>66</v>
      </c>
      <c r="E994" s="58">
        <v>1624</v>
      </c>
      <c r="F994" s="58">
        <v>49</v>
      </c>
      <c r="G994" s="58">
        <v>49</v>
      </c>
      <c r="H994" s="1">
        <v>0</v>
      </c>
      <c r="I994" s="58">
        <v>0</v>
      </c>
      <c r="J994" s="58">
        <v>1</v>
      </c>
      <c r="K994" s="58">
        <v>0</v>
      </c>
      <c r="L994" s="58">
        <v>0</v>
      </c>
      <c r="M994" s="58">
        <v>1</v>
      </c>
      <c r="N994" s="58">
        <v>0</v>
      </c>
      <c r="O994" s="58">
        <v>1</v>
      </c>
      <c r="P994" s="58">
        <v>1</v>
      </c>
      <c r="Q994" s="58">
        <v>1</v>
      </c>
      <c r="R994" s="58">
        <v>1</v>
      </c>
      <c r="S994" s="58">
        <v>0</v>
      </c>
      <c r="T994" s="58">
        <v>0</v>
      </c>
      <c r="U994" s="58">
        <v>0</v>
      </c>
      <c r="V994" s="58">
        <v>0</v>
      </c>
      <c r="W994" s="58">
        <v>1</v>
      </c>
      <c r="X994" s="58">
        <v>1</v>
      </c>
      <c r="Y994" s="58">
        <v>1</v>
      </c>
      <c r="Z994" s="58">
        <v>1</v>
      </c>
      <c r="AA994" s="58">
        <v>0</v>
      </c>
      <c r="AB994" s="58">
        <v>0</v>
      </c>
      <c r="AC994" s="58">
        <v>5</v>
      </c>
      <c r="AD994" s="58">
        <v>0</v>
      </c>
      <c r="AE994" s="58">
        <v>0</v>
      </c>
      <c r="AF994" s="58">
        <v>0</v>
      </c>
      <c r="AG994" s="58" t="str">
        <f>VLOOKUP(BHRAF201920[[#This Row],[OrgID]],'Practice Panel'!$A$14:$F$129,4,FALSE)</f>
        <v>Barking</v>
      </c>
      <c r="AH994" s="58" t="str">
        <f>VLOOKUP(BHRAF201920[[#This Row],[OrgID]],'Practice Panel'!$A$14:$F$129,6,FALSE)</f>
        <v>West One</v>
      </c>
    </row>
    <row r="995" spans="1:34">
      <c r="A995" s="1" t="s">
        <v>406</v>
      </c>
      <c r="B995" s="57">
        <v>44287</v>
      </c>
      <c r="C995" s="57">
        <v>44299</v>
      </c>
      <c r="D995" s="1" t="s">
        <v>234</v>
      </c>
      <c r="E995" s="58">
        <v>5129</v>
      </c>
      <c r="F995" s="58">
        <v>47</v>
      </c>
      <c r="G995" s="58">
        <v>47</v>
      </c>
      <c r="H995" s="1">
        <v>0</v>
      </c>
      <c r="I995" s="58">
        <v>0</v>
      </c>
      <c r="J995" s="58">
        <v>1</v>
      </c>
      <c r="K995" s="58">
        <v>0</v>
      </c>
      <c r="L995" s="58">
        <v>1</v>
      </c>
      <c r="M995" s="58">
        <v>1</v>
      </c>
      <c r="N995" s="58">
        <v>0</v>
      </c>
      <c r="O995" s="58">
        <v>1</v>
      </c>
      <c r="P995" s="58">
        <v>1</v>
      </c>
      <c r="Q995" s="58">
        <v>1</v>
      </c>
      <c r="R995" s="58">
        <v>1</v>
      </c>
      <c r="S995" s="58">
        <v>0</v>
      </c>
      <c r="T995" s="58">
        <v>0</v>
      </c>
      <c r="U995" s="58">
        <v>2</v>
      </c>
      <c r="V995" s="58">
        <v>0</v>
      </c>
      <c r="W995" s="58">
        <v>1</v>
      </c>
      <c r="X995" s="58">
        <v>1</v>
      </c>
      <c r="Y995" s="58">
        <v>1</v>
      </c>
      <c r="Z995" s="58">
        <v>1</v>
      </c>
      <c r="AA995" s="58">
        <v>0</v>
      </c>
      <c r="AB995" s="58">
        <v>0</v>
      </c>
      <c r="AC995" s="58">
        <v>31</v>
      </c>
      <c r="AD995" s="58">
        <v>0</v>
      </c>
      <c r="AE995" s="58">
        <v>0</v>
      </c>
      <c r="AF995" s="58">
        <v>0</v>
      </c>
      <c r="AG995" s="58" t="str">
        <f>VLOOKUP(BHRAF201920[[#This Row],[OrgID]],'Practice Panel'!$A$14:$F$129,4,FALSE)</f>
        <v>Havering</v>
      </c>
      <c r="AH995" s="58" t="str">
        <f>VLOOKUP(BHRAF201920[[#This Row],[OrgID]],'Practice Panel'!$A$14:$F$129,6,FALSE)</f>
        <v>Havering Crest</v>
      </c>
    </row>
    <row r="996" spans="1:34">
      <c r="A996" s="1" t="s">
        <v>406</v>
      </c>
      <c r="B996" s="57">
        <v>44287</v>
      </c>
      <c r="C996" s="57">
        <v>44299</v>
      </c>
      <c r="D996" s="1" t="s">
        <v>244</v>
      </c>
      <c r="E996" s="58">
        <v>1680</v>
      </c>
      <c r="F996" s="58">
        <v>50</v>
      </c>
      <c r="G996" s="58">
        <v>48</v>
      </c>
      <c r="H996" s="1">
        <v>2</v>
      </c>
      <c r="I996" s="58">
        <v>2</v>
      </c>
      <c r="J996" s="58">
        <v>2</v>
      </c>
      <c r="K996" s="58">
        <v>2</v>
      </c>
      <c r="L996" s="58">
        <v>2</v>
      </c>
      <c r="M996" s="58">
        <v>2</v>
      </c>
      <c r="N996" s="58">
        <v>0</v>
      </c>
      <c r="O996" s="58">
        <v>2</v>
      </c>
      <c r="P996" s="58">
        <v>1</v>
      </c>
      <c r="Q996" s="58">
        <v>2</v>
      </c>
      <c r="R996" s="58">
        <v>2</v>
      </c>
      <c r="S996" s="58">
        <v>0</v>
      </c>
      <c r="T996" s="58">
        <v>0</v>
      </c>
      <c r="U996" s="58">
        <v>2</v>
      </c>
      <c r="V996" s="58">
        <v>0</v>
      </c>
      <c r="W996" s="58">
        <v>2</v>
      </c>
      <c r="X996" s="58">
        <v>1</v>
      </c>
      <c r="Y996" s="58">
        <v>1</v>
      </c>
      <c r="Z996" s="58">
        <v>2</v>
      </c>
      <c r="AA996" s="58">
        <v>0</v>
      </c>
      <c r="AB996" s="58">
        <v>0</v>
      </c>
      <c r="AC996" s="58">
        <v>9</v>
      </c>
      <c r="AD996" s="58">
        <v>2</v>
      </c>
      <c r="AE996" s="58">
        <v>0</v>
      </c>
      <c r="AF996" s="58">
        <v>0</v>
      </c>
      <c r="AG996" s="58" t="str">
        <f>VLOOKUP(BHRAF201920[[#This Row],[OrgID]],'Practice Panel'!$A$14:$F$129,4,FALSE)</f>
        <v>Havering</v>
      </c>
      <c r="AH996" s="58" t="str">
        <f>VLOOKUP(BHRAF201920[[#This Row],[OrgID]],'Practice Panel'!$A$14:$F$129,6,FALSE)</f>
        <v>Havering Crest</v>
      </c>
    </row>
    <row r="997" spans="1:34">
      <c r="A997" s="1" t="s">
        <v>406</v>
      </c>
      <c r="B997" s="57">
        <v>44287</v>
      </c>
      <c r="C997" s="57">
        <v>44299</v>
      </c>
      <c r="D997" s="1" t="s">
        <v>294</v>
      </c>
      <c r="E997" s="58">
        <v>1138</v>
      </c>
      <c r="F997" s="58">
        <v>13</v>
      </c>
      <c r="G997" s="58">
        <v>13</v>
      </c>
      <c r="H997" s="1">
        <v>0</v>
      </c>
      <c r="I997" s="58">
        <v>0</v>
      </c>
      <c r="J997" s="58">
        <v>4</v>
      </c>
      <c r="K997" s="58">
        <v>2</v>
      </c>
      <c r="L997" s="58">
        <v>4</v>
      </c>
      <c r="M997" s="58">
        <v>1</v>
      </c>
      <c r="N997" s="58">
        <v>0</v>
      </c>
      <c r="O997" s="58">
        <v>4</v>
      </c>
      <c r="P997" s="58">
        <v>1</v>
      </c>
      <c r="Q997" s="58">
        <v>2</v>
      </c>
      <c r="R997" s="58">
        <v>4</v>
      </c>
      <c r="S997" s="58">
        <v>0</v>
      </c>
      <c r="T997" s="58">
        <v>0</v>
      </c>
      <c r="U997" s="58">
        <v>3</v>
      </c>
      <c r="V997" s="58">
        <v>3</v>
      </c>
      <c r="W997" s="58">
        <v>3</v>
      </c>
      <c r="X997" s="58">
        <v>2</v>
      </c>
      <c r="Y997" s="58">
        <v>3</v>
      </c>
      <c r="Z997" s="58">
        <v>3</v>
      </c>
      <c r="AA997" s="58">
        <v>0</v>
      </c>
      <c r="AB997" s="58">
        <v>0</v>
      </c>
      <c r="AC997" s="58">
        <v>11</v>
      </c>
      <c r="AD997" s="58">
        <v>2</v>
      </c>
      <c r="AE997" s="58">
        <v>3</v>
      </c>
      <c r="AF997" s="58">
        <v>0</v>
      </c>
      <c r="AG997" s="58" t="str">
        <f>VLOOKUP(BHRAF201920[[#This Row],[OrgID]],'Practice Panel'!$A$14:$F$129,4,FALSE)</f>
        <v>Havering</v>
      </c>
      <c r="AH997" s="58" t="str">
        <f>VLOOKUP(BHRAF201920[[#This Row],[OrgID]],'Practice Panel'!$A$14:$F$129,6,FALSE)</f>
        <v>Havering South</v>
      </c>
    </row>
    <row r="998" spans="1:34">
      <c r="A998" s="1" t="s">
        <v>406</v>
      </c>
      <c r="B998" s="57">
        <v>44287</v>
      </c>
      <c r="C998" s="57">
        <v>44299</v>
      </c>
      <c r="D998" s="1" t="s">
        <v>354</v>
      </c>
      <c r="E998" s="58">
        <v>2803</v>
      </c>
      <c r="F998" s="58">
        <v>60</v>
      </c>
      <c r="G998" s="58">
        <v>60</v>
      </c>
      <c r="H998" s="1">
        <v>0</v>
      </c>
      <c r="I998" s="58">
        <v>0</v>
      </c>
      <c r="J998" s="58">
        <v>1</v>
      </c>
      <c r="K998" s="58">
        <v>0</v>
      </c>
      <c r="L998" s="58">
        <v>1</v>
      </c>
      <c r="M998" s="58">
        <v>0</v>
      </c>
      <c r="N998" s="58">
        <v>0</v>
      </c>
      <c r="O998" s="58">
        <v>1</v>
      </c>
      <c r="P998" s="58">
        <v>1</v>
      </c>
      <c r="Q998" s="58">
        <v>0</v>
      </c>
      <c r="R998" s="58">
        <v>1</v>
      </c>
      <c r="S998" s="58">
        <v>0</v>
      </c>
      <c r="T998" s="58">
        <v>0</v>
      </c>
      <c r="U998" s="58">
        <v>0</v>
      </c>
      <c r="V998" s="58">
        <v>0</v>
      </c>
      <c r="W998" s="58">
        <v>1</v>
      </c>
      <c r="X998" s="58">
        <v>1</v>
      </c>
      <c r="Y998" s="58">
        <v>1</v>
      </c>
      <c r="Z998" s="58">
        <v>1</v>
      </c>
      <c r="AA998" s="58">
        <v>0</v>
      </c>
      <c r="AB998" s="58">
        <v>0</v>
      </c>
      <c r="AC998" s="58">
        <v>6</v>
      </c>
      <c r="AD998" s="58">
        <v>0</v>
      </c>
      <c r="AE998" s="58">
        <v>0</v>
      </c>
      <c r="AF998" s="58">
        <v>0</v>
      </c>
      <c r="AG998" s="58" t="str">
        <f>VLOOKUP(BHRAF201920[[#This Row],[OrgID]],'Practice Panel'!$A$14:$F$129,4,FALSE)</f>
        <v>Redbridge</v>
      </c>
      <c r="AH998" s="58" t="str">
        <f>VLOOKUP(BHRAF201920[[#This Row],[OrgID]],'Practice Panel'!$A$14:$F$129,6,FALSE)</f>
        <v>Seven Kings</v>
      </c>
    </row>
    <row r="999" spans="1:34">
      <c r="A999" s="1" t="s">
        <v>406</v>
      </c>
      <c r="B999" s="57">
        <v>44287</v>
      </c>
      <c r="C999" s="57">
        <v>44299</v>
      </c>
      <c r="D999" s="1" t="s">
        <v>31</v>
      </c>
      <c r="E999" s="58">
        <v>967</v>
      </c>
      <c r="F999" s="58">
        <v>17</v>
      </c>
      <c r="G999" s="58">
        <v>17</v>
      </c>
      <c r="H999" s="1">
        <v>0</v>
      </c>
      <c r="I999" s="58">
        <v>0</v>
      </c>
      <c r="J999" s="58">
        <v>1</v>
      </c>
      <c r="K999" s="58">
        <v>1</v>
      </c>
      <c r="L999" s="58">
        <v>1</v>
      </c>
      <c r="M999" s="58">
        <v>1</v>
      </c>
      <c r="N999" s="58">
        <v>0</v>
      </c>
      <c r="O999" s="58">
        <v>1</v>
      </c>
      <c r="P999" s="58">
        <v>1</v>
      </c>
      <c r="Q999" s="58">
        <v>0</v>
      </c>
      <c r="R999" s="58">
        <v>1</v>
      </c>
      <c r="S999" s="58">
        <v>0</v>
      </c>
      <c r="T999" s="58">
        <v>0</v>
      </c>
      <c r="U999" s="58">
        <v>0</v>
      </c>
      <c r="V999" s="58">
        <v>0</v>
      </c>
      <c r="W999" s="58">
        <v>1</v>
      </c>
      <c r="X999" s="58">
        <v>1</v>
      </c>
      <c r="Y999" s="58">
        <v>1</v>
      </c>
      <c r="Z999" s="58">
        <v>1</v>
      </c>
      <c r="AA999" s="58">
        <v>0</v>
      </c>
      <c r="AB999" s="58">
        <v>0</v>
      </c>
      <c r="AC999" s="58">
        <v>7</v>
      </c>
      <c r="AD999" s="58">
        <v>1</v>
      </c>
      <c r="AE999" s="58">
        <v>0</v>
      </c>
      <c r="AF999" s="58">
        <v>0</v>
      </c>
      <c r="AG999" s="58" t="str">
        <f>VLOOKUP(BHRAF201920[[#This Row],[OrgID]],'Practice Panel'!$A$14:$F$129,4,FALSE)</f>
        <v>Barking</v>
      </c>
      <c r="AH999" s="58" t="str">
        <f>VLOOKUP(BHRAF201920[[#This Row],[OrgID]],'Practice Panel'!$A$14:$F$129,6,FALSE)</f>
        <v>East</v>
      </c>
    </row>
    <row r="1000" spans="1:34">
      <c r="A1000" s="1" t="s">
        <v>406</v>
      </c>
      <c r="B1000" s="57">
        <v>44287</v>
      </c>
      <c r="C1000" s="57">
        <v>44299</v>
      </c>
      <c r="D1000" s="1" t="s">
        <v>85</v>
      </c>
      <c r="E1000" s="58">
        <v>786</v>
      </c>
      <c r="F1000" s="58">
        <v>6</v>
      </c>
      <c r="G1000" s="58">
        <v>6</v>
      </c>
      <c r="H1000" s="1">
        <v>0</v>
      </c>
      <c r="I1000" s="58">
        <v>0</v>
      </c>
      <c r="J1000" s="58">
        <v>6</v>
      </c>
      <c r="K1000" s="58">
        <v>5</v>
      </c>
      <c r="L1000" s="58">
        <v>6</v>
      </c>
      <c r="M1000" s="58">
        <v>6</v>
      </c>
      <c r="N1000" s="58">
        <v>0</v>
      </c>
      <c r="O1000" s="58">
        <v>6</v>
      </c>
      <c r="P1000" s="58">
        <v>6</v>
      </c>
      <c r="Q1000" s="58">
        <v>4</v>
      </c>
      <c r="R1000" s="58">
        <v>6</v>
      </c>
      <c r="S1000" s="58">
        <v>0</v>
      </c>
      <c r="T1000" s="58">
        <v>0</v>
      </c>
      <c r="U1000" s="58">
        <v>0</v>
      </c>
      <c r="V1000" s="58">
        <v>0</v>
      </c>
      <c r="W1000" s="58">
        <v>5</v>
      </c>
      <c r="X1000" s="58">
        <v>2</v>
      </c>
      <c r="Y1000" s="58">
        <v>2</v>
      </c>
      <c r="Z1000" s="58">
        <v>3</v>
      </c>
      <c r="AA1000" s="58">
        <v>0</v>
      </c>
      <c r="AB1000" s="58">
        <v>0</v>
      </c>
      <c r="AC1000" s="58">
        <v>6</v>
      </c>
      <c r="AD1000" s="58">
        <v>5</v>
      </c>
      <c r="AE1000" s="58">
        <v>0</v>
      </c>
      <c r="AF1000" s="58">
        <v>0</v>
      </c>
      <c r="AG1000" s="58" t="str">
        <f>VLOOKUP(BHRAF201920[[#This Row],[OrgID]],'Practice Panel'!$A$14:$F$129,4,FALSE)</f>
        <v>Barking</v>
      </c>
      <c r="AH1000" s="58" t="str">
        <f>VLOOKUP(BHRAF201920[[#This Row],[OrgID]],'Practice Panel'!$A$14:$F$129,6,FALSE)</f>
        <v>North</v>
      </c>
    </row>
    <row r="1001" spans="1:34">
      <c r="A1001" s="1" t="s">
        <v>406</v>
      </c>
      <c r="B1001" s="57">
        <v>44256</v>
      </c>
      <c r="C1001" s="57">
        <v>44267</v>
      </c>
      <c r="D1001" s="1" t="s">
        <v>282</v>
      </c>
      <c r="E1001" s="58">
        <v>936</v>
      </c>
      <c r="F1001" s="58">
        <v>42</v>
      </c>
      <c r="G1001" s="58">
        <v>42</v>
      </c>
      <c r="H1001" s="1">
        <v>0</v>
      </c>
      <c r="I1001" s="58">
        <v>0</v>
      </c>
      <c r="J1001" s="58">
        <v>1</v>
      </c>
      <c r="K1001" s="58">
        <v>0</v>
      </c>
      <c r="L1001" s="58">
        <v>0</v>
      </c>
      <c r="M1001" s="58">
        <v>1</v>
      </c>
      <c r="N1001" s="58">
        <v>0</v>
      </c>
      <c r="O1001" s="58">
        <v>1</v>
      </c>
      <c r="P1001" s="58">
        <v>1</v>
      </c>
      <c r="Q1001" s="58">
        <v>0</v>
      </c>
      <c r="R1001" s="58">
        <v>1</v>
      </c>
      <c r="S1001" s="58">
        <v>0</v>
      </c>
      <c r="T1001" s="58">
        <v>0</v>
      </c>
      <c r="U1001" s="58">
        <v>2</v>
      </c>
      <c r="V1001" s="58">
        <v>0</v>
      </c>
      <c r="W1001" s="58">
        <v>1</v>
      </c>
      <c r="X1001" s="58">
        <v>1</v>
      </c>
      <c r="Y1001" s="58">
        <v>1</v>
      </c>
      <c r="Z1001" s="58">
        <v>1</v>
      </c>
      <c r="AA1001" s="58">
        <v>0</v>
      </c>
      <c r="AB1001" s="58">
        <v>0</v>
      </c>
      <c r="AC1001" s="58">
        <v>6</v>
      </c>
      <c r="AD1001" s="58">
        <v>0</v>
      </c>
      <c r="AE1001" s="58">
        <v>0</v>
      </c>
      <c r="AF1001" s="58">
        <v>0</v>
      </c>
      <c r="AG1001" s="58" t="str">
        <f>VLOOKUP(BHRAF201920[[#This Row],[OrgID]],'Practice Panel'!$A$14:$F$129,4,FALSE)</f>
        <v>Havering</v>
      </c>
      <c r="AH1001" s="58" t="str">
        <f>VLOOKUP(BHRAF201920[[#This Row],[OrgID]],'Practice Panel'!$A$14:$F$129,6,FALSE)</f>
        <v>Havering North</v>
      </c>
    </row>
    <row r="1002" spans="1:34">
      <c r="A1002" s="1" t="s">
        <v>406</v>
      </c>
      <c r="B1002" s="57">
        <v>44256</v>
      </c>
      <c r="C1002" s="57">
        <v>44267</v>
      </c>
      <c r="D1002" s="1" t="s">
        <v>312</v>
      </c>
      <c r="E1002" s="58">
        <v>1480</v>
      </c>
      <c r="F1002" s="58">
        <v>75</v>
      </c>
      <c r="G1002" s="58">
        <v>74</v>
      </c>
      <c r="H1002" s="1">
        <v>1</v>
      </c>
      <c r="I1002" s="58">
        <v>1</v>
      </c>
      <c r="J1002" s="58">
        <v>2</v>
      </c>
      <c r="K1002" s="58">
        <v>2</v>
      </c>
      <c r="L1002" s="58">
        <v>2</v>
      </c>
      <c r="M1002" s="58">
        <v>0</v>
      </c>
      <c r="N1002" s="58">
        <v>0</v>
      </c>
      <c r="O1002" s="58">
        <v>2</v>
      </c>
      <c r="P1002" s="58">
        <v>1</v>
      </c>
      <c r="Q1002" s="58">
        <v>0</v>
      </c>
      <c r="R1002" s="58">
        <v>2</v>
      </c>
      <c r="S1002" s="58">
        <v>0</v>
      </c>
      <c r="T1002" s="58">
        <v>0</v>
      </c>
      <c r="U1002" s="58">
        <v>1</v>
      </c>
      <c r="V1002" s="58">
        <v>1</v>
      </c>
      <c r="W1002" s="58">
        <v>2</v>
      </c>
      <c r="X1002" s="58">
        <v>2</v>
      </c>
      <c r="Y1002" s="58">
        <v>2</v>
      </c>
      <c r="Z1002" s="58">
        <v>2</v>
      </c>
      <c r="AA1002" s="58">
        <v>0</v>
      </c>
      <c r="AB1002" s="58">
        <v>0</v>
      </c>
      <c r="AC1002" s="58">
        <v>8</v>
      </c>
      <c r="AD1002" s="58">
        <v>2</v>
      </c>
      <c r="AE1002" s="58">
        <v>1</v>
      </c>
      <c r="AF1002" s="58">
        <v>0</v>
      </c>
      <c r="AG1002" s="58" t="str">
        <f>VLOOKUP(BHRAF201920[[#This Row],[OrgID]],'Practice Panel'!$A$14:$F$129,4,FALSE)</f>
        <v>Havering</v>
      </c>
      <c r="AH1002" s="58" t="str">
        <f>VLOOKUP(BHRAF201920[[#This Row],[OrgID]],'Practice Panel'!$A$14:$F$129,6,FALSE)</f>
        <v>Havering South</v>
      </c>
    </row>
    <row r="1003" spans="1:34">
      <c r="A1003" s="1" t="s">
        <v>406</v>
      </c>
      <c r="B1003" s="57">
        <v>44256</v>
      </c>
      <c r="C1003" s="57">
        <v>44267</v>
      </c>
      <c r="D1003" s="1" t="s">
        <v>31</v>
      </c>
      <c r="E1003" s="58">
        <v>958</v>
      </c>
      <c r="F1003" s="58">
        <v>13</v>
      </c>
      <c r="G1003" s="58">
        <v>13</v>
      </c>
      <c r="H1003" s="1">
        <v>0</v>
      </c>
      <c r="I1003" s="58">
        <v>0</v>
      </c>
      <c r="J1003" s="58">
        <v>1</v>
      </c>
      <c r="K1003" s="58">
        <v>1</v>
      </c>
      <c r="L1003" s="58">
        <v>1</v>
      </c>
      <c r="M1003" s="58">
        <v>1</v>
      </c>
      <c r="N1003" s="58">
        <v>0</v>
      </c>
      <c r="O1003" s="58">
        <v>1</v>
      </c>
      <c r="P1003" s="58">
        <v>1</v>
      </c>
      <c r="Q1003" s="58">
        <v>0</v>
      </c>
      <c r="R1003" s="58">
        <v>1</v>
      </c>
      <c r="S1003" s="58">
        <v>0</v>
      </c>
      <c r="T1003" s="58">
        <v>0</v>
      </c>
      <c r="U1003" s="58">
        <v>0</v>
      </c>
      <c r="V1003" s="58">
        <v>0</v>
      </c>
      <c r="W1003" s="58">
        <v>1</v>
      </c>
      <c r="X1003" s="58">
        <v>1</v>
      </c>
      <c r="Y1003" s="58">
        <v>1</v>
      </c>
      <c r="Z1003" s="58">
        <v>1</v>
      </c>
      <c r="AA1003" s="58">
        <v>0</v>
      </c>
      <c r="AB1003" s="58">
        <v>0</v>
      </c>
      <c r="AC1003" s="58">
        <v>7</v>
      </c>
      <c r="AD1003" s="58">
        <v>1</v>
      </c>
      <c r="AE1003" s="58">
        <v>0</v>
      </c>
      <c r="AF1003" s="58">
        <v>0</v>
      </c>
      <c r="AG1003" s="58" t="str">
        <f>VLOOKUP(BHRAF201920[[#This Row],[OrgID]],'Practice Panel'!$A$14:$F$129,4,FALSE)</f>
        <v>Barking</v>
      </c>
      <c r="AH1003" s="58" t="str">
        <f>VLOOKUP(BHRAF201920[[#This Row],[OrgID]],'Practice Panel'!$A$14:$F$129,6,FALSE)</f>
        <v>East</v>
      </c>
    </row>
    <row r="1004" spans="1:34">
      <c r="A1004" s="1" t="s">
        <v>406</v>
      </c>
      <c r="B1004" s="57">
        <v>44256</v>
      </c>
      <c r="C1004" s="57">
        <v>44267</v>
      </c>
      <c r="D1004" s="1" t="s">
        <v>234</v>
      </c>
      <c r="E1004" s="58">
        <v>5115</v>
      </c>
      <c r="F1004" s="58">
        <v>45</v>
      </c>
      <c r="G1004" s="58">
        <v>45</v>
      </c>
      <c r="H1004" s="1">
        <v>0</v>
      </c>
      <c r="I1004" s="58">
        <v>0</v>
      </c>
      <c r="J1004" s="58">
        <v>1</v>
      </c>
      <c r="K1004" s="58">
        <v>0</v>
      </c>
      <c r="L1004" s="58">
        <v>1</v>
      </c>
      <c r="M1004" s="58">
        <v>1</v>
      </c>
      <c r="N1004" s="58">
        <v>0</v>
      </c>
      <c r="O1004" s="58">
        <v>1</v>
      </c>
      <c r="P1004" s="58">
        <v>1</v>
      </c>
      <c r="Q1004" s="58">
        <v>1</v>
      </c>
      <c r="R1004" s="58">
        <v>1</v>
      </c>
      <c r="S1004" s="58">
        <v>0</v>
      </c>
      <c r="T1004" s="58">
        <v>0</v>
      </c>
      <c r="U1004" s="58">
        <v>2</v>
      </c>
      <c r="V1004" s="58">
        <v>0</v>
      </c>
      <c r="W1004" s="58">
        <v>1</v>
      </c>
      <c r="X1004" s="58">
        <v>1</v>
      </c>
      <c r="Y1004" s="58">
        <v>1</v>
      </c>
      <c r="Z1004" s="58">
        <v>1</v>
      </c>
      <c r="AA1004" s="58">
        <v>0</v>
      </c>
      <c r="AB1004" s="58">
        <v>0</v>
      </c>
      <c r="AC1004" s="58">
        <v>23</v>
      </c>
      <c r="AD1004" s="58">
        <v>0</v>
      </c>
      <c r="AE1004" s="58">
        <v>0</v>
      </c>
      <c r="AF1004" s="58">
        <v>0</v>
      </c>
      <c r="AG1004" s="58" t="str">
        <f>VLOOKUP(BHRAF201920[[#This Row],[OrgID]],'Practice Panel'!$A$14:$F$129,4,FALSE)</f>
        <v>Havering</v>
      </c>
      <c r="AH1004" s="58" t="str">
        <f>VLOOKUP(BHRAF201920[[#This Row],[OrgID]],'Practice Panel'!$A$14:$F$129,6,FALSE)</f>
        <v>Havering Crest</v>
      </c>
    </row>
    <row r="1005" spans="1:34">
      <c r="A1005" s="1" t="s">
        <v>406</v>
      </c>
      <c r="B1005" s="57">
        <v>44256</v>
      </c>
      <c r="C1005" s="57">
        <v>44267</v>
      </c>
      <c r="D1005" s="1" t="s">
        <v>244</v>
      </c>
      <c r="E1005" s="58">
        <v>1674</v>
      </c>
      <c r="F1005" s="58">
        <v>49</v>
      </c>
      <c r="G1005" s="58">
        <v>47</v>
      </c>
      <c r="H1005" s="1">
        <v>2</v>
      </c>
      <c r="I1005" s="58">
        <v>2</v>
      </c>
      <c r="J1005" s="58">
        <v>2</v>
      </c>
      <c r="K1005" s="58">
        <v>2</v>
      </c>
      <c r="L1005" s="58">
        <v>2</v>
      </c>
      <c r="M1005" s="58">
        <v>2</v>
      </c>
      <c r="N1005" s="58">
        <v>0</v>
      </c>
      <c r="O1005" s="58">
        <v>2</v>
      </c>
      <c r="P1005" s="58">
        <v>1</v>
      </c>
      <c r="Q1005" s="58">
        <v>2</v>
      </c>
      <c r="R1005" s="58">
        <v>2</v>
      </c>
      <c r="S1005" s="58">
        <v>0</v>
      </c>
      <c r="T1005" s="58">
        <v>0</v>
      </c>
      <c r="U1005" s="58">
        <v>2</v>
      </c>
      <c r="V1005" s="58">
        <v>0</v>
      </c>
      <c r="W1005" s="58">
        <v>2</v>
      </c>
      <c r="X1005" s="58">
        <v>1</v>
      </c>
      <c r="Y1005" s="58">
        <v>1</v>
      </c>
      <c r="Z1005" s="58">
        <v>2</v>
      </c>
      <c r="AA1005" s="58">
        <v>0</v>
      </c>
      <c r="AB1005" s="58">
        <v>0</v>
      </c>
      <c r="AC1005" s="58">
        <v>7</v>
      </c>
      <c r="AD1005" s="58">
        <v>2</v>
      </c>
      <c r="AE1005" s="58">
        <v>0</v>
      </c>
      <c r="AF1005" s="58">
        <v>0</v>
      </c>
      <c r="AG1005" s="58" t="str">
        <f>VLOOKUP(BHRAF201920[[#This Row],[OrgID]],'Practice Panel'!$A$14:$F$129,4,FALSE)</f>
        <v>Havering</v>
      </c>
      <c r="AH1005" s="58" t="str">
        <f>VLOOKUP(BHRAF201920[[#This Row],[OrgID]],'Practice Panel'!$A$14:$F$129,6,FALSE)</f>
        <v>Havering Crest</v>
      </c>
    </row>
    <row r="1006" spans="1:34">
      <c r="A1006" s="1" t="s">
        <v>406</v>
      </c>
      <c r="B1006" s="57">
        <v>44256</v>
      </c>
      <c r="C1006" s="57">
        <v>44267</v>
      </c>
      <c r="D1006" s="1" t="s">
        <v>66</v>
      </c>
      <c r="E1006" s="58">
        <v>1617</v>
      </c>
      <c r="F1006" s="58">
        <v>49</v>
      </c>
      <c r="G1006" s="58">
        <v>49</v>
      </c>
      <c r="H1006" s="1">
        <v>0</v>
      </c>
      <c r="I1006" s="58">
        <v>0</v>
      </c>
      <c r="J1006" s="58">
        <v>1</v>
      </c>
      <c r="K1006" s="58">
        <v>0</v>
      </c>
      <c r="L1006" s="58">
        <v>0</v>
      </c>
      <c r="M1006" s="58">
        <v>1</v>
      </c>
      <c r="N1006" s="58">
        <v>0</v>
      </c>
      <c r="O1006" s="58">
        <v>1</v>
      </c>
      <c r="P1006" s="58">
        <v>1</v>
      </c>
      <c r="Q1006" s="58">
        <v>1</v>
      </c>
      <c r="R1006" s="58">
        <v>1</v>
      </c>
      <c r="S1006" s="58">
        <v>0</v>
      </c>
      <c r="T1006" s="58">
        <v>0</v>
      </c>
      <c r="U1006" s="58">
        <v>0</v>
      </c>
      <c r="V1006" s="58">
        <v>0</v>
      </c>
      <c r="W1006" s="58">
        <v>1</v>
      </c>
      <c r="X1006" s="58">
        <v>1</v>
      </c>
      <c r="Y1006" s="58">
        <v>1</v>
      </c>
      <c r="Z1006" s="58">
        <v>1</v>
      </c>
      <c r="AA1006" s="58">
        <v>0</v>
      </c>
      <c r="AB1006" s="58">
        <v>0</v>
      </c>
      <c r="AC1006" s="58">
        <v>5</v>
      </c>
      <c r="AD1006" s="58">
        <v>0</v>
      </c>
      <c r="AE1006" s="58">
        <v>0</v>
      </c>
      <c r="AF1006" s="58">
        <v>0</v>
      </c>
      <c r="AG1006" s="58" t="str">
        <f>VLOOKUP(BHRAF201920[[#This Row],[OrgID]],'Practice Panel'!$A$14:$F$129,4,FALSE)</f>
        <v>Barking</v>
      </c>
      <c r="AH1006" s="58" t="str">
        <f>VLOOKUP(BHRAF201920[[#This Row],[OrgID]],'Practice Panel'!$A$14:$F$129,6,FALSE)</f>
        <v>West One</v>
      </c>
    </row>
    <row r="1007" spans="1:34">
      <c r="A1007" s="1" t="s">
        <v>406</v>
      </c>
      <c r="B1007" s="57">
        <v>44256</v>
      </c>
      <c r="C1007" s="57">
        <v>44267</v>
      </c>
      <c r="D1007" s="1" t="s">
        <v>354</v>
      </c>
      <c r="E1007" s="58">
        <v>2794</v>
      </c>
      <c r="F1007" s="58">
        <v>59</v>
      </c>
      <c r="G1007" s="58">
        <v>59</v>
      </c>
      <c r="H1007" s="1">
        <v>0</v>
      </c>
      <c r="I1007" s="58">
        <v>0</v>
      </c>
      <c r="J1007" s="58">
        <v>1</v>
      </c>
      <c r="K1007" s="58">
        <v>0</v>
      </c>
      <c r="L1007" s="58">
        <v>1</v>
      </c>
      <c r="M1007" s="58">
        <v>0</v>
      </c>
      <c r="N1007" s="58">
        <v>0</v>
      </c>
      <c r="O1007" s="58">
        <v>1</v>
      </c>
      <c r="P1007" s="58">
        <v>1</v>
      </c>
      <c r="Q1007" s="58">
        <v>0</v>
      </c>
      <c r="R1007" s="58">
        <v>1</v>
      </c>
      <c r="S1007" s="58">
        <v>0</v>
      </c>
      <c r="T1007" s="58">
        <v>0</v>
      </c>
      <c r="U1007" s="58">
        <v>0</v>
      </c>
      <c r="V1007" s="58">
        <v>0</v>
      </c>
      <c r="W1007" s="58">
        <v>1</v>
      </c>
      <c r="X1007" s="58">
        <v>1</v>
      </c>
      <c r="Y1007" s="58">
        <v>1</v>
      </c>
      <c r="Z1007" s="58">
        <v>1</v>
      </c>
      <c r="AA1007" s="58">
        <v>0</v>
      </c>
      <c r="AB1007" s="58">
        <v>0</v>
      </c>
      <c r="AC1007" s="58">
        <v>6</v>
      </c>
      <c r="AD1007" s="58">
        <v>0</v>
      </c>
      <c r="AE1007" s="58">
        <v>0</v>
      </c>
      <c r="AF1007" s="58">
        <v>0</v>
      </c>
      <c r="AG1007" s="58" t="str">
        <f>VLOOKUP(BHRAF201920[[#This Row],[OrgID]],'Practice Panel'!$A$14:$F$129,4,FALSE)</f>
        <v>Redbridge</v>
      </c>
      <c r="AH1007" s="58" t="str">
        <f>VLOOKUP(BHRAF201920[[#This Row],[OrgID]],'Practice Panel'!$A$14:$F$129,6,FALSE)</f>
        <v>Seven Kings</v>
      </c>
    </row>
    <row r="1008" spans="1:34">
      <c r="A1008" s="1" t="s">
        <v>406</v>
      </c>
      <c r="B1008" s="57">
        <v>44256</v>
      </c>
      <c r="C1008" s="57">
        <v>44267</v>
      </c>
      <c r="D1008" s="1" t="s">
        <v>294</v>
      </c>
      <c r="E1008" s="58">
        <v>1133</v>
      </c>
      <c r="F1008" s="58">
        <v>12</v>
      </c>
      <c r="G1008" s="58">
        <v>12</v>
      </c>
      <c r="H1008" s="1">
        <v>0</v>
      </c>
      <c r="I1008" s="58">
        <v>0</v>
      </c>
      <c r="J1008" s="58">
        <v>3</v>
      </c>
      <c r="K1008" s="58">
        <v>1</v>
      </c>
      <c r="L1008" s="58">
        <v>3</v>
      </c>
      <c r="M1008" s="58">
        <v>0</v>
      </c>
      <c r="N1008" s="58">
        <v>0</v>
      </c>
      <c r="O1008" s="58">
        <v>3</v>
      </c>
      <c r="P1008" s="58">
        <v>1</v>
      </c>
      <c r="Q1008" s="58">
        <v>1</v>
      </c>
      <c r="R1008" s="58">
        <v>3</v>
      </c>
      <c r="S1008" s="58">
        <v>0</v>
      </c>
      <c r="T1008" s="58">
        <v>0</v>
      </c>
      <c r="U1008" s="58">
        <v>2</v>
      </c>
      <c r="V1008" s="58">
        <v>2</v>
      </c>
      <c r="W1008" s="58">
        <v>3</v>
      </c>
      <c r="X1008" s="58">
        <v>2</v>
      </c>
      <c r="Y1008" s="58">
        <v>3</v>
      </c>
      <c r="Z1008" s="58">
        <v>3</v>
      </c>
      <c r="AA1008" s="58">
        <v>0</v>
      </c>
      <c r="AB1008" s="58">
        <v>0</v>
      </c>
      <c r="AC1008" s="58">
        <v>9</v>
      </c>
      <c r="AD1008" s="58">
        <v>1</v>
      </c>
      <c r="AE1008" s="58">
        <v>2</v>
      </c>
      <c r="AF1008" s="58">
        <v>0</v>
      </c>
      <c r="AG1008" s="58" t="str">
        <f>VLOOKUP(BHRAF201920[[#This Row],[OrgID]],'Practice Panel'!$A$14:$F$129,4,FALSE)</f>
        <v>Havering</v>
      </c>
      <c r="AH1008" s="58" t="str">
        <f>VLOOKUP(BHRAF201920[[#This Row],[OrgID]],'Practice Panel'!$A$14:$F$129,6,FALSE)</f>
        <v>Havering South</v>
      </c>
    </row>
    <row r="1009" spans="1:34">
      <c r="A1009" s="1" t="s">
        <v>406</v>
      </c>
      <c r="B1009" s="57">
        <v>44256</v>
      </c>
      <c r="C1009" s="57">
        <v>44267</v>
      </c>
      <c r="D1009" s="1" t="s">
        <v>85</v>
      </c>
      <c r="E1009" s="58">
        <v>781</v>
      </c>
      <c r="F1009" s="58">
        <v>6</v>
      </c>
      <c r="G1009" s="58">
        <v>6</v>
      </c>
      <c r="H1009" s="1">
        <v>0</v>
      </c>
      <c r="I1009" s="58">
        <v>0</v>
      </c>
      <c r="J1009" s="58">
        <v>6</v>
      </c>
      <c r="K1009" s="58">
        <v>5</v>
      </c>
      <c r="L1009" s="58">
        <v>6</v>
      </c>
      <c r="M1009" s="58">
        <v>6</v>
      </c>
      <c r="N1009" s="58">
        <v>0</v>
      </c>
      <c r="O1009" s="58">
        <v>6</v>
      </c>
      <c r="P1009" s="58">
        <v>6</v>
      </c>
      <c r="Q1009" s="58">
        <v>4</v>
      </c>
      <c r="R1009" s="58">
        <v>6</v>
      </c>
      <c r="S1009" s="58">
        <v>0</v>
      </c>
      <c r="T1009" s="58">
        <v>0</v>
      </c>
      <c r="U1009" s="58">
        <v>0</v>
      </c>
      <c r="V1009" s="58">
        <v>0</v>
      </c>
      <c r="W1009" s="58">
        <v>5</v>
      </c>
      <c r="X1009" s="58">
        <v>2</v>
      </c>
      <c r="Y1009" s="58">
        <v>2</v>
      </c>
      <c r="Z1009" s="58">
        <v>3</v>
      </c>
      <c r="AA1009" s="58">
        <v>0</v>
      </c>
      <c r="AB1009" s="58">
        <v>0</v>
      </c>
      <c r="AC1009" s="58">
        <v>6</v>
      </c>
      <c r="AD1009" s="58">
        <v>5</v>
      </c>
      <c r="AE1009" s="58">
        <v>0</v>
      </c>
      <c r="AF1009" s="58">
        <v>0</v>
      </c>
      <c r="AG1009" s="58" t="str">
        <f>VLOOKUP(BHRAF201920[[#This Row],[OrgID]],'Practice Panel'!$A$14:$F$129,4,FALSE)</f>
        <v>Barking</v>
      </c>
      <c r="AH1009" s="58" t="str">
        <f>VLOOKUP(BHRAF201920[[#This Row],[OrgID]],'Practice Panel'!$A$14:$F$129,6,FALSE)</f>
        <v>North</v>
      </c>
    </row>
    <row r="1010" spans="1:34">
      <c r="A1010" s="1" t="s">
        <v>406</v>
      </c>
      <c r="B1010" s="57">
        <v>44287</v>
      </c>
      <c r="C1010" s="57">
        <v>44299</v>
      </c>
      <c r="D1010" s="1" t="s">
        <v>320</v>
      </c>
      <c r="E1010" s="58">
        <v>1296</v>
      </c>
      <c r="F1010" s="58">
        <v>103</v>
      </c>
      <c r="G1010" s="58">
        <v>103</v>
      </c>
      <c r="H1010" s="1">
        <v>0</v>
      </c>
      <c r="I1010" s="58">
        <v>0</v>
      </c>
      <c r="J1010" s="58">
        <v>6</v>
      </c>
      <c r="K1010" s="58">
        <v>5</v>
      </c>
      <c r="L1010" s="58">
        <v>5</v>
      </c>
      <c r="M1010" s="58">
        <v>5</v>
      </c>
      <c r="N1010" s="58">
        <v>0</v>
      </c>
      <c r="O1010" s="58">
        <v>6</v>
      </c>
      <c r="P1010" s="58">
        <v>4</v>
      </c>
      <c r="Q1010" s="58">
        <v>4</v>
      </c>
      <c r="R1010" s="58">
        <v>4</v>
      </c>
      <c r="S1010" s="58">
        <v>0</v>
      </c>
      <c r="T1010" s="58">
        <v>0</v>
      </c>
      <c r="U1010" s="58">
        <v>7</v>
      </c>
      <c r="V1010" s="58">
        <v>5</v>
      </c>
      <c r="W1010" s="58">
        <v>6</v>
      </c>
      <c r="X1010" s="58">
        <v>5</v>
      </c>
      <c r="Y1010" s="58">
        <v>5</v>
      </c>
      <c r="Z1010" s="58">
        <v>6</v>
      </c>
      <c r="AA1010" s="58">
        <v>0</v>
      </c>
      <c r="AB1010" s="58">
        <v>1</v>
      </c>
      <c r="AC1010" s="58">
        <v>8</v>
      </c>
      <c r="AD1010" s="58">
        <v>3</v>
      </c>
      <c r="AE1010" s="58">
        <v>5</v>
      </c>
      <c r="AF1010" s="58">
        <v>0</v>
      </c>
      <c r="AG1010" s="58" t="str">
        <f>VLOOKUP(BHRAF201920[[#This Row],[OrgID]],'Practice Panel'!$A$14:$F$129,4,FALSE)</f>
        <v>Redbridge</v>
      </c>
      <c r="AH1010" s="58" t="str">
        <f>VLOOKUP(BHRAF201920[[#This Row],[OrgID]],'Practice Panel'!$A$14:$F$129,6,FALSE)</f>
        <v>Cranbrook</v>
      </c>
    </row>
    <row r="1011" spans="1:34">
      <c r="A1011" s="1" t="s">
        <v>406</v>
      </c>
      <c r="B1011" s="57">
        <v>44256</v>
      </c>
      <c r="C1011" s="57">
        <v>44267</v>
      </c>
      <c r="D1011" s="1" t="s">
        <v>320</v>
      </c>
      <c r="E1011" s="58">
        <v>1281</v>
      </c>
      <c r="F1011" s="58">
        <v>98</v>
      </c>
      <c r="G1011" s="58">
        <v>98</v>
      </c>
      <c r="H1011" s="1">
        <v>0</v>
      </c>
      <c r="I1011" s="58">
        <v>0</v>
      </c>
      <c r="J1011" s="58">
        <v>6</v>
      </c>
      <c r="K1011" s="58">
        <v>5</v>
      </c>
      <c r="L1011" s="58">
        <v>5</v>
      </c>
      <c r="M1011" s="58">
        <v>5</v>
      </c>
      <c r="N1011" s="58">
        <v>0</v>
      </c>
      <c r="O1011" s="58">
        <v>6</v>
      </c>
      <c r="P1011" s="58">
        <v>4</v>
      </c>
      <c r="Q1011" s="58">
        <v>4</v>
      </c>
      <c r="R1011" s="58">
        <v>4</v>
      </c>
      <c r="S1011" s="58">
        <v>0</v>
      </c>
      <c r="T1011" s="58">
        <v>0</v>
      </c>
      <c r="U1011" s="58">
        <v>6</v>
      </c>
      <c r="V1011" s="58">
        <v>5</v>
      </c>
      <c r="W1011" s="58">
        <v>6</v>
      </c>
      <c r="X1011" s="58">
        <v>5</v>
      </c>
      <c r="Y1011" s="58">
        <v>5</v>
      </c>
      <c r="Z1011" s="58">
        <v>6</v>
      </c>
      <c r="AA1011" s="58">
        <v>0</v>
      </c>
      <c r="AB1011" s="58">
        <v>1</v>
      </c>
      <c r="AC1011" s="58">
        <v>7</v>
      </c>
      <c r="AD1011" s="58">
        <v>3</v>
      </c>
      <c r="AE1011" s="58">
        <v>5</v>
      </c>
      <c r="AF1011" s="58">
        <v>0</v>
      </c>
      <c r="AG1011" s="58" t="str">
        <f>VLOOKUP(BHRAF201920[[#This Row],[OrgID]],'Practice Panel'!$A$14:$F$129,4,FALSE)</f>
        <v>Redbridge</v>
      </c>
      <c r="AH1011" s="58" t="str">
        <f>VLOOKUP(BHRAF201920[[#This Row],[OrgID]],'Practice Panel'!$A$14:$F$129,6,FALSE)</f>
        <v>Cranbrook</v>
      </c>
    </row>
    <row r="1012" spans="1:34">
      <c r="A1012" s="1" t="s">
        <v>406</v>
      </c>
      <c r="B1012" s="57">
        <v>44287</v>
      </c>
      <c r="C1012" s="57">
        <v>44299</v>
      </c>
      <c r="D1012" s="1" t="s">
        <v>286</v>
      </c>
      <c r="E1012" s="58">
        <v>1490</v>
      </c>
      <c r="F1012" s="58">
        <v>226</v>
      </c>
      <c r="G1012" s="58">
        <v>226</v>
      </c>
      <c r="H1012" s="1">
        <v>0</v>
      </c>
      <c r="I1012" s="58">
        <v>0</v>
      </c>
      <c r="J1012" s="58">
        <v>3</v>
      </c>
      <c r="K1012" s="58">
        <v>1</v>
      </c>
      <c r="L1012" s="58">
        <v>1</v>
      </c>
      <c r="M1012" s="58">
        <v>1</v>
      </c>
      <c r="N1012" s="58">
        <v>0</v>
      </c>
      <c r="O1012" s="58">
        <v>3</v>
      </c>
      <c r="P1012" s="58">
        <v>0</v>
      </c>
      <c r="Q1012" s="58">
        <v>1</v>
      </c>
      <c r="R1012" s="58">
        <v>2</v>
      </c>
      <c r="S1012" s="58">
        <v>0</v>
      </c>
      <c r="T1012" s="58">
        <v>0</v>
      </c>
      <c r="U1012" s="58">
        <v>4</v>
      </c>
      <c r="V1012" s="58">
        <v>0</v>
      </c>
      <c r="W1012" s="58">
        <v>1</v>
      </c>
      <c r="X1012" s="58">
        <v>1</v>
      </c>
      <c r="Y1012" s="58">
        <v>1</v>
      </c>
      <c r="Z1012" s="58">
        <v>1</v>
      </c>
      <c r="AA1012" s="58">
        <v>0</v>
      </c>
      <c r="AB1012" s="58">
        <v>0</v>
      </c>
      <c r="AC1012" s="58">
        <v>10</v>
      </c>
      <c r="AD1012" s="58">
        <v>1</v>
      </c>
      <c r="AE1012" s="58">
        <v>0</v>
      </c>
      <c r="AF1012" s="58">
        <v>0</v>
      </c>
      <c r="AG1012" s="58" t="str">
        <f>VLOOKUP(BHRAF201920[[#This Row],[OrgID]],'Practice Panel'!$A$14:$F$129,4,FALSE)</f>
        <v>Havering</v>
      </c>
      <c r="AH1012" s="58" t="str">
        <f>VLOOKUP(BHRAF201920[[#This Row],[OrgID]],'Practice Panel'!$A$14:$F$129,6,FALSE)</f>
        <v>Havering South</v>
      </c>
    </row>
    <row r="1013" spans="1:34">
      <c r="A1013" s="1" t="s">
        <v>406</v>
      </c>
      <c r="B1013" s="57">
        <v>44287</v>
      </c>
      <c r="C1013" s="57">
        <v>44299</v>
      </c>
      <c r="D1013" s="1" t="s">
        <v>280</v>
      </c>
      <c r="E1013" s="58">
        <v>2215</v>
      </c>
      <c r="F1013" s="58">
        <v>74</v>
      </c>
      <c r="G1013" s="58">
        <v>73</v>
      </c>
      <c r="H1013" s="1">
        <v>1</v>
      </c>
      <c r="I1013" s="58">
        <v>0</v>
      </c>
      <c r="J1013" s="58">
        <v>1</v>
      </c>
      <c r="K1013" s="58">
        <v>0</v>
      </c>
      <c r="L1013" s="58">
        <v>1</v>
      </c>
      <c r="M1013" s="58">
        <v>1</v>
      </c>
      <c r="N1013" s="58">
        <v>0</v>
      </c>
      <c r="O1013" s="58">
        <v>1</v>
      </c>
      <c r="P1013" s="58">
        <v>0</v>
      </c>
      <c r="Q1013" s="58">
        <v>0</v>
      </c>
      <c r="R1013" s="58">
        <v>1</v>
      </c>
      <c r="S1013" s="58">
        <v>0</v>
      </c>
      <c r="T1013" s="58">
        <v>0</v>
      </c>
      <c r="U1013" s="58">
        <v>0</v>
      </c>
      <c r="V1013" s="58">
        <v>0</v>
      </c>
      <c r="W1013" s="58">
        <v>1</v>
      </c>
      <c r="X1013" s="58">
        <v>1</v>
      </c>
      <c r="Y1013" s="58">
        <v>1</v>
      </c>
      <c r="Z1013" s="58">
        <v>1</v>
      </c>
      <c r="AA1013" s="58">
        <v>0</v>
      </c>
      <c r="AB1013" s="58">
        <v>0</v>
      </c>
      <c r="AC1013" s="58">
        <v>7</v>
      </c>
      <c r="AD1013" s="58">
        <v>0</v>
      </c>
      <c r="AE1013" s="58">
        <v>0</v>
      </c>
      <c r="AF1013" s="58">
        <v>0</v>
      </c>
      <c r="AG1013" s="58" t="str">
        <f>VLOOKUP(BHRAF201920[[#This Row],[OrgID]],'Practice Panel'!$A$14:$F$129,4,FALSE)</f>
        <v>Havering</v>
      </c>
      <c r="AH1013" s="58" t="str">
        <f>VLOOKUP(BHRAF201920[[#This Row],[OrgID]],'Practice Panel'!$A$14:$F$129,6,FALSE)</f>
        <v>Havering North</v>
      </c>
    </row>
    <row r="1014" spans="1:34">
      <c r="A1014" s="1" t="s">
        <v>406</v>
      </c>
      <c r="B1014" s="57">
        <v>44287</v>
      </c>
      <c r="C1014" s="57">
        <v>44299</v>
      </c>
      <c r="D1014" s="1" t="s">
        <v>236</v>
      </c>
      <c r="E1014" s="58">
        <v>2784</v>
      </c>
      <c r="F1014" s="58">
        <v>173</v>
      </c>
      <c r="G1014" s="58">
        <v>172</v>
      </c>
      <c r="H1014" s="1">
        <v>1</v>
      </c>
      <c r="I1014" s="58">
        <v>0</v>
      </c>
      <c r="J1014" s="58">
        <v>1</v>
      </c>
      <c r="K1014" s="58">
        <v>1</v>
      </c>
      <c r="L1014" s="58">
        <v>1</v>
      </c>
      <c r="M1014" s="58">
        <v>1</v>
      </c>
      <c r="N1014" s="58">
        <v>0</v>
      </c>
      <c r="O1014" s="58">
        <v>1</v>
      </c>
      <c r="P1014" s="58">
        <v>0</v>
      </c>
      <c r="Q1014" s="58">
        <v>0</v>
      </c>
      <c r="R1014" s="58">
        <v>1</v>
      </c>
      <c r="S1014" s="58">
        <v>0</v>
      </c>
      <c r="T1014" s="58">
        <v>0</v>
      </c>
      <c r="U1014" s="58">
        <v>3</v>
      </c>
      <c r="V1014" s="58">
        <v>0</v>
      </c>
      <c r="W1014" s="58">
        <v>1</v>
      </c>
      <c r="X1014" s="58">
        <v>1</v>
      </c>
      <c r="Y1014" s="58">
        <v>1</v>
      </c>
      <c r="Z1014" s="58">
        <v>1</v>
      </c>
      <c r="AA1014" s="58">
        <v>0</v>
      </c>
      <c r="AB1014" s="58">
        <v>1</v>
      </c>
      <c r="AC1014" s="58">
        <v>10</v>
      </c>
      <c r="AD1014" s="58">
        <v>1</v>
      </c>
      <c r="AE1014" s="58">
        <v>0</v>
      </c>
      <c r="AF1014" s="58">
        <v>0</v>
      </c>
      <c r="AG1014" s="58" t="str">
        <f>VLOOKUP(BHRAF201920[[#This Row],[OrgID]],'Practice Panel'!$A$14:$F$129,4,FALSE)</f>
        <v>Havering</v>
      </c>
      <c r="AH1014" s="58" t="str">
        <f>VLOOKUP(BHRAF201920[[#This Row],[OrgID]],'Practice Panel'!$A$14:$F$129,6,FALSE)</f>
        <v>Havering Crest</v>
      </c>
    </row>
    <row r="1015" spans="1:34">
      <c r="A1015" s="1" t="s">
        <v>406</v>
      </c>
      <c r="B1015" s="57">
        <v>44287</v>
      </c>
      <c r="C1015" s="57">
        <v>44299</v>
      </c>
      <c r="D1015" s="1" t="s">
        <v>396</v>
      </c>
      <c r="E1015" s="58">
        <v>6800</v>
      </c>
      <c r="F1015" s="58">
        <v>233</v>
      </c>
      <c r="G1015" s="58">
        <v>204</v>
      </c>
      <c r="H1015" s="1">
        <v>29</v>
      </c>
      <c r="I1015" s="58">
        <v>0</v>
      </c>
      <c r="J1015" s="58">
        <v>1</v>
      </c>
      <c r="K1015" s="58">
        <v>0</v>
      </c>
      <c r="L1015" s="58">
        <v>0</v>
      </c>
      <c r="M1015" s="58">
        <v>1</v>
      </c>
      <c r="N1015" s="58">
        <v>0</v>
      </c>
      <c r="O1015" s="58">
        <v>1</v>
      </c>
      <c r="P1015" s="58">
        <v>0</v>
      </c>
      <c r="Q1015" s="58">
        <v>0</v>
      </c>
      <c r="R1015" s="58">
        <v>1</v>
      </c>
      <c r="S1015" s="58">
        <v>0</v>
      </c>
      <c r="T1015" s="58">
        <v>0</v>
      </c>
      <c r="U1015" s="58">
        <v>5</v>
      </c>
      <c r="V1015" s="58">
        <v>1</v>
      </c>
      <c r="W1015" s="58">
        <v>1</v>
      </c>
      <c r="X1015" s="58">
        <v>1</v>
      </c>
      <c r="Y1015" s="58">
        <v>1</v>
      </c>
      <c r="Z1015" s="58">
        <v>1</v>
      </c>
      <c r="AA1015" s="58">
        <v>0</v>
      </c>
      <c r="AB1015" s="58">
        <v>0</v>
      </c>
      <c r="AC1015" s="58">
        <v>16</v>
      </c>
      <c r="AD1015" s="58">
        <v>0</v>
      </c>
      <c r="AE1015" s="58">
        <v>1</v>
      </c>
      <c r="AF1015" s="58">
        <v>0</v>
      </c>
      <c r="AG1015" s="58" t="str">
        <f>VLOOKUP(BHRAF201920[[#This Row],[OrgID]],'Practice Panel'!$A$14:$F$129,4,FALSE)</f>
        <v>Redbridge</v>
      </c>
      <c r="AH1015" s="58" t="str">
        <f>VLOOKUP(BHRAF201920[[#This Row],[OrgID]],'Practice Panel'!$A$14:$F$129,6,FALSE)</f>
        <v>NewCross Alliance</v>
      </c>
    </row>
    <row r="1016" spans="1:34">
      <c r="A1016" s="1" t="s">
        <v>406</v>
      </c>
      <c r="B1016" s="57">
        <v>44287</v>
      </c>
      <c r="C1016" s="57">
        <v>44299</v>
      </c>
      <c r="D1016" s="1" t="s">
        <v>360</v>
      </c>
      <c r="E1016" s="58">
        <v>3123</v>
      </c>
      <c r="F1016" s="58">
        <v>47</v>
      </c>
      <c r="G1016" s="58">
        <v>47</v>
      </c>
      <c r="H1016" s="1">
        <v>0</v>
      </c>
      <c r="I1016" s="58">
        <v>0</v>
      </c>
      <c r="J1016" s="58">
        <v>1</v>
      </c>
      <c r="K1016" s="58">
        <v>1</v>
      </c>
      <c r="L1016" s="58">
        <v>1</v>
      </c>
      <c r="M1016" s="58">
        <v>1</v>
      </c>
      <c r="N1016" s="58">
        <v>0</v>
      </c>
      <c r="O1016" s="58">
        <v>1</v>
      </c>
      <c r="P1016" s="58">
        <v>0</v>
      </c>
      <c r="Q1016" s="58">
        <v>0</v>
      </c>
      <c r="R1016" s="58">
        <v>1</v>
      </c>
      <c r="S1016" s="58">
        <v>0</v>
      </c>
      <c r="T1016" s="58">
        <v>0</v>
      </c>
      <c r="U1016" s="58">
        <v>1</v>
      </c>
      <c r="V1016" s="58">
        <v>0</v>
      </c>
      <c r="W1016" s="58">
        <v>1</v>
      </c>
      <c r="X1016" s="58">
        <v>1</v>
      </c>
      <c r="Y1016" s="58">
        <v>1</v>
      </c>
      <c r="Z1016" s="58">
        <v>1</v>
      </c>
      <c r="AA1016" s="58">
        <v>0</v>
      </c>
      <c r="AB1016" s="58">
        <v>0</v>
      </c>
      <c r="AC1016" s="58">
        <v>9</v>
      </c>
      <c r="AD1016" s="58">
        <v>1</v>
      </c>
      <c r="AE1016" s="58">
        <v>0</v>
      </c>
      <c r="AF1016" s="58">
        <v>0</v>
      </c>
      <c r="AG1016" s="58" t="str">
        <f>VLOOKUP(BHRAF201920[[#This Row],[OrgID]],'Practice Panel'!$A$14:$F$129,4,FALSE)</f>
        <v>Redbridge</v>
      </c>
      <c r="AH1016" s="58" t="str">
        <f>VLOOKUP(BHRAF201920[[#This Row],[OrgID]],'Practice Panel'!$A$14:$F$129,6,FALSE)</f>
        <v>Seven Kings</v>
      </c>
    </row>
    <row r="1017" spans="1:34">
      <c r="A1017" s="1" t="s">
        <v>406</v>
      </c>
      <c r="B1017" s="57">
        <v>44256</v>
      </c>
      <c r="C1017" s="57">
        <v>44267</v>
      </c>
      <c r="D1017" s="1" t="s">
        <v>286</v>
      </c>
      <c r="E1017" s="58">
        <v>1484</v>
      </c>
      <c r="F1017" s="58">
        <v>217</v>
      </c>
      <c r="G1017" s="58">
        <v>217</v>
      </c>
      <c r="H1017" s="1">
        <v>0</v>
      </c>
      <c r="I1017" s="58">
        <v>0</v>
      </c>
      <c r="J1017" s="58">
        <v>3</v>
      </c>
      <c r="K1017" s="58">
        <v>1</v>
      </c>
      <c r="L1017" s="58">
        <v>1</v>
      </c>
      <c r="M1017" s="58">
        <v>1</v>
      </c>
      <c r="N1017" s="58">
        <v>0</v>
      </c>
      <c r="O1017" s="58">
        <v>3</v>
      </c>
      <c r="P1017" s="58">
        <v>0</v>
      </c>
      <c r="Q1017" s="58">
        <v>1</v>
      </c>
      <c r="R1017" s="58">
        <v>2</v>
      </c>
      <c r="S1017" s="58">
        <v>0</v>
      </c>
      <c r="T1017" s="58">
        <v>0</v>
      </c>
      <c r="U1017" s="58">
        <v>4</v>
      </c>
      <c r="V1017" s="58">
        <v>0</v>
      </c>
      <c r="W1017" s="58">
        <v>1</v>
      </c>
      <c r="X1017" s="58">
        <v>1</v>
      </c>
      <c r="Y1017" s="58">
        <v>1</v>
      </c>
      <c r="Z1017" s="58">
        <v>1</v>
      </c>
      <c r="AA1017" s="58">
        <v>0</v>
      </c>
      <c r="AB1017" s="58">
        <v>0</v>
      </c>
      <c r="AC1017" s="58">
        <v>6</v>
      </c>
      <c r="AD1017" s="58">
        <v>1</v>
      </c>
      <c r="AE1017" s="58">
        <v>0</v>
      </c>
      <c r="AF1017" s="58">
        <v>0</v>
      </c>
      <c r="AG1017" s="58" t="str">
        <f>VLOOKUP(BHRAF201920[[#This Row],[OrgID]],'Practice Panel'!$A$14:$F$129,4,FALSE)</f>
        <v>Havering</v>
      </c>
      <c r="AH1017" s="58" t="str">
        <f>VLOOKUP(BHRAF201920[[#This Row],[OrgID]],'Practice Panel'!$A$14:$F$129,6,FALSE)</f>
        <v>Havering South</v>
      </c>
    </row>
    <row r="1018" spans="1:34">
      <c r="A1018" s="1" t="s">
        <v>406</v>
      </c>
      <c r="B1018" s="57">
        <v>44256</v>
      </c>
      <c r="C1018" s="57">
        <v>44267</v>
      </c>
      <c r="D1018" s="1" t="s">
        <v>360</v>
      </c>
      <c r="E1018" s="58">
        <v>3099</v>
      </c>
      <c r="F1018" s="58">
        <v>37</v>
      </c>
      <c r="G1018" s="58">
        <v>37</v>
      </c>
      <c r="H1018" s="1">
        <v>0</v>
      </c>
      <c r="I1018" s="58">
        <v>0</v>
      </c>
      <c r="J1018" s="58">
        <v>1</v>
      </c>
      <c r="K1018" s="58">
        <v>1</v>
      </c>
      <c r="L1018" s="58">
        <v>1</v>
      </c>
      <c r="M1018" s="58">
        <v>1</v>
      </c>
      <c r="N1018" s="58">
        <v>0</v>
      </c>
      <c r="O1018" s="58">
        <v>1</v>
      </c>
      <c r="P1018" s="58">
        <v>0</v>
      </c>
      <c r="Q1018" s="58">
        <v>0</v>
      </c>
      <c r="R1018" s="58">
        <v>1</v>
      </c>
      <c r="S1018" s="58">
        <v>0</v>
      </c>
      <c r="T1018" s="58">
        <v>0</v>
      </c>
      <c r="U1018" s="58">
        <v>1</v>
      </c>
      <c r="V1018" s="58">
        <v>0</v>
      </c>
      <c r="W1018" s="58">
        <v>1</v>
      </c>
      <c r="X1018" s="58">
        <v>1</v>
      </c>
      <c r="Y1018" s="58">
        <v>1</v>
      </c>
      <c r="Z1018" s="58">
        <v>1</v>
      </c>
      <c r="AA1018" s="58">
        <v>0</v>
      </c>
      <c r="AB1018" s="58">
        <v>0</v>
      </c>
      <c r="AC1018" s="58">
        <v>9</v>
      </c>
      <c r="AD1018" s="58">
        <v>1</v>
      </c>
      <c r="AE1018" s="58">
        <v>0</v>
      </c>
      <c r="AF1018" s="58">
        <v>0</v>
      </c>
      <c r="AG1018" s="58" t="str">
        <f>VLOOKUP(BHRAF201920[[#This Row],[OrgID]],'Practice Panel'!$A$14:$F$129,4,FALSE)</f>
        <v>Redbridge</v>
      </c>
      <c r="AH1018" s="58" t="str">
        <f>VLOOKUP(BHRAF201920[[#This Row],[OrgID]],'Practice Panel'!$A$14:$F$129,6,FALSE)</f>
        <v>Seven Kings</v>
      </c>
    </row>
    <row r="1019" spans="1:34">
      <c r="A1019" s="1" t="s">
        <v>406</v>
      </c>
      <c r="B1019" s="57">
        <v>44256</v>
      </c>
      <c r="C1019" s="57">
        <v>44267</v>
      </c>
      <c r="D1019" s="1" t="s">
        <v>396</v>
      </c>
      <c r="E1019" s="58">
        <v>6767</v>
      </c>
      <c r="F1019" s="58">
        <v>226</v>
      </c>
      <c r="G1019" s="58">
        <v>198</v>
      </c>
      <c r="H1019" s="1">
        <v>28</v>
      </c>
      <c r="I1019" s="58">
        <v>0</v>
      </c>
      <c r="J1019" s="58">
        <v>1</v>
      </c>
      <c r="K1019" s="58">
        <v>0</v>
      </c>
      <c r="L1019" s="58">
        <v>0</v>
      </c>
      <c r="M1019" s="58">
        <v>1</v>
      </c>
      <c r="N1019" s="58">
        <v>0</v>
      </c>
      <c r="O1019" s="58">
        <v>1</v>
      </c>
      <c r="P1019" s="58">
        <v>0</v>
      </c>
      <c r="Q1019" s="58">
        <v>0</v>
      </c>
      <c r="R1019" s="58">
        <v>1</v>
      </c>
      <c r="S1019" s="58">
        <v>0</v>
      </c>
      <c r="T1019" s="58">
        <v>0</v>
      </c>
      <c r="U1019" s="58">
        <v>5</v>
      </c>
      <c r="V1019" s="58">
        <v>1</v>
      </c>
      <c r="W1019" s="58">
        <v>1</v>
      </c>
      <c r="X1019" s="58">
        <v>1</v>
      </c>
      <c r="Y1019" s="58">
        <v>1</v>
      </c>
      <c r="Z1019" s="58">
        <v>1</v>
      </c>
      <c r="AA1019" s="58">
        <v>0</v>
      </c>
      <c r="AB1019" s="58">
        <v>0</v>
      </c>
      <c r="AC1019" s="58">
        <v>13</v>
      </c>
      <c r="AD1019" s="58">
        <v>0</v>
      </c>
      <c r="AE1019" s="58">
        <v>1</v>
      </c>
      <c r="AF1019" s="58">
        <v>0</v>
      </c>
      <c r="AG1019" s="58" t="str">
        <f>VLOOKUP(BHRAF201920[[#This Row],[OrgID]],'Practice Panel'!$A$14:$F$129,4,FALSE)</f>
        <v>Redbridge</v>
      </c>
      <c r="AH1019" s="58" t="str">
        <f>VLOOKUP(BHRAF201920[[#This Row],[OrgID]],'Practice Panel'!$A$14:$F$129,6,FALSE)</f>
        <v>NewCross Alliance</v>
      </c>
    </row>
    <row r="1020" spans="1:34">
      <c r="A1020" s="1" t="s">
        <v>406</v>
      </c>
      <c r="B1020" s="57">
        <v>44256</v>
      </c>
      <c r="C1020" s="57">
        <v>44267</v>
      </c>
      <c r="D1020" s="1" t="s">
        <v>91</v>
      </c>
      <c r="E1020" s="58">
        <v>1377</v>
      </c>
      <c r="F1020" s="58">
        <v>47</v>
      </c>
      <c r="G1020" s="58">
        <v>47</v>
      </c>
      <c r="H1020" s="1">
        <v>0</v>
      </c>
      <c r="I1020" s="58">
        <v>0</v>
      </c>
      <c r="J1020" s="58">
        <v>1</v>
      </c>
      <c r="K1020" s="58">
        <v>1</v>
      </c>
      <c r="L1020" s="58">
        <v>0</v>
      </c>
      <c r="M1020" s="58">
        <v>1</v>
      </c>
      <c r="N1020" s="58">
        <v>0</v>
      </c>
      <c r="O1020" s="58">
        <v>1</v>
      </c>
      <c r="P1020" s="58">
        <v>0</v>
      </c>
      <c r="Q1020" s="58">
        <v>0</v>
      </c>
      <c r="R1020" s="58">
        <v>1</v>
      </c>
      <c r="S1020" s="58">
        <v>0</v>
      </c>
      <c r="T1020" s="58">
        <v>0</v>
      </c>
      <c r="U1020" s="58">
        <v>2</v>
      </c>
      <c r="V1020" s="58">
        <v>0</v>
      </c>
      <c r="W1020" s="58">
        <v>1</v>
      </c>
      <c r="X1020" s="58">
        <v>0</v>
      </c>
      <c r="Y1020" s="58">
        <v>0</v>
      </c>
      <c r="Z1020" s="58">
        <v>0</v>
      </c>
      <c r="AA1020" s="58">
        <v>0</v>
      </c>
      <c r="AB1020" s="58">
        <v>0</v>
      </c>
      <c r="AC1020" s="58">
        <v>10</v>
      </c>
      <c r="AD1020" s="58">
        <v>0</v>
      </c>
      <c r="AE1020" s="58">
        <v>0</v>
      </c>
      <c r="AF1020" s="58">
        <v>0</v>
      </c>
      <c r="AG1020" s="58" t="str">
        <f>VLOOKUP(BHRAF201920[[#This Row],[OrgID]],'Practice Panel'!$A$14:$F$129,4,FALSE)</f>
        <v>Barking</v>
      </c>
      <c r="AH1020" s="58" t="str">
        <f>VLOOKUP(BHRAF201920[[#This Row],[OrgID]],'Practice Panel'!$A$14:$F$129,6,FALSE)</f>
        <v>Central</v>
      </c>
    </row>
    <row r="1021" spans="1:34">
      <c r="A1021" s="1" t="s">
        <v>406</v>
      </c>
      <c r="B1021" s="57">
        <v>44256</v>
      </c>
      <c r="C1021" s="57">
        <v>44267</v>
      </c>
      <c r="D1021" s="1" t="s">
        <v>280</v>
      </c>
      <c r="E1021" s="58">
        <v>2211</v>
      </c>
      <c r="F1021" s="58">
        <v>70</v>
      </c>
      <c r="G1021" s="58">
        <v>69</v>
      </c>
      <c r="H1021" s="1">
        <v>1</v>
      </c>
      <c r="I1021" s="58">
        <v>0</v>
      </c>
      <c r="J1021" s="58">
        <v>1</v>
      </c>
      <c r="K1021" s="58">
        <v>0</v>
      </c>
      <c r="L1021" s="58">
        <v>1</v>
      </c>
      <c r="M1021" s="58">
        <v>1</v>
      </c>
      <c r="N1021" s="58">
        <v>0</v>
      </c>
      <c r="O1021" s="58">
        <v>1</v>
      </c>
      <c r="P1021" s="58">
        <v>0</v>
      </c>
      <c r="Q1021" s="58">
        <v>0</v>
      </c>
      <c r="R1021" s="58">
        <v>1</v>
      </c>
      <c r="S1021" s="58">
        <v>0</v>
      </c>
      <c r="T1021" s="58">
        <v>0</v>
      </c>
      <c r="U1021" s="58">
        <v>0</v>
      </c>
      <c r="V1021" s="58">
        <v>0</v>
      </c>
      <c r="W1021" s="58">
        <v>1</v>
      </c>
      <c r="X1021" s="58">
        <v>0</v>
      </c>
      <c r="Y1021" s="58">
        <v>0</v>
      </c>
      <c r="Z1021" s="58">
        <v>0</v>
      </c>
      <c r="AA1021" s="58">
        <v>0</v>
      </c>
      <c r="AB1021" s="58">
        <v>0</v>
      </c>
      <c r="AC1021" s="58">
        <v>6</v>
      </c>
      <c r="AD1021" s="58">
        <v>0</v>
      </c>
      <c r="AE1021" s="58">
        <v>0</v>
      </c>
      <c r="AF1021" s="58">
        <v>0</v>
      </c>
      <c r="AG1021" s="58" t="str">
        <f>VLOOKUP(BHRAF201920[[#This Row],[OrgID]],'Practice Panel'!$A$14:$F$129,4,FALSE)</f>
        <v>Havering</v>
      </c>
      <c r="AH1021" s="58" t="str">
        <f>VLOOKUP(BHRAF201920[[#This Row],[OrgID]],'Practice Panel'!$A$14:$F$129,6,FALSE)</f>
        <v>Havering North</v>
      </c>
    </row>
    <row r="1022" spans="1:34">
      <c r="A1022" s="1" t="s">
        <v>406</v>
      </c>
      <c r="B1022" s="57">
        <v>44287</v>
      </c>
      <c r="C1022" s="57">
        <v>44299</v>
      </c>
      <c r="D1022" s="1" t="s">
        <v>53</v>
      </c>
      <c r="E1022" s="58">
        <v>1831</v>
      </c>
      <c r="F1022" s="58">
        <v>45</v>
      </c>
      <c r="G1022" s="58">
        <v>43</v>
      </c>
      <c r="H1022" s="1">
        <v>2</v>
      </c>
      <c r="I1022" s="58">
        <v>0</v>
      </c>
      <c r="J1022" s="58">
        <v>1</v>
      </c>
      <c r="K1022" s="58">
        <v>0</v>
      </c>
      <c r="L1022" s="58">
        <v>0</v>
      </c>
      <c r="M1022" s="58">
        <v>0</v>
      </c>
      <c r="N1022" s="58">
        <v>0</v>
      </c>
      <c r="O1022" s="58">
        <v>1</v>
      </c>
      <c r="P1022" s="58">
        <v>0</v>
      </c>
      <c r="Q1022" s="58">
        <v>1</v>
      </c>
      <c r="R1022" s="58">
        <v>1</v>
      </c>
      <c r="S1022" s="58">
        <v>0</v>
      </c>
      <c r="T1022" s="58">
        <v>0</v>
      </c>
      <c r="U1022" s="58">
        <v>0</v>
      </c>
      <c r="V1022" s="58">
        <v>0</v>
      </c>
      <c r="W1022" s="58">
        <v>0</v>
      </c>
      <c r="X1022" s="58">
        <v>0</v>
      </c>
      <c r="Y1022" s="58">
        <v>0</v>
      </c>
      <c r="Z1022" s="58">
        <v>0</v>
      </c>
      <c r="AA1022" s="58">
        <v>0</v>
      </c>
      <c r="AB1022" s="58">
        <v>0</v>
      </c>
      <c r="AC1022" s="58">
        <v>8</v>
      </c>
      <c r="AD1022" s="58">
        <v>0</v>
      </c>
      <c r="AE1022" s="58">
        <v>0</v>
      </c>
      <c r="AF1022" s="58">
        <v>0</v>
      </c>
      <c r="AG1022" s="58" t="str">
        <f>VLOOKUP(BHRAF201920[[#This Row],[OrgID]],'Practice Panel'!$A$14:$F$129,4,FALSE)</f>
        <v>Barking</v>
      </c>
      <c r="AH1022" s="58" t="str">
        <f>VLOOKUP(BHRAF201920[[#This Row],[OrgID]],'Practice Panel'!$A$14:$F$129,6,FALSE)</f>
        <v>New West</v>
      </c>
    </row>
    <row r="1023" spans="1:34">
      <c r="A1023" s="1" t="s">
        <v>406</v>
      </c>
      <c r="B1023" s="57">
        <v>44287</v>
      </c>
      <c r="C1023" s="57">
        <v>44299</v>
      </c>
      <c r="D1023" s="1" t="s">
        <v>268</v>
      </c>
      <c r="E1023" s="58">
        <v>2963</v>
      </c>
      <c r="F1023" s="58">
        <v>21</v>
      </c>
      <c r="G1023" s="58">
        <v>21</v>
      </c>
      <c r="H1023" s="1">
        <v>0</v>
      </c>
      <c r="I1023" s="58">
        <v>0</v>
      </c>
      <c r="J1023" s="58">
        <v>1</v>
      </c>
      <c r="K1023" s="58">
        <v>1</v>
      </c>
      <c r="L1023" s="58">
        <v>1</v>
      </c>
      <c r="M1023" s="58">
        <v>1</v>
      </c>
      <c r="N1023" s="58">
        <v>0</v>
      </c>
      <c r="O1023" s="58">
        <v>1</v>
      </c>
      <c r="P1023" s="58">
        <v>0</v>
      </c>
      <c r="Q1023" s="58">
        <v>1</v>
      </c>
      <c r="R1023" s="58">
        <v>1</v>
      </c>
      <c r="S1023" s="58">
        <v>0</v>
      </c>
      <c r="T1023" s="58">
        <v>0</v>
      </c>
      <c r="U1023" s="58">
        <v>1</v>
      </c>
      <c r="V1023" s="58">
        <v>1</v>
      </c>
      <c r="W1023" s="58">
        <v>0</v>
      </c>
      <c r="X1023" s="58">
        <v>0</v>
      </c>
      <c r="Y1023" s="58">
        <v>0</v>
      </c>
      <c r="Z1023" s="58">
        <v>0</v>
      </c>
      <c r="AA1023" s="58">
        <v>0</v>
      </c>
      <c r="AB1023" s="58">
        <v>0</v>
      </c>
      <c r="AC1023" s="58">
        <v>9</v>
      </c>
      <c r="AD1023" s="58">
        <v>1</v>
      </c>
      <c r="AE1023" s="58">
        <v>1</v>
      </c>
      <c r="AF1023" s="58">
        <v>0</v>
      </c>
      <c r="AG1023" s="58" t="str">
        <f>VLOOKUP(BHRAF201920[[#This Row],[OrgID]],'Practice Panel'!$A$14:$F$129,4,FALSE)</f>
        <v>Havering</v>
      </c>
      <c r="AH1023" s="58" t="str">
        <f>VLOOKUP(BHRAF201920[[#This Row],[OrgID]],'Practice Panel'!$A$14:$F$129,6,FALSE)</f>
        <v>Havering North</v>
      </c>
    </row>
    <row r="1024" spans="1:34">
      <c r="A1024" s="1" t="s">
        <v>406</v>
      </c>
      <c r="B1024" s="57">
        <v>44287</v>
      </c>
      <c r="C1024" s="57">
        <v>44299</v>
      </c>
      <c r="D1024" s="1" t="s">
        <v>262</v>
      </c>
      <c r="E1024" s="58">
        <v>1599</v>
      </c>
      <c r="F1024" s="58">
        <v>19</v>
      </c>
      <c r="G1024" s="58">
        <v>19</v>
      </c>
      <c r="H1024" s="1">
        <v>0</v>
      </c>
      <c r="I1024" s="58">
        <v>0</v>
      </c>
      <c r="J1024" s="58">
        <v>1</v>
      </c>
      <c r="K1024" s="58">
        <v>1</v>
      </c>
      <c r="L1024" s="58">
        <v>1</v>
      </c>
      <c r="M1024" s="58">
        <v>1</v>
      </c>
      <c r="N1024" s="58">
        <v>0</v>
      </c>
      <c r="O1024" s="58">
        <v>1</v>
      </c>
      <c r="P1024" s="58">
        <v>0</v>
      </c>
      <c r="Q1024" s="58">
        <v>1</v>
      </c>
      <c r="R1024" s="58">
        <v>1</v>
      </c>
      <c r="S1024" s="58">
        <v>0</v>
      </c>
      <c r="T1024" s="58">
        <v>0</v>
      </c>
      <c r="U1024" s="58">
        <v>3</v>
      </c>
      <c r="V1024" s="58">
        <v>1</v>
      </c>
      <c r="W1024" s="58">
        <v>0</v>
      </c>
      <c r="X1024" s="58">
        <v>0</v>
      </c>
      <c r="Y1024" s="58">
        <v>0</v>
      </c>
      <c r="Z1024" s="58">
        <v>0</v>
      </c>
      <c r="AA1024" s="58">
        <v>0</v>
      </c>
      <c r="AB1024" s="58">
        <v>0</v>
      </c>
      <c r="AC1024" s="58">
        <v>7</v>
      </c>
      <c r="AD1024" s="58">
        <v>1</v>
      </c>
      <c r="AE1024" s="58">
        <v>1</v>
      </c>
      <c r="AF1024" s="58">
        <v>0</v>
      </c>
      <c r="AG1024" s="58" t="str">
        <f>VLOOKUP(BHRAF201920[[#This Row],[OrgID]],'Practice Panel'!$A$14:$F$129,4,FALSE)</f>
        <v>Havering</v>
      </c>
      <c r="AH1024" s="58" t="str">
        <f>VLOOKUP(BHRAF201920[[#This Row],[OrgID]],'Practice Panel'!$A$14:$F$129,6,FALSE)</f>
        <v>Havering North</v>
      </c>
    </row>
    <row r="1025" spans="1:34">
      <c r="A1025" s="1" t="s">
        <v>406</v>
      </c>
      <c r="B1025" s="57">
        <v>44256</v>
      </c>
      <c r="C1025" s="57">
        <v>44267</v>
      </c>
      <c r="D1025" s="1" t="s">
        <v>53</v>
      </c>
      <c r="E1025" s="58">
        <v>1819</v>
      </c>
      <c r="F1025" s="58">
        <v>43</v>
      </c>
      <c r="G1025" s="58">
        <v>41</v>
      </c>
      <c r="H1025" s="1">
        <v>2</v>
      </c>
      <c r="I1025" s="58">
        <v>0</v>
      </c>
      <c r="J1025" s="58">
        <v>1</v>
      </c>
      <c r="K1025" s="58">
        <v>0</v>
      </c>
      <c r="L1025" s="58">
        <v>0</v>
      </c>
      <c r="M1025" s="58">
        <v>0</v>
      </c>
      <c r="N1025" s="58">
        <v>0</v>
      </c>
      <c r="O1025" s="58">
        <v>1</v>
      </c>
      <c r="P1025" s="58">
        <v>0</v>
      </c>
      <c r="Q1025" s="58">
        <v>1</v>
      </c>
      <c r="R1025" s="58">
        <v>1</v>
      </c>
      <c r="S1025" s="58">
        <v>0</v>
      </c>
      <c r="T1025" s="58">
        <v>0</v>
      </c>
      <c r="U1025" s="58">
        <v>0</v>
      </c>
      <c r="V1025" s="58">
        <v>0</v>
      </c>
      <c r="W1025" s="58">
        <v>0</v>
      </c>
      <c r="X1025" s="58">
        <v>0</v>
      </c>
      <c r="Y1025" s="58">
        <v>0</v>
      </c>
      <c r="Z1025" s="58">
        <v>0</v>
      </c>
      <c r="AA1025" s="58">
        <v>0</v>
      </c>
      <c r="AB1025" s="58">
        <v>0</v>
      </c>
      <c r="AC1025" s="58">
        <v>7</v>
      </c>
      <c r="AD1025" s="58">
        <v>0</v>
      </c>
      <c r="AE1025" s="58">
        <v>0</v>
      </c>
      <c r="AF1025" s="58">
        <v>0</v>
      </c>
      <c r="AG1025" s="58" t="str">
        <f>VLOOKUP(BHRAF201920[[#This Row],[OrgID]],'Practice Panel'!$A$14:$F$129,4,FALSE)</f>
        <v>Barking</v>
      </c>
      <c r="AH1025" s="58" t="str">
        <f>VLOOKUP(BHRAF201920[[#This Row],[OrgID]],'Practice Panel'!$A$14:$F$129,6,FALSE)</f>
        <v>New West</v>
      </c>
    </row>
    <row r="1026" spans="1:34">
      <c r="A1026" s="1" t="s">
        <v>406</v>
      </c>
      <c r="B1026" s="57">
        <v>44256</v>
      </c>
      <c r="C1026" s="57">
        <v>44267</v>
      </c>
      <c r="D1026" s="1" t="s">
        <v>308</v>
      </c>
      <c r="E1026" s="58">
        <v>4816</v>
      </c>
      <c r="F1026" s="58">
        <v>112</v>
      </c>
      <c r="G1026" s="58">
        <v>112</v>
      </c>
      <c r="H1026" s="1">
        <v>0</v>
      </c>
      <c r="I1026" s="58">
        <v>0</v>
      </c>
      <c r="J1026" s="58">
        <v>1</v>
      </c>
      <c r="K1026" s="58">
        <v>1</v>
      </c>
      <c r="L1026" s="58">
        <v>1</v>
      </c>
      <c r="M1026" s="58">
        <v>1</v>
      </c>
      <c r="N1026" s="58">
        <v>0</v>
      </c>
      <c r="O1026" s="58">
        <v>1</v>
      </c>
      <c r="P1026" s="58">
        <v>0</v>
      </c>
      <c r="Q1026" s="58">
        <v>1</v>
      </c>
      <c r="R1026" s="58">
        <v>1</v>
      </c>
      <c r="S1026" s="58">
        <v>0</v>
      </c>
      <c r="T1026" s="58">
        <v>0</v>
      </c>
      <c r="U1026" s="58">
        <v>0</v>
      </c>
      <c r="V1026" s="58">
        <v>0</v>
      </c>
      <c r="W1026" s="58">
        <v>0</v>
      </c>
      <c r="X1026" s="58">
        <v>0</v>
      </c>
      <c r="Y1026" s="58">
        <v>0</v>
      </c>
      <c r="Z1026" s="58">
        <v>0</v>
      </c>
      <c r="AA1026" s="58">
        <v>0</v>
      </c>
      <c r="AB1026" s="58">
        <v>0</v>
      </c>
      <c r="AC1026" s="58">
        <v>30</v>
      </c>
      <c r="AD1026" s="58">
        <v>1</v>
      </c>
      <c r="AE1026" s="58">
        <v>0</v>
      </c>
      <c r="AF1026" s="58">
        <v>0</v>
      </c>
      <c r="AG1026" s="58" t="str">
        <f>VLOOKUP(BHRAF201920[[#This Row],[OrgID]],'Practice Panel'!$A$14:$F$129,4,FALSE)</f>
        <v>Havering</v>
      </c>
      <c r="AH1026" s="58" t="str">
        <f>VLOOKUP(BHRAF201920[[#This Row],[OrgID]],'Practice Panel'!$A$14:$F$129,6,FALSE)</f>
        <v>Havering South</v>
      </c>
    </row>
    <row r="1027" spans="1:34">
      <c r="A1027" s="1" t="s">
        <v>406</v>
      </c>
      <c r="B1027" s="57">
        <v>44256</v>
      </c>
      <c r="C1027" s="57">
        <v>44267</v>
      </c>
      <c r="D1027" s="1" t="s">
        <v>268</v>
      </c>
      <c r="E1027" s="58">
        <v>2946</v>
      </c>
      <c r="F1027" s="58">
        <v>21</v>
      </c>
      <c r="G1027" s="58">
        <v>21</v>
      </c>
      <c r="H1027" s="1">
        <v>0</v>
      </c>
      <c r="I1027" s="58">
        <v>0</v>
      </c>
      <c r="J1027" s="58">
        <v>1</v>
      </c>
      <c r="K1027" s="58">
        <v>1</v>
      </c>
      <c r="L1027" s="58">
        <v>1</v>
      </c>
      <c r="M1027" s="58">
        <v>1</v>
      </c>
      <c r="N1027" s="58">
        <v>0</v>
      </c>
      <c r="O1027" s="58">
        <v>1</v>
      </c>
      <c r="P1027" s="58">
        <v>0</v>
      </c>
      <c r="Q1027" s="58">
        <v>1</v>
      </c>
      <c r="R1027" s="58">
        <v>1</v>
      </c>
      <c r="S1027" s="58">
        <v>0</v>
      </c>
      <c r="T1027" s="58">
        <v>0</v>
      </c>
      <c r="U1027" s="58">
        <v>1</v>
      </c>
      <c r="V1027" s="58">
        <v>1</v>
      </c>
      <c r="W1027" s="58">
        <v>0</v>
      </c>
      <c r="X1027" s="58">
        <v>0</v>
      </c>
      <c r="Y1027" s="58">
        <v>0</v>
      </c>
      <c r="Z1027" s="58">
        <v>0</v>
      </c>
      <c r="AA1027" s="58">
        <v>0</v>
      </c>
      <c r="AB1027" s="58">
        <v>0</v>
      </c>
      <c r="AC1027" s="58">
        <v>9</v>
      </c>
      <c r="AD1027" s="58">
        <v>1</v>
      </c>
      <c r="AE1027" s="58">
        <v>1</v>
      </c>
      <c r="AF1027" s="58">
        <v>0</v>
      </c>
      <c r="AG1027" s="58" t="str">
        <f>VLOOKUP(BHRAF201920[[#This Row],[OrgID]],'Practice Panel'!$A$14:$F$129,4,FALSE)</f>
        <v>Havering</v>
      </c>
      <c r="AH1027" s="58" t="str">
        <f>VLOOKUP(BHRAF201920[[#This Row],[OrgID]],'Practice Panel'!$A$14:$F$129,6,FALSE)</f>
        <v>Havering North</v>
      </c>
    </row>
    <row r="1028" spans="1:34">
      <c r="A1028" s="1" t="s">
        <v>406</v>
      </c>
      <c r="B1028" s="57">
        <v>44256</v>
      </c>
      <c r="C1028" s="57">
        <v>44267</v>
      </c>
      <c r="D1028" s="1" t="s">
        <v>262</v>
      </c>
      <c r="E1028" s="58">
        <v>1593</v>
      </c>
      <c r="F1028" s="58">
        <v>14</v>
      </c>
      <c r="G1028" s="58">
        <v>14</v>
      </c>
      <c r="H1028" s="1">
        <v>0</v>
      </c>
      <c r="I1028" s="58">
        <v>0</v>
      </c>
      <c r="J1028" s="58">
        <v>1</v>
      </c>
      <c r="K1028" s="58">
        <v>1</v>
      </c>
      <c r="L1028" s="58">
        <v>1</v>
      </c>
      <c r="M1028" s="58">
        <v>1</v>
      </c>
      <c r="N1028" s="58">
        <v>0</v>
      </c>
      <c r="O1028" s="58">
        <v>1</v>
      </c>
      <c r="P1028" s="58">
        <v>0</v>
      </c>
      <c r="Q1028" s="58">
        <v>1</v>
      </c>
      <c r="R1028" s="58">
        <v>1</v>
      </c>
      <c r="S1028" s="58">
        <v>0</v>
      </c>
      <c r="T1028" s="58">
        <v>0</v>
      </c>
      <c r="U1028" s="58">
        <v>3</v>
      </c>
      <c r="V1028" s="58">
        <v>1</v>
      </c>
      <c r="W1028" s="58">
        <v>0</v>
      </c>
      <c r="X1028" s="58">
        <v>0</v>
      </c>
      <c r="Y1028" s="58">
        <v>0</v>
      </c>
      <c r="Z1028" s="58">
        <v>0</v>
      </c>
      <c r="AA1028" s="58">
        <v>0</v>
      </c>
      <c r="AB1028" s="58">
        <v>0</v>
      </c>
      <c r="AC1028" s="58">
        <v>6</v>
      </c>
      <c r="AD1028" s="58">
        <v>1</v>
      </c>
      <c r="AE1028" s="58">
        <v>1</v>
      </c>
      <c r="AF1028" s="58">
        <v>0</v>
      </c>
      <c r="AG1028" s="58" t="str">
        <f>VLOOKUP(BHRAF201920[[#This Row],[OrgID]],'Practice Panel'!$A$14:$F$129,4,FALSE)</f>
        <v>Havering</v>
      </c>
      <c r="AH1028" s="58" t="str">
        <f>VLOOKUP(BHRAF201920[[#This Row],[OrgID]],'Practice Panel'!$A$14:$F$129,6,FALSE)</f>
        <v>Havering North</v>
      </c>
    </row>
    <row r="1029" spans="1:34">
      <c r="A1029" s="1" t="s">
        <v>406</v>
      </c>
      <c r="B1029" s="57">
        <v>44287</v>
      </c>
      <c r="C1029" s="57">
        <v>44299</v>
      </c>
      <c r="D1029" s="1" t="s">
        <v>378</v>
      </c>
      <c r="E1029" s="58">
        <v>1575</v>
      </c>
      <c r="F1029" s="58">
        <v>236</v>
      </c>
      <c r="G1029" s="58">
        <v>236</v>
      </c>
      <c r="H1029" s="1">
        <v>0</v>
      </c>
      <c r="I1029" s="58">
        <v>0</v>
      </c>
      <c r="J1029" s="58">
        <v>1</v>
      </c>
      <c r="K1029" s="58">
        <v>1</v>
      </c>
      <c r="L1029" s="58">
        <v>1</v>
      </c>
      <c r="M1029" s="58">
        <v>1</v>
      </c>
      <c r="N1029" s="58">
        <v>0</v>
      </c>
      <c r="O1029" s="58">
        <v>1</v>
      </c>
      <c r="P1029" s="58">
        <v>0</v>
      </c>
      <c r="Q1029" s="58">
        <v>0</v>
      </c>
      <c r="R1029" s="58">
        <v>1</v>
      </c>
      <c r="S1029" s="58">
        <v>0</v>
      </c>
      <c r="T1029" s="58">
        <v>0</v>
      </c>
      <c r="U1029" s="58">
        <v>0</v>
      </c>
      <c r="V1029" s="58">
        <v>0</v>
      </c>
      <c r="W1029" s="58">
        <v>0</v>
      </c>
      <c r="X1029" s="58">
        <v>0</v>
      </c>
      <c r="Y1029" s="58">
        <v>0</v>
      </c>
      <c r="Z1029" s="58">
        <v>0</v>
      </c>
      <c r="AA1029" s="58">
        <v>0</v>
      </c>
      <c r="AB1029" s="58">
        <v>0</v>
      </c>
      <c r="AC1029" s="58">
        <v>15</v>
      </c>
      <c r="AD1029" s="58">
        <v>1</v>
      </c>
      <c r="AE1029" s="58">
        <v>0</v>
      </c>
      <c r="AF1029" s="58">
        <v>0</v>
      </c>
      <c r="AG1029" s="58" t="str">
        <f>VLOOKUP(BHRAF201920[[#This Row],[OrgID]],'Practice Panel'!$A$14:$F$129,4,FALSE)</f>
        <v>Redbridge</v>
      </c>
      <c r="AH1029" s="58" t="str">
        <f>VLOOKUP(BHRAF201920[[#This Row],[OrgID]],'Practice Panel'!$A$14:$F$129,6,FALSE)</f>
        <v>Wanstead &amp; Woodford</v>
      </c>
    </row>
    <row r="1030" spans="1:34">
      <c r="A1030" s="1" t="s">
        <v>406</v>
      </c>
      <c r="B1030" s="57">
        <v>44256</v>
      </c>
      <c r="C1030" s="57">
        <v>44267</v>
      </c>
      <c r="D1030" s="1" t="s">
        <v>378</v>
      </c>
      <c r="E1030" s="58">
        <v>1567</v>
      </c>
      <c r="F1030" s="58">
        <v>233</v>
      </c>
      <c r="G1030" s="58">
        <v>233</v>
      </c>
      <c r="H1030" s="1">
        <v>0</v>
      </c>
      <c r="I1030" s="58">
        <v>0</v>
      </c>
      <c r="J1030" s="58">
        <v>1</v>
      </c>
      <c r="K1030" s="58">
        <v>1</v>
      </c>
      <c r="L1030" s="58">
        <v>1</v>
      </c>
      <c r="M1030" s="58">
        <v>1</v>
      </c>
      <c r="N1030" s="58">
        <v>0</v>
      </c>
      <c r="O1030" s="58">
        <v>1</v>
      </c>
      <c r="P1030" s="58">
        <v>0</v>
      </c>
      <c r="Q1030" s="58">
        <v>0</v>
      </c>
      <c r="R1030" s="58">
        <v>1</v>
      </c>
      <c r="S1030" s="58">
        <v>0</v>
      </c>
      <c r="T1030" s="58">
        <v>0</v>
      </c>
      <c r="U1030" s="58">
        <v>0</v>
      </c>
      <c r="V1030" s="58">
        <v>0</v>
      </c>
      <c r="W1030" s="58">
        <v>0</v>
      </c>
      <c r="X1030" s="58">
        <v>0</v>
      </c>
      <c r="Y1030" s="58">
        <v>0</v>
      </c>
      <c r="Z1030" s="58">
        <v>0</v>
      </c>
      <c r="AA1030" s="58">
        <v>0</v>
      </c>
      <c r="AB1030" s="58">
        <v>0</v>
      </c>
      <c r="AC1030" s="58">
        <v>14</v>
      </c>
      <c r="AD1030" s="58">
        <v>1</v>
      </c>
      <c r="AE1030" s="58">
        <v>0</v>
      </c>
      <c r="AF1030" s="58">
        <v>0</v>
      </c>
      <c r="AG1030" s="58" t="str">
        <f>VLOOKUP(BHRAF201920[[#This Row],[OrgID]],'Practice Panel'!$A$14:$F$129,4,FALSE)</f>
        <v>Redbridge</v>
      </c>
      <c r="AH1030" s="58" t="str">
        <f>VLOOKUP(BHRAF201920[[#This Row],[OrgID]],'Practice Panel'!$A$14:$F$129,6,FALSE)</f>
        <v>Wanstead &amp; Woodford</v>
      </c>
    </row>
    <row r="1031" spans="1:34">
      <c r="A1031" s="1" t="s">
        <v>406</v>
      </c>
      <c r="B1031" s="57">
        <v>44287</v>
      </c>
      <c r="C1031" s="57">
        <v>44299</v>
      </c>
      <c r="D1031" s="1" t="s">
        <v>304</v>
      </c>
      <c r="E1031" s="58">
        <v>1568</v>
      </c>
      <c r="F1031" s="58">
        <v>56</v>
      </c>
      <c r="G1031" s="58">
        <v>56</v>
      </c>
      <c r="H1031" s="1">
        <v>0</v>
      </c>
      <c r="I1031" s="58">
        <v>0</v>
      </c>
      <c r="J1031" s="58">
        <v>0</v>
      </c>
      <c r="K1031" s="58">
        <v>0</v>
      </c>
      <c r="L1031" s="58">
        <v>0</v>
      </c>
      <c r="M1031" s="58">
        <v>0</v>
      </c>
      <c r="N1031" s="58">
        <v>0</v>
      </c>
      <c r="O1031" s="58">
        <v>0</v>
      </c>
      <c r="P1031" s="58">
        <v>0</v>
      </c>
      <c r="Q1031" s="58">
        <v>0</v>
      </c>
      <c r="R1031" s="58">
        <v>0</v>
      </c>
      <c r="S1031" s="58">
        <v>0</v>
      </c>
      <c r="T1031" s="58">
        <v>0</v>
      </c>
      <c r="U1031" s="58">
        <v>2</v>
      </c>
      <c r="V1031" s="58">
        <v>0</v>
      </c>
      <c r="W1031" s="58">
        <v>0</v>
      </c>
      <c r="X1031" s="58">
        <v>0</v>
      </c>
      <c r="Y1031" s="58">
        <v>0</v>
      </c>
      <c r="Z1031" s="58">
        <v>0</v>
      </c>
      <c r="AA1031" s="58">
        <v>0</v>
      </c>
      <c r="AB1031" s="58">
        <v>0</v>
      </c>
      <c r="AC1031" s="58">
        <v>5</v>
      </c>
      <c r="AD1031" s="58">
        <v>0</v>
      </c>
      <c r="AE1031" s="58">
        <v>0</v>
      </c>
      <c r="AF1031" s="58">
        <v>0</v>
      </c>
      <c r="AG1031" s="58" t="str">
        <f>VLOOKUP(BHRAF201920[[#This Row],[OrgID]],'Practice Panel'!$A$14:$F$129,4,FALSE)</f>
        <v>Havering</v>
      </c>
      <c r="AH1031" s="58" t="str">
        <f>VLOOKUP(BHRAF201920[[#This Row],[OrgID]],'Practice Panel'!$A$14:$F$129,6,FALSE)</f>
        <v>Havering South</v>
      </c>
    </row>
    <row r="1032" spans="1:34">
      <c r="A1032" s="1" t="s">
        <v>406</v>
      </c>
      <c r="B1032" s="57">
        <v>44287</v>
      </c>
      <c r="C1032" s="57">
        <v>44299</v>
      </c>
      <c r="D1032" s="1" t="s">
        <v>300</v>
      </c>
      <c r="E1032" s="58">
        <v>2005</v>
      </c>
      <c r="F1032" s="58">
        <v>31</v>
      </c>
      <c r="G1032" s="58">
        <v>31</v>
      </c>
      <c r="H1032" s="1">
        <v>0</v>
      </c>
      <c r="I1032" s="58">
        <v>0</v>
      </c>
      <c r="J1032" s="58">
        <v>0</v>
      </c>
      <c r="K1032" s="58">
        <v>0</v>
      </c>
      <c r="L1032" s="58">
        <v>0</v>
      </c>
      <c r="M1032" s="58">
        <v>0</v>
      </c>
      <c r="N1032" s="58">
        <v>0</v>
      </c>
      <c r="O1032" s="58">
        <v>0</v>
      </c>
      <c r="P1032" s="58">
        <v>0</v>
      </c>
      <c r="Q1032" s="58">
        <v>0</v>
      </c>
      <c r="R1032" s="58">
        <v>0</v>
      </c>
      <c r="S1032" s="58">
        <v>0</v>
      </c>
      <c r="T1032" s="58">
        <v>0</v>
      </c>
      <c r="U1032" s="58">
        <v>1</v>
      </c>
      <c r="V1032" s="58">
        <v>0</v>
      </c>
      <c r="W1032" s="58">
        <v>0</v>
      </c>
      <c r="X1032" s="58">
        <v>0</v>
      </c>
      <c r="Y1032" s="58">
        <v>0</v>
      </c>
      <c r="Z1032" s="58">
        <v>0</v>
      </c>
      <c r="AA1032" s="58">
        <v>0</v>
      </c>
      <c r="AB1032" s="58">
        <v>0</v>
      </c>
      <c r="AC1032" s="58">
        <v>15</v>
      </c>
      <c r="AD1032" s="58">
        <v>0</v>
      </c>
      <c r="AE1032" s="58">
        <v>0</v>
      </c>
      <c r="AF1032" s="58">
        <v>0</v>
      </c>
      <c r="AG1032" s="58" t="str">
        <f>VLOOKUP(BHRAF201920[[#This Row],[OrgID]],'Practice Panel'!$A$14:$F$129,4,FALSE)</f>
        <v>Havering</v>
      </c>
      <c r="AH1032" s="58" t="str">
        <f>VLOOKUP(BHRAF201920[[#This Row],[OrgID]],'Practice Panel'!$A$14:$F$129,6,FALSE)</f>
        <v>Havering South</v>
      </c>
    </row>
    <row r="1033" spans="1:34">
      <c r="A1033" s="1" t="s">
        <v>406</v>
      </c>
      <c r="B1033" s="57">
        <v>44287</v>
      </c>
      <c r="C1033" s="57">
        <v>44299</v>
      </c>
      <c r="D1033" s="1" t="s">
        <v>238</v>
      </c>
      <c r="E1033" s="58">
        <v>1621</v>
      </c>
      <c r="F1033" s="58">
        <v>14</v>
      </c>
      <c r="G1033" s="58">
        <v>14</v>
      </c>
      <c r="H1033" s="1">
        <v>0</v>
      </c>
      <c r="I1033" s="58">
        <v>0</v>
      </c>
      <c r="J1033" s="58">
        <v>0</v>
      </c>
      <c r="K1033" s="58">
        <v>0</v>
      </c>
      <c r="L1033" s="58">
        <v>0</v>
      </c>
      <c r="M1033" s="58">
        <v>0</v>
      </c>
      <c r="N1033" s="58">
        <v>0</v>
      </c>
      <c r="O1033" s="58">
        <v>0</v>
      </c>
      <c r="P1033" s="58">
        <v>0</v>
      </c>
      <c r="Q1033" s="58">
        <v>0</v>
      </c>
      <c r="R1033" s="58">
        <v>0</v>
      </c>
      <c r="S1033" s="58">
        <v>0</v>
      </c>
      <c r="T1033" s="58">
        <v>0</v>
      </c>
      <c r="U1033" s="58">
        <v>1</v>
      </c>
      <c r="V1033" s="58">
        <v>0</v>
      </c>
      <c r="W1033" s="58">
        <v>0</v>
      </c>
      <c r="X1033" s="58">
        <v>0</v>
      </c>
      <c r="Y1033" s="58">
        <v>0</v>
      </c>
      <c r="Z1033" s="58">
        <v>0</v>
      </c>
      <c r="AA1033" s="58">
        <v>0</v>
      </c>
      <c r="AB1033" s="58">
        <v>0</v>
      </c>
      <c r="AC1033" s="58">
        <v>13</v>
      </c>
      <c r="AD1033" s="58">
        <v>0</v>
      </c>
      <c r="AE1033" s="58">
        <v>0</v>
      </c>
      <c r="AF1033" s="58">
        <v>0</v>
      </c>
      <c r="AG1033" s="58" t="str">
        <f>VLOOKUP(BHRAF201920[[#This Row],[OrgID]],'Practice Panel'!$A$14:$F$129,4,FALSE)</f>
        <v>Havering</v>
      </c>
      <c r="AH1033" s="58" t="str">
        <f>VLOOKUP(BHRAF201920[[#This Row],[OrgID]],'Practice Panel'!$A$14:$F$129,6,FALSE)</f>
        <v>Havering Crest</v>
      </c>
    </row>
    <row r="1034" spans="1:34">
      <c r="A1034" s="1" t="s">
        <v>406</v>
      </c>
      <c r="B1034" s="57">
        <v>44287</v>
      </c>
      <c r="C1034" s="57">
        <v>44299</v>
      </c>
      <c r="D1034" s="1" t="s">
        <v>81</v>
      </c>
      <c r="E1034" s="58">
        <v>5420</v>
      </c>
      <c r="F1034" s="58">
        <v>15</v>
      </c>
      <c r="G1034" s="58">
        <v>15</v>
      </c>
      <c r="H1034" s="1">
        <v>0</v>
      </c>
      <c r="I1034" s="58">
        <v>0</v>
      </c>
      <c r="J1034" s="58">
        <v>0</v>
      </c>
      <c r="K1034" s="58">
        <v>0</v>
      </c>
      <c r="L1034" s="58">
        <v>0</v>
      </c>
      <c r="M1034" s="58">
        <v>0</v>
      </c>
      <c r="N1034" s="58">
        <v>0</v>
      </c>
      <c r="O1034" s="58">
        <v>0</v>
      </c>
      <c r="P1034" s="58">
        <v>0</v>
      </c>
      <c r="Q1034" s="58">
        <v>0</v>
      </c>
      <c r="R1034" s="58">
        <v>0</v>
      </c>
      <c r="S1034" s="58">
        <v>0</v>
      </c>
      <c r="T1034" s="58">
        <v>0</v>
      </c>
      <c r="U1034" s="58">
        <v>1</v>
      </c>
      <c r="V1034" s="58">
        <v>0</v>
      </c>
      <c r="W1034" s="58">
        <v>0</v>
      </c>
      <c r="X1034" s="58">
        <v>0</v>
      </c>
      <c r="Y1034" s="58">
        <v>0</v>
      </c>
      <c r="Z1034" s="58">
        <v>0</v>
      </c>
      <c r="AA1034" s="58">
        <v>0</v>
      </c>
      <c r="AB1034" s="58">
        <v>0</v>
      </c>
      <c r="AC1034" s="58">
        <v>10</v>
      </c>
      <c r="AD1034" s="58">
        <v>0</v>
      </c>
      <c r="AE1034" s="58">
        <v>0</v>
      </c>
      <c r="AF1034" s="58">
        <v>0</v>
      </c>
      <c r="AG1034" s="58" t="str">
        <f>VLOOKUP(BHRAF201920[[#This Row],[OrgID]],'Practice Panel'!$A$14:$F$129,4,FALSE)</f>
        <v>Barking</v>
      </c>
      <c r="AH1034" s="58" t="str">
        <f>VLOOKUP(BHRAF201920[[#This Row],[OrgID]],'Practice Panel'!$A$14:$F$129,6,FALSE)</f>
        <v>North</v>
      </c>
    </row>
    <row r="1035" spans="1:34">
      <c r="A1035" s="1" t="s">
        <v>406</v>
      </c>
      <c r="B1035" s="57">
        <v>44287</v>
      </c>
      <c r="C1035" s="57">
        <v>44299</v>
      </c>
      <c r="D1035" s="1" t="s">
        <v>68</v>
      </c>
      <c r="E1035" s="58">
        <v>2320</v>
      </c>
      <c r="F1035" s="58">
        <v>52</v>
      </c>
      <c r="G1035" s="58">
        <v>51</v>
      </c>
      <c r="H1035" s="1">
        <v>1</v>
      </c>
      <c r="I1035" s="58">
        <v>0</v>
      </c>
      <c r="J1035" s="58">
        <v>0</v>
      </c>
      <c r="K1035" s="58">
        <v>0</v>
      </c>
      <c r="L1035" s="58">
        <v>0</v>
      </c>
      <c r="M1035" s="58">
        <v>0</v>
      </c>
      <c r="N1035" s="58">
        <v>0</v>
      </c>
      <c r="O1035" s="58">
        <v>0</v>
      </c>
      <c r="P1035" s="58">
        <v>0</v>
      </c>
      <c r="Q1035" s="58">
        <v>0</v>
      </c>
      <c r="R1035" s="58">
        <v>0</v>
      </c>
      <c r="S1035" s="58">
        <v>0</v>
      </c>
      <c r="T1035" s="58">
        <v>0</v>
      </c>
      <c r="U1035" s="58">
        <v>1</v>
      </c>
      <c r="V1035" s="58">
        <v>0</v>
      </c>
      <c r="W1035" s="58">
        <v>0</v>
      </c>
      <c r="X1035" s="58">
        <v>0</v>
      </c>
      <c r="Y1035" s="58">
        <v>0</v>
      </c>
      <c r="Z1035" s="58">
        <v>0</v>
      </c>
      <c r="AA1035" s="58">
        <v>0</v>
      </c>
      <c r="AB1035" s="58">
        <v>0</v>
      </c>
      <c r="AC1035" s="58">
        <v>10</v>
      </c>
      <c r="AD1035" s="58">
        <v>0</v>
      </c>
      <c r="AE1035" s="58">
        <v>0</v>
      </c>
      <c r="AF1035" s="58">
        <v>0</v>
      </c>
      <c r="AG1035" s="58" t="str">
        <f>VLOOKUP(BHRAF201920[[#This Row],[OrgID]],'Practice Panel'!$A$14:$F$129,4,FALSE)</f>
        <v>Barking</v>
      </c>
      <c r="AH1035" s="58" t="str">
        <f>VLOOKUP(BHRAF201920[[#This Row],[OrgID]],'Practice Panel'!$A$14:$F$129,6,FALSE)</f>
        <v>West One</v>
      </c>
    </row>
    <row r="1036" spans="1:34">
      <c r="A1036" s="1" t="s">
        <v>406</v>
      </c>
      <c r="B1036" s="57">
        <v>44287</v>
      </c>
      <c r="C1036" s="57">
        <v>44299</v>
      </c>
      <c r="D1036" s="1" t="s">
        <v>94</v>
      </c>
      <c r="E1036" s="58">
        <v>4930</v>
      </c>
      <c r="F1036" s="58">
        <v>176</v>
      </c>
      <c r="G1036" s="58">
        <v>172</v>
      </c>
      <c r="H1036" s="1">
        <v>4</v>
      </c>
      <c r="I1036" s="58">
        <v>0</v>
      </c>
      <c r="J1036" s="58">
        <v>0</v>
      </c>
      <c r="K1036" s="58">
        <v>0</v>
      </c>
      <c r="L1036" s="58">
        <v>0</v>
      </c>
      <c r="M1036" s="58">
        <v>0</v>
      </c>
      <c r="N1036" s="58">
        <v>0</v>
      </c>
      <c r="O1036" s="58">
        <v>0</v>
      </c>
      <c r="P1036" s="58">
        <v>0</v>
      </c>
      <c r="Q1036" s="58">
        <v>0</v>
      </c>
      <c r="R1036" s="58">
        <v>0</v>
      </c>
      <c r="S1036" s="58">
        <v>0</v>
      </c>
      <c r="T1036" s="58">
        <v>0</v>
      </c>
      <c r="U1036" s="58">
        <v>1</v>
      </c>
      <c r="V1036" s="58">
        <v>1</v>
      </c>
      <c r="W1036" s="58">
        <v>0</v>
      </c>
      <c r="X1036" s="58">
        <v>0</v>
      </c>
      <c r="Y1036" s="58">
        <v>0</v>
      </c>
      <c r="Z1036" s="58">
        <v>0</v>
      </c>
      <c r="AA1036" s="58">
        <v>0</v>
      </c>
      <c r="AB1036" s="58">
        <v>0</v>
      </c>
      <c r="AC1036" s="58">
        <v>21</v>
      </c>
      <c r="AD1036" s="58">
        <v>0</v>
      </c>
      <c r="AE1036" s="58">
        <v>1</v>
      </c>
      <c r="AF1036" s="58">
        <v>0</v>
      </c>
      <c r="AG1036" s="58" t="str">
        <f>VLOOKUP(BHRAF201920[[#This Row],[OrgID]],'Practice Panel'!$A$14:$F$129,4,FALSE)</f>
        <v>Barking</v>
      </c>
      <c r="AH1036" s="58" t="str">
        <f>VLOOKUP(BHRAF201920[[#This Row],[OrgID]],'Practice Panel'!$A$14:$F$129,6,FALSE)</f>
        <v>Central</v>
      </c>
    </row>
    <row r="1037" spans="1:34">
      <c r="A1037" s="1" t="s">
        <v>406</v>
      </c>
      <c r="B1037" s="57">
        <v>44287</v>
      </c>
      <c r="C1037" s="57">
        <v>44299</v>
      </c>
      <c r="D1037" s="1" t="s">
        <v>51</v>
      </c>
      <c r="E1037" s="58">
        <v>3264</v>
      </c>
      <c r="F1037" s="58">
        <v>60</v>
      </c>
      <c r="G1037" s="58">
        <v>60</v>
      </c>
      <c r="H1037" s="1">
        <v>0</v>
      </c>
      <c r="I1037" s="58">
        <v>0</v>
      </c>
      <c r="J1037" s="58">
        <v>0</v>
      </c>
      <c r="K1037" s="58">
        <v>0</v>
      </c>
      <c r="L1037" s="58">
        <v>0</v>
      </c>
      <c r="M1037" s="58">
        <v>0</v>
      </c>
      <c r="N1037" s="58">
        <v>0</v>
      </c>
      <c r="O1037" s="58">
        <v>0</v>
      </c>
      <c r="P1037" s="58">
        <v>0</v>
      </c>
      <c r="Q1037" s="58">
        <v>0</v>
      </c>
      <c r="R1037" s="58">
        <v>0</v>
      </c>
      <c r="S1037" s="58">
        <v>0</v>
      </c>
      <c r="T1037" s="58">
        <v>0</v>
      </c>
      <c r="U1037" s="58">
        <v>1</v>
      </c>
      <c r="V1037" s="58">
        <v>0</v>
      </c>
      <c r="W1037" s="58">
        <v>0</v>
      </c>
      <c r="X1037" s="58">
        <v>0</v>
      </c>
      <c r="Y1037" s="58">
        <v>0</v>
      </c>
      <c r="Z1037" s="58">
        <v>0</v>
      </c>
      <c r="AA1037" s="58">
        <v>0</v>
      </c>
      <c r="AB1037" s="58">
        <v>0</v>
      </c>
      <c r="AC1037" s="58">
        <v>16</v>
      </c>
      <c r="AD1037" s="58">
        <v>0</v>
      </c>
      <c r="AE1037" s="58">
        <v>0</v>
      </c>
      <c r="AF1037" s="58">
        <v>0</v>
      </c>
      <c r="AG1037" s="58" t="str">
        <f>VLOOKUP(BHRAF201920[[#This Row],[OrgID]],'Practice Panel'!$A$14:$F$129,4,FALSE)</f>
        <v>Barking</v>
      </c>
      <c r="AH1037" s="58" t="str">
        <f>VLOOKUP(BHRAF201920[[#This Row],[OrgID]],'Practice Panel'!$A$14:$F$129,6,FALSE)</f>
        <v>New West</v>
      </c>
    </row>
    <row r="1038" spans="1:34">
      <c r="A1038" s="1" t="s">
        <v>406</v>
      </c>
      <c r="B1038" s="57">
        <v>44287</v>
      </c>
      <c r="C1038" s="57">
        <v>44299</v>
      </c>
      <c r="D1038" s="1" t="s">
        <v>288</v>
      </c>
      <c r="E1038" s="58">
        <v>4146</v>
      </c>
      <c r="F1038" s="58">
        <v>54</v>
      </c>
      <c r="G1038" s="58">
        <v>53</v>
      </c>
      <c r="H1038" s="1">
        <v>1</v>
      </c>
      <c r="I1038" s="58">
        <v>0</v>
      </c>
      <c r="J1038" s="58">
        <v>0</v>
      </c>
      <c r="K1038" s="58">
        <v>0</v>
      </c>
      <c r="L1038" s="58">
        <v>0</v>
      </c>
      <c r="M1038" s="58">
        <v>0</v>
      </c>
      <c r="N1038" s="58">
        <v>0</v>
      </c>
      <c r="O1038" s="58">
        <v>0</v>
      </c>
      <c r="P1038" s="58">
        <v>0</v>
      </c>
      <c r="Q1038" s="58">
        <v>0</v>
      </c>
      <c r="R1038" s="58">
        <v>0</v>
      </c>
      <c r="S1038" s="58">
        <v>0</v>
      </c>
      <c r="T1038" s="58">
        <v>0</v>
      </c>
      <c r="U1038" s="58">
        <v>5</v>
      </c>
      <c r="V1038" s="58">
        <v>0</v>
      </c>
      <c r="W1038" s="58">
        <v>0</v>
      </c>
      <c r="X1038" s="58">
        <v>0</v>
      </c>
      <c r="Y1038" s="58">
        <v>0</v>
      </c>
      <c r="Z1038" s="58">
        <v>0</v>
      </c>
      <c r="AA1038" s="58">
        <v>0</v>
      </c>
      <c r="AB1038" s="58">
        <v>0</v>
      </c>
      <c r="AC1038" s="58">
        <v>21</v>
      </c>
      <c r="AD1038" s="58">
        <v>0</v>
      </c>
      <c r="AE1038" s="58">
        <v>0</v>
      </c>
      <c r="AF1038" s="58">
        <v>0</v>
      </c>
      <c r="AG1038" s="58" t="str">
        <f>VLOOKUP(BHRAF201920[[#This Row],[OrgID]],'Practice Panel'!$A$14:$F$129,4,FALSE)</f>
        <v>Havering</v>
      </c>
      <c r="AH1038" s="58" t="str">
        <f>VLOOKUP(BHRAF201920[[#This Row],[OrgID]],'Practice Panel'!$A$14:$F$129,6,FALSE)</f>
        <v>Havering South</v>
      </c>
    </row>
    <row r="1039" spans="1:34">
      <c r="A1039" s="1" t="s">
        <v>406</v>
      </c>
      <c r="B1039" s="57">
        <v>44287</v>
      </c>
      <c r="C1039" s="57">
        <v>44299</v>
      </c>
      <c r="D1039" s="1" t="s">
        <v>272</v>
      </c>
      <c r="E1039" s="58">
        <v>4834</v>
      </c>
      <c r="F1039" s="58">
        <v>48</v>
      </c>
      <c r="G1039" s="58">
        <v>44</v>
      </c>
      <c r="H1039" s="1">
        <v>4</v>
      </c>
      <c r="I1039" s="58">
        <v>1</v>
      </c>
      <c r="J1039" s="58">
        <v>0</v>
      </c>
      <c r="K1039" s="58">
        <v>0</v>
      </c>
      <c r="L1039" s="58">
        <v>0</v>
      </c>
      <c r="M1039" s="58">
        <v>0</v>
      </c>
      <c r="N1039" s="58">
        <v>0</v>
      </c>
      <c r="O1039" s="58">
        <v>0</v>
      </c>
      <c r="P1039" s="58">
        <v>0</v>
      </c>
      <c r="Q1039" s="58">
        <v>0</v>
      </c>
      <c r="R1039" s="58">
        <v>0</v>
      </c>
      <c r="S1039" s="58">
        <v>0</v>
      </c>
      <c r="T1039" s="58">
        <v>0</v>
      </c>
      <c r="U1039" s="58">
        <v>3</v>
      </c>
      <c r="V1039" s="58">
        <v>0</v>
      </c>
      <c r="W1039" s="58">
        <v>0</v>
      </c>
      <c r="X1039" s="58">
        <v>0</v>
      </c>
      <c r="Y1039" s="58">
        <v>0</v>
      </c>
      <c r="Z1039" s="58">
        <v>0</v>
      </c>
      <c r="AA1039" s="58">
        <v>0</v>
      </c>
      <c r="AB1039" s="58">
        <v>0</v>
      </c>
      <c r="AC1039" s="58">
        <v>39</v>
      </c>
      <c r="AD1039" s="58">
        <v>0</v>
      </c>
      <c r="AE1039" s="58">
        <v>0</v>
      </c>
      <c r="AF1039" s="58">
        <v>0</v>
      </c>
      <c r="AG1039" s="58" t="str">
        <f>VLOOKUP(BHRAF201920[[#This Row],[OrgID]],'Practice Panel'!$A$14:$F$129,4,FALSE)</f>
        <v>Havering</v>
      </c>
      <c r="AH1039" s="58" t="str">
        <f>VLOOKUP(BHRAF201920[[#This Row],[OrgID]],'Practice Panel'!$A$14:$F$129,6,FALSE)</f>
        <v>Havering North</v>
      </c>
    </row>
    <row r="1040" spans="1:34">
      <c r="A1040" s="1" t="s">
        <v>406</v>
      </c>
      <c r="B1040" s="57">
        <v>44287</v>
      </c>
      <c r="C1040" s="57">
        <v>44299</v>
      </c>
      <c r="D1040" s="1" t="s">
        <v>290</v>
      </c>
      <c r="E1040" s="58">
        <v>6183</v>
      </c>
      <c r="F1040" s="58">
        <v>113</v>
      </c>
      <c r="G1040" s="58">
        <v>111</v>
      </c>
      <c r="H1040" s="1">
        <v>2</v>
      </c>
      <c r="I1040" s="58">
        <v>1</v>
      </c>
      <c r="J1040" s="58">
        <v>0</v>
      </c>
      <c r="K1040" s="58">
        <v>0</v>
      </c>
      <c r="L1040" s="58">
        <v>0</v>
      </c>
      <c r="M1040" s="58">
        <v>0</v>
      </c>
      <c r="N1040" s="58">
        <v>0</v>
      </c>
      <c r="O1040" s="58">
        <v>0</v>
      </c>
      <c r="P1040" s="58">
        <v>0</v>
      </c>
      <c r="Q1040" s="58">
        <v>0</v>
      </c>
      <c r="R1040" s="58">
        <v>0</v>
      </c>
      <c r="S1040" s="58">
        <v>0</v>
      </c>
      <c r="T1040" s="58">
        <v>0</v>
      </c>
      <c r="U1040" s="58">
        <v>11</v>
      </c>
      <c r="V1040" s="58">
        <v>4</v>
      </c>
      <c r="W1040" s="58">
        <v>0</v>
      </c>
      <c r="X1040" s="58">
        <v>0</v>
      </c>
      <c r="Y1040" s="58">
        <v>0</v>
      </c>
      <c r="Z1040" s="58">
        <v>0</v>
      </c>
      <c r="AA1040" s="58">
        <v>0</v>
      </c>
      <c r="AB1040" s="58">
        <v>0</v>
      </c>
      <c r="AC1040" s="58">
        <v>44</v>
      </c>
      <c r="AD1040" s="58">
        <v>0</v>
      </c>
      <c r="AE1040" s="58">
        <v>4</v>
      </c>
      <c r="AF1040" s="58">
        <v>0</v>
      </c>
      <c r="AG1040" s="58" t="str">
        <f>VLOOKUP(BHRAF201920[[#This Row],[OrgID]],'Practice Panel'!$A$14:$F$129,4,FALSE)</f>
        <v>Havering</v>
      </c>
      <c r="AH1040" s="58" t="str">
        <f>VLOOKUP(BHRAF201920[[#This Row],[OrgID]],'Practice Panel'!$A$14:$F$129,6,FALSE)</f>
        <v>Havering South</v>
      </c>
    </row>
    <row r="1041" spans="1:34">
      <c r="A1041" s="1" t="s">
        <v>406</v>
      </c>
      <c r="B1041" s="57">
        <v>44287</v>
      </c>
      <c r="C1041" s="57">
        <v>44299</v>
      </c>
      <c r="D1041" s="1" t="s">
        <v>258</v>
      </c>
      <c r="E1041" s="58">
        <v>3627</v>
      </c>
      <c r="F1041" s="58">
        <v>16</v>
      </c>
      <c r="G1041" s="58">
        <v>16</v>
      </c>
      <c r="H1041" s="1">
        <v>0</v>
      </c>
      <c r="I1041" s="58">
        <v>0</v>
      </c>
      <c r="J1041" s="58">
        <v>0</v>
      </c>
      <c r="K1041" s="58">
        <v>0</v>
      </c>
      <c r="L1041" s="58">
        <v>0</v>
      </c>
      <c r="M1041" s="58">
        <v>0</v>
      </c>
      <c r="N1041" s="58">
        <v>0</v>
      </c>
      <c r="O1041" s="58">
        <v>0</v>
      </c>
      <c r="P1041" s="58">
        <v>0</v>
      </c>
      <c r="Q1041" s="58">
        <v>0</v>
      </c>
      <c r="R1041" s="58">
        <v>0</v>
      </c>
      <c r="S1041" s="58">
        <v>0</v>
      </c>
      <c r="T1041" s="58">
        <v>0</v>
      </c>
      <c r="U1041" s="58">
        <v>3</v>
      </c>
      <c r="V1041" s="58">
        <v>0</v>
      </c>
      <c r="W1041" s="58">
        <v>0</v>
      </c>
      <c r="X1041" s="58">
        <v>0</v>
      </c>
      <c r="Y1041" s="58">
        <v>0</v>
      </c>
      <c r="Z1041" s="58">
        <v>0</v>
      </c>
      <c r="AA1041" s="58">
        <v>0</v>
      </c>
      <c r="AB1041" s="58">
        <v>0</v>
      </c>
      <c r="AC1041" s="58">
        <v>20</v>
      </c>
      <c r="AD1041" s="58">
        <v>0</v>
      </c>
      <c r="AE1041" s="58">
        <v>0</v>
      </c>
      <c r="AF1041" s="58">
        <v>0</v>
      </c>
      <c r="AG1041" s="58" t="str">
        <f>VLOOKUP(BHRAF201920[[#This Row],[OrgID]],'Practice Panel'!$A$14:$F$129,4,FALSE)</f>
        <v>Havering</v>
      </c>
      <c r="AH1041" s="58" t="str">
        <f>VLOOKUP(BHRAF201920[[#This Row],[OrgID]],'Practice Panel'!$A$14:$F$129,6,FALSE)</f>
        <v>Havering North</v>
      </c>
    </row>
    <row r="1042" spans="1:34">
      <c r="A1042" s="1" t="s">
        <v>406</v>
      </c>
      <c r="B1042" s="57">
        <v>44287</v>
      </c>
      <c r="C1042" s="57">
        <v>44299</v>
      </c>
      <c r="D1042" s="1" t="s">
        <v>296</v>
      </c>
      <c r="E1042" s="58">
        <v>8983</v>
      </c>
      <c r="F1042" s="58">
        <v>184</v>
      </c>
      <c r="G1042" s="58">
        <v>184</v>
      </c>
      <c r="H1042" s="1">
        <v>0</v>
      </c>
      <c r="I1042" s="58">
        <v>0</v>
      </c>
      <c r="J1042" s="58">
        <v>0</v>
      </c>
      <c r="K1042" s="58">
        <v>0</v>
      </c>
      <c r="L1042" s="58">
        <v>0</v>
      </c>
      <c r="M1042" s="58">
        <v>0</v>
      </c>
      <c r="N1042" s="58">
        <v>0</v>
      </c>
      <c r="O1042" s="58">
        <v>0</v>
      </c>
      <c r="P1042" s="58">
        <v>0</v>
      </c>
      <c r="Q1042" s="58">
        <v>0</v>
      </c>
      <c r="R1042" s="58">
        <v>0</v>
      </c>
      <c r="S1042" s="58">
        <v>0</v>
      </c>
      <c r="T1042" s="58">
        <v>0</v>
      </c>
      <c r="U1042" s="58">
        <v>7</v>
      </c>
      <c r="V1042" s="58">
        <v>1</v>
      </c>
      <c r="W1042" s="58">
        <v>0</v>
      </c>
      <c r="X1042" s="58">
        <v>0</v>
      </c>
      <c r="Y1042" s="58">
        <v>0</v>
      </c>
      <c r="Z1042" s="58">
        <v>0</v>
      </c>
      <c r="AA1042" s="58">
        <v>0</v>
      </c>
      <c r="AB1042" s="58">
        <v>0</v>
      </c>
      <c r="AC1042" s="58">
        <v>37</v>
      </c>
      <c r="AD1042" s="58">
        <v>0</v>
      </c>
      <c r="AE1042" s="58">
        <v>1</v>
      </c>
      <c r="AF1042" s="58">
        <v>0</v>
      </c>
      <c r="AG1042" s="58" t="str">
        <f>VLOOKUP(BHRAF201920[[#This Row],[OrgID]],'Practice Panel'!$A$14:$F$129,4,FALSE)</f>
        <v>Havering</v>
      </c>
      <c r="AH1042" s="58" t="str">
        <f>VLOOKUP(BHRAF201920[[#This Row],[OrgID]],'Practice Panel'!$A$14:$F$129,6,FALSE)</f>
        <v>Havering South</v>
      </c>
    </row>
    <row r="1043" spans="1:34">
      <c r="A1043" s="1" t="s">
        <v>406</v>
      </c>
      <c r="B1043" s="57">
        <v>44287</v>
      </c>
      <c r="C1043" s="57">
        <v>44299</v>
      </c>
      <c r="D1043" s="1" t="s">
        <v>278</v>
      </c>
      <c r="E1043" s="58">
        <v>5647</v>
      </c>
      <c r="F1043" s="58">
        <v>56</v>
      </c>
      <c r="G1043" s="58">
        <v>55</v>
      </c>
      <c r="H1043" s="1">
        <v>1</v>
      </c>
      <c r="I1043" s="58">
        <v>0</v>
      </c>
      <c r="J1043" s="58">
        <v>0</v>
      </c>
      <c r="K1043" s="58">
        <v>0</v>
      </c>
      <c r="L1043" s="58">
        <v>0</v>
      </c>
      <c r="M1043" s="58">
        <v>0</v>
      </c>
      <c r="N1043" s="58">
        <v>0</v>
      </c>
      <c r="O1043" s="58">
        <v>0</v>
      </c>
      <c r="P1043" s="58">
        <v>0</v>
      </c>
      <c r="Q1043" s="58">
        <v>0</v>
      </c>
      <c r="R1043" s="58">
        <v>0</v>
      </c>
      <c r="S1043" s="58">
        <v>0</v>
      </c>
      <c r="T1043" s="58">
        <v>0</v>
      </c>
      <c r="U1043" s="58">
        <v>2</v>
      </c>
      <c r="V1043" s="58">
        <v>0</v>
      </c>
      <c r="W1043" s="58">
        <v>0</v>
      </c>
      <c r="X1043" s="58">
        <v>0</v>
      </c>
      <c r="Y1043" s="58">
        <v>0</v>
      </c>
      <c r="Z1043" s="58">
        <v>0</v>
      </c>
      <c r="AA1043" s="58">
        <v>0</v>
      </c>
      <c r="AB1043" s="58">
        <v>0</v>
      </c>
      <c r="AC1043" s="58">
        <v>37</v>
      </c>
      <c r="AD1043" s="58">
        <v>0</v>
      </c>
      <c r="AE1043" s="58">
        <v>0</v>
      </c>
      <c r="AF1043" s="58">
        <v>0</v>
      </c>
      <c r="AG1043" s="58" t="str">
        <f>VLOOKUP(BHRAF201920[[#This Row],[OrgID]],'Practice Panel'!$A$14:$F$129,4,FALSE)</f>
        <v>Havering</v>
      </c>
      <c r="AH1043" s="58" t="str">
        <f>VLOOKUP(BHRAF201920[[#This Row],[OrgID]],'Practice Panel'!$A$14:$F$129,6,FALSE)</f>
        <v>Havering North</v>
      </c>
    </row>
    <row r="1044" spans="1:34">
      <c r="A1044" s="1" t="s">
        <v>406</v>
      </c>
      <c r="B1044" s="57">
        <v>44287</v>
      </c>
      <c r="C1044" s="57">
        <v>44299</v>
      </c>
      <c r="D1044" s="1" t="s">
        <v>242</v>
      </c>
      <c r="E1044" s="58">
        <v>2819</v>
      </c>
      <c r="F1044" s="58">
        <v>75</v>
      </c>
      <c r="G1044" s="58">
        <v>74</v>
      </c>
      <c r="H1044" s="1">
        <v>1</v>
      </c>
      <c r="I1044" s="58">
        <v>0</v>
      </c>
      <c r="J1044" s="58">
        <v>0</v>
      </c>
      <c r="K1044" s="58">
        <v>0</v>
      </c>
      <c r="L1044" s="58">
        <v>0</v>
      </c>
      <c r="M1044" s="58">
        <v>0</v>
      </c>
      <c r="N1044" s="58">
        <v>0</v>
      </c>
      <c r="O1044" s="58">
        <v>0</v>
      </c>
      <c r="P1044" s="58">
        <v>0</v>
      </c>
      <c r="Q1044" s="58">
        <v>0</v>
      </c>
      <c r="R1044" s="58">
        <v>0</v>
      </c>
      <c r="S1044" s="58">
        <v>0</v>
      </c>
      <c r="T1044" s="58">
        <v>0</v>
      </c>
      <c r="U1044" s="58">
        <v>2</v>
      </c>
      <c r="V1044" s="58">
        <v>0</v>
      </c>
      <c r="W1044" s="58">
        <v>0</v>
      </c>
      <c r="X1044" s="58">
        <v>0</v>
      </c>
      <c r="Y1044" s="58">
        <v>0</v>
      </c>
      <c r="Z1044" s="58">
        <v>0</v>
      </c>
      <c r="AA1044" s="58">
        <v>0</v>
      </c>
      <c r="AB1044" s="58">
        <v>0</v>
      </c>
      <c r="AC1044" s="58">
        <v>7</v>
      </c>
      <c r="AD1044" s="58">
        <v>0</v>
      </c>
      <c r="AE1044" s="58">
        <v>0</v>
      </c>
      <c r="AF1044" s="58">
        <v>0</v>
      </c>
      <c r="AG1044" s="58" t="str">
        <f>VLOOKUP(BHRAF201920[[#This Row],[OrgID]],'Practice Panel'!$A$14:$F$129,4,FALSE)</f>
        <v>Havering</v>
      </c>
      <c r="AH1044" s="58" t="str">
        <f>VLOOKUP(BHRAF201920[[#This Row],[OrgID]],'Practice Panel'!$A$14:$F$129,6,FALSE)</f>
        <v>Havering Crest</v>
      </c>
    </row>
    <row r="1045" spans="1:34">
      <c r="A1045" s="1" t="s">
        <v>406</v>
      </c>
      <c r="B1045" s="57">
        <v>44287</v>
      </c>
      <c r="C1045" s="57">
        <v>44299</v>
      </c>
      <c r="D1045" s="1" t="s">
        <v>264</v>
      </c>
      <c r="E1045" s="58">
        <v>827</v>
      </c>
      <c r="F1045" s="58">
        <v>25</v>
      </c>
      <c r="G1045" s="58">
        <v>24</v>
      </c>
      <c r="H1045" s="1">
        <v>1</v>
      </c>
      <c r="I1045" s="58">
        <v>1</v>
      </c>
      <c r="J1045" s="58">
        <v>0</v>
      </c>
      <c r="K1045" s="58">
        <v>0</v>
      </c>
      <c r="L1045" s="58">
        <v>0</v>
      </c>
      <c r="M1045" s="58">
        <v>0</v>
      </c>
      <c r="N1045" s="58">
        <v>0</v>
      </c>
      <c r="O1045" s="58">
        <v>0</v>
      </c>
      <c r="P1045" s="58">
        <v>0</v>
      </c>
      <c r="Q1045" s="58">
        <v>0</v>
      </c>
      <c r="R1045" s="58">
        <v>0</v>
      </c>
      <c r="S1045" s="58">
        <v>0</v>
      </c>
      <c r="T1045" s="58">
        <v>0</v>
      </c>
      <c r="U1045" s="58">
        <v>2</v>
      </c>
      <c r="V1045" s="58">
        <v>0</v>
      </c>
      <c r="W1045" s="58">
        <v>0</v>
      </c>
      <c r="X1045" s="58">
        <v>0</v>
      </c>
      <c r="Y1045" s="58">
        <v>0</v>
      </c>
      <c r="Z1045" s="58">
        <v>0</v>
      </c>
      <c r="AA1045" s="58">
        <v>0</v>
      </c>
      <c r="AB1045" s="58">
        <v>0</v>
      </c>
      <c r="AC1045" s="58">
        <v>5</v>
      </c>
      <c r="AD1045" s="58">
        <v>0</v>
      </c>
      <c r="AE1045" s="58">
        <v>0</v>
      </c>
      <c r="AF1045" s="58">
        <v>0</v>
      </c>
      <c r="AG1045" s="58" t="str">
        <f>VLOOKUP(BHRAF201920[[#This Row],[OrgID]],'Practice Panel'!$A$14:$F$129,4,FALSE)</f>
        <v>Havering</v>
      </c>
      <c r="AH1045" s="58" t="str">
        <f>VLOOKUP(BHRAF201920[[#This Row],[OrgID]],'Practice Panel'!$A$14:$F$129,6,FALSE)</f>
        <v>Havering North</v>
      </c>
    </row>
    <row r="1046" spans="1:34">
      <c r="A1046" s="1" t="s">
        <v>406</v>
      </c>
      <c r="B1046" s="57">
        <v>44287</v>
      </c>
      <c r="C1046" s="57">
        <v>44299</v>
      </c>
      <c r="D1046" s="1" t="s">
        <v>318</v>
      </c>
      <c r="E1046" s="58">
        <v>3173</v>
      </c>
      <c r="F1046" s="58">
        <v>75</v>
      </c>
      <c r="G1046" s="58">
        <v>74</v>
      </c>
      <c r="H1046" s="1">
        <v>1</v>
      </c>
      <c r="I1046" s="58">
        <v>0</v>
      </c>
      <c r="J1046" s="58">
        <v>0</v>
      </c>
      <c r="K1046" s="58">
        <v>0</v>
      </c>
      <c r="L1046" s="58">
        <v>0</v>
      </c>
      <c r="M1046" s="58">
        <v>0</v>
      </c>
      <c r="N1046" s="58">
        <v>0</v>
      </c>
      <c r="O1046" s="58">
        <v>0</v>
      </c>
      <c r="P1046" s="58">
        <v>0</v>
      </c>
      <c r="Q1046" s="58">
        <v>0</v>
      </c>
      <c r="R1046" s="58">
        <v>0</v>
      </c>
      <c r="S1046" s="58">
        <v>0</v>
      </c>
      <c r="T1046" s="58">
        <v>0</v>
      </c>
      <c r="U1046" s="58">
        <v>1</v>
      </c>
      <c r="V1046" s="58">
        <v>0</v>
      </c>
      <c r="W1046" s="58">
        <v>0</v>
      </c>
      <c r="X1046" s="58">
        <v>0</v>
      </c>
      <c r="Y1046" s="58">
        <v>0</v>
      </c>
      <c r="Z1046" s="58">
        <v>0</v>
      </c>
      <c r="AA1046" s="58">
        <v>0</v>
      </c>
      <c r="AB1046" s="58">
        <v>0</v>
      </c>
      <c r="AC1046" s="58">
        <v>9</v>
      </c>
      <c r="AD1046" s="58">
        <v>0</v>
      </c>
      <c r="AE1046" s="58">
        <v>0</v>
      </c>
      <c r="AF1046" s="58">
        <v>0</v>
      </c>
      <c r="AG1046" s="58" t="str">
        <f>VLOOKUP(BHRAF201920[[#This Row],[OrgID]],'Practice Panel'!$A$14:$F$129,4,FALSE)</f>
        <v>Redbridge</v>
      </c>
      <c r="AH1046" s="58" t="str">
        <f>VLOOKUP(BHRAF201920[[#This Row],[OrgID]],'Practice Panel'!$A$14:$F$129,6,FALSE)</f>
        <v>Cranbrook</v>
      </c>
    </row>
    <row r="1047" spans="1:34">
      <c r="A1047" s="1" t="s">
        <v>406</v>
      </c>
      <c r="B1047" s="57">
        <v>44287</v>
      </c>
      <c r="C1047" s="57">
        <v>44299</v>
      </c>
      <c r="D1047" s="1" t="s">
        <v>87</v>
      </c>
      <c r="E1047" s="58">
        <v>745</v>
      </c>
      <c r="F1047" s="58">
        <v>21</v>
      </c>
      <c r="G1047" s="58">
        <v>21</v>
      </c>
      <c r="H1047" s="1">
        <v>0</v>
      </c>
      <c r="I1047" s="58">
        <v>0</v>
      </c>
      <c r="J1047" s="58">
        <v>0</v>
      </c>
      <c r="K1047" s="58">
        <v>0</v>
      </c>
      <c r="L1047" s="58">
        <v>0</v>
      </c>
      <c r="M1047" s="58">
        <v>0</v>
      </c>
      <c r="N1047" s="58">
        <v>0</v>
      </c>
      <c r="O1047" s="58">
        <v>0</v>
      </c>
      <c r="P1047" s="58">
        <v>0</v>
      </c>
      <c r="Q1047" s="58">
        <v>0</v>
      </c>
      <c r="R1047" s="58">
        <v>0</v>
      </c>
      <c r="S1047" s="58">
        <v>0</v>
      </c>
      <c r="T1047" s="58">
        <v>0</v>
      </c>
      <c r="U1047" s="58">
        <v>1</v>
      </c>
      <c r="V1047" s="58">
        <v>0</v>
      </c>
      <c r="W1047" s="58">
        <v>0</v>
      </c>
      <c r="X1047" s="58">
        <v>0</v>
      </c>
      <c r="Y1047" s="58">
        <v>0</v>
      </c>
      <c r="Z1047" s="58">
        <v>0</v>
      </c>
      <c r="AA1047" s="58">
        <v>0</v>
      </c>
      <c r="AB1047" s="58">
        <v>0</v>
      </c>
      <c r="AC1047" s="58">
        <v>1</v>
      </c>
      <c r="AD1047" s="58">
        <v>0</v>
      </c>
      <c r="AE1047" s="58">
        <v>0</v>
      </c>
      <c r="AF1047" s="58">
        <v>0</v>
      </c>
      <c r="AG1047" s="58" t="str">
        <f>VLOOKUP(BHRAF201920[[#This Row],[OrgID]],'Practice Panel'!$A$14:$F$129,4,FALSE)</f>
        <v>Barking</v>
      </c>
      <c r="AH1047" s="58" t="str">
        <f>VLOOKUP(BHRAF201920[[#This Row],[OrgID]],'Practice Panel'!$A$14:$F$129,6,FALSE)</f>
        <v>North</v>
      </c>
    </row>
    <row r="1048" spans="1:34">
      <c r="A1048" s="1" t="s">
        <v>406</v>
      </c>
      <c r="B1048" s="57">
        <v>44287</v>
      </c>
      <c r="C1048" s="57">
        <v>44299</v>
      </c>
      <c r="D1048" s="1" t="s">
        <v>388</v>
      </c>
      <c r="E1048" s="58">
        <v>7494</v>
      </c>
      <c r="F1048" s="58">
        <v>53</v>
      </c>
      <c r="G1048" s="58">
        <v>53</v>
      </c>
      <c r="H1048" s="1">
        <v>0</v>
      </c>
      <c r="I1048" s="58">
        <v>0</v>
      </c>
      <c r="J1048" s="58">
        <v>0</v>
      </c>
      <c r="K1048" s="58">
        <v>0</v>
      </c>
      <c r="L1048" s="58">
        <v>0</v>
      </c>
      <c r="M1048" s="58">
        <v>0</v>
      </c>
      <c r="N1048" s="58">
        <v>0</v>
      </c>
      <c r="O1048" s="58">
        <v>0</v>
      </c>
      <c r="P1048" s="58">
        <v>0</v>
      </c>
      <c r="Q1048" s="58">
        <v>0</v>
      </c>
      <c r="R1048" s="58">
        <v>0</v>
      </c>
      <c r="S1048" s="58">
        <v>0</v>
      </c>
      <c r="T1048" s="58">
        <v>0</v>
      </c>
      <c r="U1048" s="58">
        <v>5</v>
      </c>
      <c r="V1048" s="58">
        <v>0</v>
      </c>
      <c r="W1048" s="58">
        <v>0</v>
      </c>
      <c r="X1048" s="58">
        <v>0</v>
      </c>
      <c r="Y1048" s="58">
        <v>0</v>
      </c>
      <c r="Z1048" s="58">
        <v>0</v>
      </c>
      <c r="AA1048" s="58">
        <v>0</v>
      </c>
      <c r="AB1048" s="58">
        <v>0</v>
      </c>
      <c r="AC1048" s="58">
        <v>11</v>
      </c>
      <c r="AD1048" s="58">
        <v>0</v>
      </c>
      <c r="AE1048" s="58">
        <v>0</v>
      </c>
      <c r="AF1048" s="58">
        <v>0</v>
      </c>
      <c r="AG1048" s="58" t="str">
        <f>VLOOKUP(BHRAF201920[[#This Row],[OrgID]],'Practice Panel'!$A$14:$F$129,4,FALSE)</f>
        <v>Redbridge</v>
      </c>
      <c r="AH1048" s="58" t="str">
        <f>VLOOKUP(BHRAF201920[[#This Row],[OrgID]],'Practice Panel'!$A$14:$F$129,6,FALSE)</f>
        <v>Loxford</v>
      </c>
    </row>
    <row r="1049" spans="1:34">
      <c r="A1049" s="1" t="s">
        <v>406</v>
      </c>
      <c r="B1049" s="57">
        <v>44287</v>
      </c>
      <c r="C1049" s="57">
        <v>44299</v>
      </c>
      <c r="D1049" s="1" t="s">
        <v>70</v>
      </c>
      <c r="E1049" s="58">
        <v>583</v>
      </c>
      <c r="F1049" s="58">
        <v>173</v>
      </c>
      <c r="G1049" s="58">
        <v>163</v>
      </c>
      <c r="H1049" s="1">
        <v>10</v>
      </c>
      <c r="I1049" s="58">
        <v>1</v>
      </c>
      <c r="J1049" s="58">
        <v>0</v>
      </c>
      <c r="K1049" s="58">
        <v>0</v>
      </c>
      <c r="L1049" s="58">
        <v>0</v>
      </c>
      <c r="M1049" s="58">
        <v>0</v>
      </c>
      <c r="N1049" s="58">
        <v>0</v>
      </c>
      <c r="O1049" s="58">
        <v>0</v>
      </c>
      <c r="P1049" s="58">
        <v>0</v>
      </c>
      <c r="Q1049" s="58">
        <v>0</v>
      </c>
      <c r="R1049" s="58">
        <v>0</v>
      </c>
      <c r="S1049" s="58">
        <v>0</v>
      </c>
      <c r="T1049" s="58">
        <v>0</v>
      </c>
      <c r="U1049" s="58">
        <v>1</v>
      </c>
      <c r="V1049" s="58">
        <v>0</v>
      </c>
      <c r="W1049" s="58">
        <v>0</v>
      </c>
      <c r="X1049" s="58">
        <v>0</v>
      </c>
      <c r="Y1049" s="58">
        <v>0</v>
      </c>
      <c r="Z1049" s="58">
        <v>0</v>
      </c>
      <c r="AA1049" s="58">
        <v>0</v>
      </c>
      <c r="AB1049" s="58">
        <v>0</v>
      </c>
      <c r="AC1049" s="58">
        <v>15</v>
      </c>
      <c r="AD1049" s="58">
        <v>0</v>
      </c>
      <c r="AE1049" s="58">
        <v>0</v>
      </c>
      <c r="AF1049" s="58">
        <v>0</v>
      </c>
      <c r="AG1049" s="58" t="str">
        <f>VLOOKUP(BHRAF201920[[#This Row],[OrgID]],'Practice Panel'!$A$14:$F$129,4,FALSE)</f>
        <v>Barking</v>
      </c>
      <c r="AH1049" s="58" t="str">
        <f>VLOOKUP(BHRAF201920[[#This Row],[OrgID]],'Practice Panel'!$A$14:$F$129,6,FALSE)</f>
        <v>West One</v>
      </c>
    </row>
    <row r="1050" spans="1:34">
      <c r="A1050" s="1" t="s">
        <v>406</v>
      </c>
      <c r="B1050" s="57">
        <v>44287</v>
      </c>
      <c r="C1050" s="57">
        <v>44299</v>
      </c>
      <c r="D1050" s="1" t="s">
        <v>336</v>
      </c>
      <c r="E1050" s="58">
        <v>1117</v>
      </c>
      <c r="F1050" s="58">
        <v>10</v>
      </c>
      <c r="G1050" s="58">
        <v>10</v>
      </c>
      <c r="H1050" s="1">
        <v>0</v>
      </c>
      <c r="I1050" s="58">
        <v>0</v>
      </c>
      <c r="J1050" s="58">
        <v>0</v>
      </c>
      <c r="K1050" s="58">
        <v>0</v>
      </c>
      <c r="L1050" s="58">
        <v>0</v>
      </c>
      <c r="M1050" s="58">
        <v>0</v>
      </c>
      <c r="N1050" s="58">
        <v>0</v>
      </c>
      <c r="O1050" s="58">
        <v>0</v>
      </c>
      <c r="P1050" s="58">
        <v>0</v>
      </c>
      <c r="Q1050" s="58">
        <v>0</v>
      </c>
      <c r="R1050" s="58">
        <v>0</v>
      </c>
      <c r="S1050" s="58">
        <v>0</v>
      </c>
      <c r="T1050" s="58">
        <v>0</v>
      </c>
      <c r="U1050" s="58">
        <v>1</v>
      </c>
      <c r="V1050" s="58">
        <v>0</v>
      </c>
      <c r="W1050" s="58">
        <v>0</v>
      </c>
      <c r="X1050" s="58">
        <v>0</v>
      </c>
      <c r="Y1050" s="58">
        <v>0</v>
      </c>
      <c r="Z1050" s="58">
        <v>0</v>
      </c>
      <c r="AA1050" s="58">
        <v>0</v>
      </c>
      <c r="AB1050" s="58">
        <v>0</v>
      </c>
      <c r="AC1050" s="58">
        <v>5</v>
      </c>
      <c r="AD1050" s="58">
        <v>0</v>
      </c>
      <c r="AE1050" s="58">
        <v>0</v>
      </c>
      <c r="AF1050" s="58">
        <v>0</v>
      </c>
      <c r="AG1050" s="58" t="str">
        <f>VLOOKUP(BHRAF201920[[#This Row],[OrgID]],'Practice Panel'!$A$14:$F$129,4,FALSE)</f>
        <v>Redbridge</v>
      </c>
      <c r="AH1050" s="58" t="str">
        <f>VLOOKUP(BHRAF201920[[#This Row],[OrgID]],'Practice Panel'!$A$14:$F$129,6,FALSE)</f>
        <v>Fairlop</v>
      </c>
    </row>
    <row r="1051" spans="1:34">
      <c r="A1051" s="1" t="s">
        <v>406</v>
      </c>
      <c r="B1051" s="57">
        <v>44287</v>
      </c>
      <c r="C1051" s="57">
        <v>44299</v>
      </c>
      <c r="D1051" s="1" t="s">
        <v>342</v>
      </c>
      <c r="E1051" s="58">
        <v>1074</v>
      </c>
      <c r="F1051" s="58">
        <v>11</v>
      </c>
      <c r="G1051" s="58">
        <v>11</v>
      </c>
      <c r="H1051" s="1">
        <v>0</v>
      </c>
      <c r="I1051" s="58">
        <v>0</v>
      </c>
      <c r="J1051" s="58">
        <v>0</v>
      </c>
      <c r="K1051" s="58">
        <v>0</v>
      </c>
      <c r="L1051" s="58">
        <v>0</v>
      </c>
      <c r="M1051" s="58">
        <v>0</v>
      </c>
      <c r="N1051" s="58">
        <v>0</v>
      </c>
      <c r="O1051" s="58">
        <v>0</v>
      </c>
      <c r="P1051" s="58">
        <v>0</v>
      </c>
      <c r="Q1051" s="58">
        <v>0</v>
      </c>
      <c r="R1051" s="58">
        <v>0</v>
      </c>
      <c r="S1051" s="58">
        <v>0</v>
      </c>
      <c r="T1051" s="58">
        <v>0</v>
      </c>
      <c r="U1051" s="58">
        <v>1</v>
      </c>
      <c r="V1051" s="58">
        <v>0</v>
      </c>
      <c r="W1051" s="58">
        <v>0</v>
      </c>
      <c r="X1051" s="58">
        <v>0</v>
      </c>
      <c r="Y1051" s="58">
        <v>0</v>
      </c>
      <c r="Z1051" s="58">
        <v>0</v>
      </c>
      <c r="AA1051" s="58">
        <v>0</v>
      </c>
      <c r="AB1051" s="58">
        <v>0</v>
      </c>
      <c r="AC1051" s="58">
        <v>5</v>
      </c>
      <c r="AD1051" s="58">
        <v>0</v>
      </c>
      <c r="AE1051" s="58">
        <v>0</v>
      </c>
      <c r="AF1051" s="58">
        <v>0</v>
      </c>
      <c r="AG1051" s="58" t="str">
        <f>VLOOKUP(BHRAF201920[[#This Row],[OrgID]],'Practice Panel'!$A$14:$F$129,4,FALSE)</f>
        <v>Redbridge</v>
      </c>
      <c r="AH1051" s="58" t="str">
        <f>VLOOKUP(BHRAF201920[[#This Row],[OrgID]],'Practice Panel'!$A$14:$F$129,6,FALSE)</f>
        <v>Fairlop</v>
      </c>
    </row>
    <row r="1052" spans="1:34">
      <c r="A1052" s="1" t="s">
        <v>406</v>
      </c>
      <c r="B1052" s="57">
        <v>44287</v>
      </c>
      <c r="C1052" s="57">
        <v>44299</v>
      </c>
      <c r="D1052" s="1" t="s">
        <v>246</v>
      </c>
      <c r="E1052" s="58">
        <v>2561</v>
      </c>
      <c r="F1052" s="58">
        <v>93</v>
      </c>
      <c r="G1052" s="58">
        <v>93</v>
      </c>
      <c r="H1052" s="1">
        <v>0</v>
      </c>
      <c r="I1052" s="58">
        <v>0</v>
      </c>
      <c r="J1052" s="58">
        <v>0</v>
      </c>
      <c r="K1052" s="58">
        <v>0</v>
      </c>
      <c r="L1052" s="58">
        <v>0</v>
      </c>
      <c r="M1052" s="58">
        <v>0</v>
      </c>
      <c r="N1052" s="58">
        <v>0</v>
      </c>
      <c r="O1052" s="58">
        <v>0</v>
      </c>
      <c r="P1052" s="58">
        <v>0</v>
      </c>
      <c r="Q1052" s="58">
        <v>0</v>
      </c>
      <c r="R1052" s="58">
        <v>0</v>
      </c>
      <c r="S1052" s="58">
        <v>0</v>
      </c>
      <c r="T1052" s="58">
        <v>0</v>
      </c>
      <c r="U1052" s="58">
        <v>2</v>
      </c>
      <c r="V1052" s="58">
        <v>0</v>
      </c>
      <c r="W1052" s="58">
        <v>0</v>
      </c>
      <c r="X1052" s="58">
        <v>0</v>
      </c>
      <c r="Y1052" s="58">
        <v>0</v>
      </c>
      <c r="Z1052" s="58">
        <v>0</v>
      </c>
      <c r="AA1052" s="58">
        <v>0</v>
      </c>
      <c r="AB1052" s="58">
        <v>0</v>
      </c>
      <c r="AC1052" s="58">
        <v>10</v>
      </c>
      <c r="AD1052" s="58">
        <v>0</v>
      </c>
      <c r="AE1052" s="58">
        <v>0</v>
      </c>
      <c r="AF1052" s="58">
        <v>0</v>
      </c>
      <c r="AG1052" s="58" t="str">
        <f>VLOOKUP(BHRAF201920[[#This Row],[OrgID]],'Practice Panel'!$A$14:$F$129,4,FALSE)</f>
        <v>Havering</v>
      </c>
      <c r="AH1052" s="58" t="str">
        <f>VLOOKUP(BHRAF201920[[#This Row],[OrgID]],'Practice Panel'!$A$14:$F$129,6,FALSE)</f>
        <v>Havering Crest</v>
      </c>
    </row>
    <row r="1053" spans="1:34">
      <c r="A1053" s="1" t="s">
        <v>406</v>
      </c>
      <c r="B1053" s="57">
        <v>44287</v>
      </c>
      <c r="C1053" s="57">
        <v>44299</v>
      </c>
      <c r="D1053" s="1" t="s">
        <v>44</v>
      </c>
      <c r="E1053" s="58">
        <v>1946</v>
      </c>
      <c r="F1053" s="58">
        <v>33</v>
      </c>
      <c r="G1053" s="58">
        <v>33</v>
      </c>
      <c r="H1053" s="1">
        <v>0</v>
      </c>
      <c r="I1053" s="58">
        <v>0</v>
      </c>
      <c r="J1053" s="58">
        <v>0</v>
      </c>
      <c r="K1053" s="58">
        <v>0</v>
      </c>
      <c r="L1053" s="58">
        <v>0</v>
      </c>
      <c r="M1053" s="58">
        <v>0</v>
      </c>
      <c r="N1053" s="58">
        <v>0</v>
      </c>
      <c r="O1053" s="58">
        <v>0</v>
      </c>
      <c r="P1053" s="58">
        <v>0</v>
      </c>
      <c r="Q1053" s="58">
        <v>0</v>
      </c>
      <c r="R1053" s="58">
        <v>0</v>
      </c>
      <c r="S1053" s="58">
        <v>0</v>
      </c>
      <c r="T1053" s="58">
        <v>0</v>
      </c>
      <c r="U1053" s="58">
        <v>1</v>
      </c>
      <c r="V1053" s="58">
        <v>0</v>
      </c>
      <c r="W1053" s="58">
        <v>0</v>
      </c>
      <c r="X1053" s="58">
        <v>0</v>
      </c>
      <c r="Y1053" s="58">
        <v>0</v>
      </c>
      <c r="Z1053" s="58">
        <v>0</v>
      </c>
      <c r="AA1053" s="58">
        <v>0</v>
      </c>
      <c r="AB1053" s="58">
        <v>0</v>
      </c>
      <c r="AC1053" s="58">
        <v>14</v>
      </c>
      <c r="AD1053" s="58">
        <v>0</v>
      </c>
      <c r="AE1053" s="58">
        <v>0</v>
      </c>
      <c r="AF1053" s="58">
        <v>0</v>
      </c>
      <c r="AG1053" s="58" t="str">
        <f>VLOOKUP(BHRAF201920[[#This Row],[OrgID]],'Practice Panel'!$A$14:$F$129,4,FALSE)</f>
        <v>Barking</v>
      </c>
      <c r="AH1053" s="58" t="str">
        <f>VLOOKUP(BHRAF201920[[#This Row],[OrgID]],'Practice Panel'!$A$14:$F$129,6,FALSE)</f>
        <v>East One</v>
      </c>
    </row>
    <row r="1054" spans="1:34">
      <c r="A1054" s="1" t="s">
        <v>406</v>
      </c>
      <c r="B1054" s="57">
        <v>44287</v>
      </c>
      <c r="C1054" s="57">
        <v>44299</v>
      </c>
      <c r="D1054" s="1" t="s">
        <v>386</v>
      </c>
      <c r="E1054" s="58">
        <v>5356</v>
      </c>
      <c r="F1054" s="58">
        <v>43</v>
      </c>
      <c r="G1054" s="58">
        <v>43</v>
      </c>
      <c r="H1054" s="1">
        <v>0</v>
      </c>
      <c r="I1054" s="58">
        <v>0</v>
      </c>
      <c r="J1054" s="58">
        <v>0</v>
      </c>
      <c r="K1054" s="58">
        <v>0</v>
      </c>
      <c r="L1054" s="58">
        <v>0</v>
      </c>
      <c r="M1054" s="58">
        <v>0</v>
      </c>
      <c r="N1054" s="58">
        <v>0</v>
      </c>
      <c r="O1054" s="58">
        <v>0</v>
      </c>
      <c r="P1054" s="58">
        <v>0</v>
      </c>
      <c r="Q1054" s="58">
        <v>0</v>
      </c>
      <c r="R1054" s="58">
        <v>0</v>
      </c>
      <c r="S1054" s="58">
        <v>0</v>
      </c>
      <c r="T1054" s="58">
        <v>0</v>
      </c>
      <c r="U1054" s="58">
        <v>2</v>
      </c>
      <c r="V1054" s="58">
        <v>0</v>
      </c>
      <c r="W1054" s="58">
        <v>0</v>
      </c>
      <c r="X1054" s="58">
        <v>0</v>
      </c>
      <c r="Y1054" s="58">
        <v>0</v>
      </c>
      <c r="Z1054" s="58">
        <v>0</v>
      </c>
      <c r="AA1054" s="58">
        <v>0</v>
      </c>
      <c r="AB1054" s="58">
        <v>0</v>
      </c>
      <c r="AC1054" s="58">
        <v>15</v>
      </c>
      <c r="AD1054" s="58">
        <v>0</v>
      </c>
      <c r="AE1054" s="58">
        <v>0</v>
      </c>
      <c r="AF1054" s="58">
        <v>0</v>
      </c>
      <c r="AG1054" s="58" t="str">
        <f>VLOOKUP(BHRAF201920[[#This Row],[OrgID]],'Practice Panel'!$A$14:$F$129,4,FALSE)</f>
        <v>Redbridge</v>
      </c>
      <c r="AH1054" s="58" t="str">
        <f>VLOOKUP(BHRAF201920[[#This Row],[OrgID]],'Practice Panel'!$A$14:$F$129,6,FALSE)</f>
        <v>Loxford</v>
      </c>
    </row>
    <row r="1055" spans="1:34">
      <c r="A1055" s="1" t="s">
        <v>406</v>
      </c>
      <c r="B1055" s="57">
        <v>44287</v>
      </c>
      <c r="C1055" s="57">
        <v>44299</v>
      </c>
      <c r="D1055" s="1" t="s">
        <v>376</v>
      </c>
      <c r="E1055" s="58">
        <v>1316</v>
      </c>
      <c r="F1055" s="58">
        <v>48</v>
      </c>
      <c r="G1055" s="58">
        <v>48</v>
      </c>
      <c r="H1055" s="1">
        <v>0</v>
      </c>
      <c r="I1055" s="58">
        <v>0</v>
      </c>
      <c r="J1055" s="58">
        <v>0</v>
      </c>
      <c r="K1055" s="58">
        <v>0</v>
      </c>
      <c r="L1055" s="58">
        <v>0</v>
      </c>
      <c r="M1055" s="58">
        <v>0</v>
      </c>
      <c r="N1055" s="58">
        <v>0</v>
      </c>
      <c r="O1055" s="58">
        <v>0</v>
      </c>
      <c r="P1055" s="58">
        <v>0</v>
      </c>
      <c r="Q1055" s="58">
        <v>0</v>
      </c>
      <c r="R1055" s="58">
        <v>0</v>
      </c>
      <c r="S1055" s="58">
        <v>0</v>
      </c>
      <c r="T1055" s="58">
        <v>0</v>
      </c>
      <c r="U1055" s="58">
        <v>1</v>
      </c>
      <c r="V1055" s="58">
        <v>0</v>
      </c>
      <c r="W1055" s="58">
        <v>0</v>
      </c>
      <c r="X1055" s="58">
        <v>0</v>
      </c>
      <c r="Y1055" s="58">
        <v>0</v>
      </c>
      <c r="Z1055" s="58">
        <v>0</v>
      </c>
      <c r="AA1055" s="58">
        <v>0</v>
      </c>
      <c r="AB1055" s="58">
        <v>0</v>
      </c>
      <c r="AC1055" s="58">
        <v>11</v>
      </c>
      <c r="AD1055" s="58">
        <v>0</v>
      </c>
      <c r="AE1055" s="58">
        <v>0</v>
      </c>
      <c r="AF1055" s="58">
        <v>0</v>
      </c>
      <c r="AG1055" s="58" t="str">
        <f>VLOOKUP(BHRAF201920[[#This Row],[OrgID]],'Practice Panel'!$A$14:$F$129,4,FALSE)</f>
        <v>Redbridge</v>
      </c>
      <c r="AH1055" s="58" t="str">
        <f>VLOOKUP(BHRAF201920[[#This Row],[OrgID]],'Practice Panel'!$A$14:$F$129,6,FALSE)</f>
        <v>Wanstead &amp; Woodford</v>
      </c>
    </row>
    <row r="1056" spans="1:34">
      <c r="A1056" s="1" t="s">
        <v>406</v>
      </c>
      <c r="B1056" s="57">
        <v>44256</v>
      </c>
      <c r="C1056" s="57">
        <v>44267</v>
      </c>
      <c r="D1056" s="1" t="s">
        <v>87</v>
      </c>
      <c r="E1056" s="58">
        <v>741</v>
      </c>
      <c r="F1056" s="58">
        <v>20</v>
      </c>
      <c r="G1056" s="58">
        <v>20</v>
      </c>
      <c r="H1056" s="1">
        <v>0</v>
      </c>
      <c r="I1056" s="58">
        <v>0</v>
      </c>
      <c r="J1056" s="58">
        <v>0</v>
      </c>
      <c r="K1056" s="58">
        <v>0</v>
      </c>
      <c r="L1056" s="58">
        <v>0</v>
      </c>
      <c r="M1056" s="58">
        <v>0</v>
      </c>
      <c r="N1056" s="58">
        <v>0</v>
      </c>
      <c r="O1056" s="58">
        <v>0</v>
      </c>
      <c r="P1056" s="58">
        <v>0</v>
      </c>
      <c r="Q1056" s="58">
        <v>0</v>
      </c>
      <c r="R1056" s="58">
        <v>0</v>
      </c>
      <c r="S1056" s="58">
        <v>0</v>
      </c>
      <c r="T1056" s="58">
        <v>0</v>
      </c>
      <c r="U1056" s="58">
        <v>1</v>
      </c>
      <c r="V1056" s="58">
        <v>0</v>
      </c>
      <c r="W1056" s="58">
        <v>0</v>
      </c>
      <c r="X1056" s="58">
        <v>0</v>
      </c>
      <c r="Y1056" s="58">
        <v>0</v>
      </c>
      <c r="Z1056" s="58">
        <v>0</v>
      </c>
      <c r="AA1056" s="58">
        <v>0</v>
      </c>
      <c r="AB1056" s="58">
        <v>0</v>
      </c>
      <c r="AC1056" s="58">
        <v>1</v>
      </c>
      <c r="AD1056" s="58">
        <v>0</v>
      </c>
      <c r="AE1056" s="58">
        <v>0</v>
      </c>
      <c r="AF1056" s="58">
        <v>0</v>
      </c>
      <c r="AG1056" s="58" t="str">
        <f>VLOOKUP(BHRAF201920[[#This Row],[OrgID]],'Practice Panel'!$A$14:$F$129,4,FALSE)</f>
        <v>Barking</v>
      </c>
      <c r="AH1056" s="58" t="str">
        <f>VLOOKUP(BHRAF201920[[#This Row],[OrgID]],'Practice Panel'!$A$14:$F$129,6,FALSE)</f>
        <v>North</v>
      </c>
    </row>
    <row r="1057" spans="1:34">
      <c r="A1057" s="1" t="s">
        <v>406</v>
      </c>
      <c r="B1057" s="57">
        <v>44256</v>
      </c>
      <c r="C1057" s="57">
        <v>44267</v>
      </c>
      <c r="D1057" s="1" t="s">
        <v>242</v>
      </c>
      <c r="E1057" s="58">
        <v>2808</v>
      </c>
      <c r="F1057" s="58">
        <v>69</v>
      </c>
      <c r="G1057" s="58">
        <v>68</v>
      </c>
      <c r="H1057" s="1">
        <v>1</v>
      </c>
      <c r="I1057" s="58">
        <v>0</v>
      </c>
      <c r="J1057" s="58">
        <v>0</v>
      </c>
      <c r="K1057" s="58">
        <v>0</v>
      </c>
      <c r="L1057" s="58">
        <v>0</v>
      </c>
      <c r="M1057" s="58">
        <v>0</v>
      </c>
      <c r="N1057" s="58">
        <v>0</v>
      </c>
      <c r="O1057" s="58">
        <v>0</v>
      </c>
      <c r="P1057" s="58">
        <v>0</v>
      </c>
      <c r="Q1057" s="58">
        <v>0</v>
      </c>
      <c r="R1057" s="58">
        <v>0</v>
      </c>
      <c r="S1057" s="58">
        <v>0</v>
      </c>
      <c r="T1057" s="58">
        <v>0</v>
      </c>
      <c r="U1057" s="58">
        <v>2</v>
      </c>
      <c r="V1057" s="58">
        <v>0</v>
      </c>
      <c r="W1057" s="58">
        <v>0</v>
      </c>
      <c r="X1057" s="58">
        <v>0</v>
      </c>
      <c r="Y1057" s="58">
        <v>0</v>
      </c>
      <c r="Z1057" s="58">
        <v>0</v>
      </c>
      <c r="AA1057" s="58">
        <v>0</v>
      </c>
      <c r="AB1057" s="58">
        <v>0</v>
      </c>
      <c r="AC1057" s="58">
        <v>7</v>
      </c>
      <c r="AD1057" s="58">
        <v>0</v>
      </c>
      <c r="AE1057" s="58">
        <v>0</v>
      </c>
      <c r="AF1057" s="58">
        <v>0</v>
      </c>
      <c r="AG1057" s="58" t="str">
        <f>VLOOKUP(BHRAF201920[[#This Row],[OrgID]],'Practice Panel'!$A$14:$F$129,4,FALSE)</f>
        <v>Havering</v>
      </c>
      <c r="AH1057" s="58" t="str">
        <f>VLOOKUP(BHRAF201920[[#This Row],[OrgID]],'Practice Panel'!$A$14:$F$129,6,FALSE)</f>
        <v>Havering Crest</v>
      </c>
    </row>
    <row r="1058" spans="1:34">
      <c r="A1058" s="1" t="s">
        <v>406</v>
      </c>
      <c r="B1058" s="57">
        <v>44256</v>
      </c>
      <c r="C1058" s="57">
        <v>44267</v>
      </c>
      <c r="D1058" s="1" t="s">
        <v>51</v>
      </c>
      <c r="E1058" s="58">
        <v>3247</v>
      </c>
      <c r="F1058" s="58">
        <v>55</v>
      </c>
      <c r="G1058" s="58">
        <v>55</v>
      </c>
      <c r="H1058" s="1">
        <v>0</v>
      </c>
      <c r="I1058" s="58">
        <v>0</v>
      </c>
      <c r="J1058" s="58">
        <v>0</v>
      </c>
      <c r="K1058" s="58">
        <v>0</v>
      </c>
      <c r="L1058" s="58">
        <v>0</v>
      </c>
      <c r="M1058" s="58">
        <v>0</v>
      </c>
      <c r="N1058" s="58">
        <v>0</v>
      </c>
      <c r="O1058" s="58">
        <v>0</v>
      </c>
      <c r="P1058" s="58">
        <v>0</v>
      </c>
      <c r="Q1058" s="58">
        <v>0</v>
      </c>
      <c r="R1058" s="58">
        <v>0</v>
      </c>
      <c r="S1058" s="58">
        <v>0</v>
      </c>
      <c r="T1058" s="58">
        <v>0</v>
      </c>
      <c r="U1058" s="58">
        <v>1</v>
      </c>
      <c r="V1058" s="58">
        <v>0</v>
      </c>
      <c r="W1058" s="58">
        <v>0</v>
      </c>
      <c r="X1058" s="58">
        <v>0</v>
      </c>
      <c r="Y1058" s="58">
        <v>0</v>
      </c>
      <c r="Z1058" s="58">
        <v>0</v>
      </c>
      <c r="AA1058" s="58">
        <v>0</v>
      </c>
      <c r="AB1058" s="58">
        <v>0</v>
      </c>
      <c r="AC1058" s="58">
        <v>15</v>
      </c>
      <c r="AD1058" s="58">
        <v>0</v>
      </c>
      <c r="AE1058" s="58">
        <v>0</v>
      </c>
      <c r="AF1058" s="58">
        <v>0</v>
      </c>
      <c r="AG1058" s="58" t="str">
        <f>VLOOKUP(BHRAF201920[[#This Row],[OrgID]],'Practice Panel'!$A$14:$F$129,4,FALSE)</f>
        <v>Barking</v>
      </c>
      <c r="AH1058" s="58" t="str">
        <f>VLOOKUP(BHRAF201920[[#This Row],[OrgID]],'Practice Panel'!$A$14:$F$129,6,FALSE)</f>
        <v>New West</v>
      </c>
    </row>
    <row r="1059" spans="1:34">
      <c r="A1059" s="1" t="s">
        <v>406</v>
      </c>
      <c r="B1059" s="57">
        <v>44256</v>
      </c>
      <c r="C1059" s="57">
        <v>44267</v>
      </c>
      <c r="D1059" s="1" t="s">
        <v>304</v>
      </c>
      <c r="E1059" s="58">
        <v>1561</v>
      </c>
      <c r="F1059" s="58">
        <v>53</v>
      </c>
      <c r="G1059" s="58">
        <v>53</v>
      </c>
      <c r="H1059" s="1">
        <v>0</v>
      </c>
      <c r="I1059" s="58">
        <v>0</v>
      </c>
      <c r="J1059" s="58">
        <v>0</v>
      </c>
      <c r="K1059" s="58">
        <v>0</v>
      </c>
      <c r="L1059" s="58">
        <v>0</v>
      </c>
      <c r="M1059" s="58">
        <v>0</v>
      </c>
      <c r="N1059" s="58">
        <v>0</v>
      </c>
      <c r="O1059" s="58">
        <v>0</v>
      </c>
      <c r="P1059" s="58">
        <v>0</v>
      </c>
      <c r="Q1059" s="58">
        <v>0</v>
      </c>
      <c r="R1059" s="58">
        <v>0</v>
      </c>
      <c r="S1059" s="58">
        <v>0</v>
      </c>
      <c r="T1059" s="58">
        <v>0</v>
      </c>
      <c r="U1059" s="58">
        <v>1</v>
      </c>
      <c r="V1059" s="58">
        <v>0</v>
      </c>
      <c r="W1059" s="58">
        <v>0</v>
      </c>
      <c r="X1059" s="58">
        <v>0</v>
      </c>
      <c r="Y1059" s="58">
        <v>0</v>
      </c>
      <c r="Z1059" s="58">
        <v>0</v>
      </c>
      <c r="AA1059" s="58">
        <v>0</v>
      </c>
      <c r="AB1059" s="58">
        <v>0</v>
      </c>
      <c r="AC1059" s="58">
        <v>2</v>
      </c>
      <c r="AD1059" s="58">
        <v>0</v>
      </c>
      <c r="AE1059" s="58">
        <v>0</v>
      </c>
      <c r="AF1059" s="58">
        <v>0</v>
      </c>
      <c r="AG1059" s="58" t="str">
        <f>VLOOKUP(BHRAF201920[[#This Row],[OrgID]],'Practice Panel'!$A$14:$F$129,4,FALSE)</f>
        <v>Havering</v>
      </c>
      <c r="AH1059" s="58" t="str">
        <f>VLOOKUP(BHRAF201920[[#This Row],[OrgID]],'Practice Panel'!$A$14:$F$129,6,FALSE)</f>
        <v>Havering South</v>
      </c>
    </row>
    <row r="1060" spans="1:34">
      <c r="A1060" s="1" t="s">
        <v>406</v>
      </c>
      <c r="B1060" s="57">
        <v>44256</v>
      </c>
      <c r="C1060" s="57">
        <v>44267</v>
      </c>
      <c r="D1060" s="1" t="s">
        <v>300</v>
      </c>
      <c r="E1060" s="58">
        <v>1999</v>
      </c>
      <c r="F1060" s="58">
        <v>28</v>
      </c>
      <c r="G1060" s="58">
        <v>28</v>
      </c>
      <c r="H1060" s="1">
        <v>0</v>
      </c>
      <c r="I1060" s="58">
        <v>0</v>
      </c>
      <c r="J1060" s="58">
        <v>0</v>
      </c>
      <c r="K1060" s="58">
        <v>0</v>
      </c>
      <c r="L1060" s="58">
        <v>0</v>
      </c>
      <c r="M1060" s="58">
        <v>0</v>
      </c>
      <c r="N1060" s="58">
        <v>0</v>
      </c>
      <c r="O1060" s="58">
        <v>0</v>
      </c>
      <c r="P1060" s="58">
        <v>0</v>
      </c>
      <c r="Q1060" s="58">
        <v>0</v>
      </c>
      <c r="R1060" s="58">
        <v>0</v>
      </c>
      <c r="S1060" s="58">
        <v>0</v>
      </c>
      <c r="T1060" s="58">
        <v>0</v>
      </c>
      <c r="U1060" s="58">
        <v>1</v>
      </c>
      <c r="V1060" s="58">
        <v>0</v>
      </c>
      <c r="W1060" s="58">
        <v>0</v>
      </c>
      <c r="X1060" s="58">
        <v>0</v>
      </c>
      <c r="Y1060" s="58">
        <v>0</v>
      </c>
      <c r="Z1060" s="58">
        <v>0</v>
      </c>
      <c r="AA1060" s="58">
        <v>0</v>
      </c>
      <c r="AB1060" s="58">
        <v>0</v>
      </c>
      <c r="AC1060" s="58">
        <v>11</v>
      </c>
      <c r="AD1060" s="58">
        <v>0</v>
      </c>
      <c r="AE1060" s="58">
        <v>0</v>
      </c>
      <c r="AF1060" s="58">
        <v>0</v>
      </c>
      <c r="AG1060" s="58" t="str">
        <f>VLOOKUP(BHRAF201920[[#This Row],[OrgID]],'Practice Panel'!$A$14:$F$129,4,FALSE)</f>
        <v>Havering</v>
      </c>
      <c r="AH1060" s="58" t="str">
        <f>VLOOKUP(BHRAF201920[[#This Row],[OrgID]],'Practice Panel'!$A$14:$F$129,6,FALSE)</f>
        <v>Havering South</v>
      </c>
    </row>
    <row r="1061" spans="1:34">
      <c r="A1061" s="1" t="s">
        <v>406</v>
      </c>
      <c r="B1061" s="57">
        <v>44256</v>
      </c>
      <c r="C1061" s="57">
        <v>44267</v>
      </c>
      <c r="D1061" s="1" t="s">
        <v>238</v>
      </c>
      <c r="E1061" s="58">
        <v>1616</v>
      </c>
      <c r="F1061" s="58">
        <v>11</v>
      </c>
      <c r="G1061" s="58">
        <v>11</v>
      </c>
      <c r="H1061" s="1">
        <v>0</v>
      </c>
      <c r="I1061" s="58">
        <v>0</v>
      </c>
      <c r="J1061" s="58">
        <v>0</v>
      </c>
      <c r="K1061" s="58">
        <v>0</v>
      </c>
      <c r="L1061" s="58">
        <v>0</v>
      </c>
      <c r="M1061" s="58">
        <v>0</v>
      </c>
      <c r="N1061" s="58">
        <v>0</v>
      </c>
      <c r="O1061" s="58">
        <v>0</v>
      </c>
      <c r="P1061" s="58">
        <v>0</v>
      </c>
      <c r="Q1061" s="58">
        <v>0</v>
      </c>
      <c r="R1061" s="58">
        <v>0</v>
      </c>
      <c r="S1061" s="58">
        <v>0</v>
      </c>
      <c r="T1061" s="58">
        <v>0</v>
      </c>
      <c r="U1061" s="58">
        <v>1</v>
      </c>
      <c r="V1061" s="58">
        <v>0</v>
      </c>
      <c r="W1061" s="58">
        <v>0</v>
      </c>
      <c r="X1061" s="58">
        <v>0</v>
      </c>
      <c r="Y1061" s="58">
        <v>0</v>
      </c>
      <c r="Z1061" s="58">
        <v>0</v>
      </c>
      <c r="AA1061" s="58">
        <v>0</v>
      </c>
      <c r="AB1061" s="58">
        <v>0</v>
      </c>
      <c r="AC1061" s="58">
        <v>11</v>
      </c>
      <c r="AD1061" s="58">
        <v>0</v>
      </c>
      <c r="AE1061" s="58">
        <v>0</v>
      </c>
      <c r="AF1061" s="58">
        <v>0</v>
      </c>
      <c r="AG1061" s="58" t="str">
        <f>VLOOKUP(BHRAF201920[[#This Row],[OrgID]],'Practice Panel'!$A$14:$F$129,4,FALSE)</f>
        <v>Havering</v>
      </c>
      <c r="AH1061" s="58" t="str">
        <f>VLOOKUP(BHRAF201920[[#This Row],[OrgID]],'Practice Panel'!$A$14:$F$129,6,FALSE)</f>
        <v>Havering Crest</v>
      </c>
    </row>
    <row r="1062" spans="1:34">
      <c r="A1062" s="1" t="s">
        <v>406</v>
      </c>
      <c r="B1062" s="57">
        <v>44256</v>
      </c>
      <c r="C1062" s="57">
        <v>44267</v>
      </c>
      <c r="D1062" s="1" t="s">
        <v>81</v>
      </c>
      <c r="E1062" s="58">
        <v>5390</v>
      </c>
      <c r="F1062" s="58">
        <v>15</v>
      </c>
      <c r="G1062" s="58">
        <v>15</v>
      </c>
      <c r="H1062" s="1">
        <v>0</v>
      </c>
      <c r="I1062" s="58">
        <v>0</v>
      </c>
      <c r="J1062" s="58">
        <v>0</v>
      </c>
      <c r="K1062" s="58">
        <v>0</v>
      </c>
      <c r="L1062" s="58">
        <v>0</v>
      </c>
      <c r="M1062" s="58">
        <v>0</v>
      </c>
      <c r="N1062" s="58">
        <v>0</v>
      </c>
      <c r="O1062" s="58">
        <v>0</v>
      </c>
      <c r="P1062" s="58">
        <v>0</v>
      </c>
      <c r="Q1062" s="58">
        <v>0</v>
      </c>
      <c r="R1062" s="58">
        <v>0</v>
      </c>
      <c r="S1062" s="58">
        <v>0</v>
      </c>
      <c r="T1062" s="58">
        <v>0</v>
      </c>
      <c r="U1062" s="58">
        <v>1</v>
      </c>
      <c r="V1062" s="58">
        <v>0</v>
      </c>
      <c r="W1062" s="58">
        <v>0</v>
      </c>
      <c r="X1062" s="58">
        <v>0</v>
      </c>
      <c r="Y1062" s="58">
        <v>0</v>
      </c>
      <c r="Z1062" s="58">
        <v>0</v>
      </c>
      <c r="AA1062" s="58">
        <v>0</v>
      </c>
      <c r="AB1062" s="58">
        <v>0</v>
      </c>
      <c r="AC1062" s="58">
        <v>6</v>
      </c>
      <c r="AD1062" s="58">
        <v>0</v>
      </c>
      <c r="AE1062" s="58">
        <v>0</v>
      </c>
      <c r="AF1062" s="58">
        <v>0</v>
      </c>
      <c r="AG1062" s="58" t="str">
        <f>VLOOKUP(BHRAF201920[[#This Row],[OrgID]],'Practice Panel'!$A$14:$F$129,4,FALSE)</f>
        <v>Barking</v>
      </c>
      <c r="AH1062" s="58" t="str">
        <f>VLOOKUP(BHRAF201920[[#This Row],[OrgID]],'Practice Panel'!$A$14:$F$129,6,FALSE)</f>
        <v>North</v>
      </c>
    </row>
    <row r="1063" spans="1:34">
      <c r="A1063" s="1" t="s">
        <v>406</v>
      </c>
      <c r="B1063" s="57">
        <v>44256</v>
      </c>
      <c r="C1063" s="57">
        <v>44267</v>
      </c>
      <c r="D1063" s="1" t="s">
        <v>278</v>
      </c>
      <c r="E1063" s="58">
        <v>5627</v>
      </c>
      <c r="F1063" s="58">
        <v>48</v>
      </c>
      <c r="G1063" s="58">
        <v>47</v>
      </c>
      <c r="H1063" s="1">
        <v>1</v>
      </c>
      <c r="I1063" s="58">
        <v>0</v>
      </c>
      <c r="J1063" s="58">
        <v>0</v>
      </c>
      <c r="K1063" s="58">
        <v>0</v>
      </c>
      <c r="L1063" s="58">
        <v>0</v>
      </c>
      <c r="M1063" s="58">
        <v>0</v>
      </c>
      <c r="N1063" s="58">
        <v>0</v>
      </c>
      <c r="O1063" s="58">
        <v>0</v>
      </c>
      <c r="P1063" s="58">
        <v>0</v>
      </c>
      <c r="Q1063" s="58">
        <v>0</v>
      </c>
      <c r="R1063" s="58">
        <v>0</v>
      </c>
      <c r="S1063" s="58">
        <v>0</v>
      </c>
      <c r="T1063" s="58">
        <v>0</v>
      </c>
      <c r="U1063" s="58">
        <v>2</v>
      </c>
      <c r="V1063" s="58">
        <v>0</v>
      </c>
      <c r="W1063" s="58">
        <v>0</v>
      </c>
      <c r="X1063" s="58">
        <v>0</v>
      </c>
      <c r="Y1063" s="58">
        <v>0</v>
      </c>
      <c r="Z1063" s="58">
        <v>0</v>
      </c>
      <c r="AA1063" s="58">
        <v>0</v>
      </c>
      <c r="AB1063" s="58">
        <v>0</v>
      </c>
      <c r="AC1063" s="58">
        <v>35</v>
      </c>
      <c r="AD1063" s="58">
        <v>0</v>
      </c>
      <c r="AE1063" s="58">
        <v>0</v>
      </c>
      <c r="AF1063" s="58">
        <v>0</v>
      </c>
      <c r="AG1063" s="58" t="str">
        <f>VLOOKUP(BHRAF201920[[#This Row],[OrgID]],'Practice Panel'!$A$14:$F$129,4,FALSE)</f>
        <v>Havering</v>
      </c>
      <c r="AH1063" s="58" t="str">
        <f>VLOOKUP(BHRAF201920[[#This Row],[OrgID]],'Practice Panel'!$A$14:$F$129,6,FALSE)</f>
        <v>Havering North</v>
      </c>
    </row>
    <row r="1064" spans="1:34">
      <c r="A1064" s="1" t="s">
        <v>406</v>
      </c>
      <c r="B1064" s="57">
        <v>44256</v>
      </c>
      <c r="C1064" s="57">
        <v>44267</v>
      </c>
      <c r="D1064" s="1" t="s">
        <v>258</v>
      </c>
      <c r="E1064" s="58">
        <v>3607</v>
      </c>
      <c r="F1064" s="58">
        <v>14</v>
      </c>
      <c r="G1064" s="58">
        <v>14</v>
      </c>
      <c r="H1064" s="1">
        <v>0</v>
      </c>
      <c r="I1064" s="58">
        <v>0</v>
      </c>
      <c r="J1064" s="58">
        <v>0</v>
      </c>
      <c r="K1064" s="58">
        <v>0</v>
      </c>
      <c r="L1064" s="58">
        <v>0</v>
      </c>
      <c r="M1064" s="58">
        <v>0</v>
      </c>
      <c r="N1064" s="58">
        <v>0</v>
      </c>
      <c r="O1064" s="58">
        <v>0</v>
      </c>
      <c r="P1064" s="58">
        <v>0</v>
      </c>
      <c r="Q1064" s="58">
        <v>0</v>
      </c>
      <c r="R1064" s="58">
        <v>0</v>
      </c>
      <c r="S1064" s="58">
        <v>0</v>
      </c>
      <c r="T1064" s="58">
        <v>0</v>
      </c>
      <c r="U1064" s="58">
        <v>3</v>
      </c>
      <c r="V1064" s="58">
        <v>0</v>
      </c>
      <c r="W1064" s="58">
        <v>0</v>
      </c>
      <c r="X1064" s="58">
        <v>0</v>
      </c>
      <c r="Y1064" s="58">
        <v>0</v>
      </c>
      <c r="Z1064" s="58">
        <v>0</v>
      </c>
      <c r="AA1064" s="58">
        <v>0</v>
      </c>
      <c r="AB1064" s="58">
        <v>0</v>
      </c>
      <c r="AC1064" s="58">
        <v>18</v>
      </c>
      <c r="AD1064" s="58">
        <v>0</v>
      </c>
      <c r="AE1064" s="58">
        <v>0</v>
      </c>
      <c r="AF1064" s="58">
        <v>0</v>
      </c>
      <c r="AG1064" s="58" t="str">
        <f>VLOOKUP(BHRAF201920[[#This Row],[OrgID]],'Practice Panel'!$A$14:$F$129,4,FALSE)</f>
        <v>Havering</v>
      </c>
      <c r="AH1064" s="58" t="str">
        <f>VLOOKUP(BHRAF201920[[#This Row],[OrgID]],'Practice Panel'!$A$14:$F$129,6,FALSE)</f>
        <v>Havering North</v>
      </c>
    </row>
    <row r="1065" spans="1:34">
      <c r="A1065" s="1" t="s">
        <v>406</v>
      </c>
      <c r="B1065" s="57">
        <v>44256</v>
      </c>
      <c r="C1065" s="57">
        <v>44267</v>
      </c>
      <c r="D1065" s="1" t="s">
        <v>388</v>
      </c>
      <c r="E1065" s="58">
        <v>7440</v>
      </c>
      <c r="F1065" s="58">
        <v>52</v>
      </c>
      <c r="G1065" s="58">
        <v>52</v>
      </c>
      <c r="H1065" s="1">
        <v>0</v>
      </c>
      <c r="I1065" s="58">
        <v>0</v>
      </c>
      <c r="J1065" s="58">
        <v>0</v>
      </c>
      <c r="K1065" s="58">
        <v>0</v>
      </c>
      <c r="L1065" s="58">
        <v>0</v>
      </c>
      <c r="M1065" s="58">
        <v>0</v>
      </c>
      <c r="N1065" s="58">
        <v>0</v>
      </c>
      <c r="O1065" s="58">
        <v>0</v>
      </c>
      <c r="P1065" s="58">
        <v>0</v>
      </c>
      <c r="Q1065" s="58">
        <v>0</v>
      </c>
      <c r="R1065" s="58">
        <v>0</v>
      </c>
      <c r="S1065" s="58">
        <v>0</v>
      </c>
      <c r="T1065" s="58">
        <v>0</v>
      </c>
      <c r="U1065" s="58">
        <v>5</v>
      </c>
      <c r="V1065" s="58">
        <v>0</v>
      </c>
      <c r="W1065" s="58">
        <v>0</v>
      </c>
      <c r="X1065" s="58">
        <v>0</v>
      </c>
      <c r="Y1065" s="58">
        <v>0</v>
      </c>
      <c r="Z1065" s="58">
        <v>0</v>
      </c>
      <c r="AA1065" s="58">
        <v>0</v>
      </c>
      <c r="AB1065" s="58">
        <v>0</v>
      </c>
      <c r="AC1065" s="58">
        <v>11</v>
      </c>
      <c r="AD1065" s="58">
        <v>0</v>
      </c>
      <c r="AE1065" s="58">
        <v>0</v>
      </c>
      <c r="AF1065" s="58">
        <v>0</v>
      </c>
      <c r="AG1065" s="58" t="str">
        <f>VLOOKUP(BHRAF201920[[#This Row],[OrgID]],'Practice Panel'!$A$14:$F$129,4,FALSE)</f>
        <v>Redbridge</v>
      </c>
      <c r="AH1065" s="58" t="str">
        <f>VLOOKUP(BHRAF201920[[#This Row],[OrgID]],'Practice Panel'!$A$14:$F$129,6,FALSE)</f>
        <v>Loxford</v>
      </c>
    </row>
    <row r="1066" spans="1:34">
      <c r="A1066" s="1" t="s">
        <v>406</v>
      </c>
      <c r="B1066" s="57">
        <v>44256</v>
      </c>
      <c r="C1066" s="57">
        <v>44267</v>
      </c>
      <c r="D1066" s="1" t="s">
        <v>288</v>
      </c>
      <c r="E1066" s="58">
        <v>4161</v>
      </c>
      <c r="F1066" s="58">
        <v>53</v>
      </c>
      <c r="G1066" s="58">
        <v>52</v>
      </c>
      <c r="H1066" s="1">
        <v>1</v>
      </c>
      <c r="I1066" s="58">
        <v>0</v>
      </c>
      <c r="J1066" s="58">
        <v>0</v>
      </c>
      <c r="K1066" s="58">
        <v>0</v>
      </c>
      <c r="L1066" s="58">
        <v>0</v>
      </c>
      <c r="M1066" s="58">
        <v>0</v>
      </c>
      <c r="N1066" s="58">
        <v>0</v>
      </c>
      <c r="O1066" s="58">
        <v>0</v>
      </c>
      <c r="P1066" s="58">
        <v>0</v>
      </c>
      <c r="Q1066" s="58">
        <v>0</v>
      </c>
      <c r="R1066" s="58">
        <v>0</v>
      </c>
      <c r="S1066" s="58">
        <v>0</v>
      </c>
      <c r="T1066" s="58">
        <v>0</v>
      </c>
      <c r="U1066" s="58">
        <v>4</v>
      </c>
      <c r="V1066" s="58">
        <v>0</v>
      </c>
      <c r="W1066" s="58">
        <v>0</v>
      </c>
      <c r="X1066" s="58">
        <v>0</v>
      </c>
      <c r="Y1066" s="58">
        <v>0</v>
      </c>
      <c r="Z1066" s="58">
        <v>0</v>
      </c>
      <c r="AA1066" s="58">
        <v>0</v>
      </c>
      <c r="AB1066" s="58">
        <v>0</v>
      </c>
      <c r="AC1066" s="58">
        <v>19</v>
      </c>
      <c r="AD1066" s="58">
        <v>0</v>
      </c>
      <c r="AE1066" s="58">
        <v>0</v>
      </c>
      <c r="AF1066" s="58">
        <v>0</v>
      </c>
      <c r="AG1066" s="58" t="str">
        <f>VLOOKUP(BHRAF201920[[#This Row],[OrgID]],'Practice Panel'!$A$14:$F$129,4,FALSE)</f>
        <v>Havering</v>
      </c>
      <c r="AH1066" s="58" t="str">
        <f>VLOOKUP(BHRAF201920[[#This Row],[OrgID]],'Practice Panel'!$A$14:$F$129,6,FALSE)</f>
        <v>Havering South</v>
      </c>
    </row>
    <row r="1067" spans="1:34">
      <c r="A1067" s="1" t="s">
        <v>406</v>
      </c>
      <c r="B1067" s="57">
        <v>44256</v>
      </c>
      <c r="C1067" s="57">
        <v>44267</v>
      </c>
      <c r="D1067" s="1" t="s">
        <v>272</v>
      </c>
      <c r="E1067" s="58">
        <v>4814</v>
      </c>
      <c r="F1067" s="58">
        <v>45</v>
      </c>
      <c r="G1067" s="58">
        <v>41</v>
      </c>
      <c r="H1067" s="1">
        <v>4</v>
      </c>
      <c r="I1067" s="58">
        <v>1</v>
      </c>
      <c r="J1067" s="58">
        <v>0</v>
      </c>
      <c r="K1067" s="58">
        <v>0</v>
      </c>
      <c r="L1067" s="58">
        <v>0</v>
      </c>
      <c r="M1067" s="58">
        <v>0</v>
      </c>
      <c r="N1067" s="58">
        <v>0</v>
      </c>
      <c r="O1067" s="58">
        <v>0</v>
      </c>
      <c r="P1067" s="58">
        <v>0</v>
      </c>
      <c r="Q1067" s="58">
        <v>0</v>
      </c>
      <c r="R1067" s="58">
        <v>0</v>
      </c>
      <c r="S1067" s="58">
        <v>0</v>
      </c>
      <c r="T1067" s="58">
        <v>0</v>
      </c>
      <c r="U1067" s="58">
        <v>3</v>
      </c>
      <c r="V1067" s="58">
        <v>0</v>
      </c>
      <c r="W1067" s="58">
        <v>0</v>
      </c>
      <c r="X1067" s="58">
        <v>0</v>
      </c>
      <c r="Y1067" s="58">
        <v>0</v>
      </c>
      <c r="Z1067" s="58">
        <v>0</v>
      </c>
      <c r="AA1067" s="58">
        <v>0</v>
      </c>
      <c r="AB1067" s="58">
        <v>0</v>
      </c>
      <c r="AC1067" s="58">
        <v>35</v>
      </c>
      <c r="AD1067" s="58">
        <v>0</v>
      </c>
      <c r="AE1067" s="58">
        <v>0</v>
      </c>
      <c r="AF1067" s="58">
        <v>0</v>
      </c>
      <c r="AG1067" s="58" t="str">
        <f>VLOOKUP(BHRAF201920[[#This Row],[OrgID]],'Practice Panel'!$A$14:$F$129,4,FALSE)</f>
        <v>Havering</v>
      </c>
      <c r="AH1067" s="58" t="str">
        <f>VLOOKUP(BHRAF201920[[#This Row],[OrgID]],'Practice Panel'!$A$14:$F$129,6,FALSE)</f>
        <v>Havering North</v>
      </c>
    </row>
    <row r="1068" spans="1:34">
      <c r="A1068" s="1" t="s">
        <v>406</v>
      </c>
      <c r="B1068" s="57">
        <v>44256</v>
      </c>
      <c r="C1068" s="57">
        <v>44267</v>
      </c>
      <c r="D1068" s="1" t="s">
        <v>290</v>
      </c>
      <c r="E1068" s="58">
        <v>6151</v>
      </c>
      <c r="F1068" s="58">
        <v>109</v>
      </c>
      <c r="G1068" s="58">
        <v>109</v>
      </c>
      <c r="H1068" s="1">
        <v>0</v>
      </c>
      <c r="I1068" s="58">
        <v>0</v>
      </c>
      <c r="J1068" s="58">
        <v>0</v>
      </c>
      <c r="K1068" s="58">
        <v>0</v>
      </c>
      <c r="L1068" s="58">
        <v>0</v>
      </c>
      <c r="M1068" s="58">
        <v>0</v>
      </c>
      <c r="N1068" s="58">
        <v>0</v>
      </c>
      <c r="O1068" s="58">
        <v>0</v>
      </c>
      <c r="P1068" s="58">
        <v>0</v>
      </c>
      <c r="Q1068" s="58">
        <v>0</v>
      </c>
      <c r="R1068" s="58">
        <v>0</v>
      </c>
      <c r="S1068" s="58">
        <v>0</v>
      </c>
      <c r="T1068" s="58">
        <v>0</v>
      </c>
      <c r="U1068" s="58">
        <v>9</v>
      </c>
      <c r="V1068" s="58">
        <v>3</v>
      </c>
      <c r="W1068" s="58">
        <v>0</v>
      </c>
      <c r="X1068" s="58">
        <v>0</v>
      </c>
      <c r="Y1068" s="58">
        <v>0</v>
      </c>
      <c r="Z1068" s="58">
        <v>0</v>
      </c>
      <c r="AA1068" s="58">
        <v>0</v>
      </c>
      <c r="AB1068" s="58">
        <v>0</v>
      </c>
      <c r="AC1068" s="58">
        <v>37</v>
      </c>
      <c r="AD1068" s="58">
        <v>0</v>
      </c>
      <c r="AE1068" s="58">
        <v>3</v>
      </c>
      <c r="AF1068" s="58">
        <v>0</v>
      </c>
      <c r="AG1068" s="58" t="str">
        <f>VLOOKUP(BHRAF201920[[#This Row],[OrgID]],'Practice Panel'!$A$14:$F$129,4,FALSE)</f>
        <v>Havering</v>
      </c>
      <c r="AH1068" s="58" t="str">
        <f>VLOOKUP(BHRAF201920[[#This Row],[OrgID]],'Practice Panel'!$A$14:$F$129,6,FALSE)</f>
        <v>Havering South</v>
      </c>
    </row>
    <row r="1069" spans="1:34">
      <c r="A1069" s="1" t="s">
        <v>406</v>
      </c>
      <c r="B1069" s="57">
        <v>44256</v>
      </c>
      <c r="C1069" s="57">
        <v>44267</v>
      </c>
      <c r="D1069" s="1" t="s">
        <v>236</v>
      </c>
      <c r="E1069" s="58">
        <v>2777</v>
      </c>
      <c r="F1069" s="58">
        <v>170</v>
      </c>
      <c r="G1069" s="58">
        <v>169</v>
      </c>
      <c r="H1069" s="1">
        <v>1</v>
      </c>
      <c r="I1069" s="58">
        <v>0</v>
      </c>
      <c r="J1069" s="58">
        <v>0</v>
      </c>
      <c r="K1069" s="58">
        <v>0</v>
      </c>
      <c r="L1069" s="58">
        <v>0</v>
      </c>
      <c r="M1069" s="58">
        <v>0</v>
      </c>
      <c r="N1069" s="58">
        <v>0</v>
      </c>
      <c r="O1069" s="58">
        <v>0</v>
      </c>
      <c r="P1069" s="58">
        <v>0</v>
      </c>
      <c r="Q1069" s="58">
        <v>0</v>
      </c>
      <c r="R1069" s="58">
        <v>0</v>
      </c>
      <c r="S1069" s="58">
        <v>0</v>
      </c>
      <c r="T1069" s="58">
        <v>0</v>
      </c>
      <c r="U1069" s="58">
        <v>3</v>
      </c>
      <c r="V1069" s="58">
        <v>0</v>
      </c>
      <c r="W1069" s="58">
        <v>0</v>
      </c>
      <c r="X1069" s="58">
        <v>0</v>
      </c>
      <c r="Y1069" s="58">
        <v>0</v>
      </c>
      <c r="Z1069" s="58">
        <v>0</v>
      </c>
      <c r="AA1069" s="58">
        <v>0</v>
      </c>
      <c r="AB1069" s="58">
        <v>0</v>
      </c>
      <c r="AC1069" s="58">
        <v>8</v>
      </c>
      <c r="AD1069" s="58">
        <v>0</v>
      </c>
      <c r="AE1069" s="58">
        <v>0</v>
      </c>
      <c r="AF1069" s="58">
        <v>0</v>
      </c>
      <c r="AG1069" s="58" t="str">
        <f>VLOOKUP(BHRAF201920[[#This Row],[OrgID]],'Practice Panel'!$A$14:$F$129,4,FALSE)</f>
        <v>Havering</v>
      </c>
      <c r="AH1069" s="58" t="str">
        <f>VLOOKUP(BHRAF201920[[#This Row],[OrgID]],'Practice Panel'!$A$14:$F$129,6,FALSE)</f>
        <v>Havering Crest</v>
      </c>
    </row>
    <row r="1070" spans="1:34">
      <c r="A1070" s="1" t="s">
        <v>406</v>
      </c>
      <c r="B1070" s="57">
        <v>44256</v>
      </c>
      <c r="C1070" s="57">
        <v>44267</v>
      </c>
      <c r="D1070" s="1" t="s">
        <v>296</v>
      </c>
      <c r="E1070" s="58">
        <v>8964</v>
      </c>
      <c r="F1070" s="58">
        <v>165</v>
      </c>
      <c r="G1070" s="58">
        <v>165</v>
      </c>
      <c r="H1070" s="1">
        <v>0</v>
      </c>
      <c r="I1070" s="58">
        <v>0</v>
      </c>
      <c r="J1070" s="58">
        <v>0</v>
      </c>
      <c r="K1070" s="58">
        <v>0</v>
      </c>
      <c r="L1070" s="58">
        <v>0</v>
      </c>
      <c r="M1070" s="58">
        <v>0</v>
      </c>
      <c r="N1070" s="58">
        <v>0</v>
      </c>
      <c r="O1070" s="58">
        <v>0</v>
      </c>
      <c r="P1070" s="58">
        <v>0</v>
      </c>
      <c r="Q1070" s="58">
        <v>0</v>
      </c>
      <c r="R1070" s="58">
        <v>0</v>
      </c>
      <c r="S1070" s="58">
        <v>0</v>
      </c>
      <c r="T1070" s="58">
        <v>0</v>
      </c>
      <c r="U1070" s="58">
        <v>6</v>
      </c>
      <c r="V1070" s="58">
        <v>1</v>
      </c>
      <c r="W1070" s="58">
        <v>0</v>
      </c>
      <c r="X1070" s="58">
        <v>0</v>
      </c>
      <c r="Y1070" s="58">
        <v>0</v>
      </c>
      <c r="Z1070" s="58">
        <v>0</v>
      </c>
      <c r="AA1070" s="58">
        <v>0</v>
      </c>
      <c r="AB1070" s="58">
        <v>0</v>
      </c>
      <c r="AC1070" s="58">
        <v>27</v>
      </c>
      <c r="AD1070" s="58">
        <v>0</v>
      </c>
      <c r="AE1070" s="58">
        <v>1</v>
      </c>
      <c r="AF1070" s="58">
        <v>0</v>
      </c>
      <c r="AG1070" s="58" t="str">
        <f>VLOOKUP(BHRAF201920[[#This Row],[OrgID]],'Practice Panel'!$A$14:$F$129,4,FALSE)</f>
        <v>Havering</v>
      </c>
      <c r="AH1070" s="58" t="str">
        <f>VLOOKUP(BHRAF201920[[#This Row],[OrgID]],'Practice Panel'!$A$14:$F$129,6,FALSE)</f>
        <v>Havering South</v>
      </c>
    </row>
    <row r="1071" spans="1:34">
      <c r="A1071" s="1" t="s">
        <v>406</v>
      </c>
      <c r="B1071" s="57">
        <v>44256</v>
      </c>
      <c r="C1071" s="57">
        <v>44267</v>
      </c>
      <c r="D1071" s="1" t="s">
        <v>68</v>
      </c>
      <c r="E1071" s="58">
        <v>2305</v>
      </c>
      <c r="F1071" s="58">
        <v>50</v>
      </c>
      <c r="G1071" s="58">
        <v>49</v>
      </c>
      <c r="H1071" s="1">
        <v>1</v>
      </c>
      <c r="I1071" s="58">
        <v>0</v>
      </c>
      <c r="J1071" s="58">
        <v>0</v>
      </c>
      <c r="K1071" s="58">
        <v>0</v>
      </c>
      <c r="L1071" s="58">
        <v>0</v>
      </c>
      <c r="M1071" s="58">
        <v>0</v>
      </c>
      <c r="N1071" s="58">
        <v>0</v>
      </c>
      <c r="O1071" s="58">
        <v>0</v>
      </c>
      <c r="P1071" s="58">
        <v>0</v>
      </c>
      <c r="Q1071" s="58">
        <v>0</v>
      </c>
      <c r="R1071" s="58">
        <v>0</v>
      </c>
      <c r="S1071" s="58">
        <v>0</v>
      </c>
      <c r="T1071" s="58">
        <v>0</v>
      </c>
      <c r="U1071" s="58">
        <v>1</v>
      </c>
      <c r="V1071" s="58">
        <v>0</v>
      </c>
      <c r="W1071" s="58">
        <v>0</v>
      </c>
      <c r="X1071" s="58">
        <v>0</v>
      </c>
      <c r="Y1071" s="58">
        <v>0</v>
      </c>
      <c r="Z1071" s="58">
        <v>0</v>
      </c>
      <c r="AA1071" s="58">
        <v>0</v>
      </c>
      <c r="AB1071" s="58">
        <v>0</v>
      </c>
      <c r="AC1071" s="58">
        <v>9</v>
      </c>
      <c r="AD1071" s="58">
        <v>0</v>
      </c>
      <c r="AE1071" s="58">
        <v>0</v>
      </c>
      <c r="AF1071" s="58">
        <v>0</v>
      </c>
      <c r="AG1071" s="58" t="str">
        <f>VLOOKUP(BHRAF201920[[#This Row],[OrgID]],'Practice Panel'!$A$14:$F$129,4,FALSE)</f>
        <v>Barking</v>
      </c>
      <c r="AH1071" s="58" t="str">
        <f>VLOOKUP(BHRAF201920[[#This Row],[OrgID]],'Practice Panel'!$A$14:$F$129,6,FALSE)</f>
        <v>West One</v>
      </c>
    </row>
    <row r="1072" spans="1:34">
      <c r="A1072" s="1" t="s">
        <v>406</v>
      </c>
      <c r="B1072" s="57">
        <v>44256</v>
      </c>
      <c r="C1072" s="57">
        <v>44267</v>
      </c>
      <c r="D1072" s="1" t="s">
        <v>94</v>
      </c>
      <c r="E1072" s="58">
        <v>4900</v>
      </c>
      <c r="F1072" s="58">
        <v>168</v>
      </c>
      <c r="G1072" s="58">
        <v>164</v>
      </c>
      <c r="H1072" s="1">
        <v>4</v>
      </c>
      <c r="I1072" s="58">
        <v>0</v>
      </c>
      <c r="J1072" s="58">
        <v>0</v>
      </c>
      <c r="K1072" s="58">
        <v>0</v>
      </c>
      <c r="L1072" s="58">
        <v>0</v>
      </c>
      <c r="M1072" s="58">
        <v>0</v>
      </c>
      <c r="N1072" s="58">
        <v>0</v>
      </c>
      <c r="O1072" s="58">
        <v>0</v>
      </c>
      <c r="P1072" s="58">
        <v>0</v>
      </c>
      <c r="Q1072" s="58">
        <v>0</v>
      </c>
      <c r="R1072" s="58">
        <v>0</v>
      </c>
      <c r="S1072" s="58">
        <v>0</v>
      </c>
      <c r="T1072" s="58">
        <v>0</v>
      </c>
      <c r="U1072" s="58">
        <v>1</v>
      </c>
      <c r="V1072" s="58">
        <v>1</v>
      </c>
      <c r="W1072" s="58">
        <v>0</v>
      </c>
      <c r="X1072" s="58">
        <v>0</v>
      </c>
      <c r="Y1072" s="58">
        <v>0</v>
      </c>
      <c r="Z1072" s="58">
        <v>0</v>
      </c>
      <c r="AA1072" s="58">
        <v>0</v>
      </c>
      <c r="AB1072" s="58">
        <v>0</v>
      </c>
      <c r="AC1072" s="58">
        <v>17</v>
      </c>
      <c r="AD1072" s="58">
        <v>0</v>
      </c>
      <c r="AE1072" s="58">
        <v>1</v>
      </c>
      <c r="AF1072" s="58">
        <v>0</v>
      </c>
      <c r="AG1072" s="58" t="str">
        <f>VLOOKUP(BHRAF201920[[#This Row],[OrgID]],'Practice Panel'!$A$14:$F$129,4,FALSE)</f>
        <v>Barking</v>
      </c>
      <c r="AH1072" s="58" t="str">
        <f>VLOOKUP(BHRAF201920[[#This Row],[OrgID]],'Practice Panel'!$A$14:$F$129,6,FALSE)</f>
        <v>Central</v>
      </c>
    </row>
    <row r="1073" spans="1:34">
      <c r="A1073" s="1" t="s">
        <v>406</v>
      </c>
      <c r="B1073" s="57">
        <v>44256</v>
      </c>
      <c r="C1073" s="57">
        <v>44267</v>
      </c>
      <c r="D1073" s="1" t="s">
        <v>342</v>
      </c>
      <c r="E1073" s="58">
        <v>1070</v>
      </c>
      <c r="F1073" s="58">
        <v>11</v>
      </c>
      <c r="G1073" s="58">
        <v>11</v>
      </c>
      <c r="H1073" s="1">
        <v>0</v>
      </c>
      <c r="I1073" s="58">
        <v>0</v>
      </c>
      <c r="J1073" s="58">
        <v>0</v>
      </c>
      <c r="K1073" s="58">
        <v>0</v>
      </c>
      <c r="L1073" s="58">
        <v>0</v>
      </c>
      <c r="M1073" s="58">
        <v>0</v>
      </c>
      <c r="N1073" s="58">
        <v>0</v>
      </c>
      <c r="O1073" s="58">
        <v>0</v>
      </c>
      <c r="P1073" s="58">
        <v>0</v>
      </c>
      <c r="Q1073" s="58">
        <v>0</v>
      </c>
      <c r="R1073" s="58">
        <v>0</v>
      </c>
      <c r="S1073" s="58">
        <v>0</v>
      </c>
      <c r="T1073" s="58">
        <v>0</v>
      </c>
      <c r="U1073" s="58">
        <v>1</v>
      </c>
      <c r="V1073" s="58">
        <v>0</v>
      </c>
      <c r="W1073" s="58">
        <v>0</v>
      </c>
      <c r="X1073" s="58">
        <v>0</v>
      </c>
      <c r="Y1073" s="58">
        <v>0</v>
      </c>
      <c r="Z1073" s="58">
        <v>0</v>
      </c>
      <c r="AA1073" s="58">
        <v>0</v>
      </c>
      <c r="AB1073" s="58">
        <v>0</v>
      </c>
      <c r="AC1073" s="58">
        <v>5</v>
      </c>
      <c r="AD1073" s="58">
        <v>0</v>
      </c>
      <c r="AE1073" s="58">
        <v>0</v>
      </c>
      <c r="AF1073" s="58">
        <v>0</v>
      </c>
      <c r="AG1073" s="58" t="str">
        <f>VLOOKUP(BHRAF201920[[#This Row],[OrgID]],'Practice Panel'!$A$14:$F$129,4,FALSE)</f>
        <v>Redbridge</v>
      </c>
      <c r="AH1073" s="58" t="str">
        <f>VLOOKUP(BHRAF201920[[#This Row],[OrgID]],'Practice Panel'!$A$14:$F$129,6,FALSE)</f>
        <v>Fairlop</v>
      </c>
    </row>
    <row r="1074" spans="1:34">
      <c r="A1074" s="1" t="s">
        <v>406</v>
      </c>
      <c r="B1074" s="57">
        <v>44256</v>
      </c>
      <c r="C1074" s="57">
        <v>44267</v>
      </c>
      <c r="D1074" s="1" t="s">
        <v>336</v>
      </c>
      <c r="E1074" s="58">
        <v>1114</v>
      </c>
      <c r="F1074" s="58">
        <v>8</v>
      </c>
      <c r="G1074" s="58">
        <v>8</v>
      </c>
      <c r="H1074" s="1">
        <v>0</v>
      </c>
      <c r="I1074" s="58">
        <v>0</v>
      </c>
      <c r="J1074" s="58">
        <v>0</v>
      </c>
      <c r="K1074" s="58">
        <v>0</v>
      </c>
      <c r="L1074" s="58">
        <v>0</v>
      </c>
      <c r="M1074" s="58">
        <v>0</v>
      </c>
      <c r="N1074" s="58">
        <v>0</v>
      </c>
      <c r="O1074" s="58">
        <v>0</v>
      </c>
      <c r="P1074" s="58">
        <v>0</v>
      </c>
      <c r="Q1074" s="58">
        <v>0</v>
      </c>
      <c r="R1074" s="58">
        <v>0</v>
      </c>
      <c r="S1074" s="58">
        <v>0</v>
      </c>
      <c r="T1074" s="58">
        <v>0</v>
      </c>
      <c r="U1074" s="58">
        <v>1</v>
      </c>
      <c r="V1074" s="58">
        <v>0</v>
      </c>
      <c r="W1074" s="58">
        <v>0</v>
      </c>
      <c r="X1074" s="58">
        <v>0</v>
      </c>
      <c r="Y1074" s="58">
        <v>0</v>
      </c>
      <c r="Z1074" s="58">
        <v>0</v>
      </c>
      <c r="AA1074" s="58">
        <v>0</v>
      </c>
      <c r="AB1074" s="58">
        <v>0</v>
      </c>
      <c r="AC1074" s="58">
        <v>5</v>
      </c>
      <c r="AD1074" s="58">
        <v>0</v>
      </c>
      <c r="AE1074" s="58">
        <v>0</v>
      </c>
      <c r="AF1074" s="58">
        <v>0</v>
      </c>
      <c r="AG1074" s="58" t="str">
        <f>VLOOKUP(BHRAF201920[[#This Row],[OrgID]],'Practice Panel'!$A$14:$F$129,4,FALSE)</f>
        <v>Redbridge</v>
      </c>
      <c r="AH1074" s="58" t="str">
        <f>VLOOKUP(BHRAF201920[[#This Row],[OrgID]],'Practice Panel'!$A$14:$F$129,6,FALSE)</f>
        <v>Fairlop</v>
      </c>
    </row>
    <row r="1075" spans="1:34">
      <c r="A1075" s="1" t="s">
        <v>406</v>
      </c>
      <c r="B1075" s="57">
        <v>44256</v>
      </c>
      <c r="C1075" s="57">
        <v>44267</v>
      </c>
      <c r="D1075" s="1" t="s">
        <v>376</v>
      </c>
      <c r="E1075" s="58">
        <v>1302</v>
      </c>
      <c r="F1075" s="58">
        <v>47</v>
      </c>
      <c r="G1075" s="58">
        <v>47</v>
      </c>
      <c r="H1075" s="1">
        <v>0</v>
      </c>
      <c r="I1075" s="58">
        <v>0</v>
      </c>
      <c r="J1075" s="58">
        <v>0</v>
      </c>
      <c r="K1075" s="58">
        <v>0</v>
      </c>
      <c r="L1075" s="58">
        <v>0</v>
      </c>
      <c r="M1075" s="58">
        <v>0</v>
      </c>
      <c r="N1075" s="58">
        <v>0</v>
      </c>
      <c r="O1075" s="58">
        <v>0</v>
      </c>
      <c r="P1075" s="58">
        <v>0</v>
      </c>
      <c r="Q1075" s="58">
        <v>0</v>
      </c>
      <c r="R1075" s="58">
        <v>0</v>
      </c>
      <c r="S1075" s="58">
        <v>0</v>
      </c>
      <c r="T1075" s="58">
        <v>0</v>
      </c>
      <c r="U1075" s="58">
        <v>1</v>
      </c>
      <c r="V1075" s="58">
        <v>0</v>
      </c>
      <c r="W1075" s="58">
        <v>0</v>
      </c>
      <c r="X1075" s="58">
        <v>0</v>
      </c>
      <c r="Y1075" s="58">
        <v>0</v>
      </c>
      <c r="Z1075" s="58">
        <v>0</v>
      </c>
      <c r="AA1075" s="58">
        <v>0</v>
      </c>
      <c r="AB1075" s="58">
        <v>0</v>
      </c>
      <c r="AC1075" s="58">
        <v>11</v>
      </c>
      <c r="AD1075" s="58">
        <v>0</v>
      </c>
      <c r="AE1075" s="58">
        <v>0</v>
      </c>
      <c r="AF1075" s="58">
        <v>0</v>
      </c>
      <c r="AG1075" s="58" t="str">
        <f>VLOOKUP(BHRAF201920[[#This Row],[OrgID]],'Practice Panel'!$A$14:$F$129,4,FALSE)</f>
        <v>Redbridge</v>
      </c>
      <c r="AH1075" s="58" t="str">
        <f>VLOOKUP(BHRAF201920[[#This Row],[OrgID]],'Practice Panel'!$A$14:$F$129,6,FALSE)</f>
        <v>Wanstead &amp; Woodford</v>
      </c>
    </row>
    <row r="1076" spans="1:34">
      <c r="A1076" s="1" t="s">
        <v>406</v>
      </c>
      <c r="B1076" s="57">
        <v>44256</v>
      </c>
      <c r="C1076" s="57">
        <v>44267</v>
      </c>
      <c r="D1076" s="1" t="s">
        <v>318</v>
      </c>
      <c r="E1076" s="58">
        <v>3156</v>
      </c>
      <c r="F1076" s="58">
        <v>73</v>
      </c>
      <c r="G1076" s="58">
        <v>72</v>
      </c>
      <c r="H1076" s="1">
        <v>1</v>
      </c>
      <c r="I1076" s="58">
        <v>0</v>
      </c>
      <c r="J1076" s="58">
        <v>0</v>
      </c>
      <c r="K1076" s="58">
        <v>0</v>
      </c>
      <c r="L1076" s="58">
        <v>0</v>
      </c>
      <c r="M1076" s="58">
        <v>0</v>
      </c>
      <c r="N1076" s="58">
        <v>0</v>
      </c>
      <c r="O1076" s="58">
        <v>0</v>
      </c>
      <c r="P1076" s="58">
        <v>0</v>
      </c>
      <c r="Q1076" s="58">
        <v>0</v>
      </c>
      <c r="R1076" s="58">
        <v>0</v>
      </c>
      <c r="S1076" s="58">
        <v>0</v>
      </c>
      <c r="T1076" s="58">
        <v>0</v>
      </c>
      <c r="U1076" s="58">
        <v>1</v>
      </c>
      <c r="V1076" s="58">
        <v>0</v>
      </c>
      <c r="W1076" s="58">
        <v>0</v>
      </c>
      <c r="X1076" s="58">
        <v>0</v>
      </c>
      <c r="Y1076" s="58">
        <v>0</v>
      </c>
      <c r="Z1076" s="58">
        <v>0</v>
      </c>
      <c r="AA1076" s="58">
        <v>0</v>
      </c>
      <c r="AB1076" s="58">
        <v>0</v>
      </c>
      <c r="AC1076" s="58">
        <v>8</v>
      </c>
      <c r="AD1076" s="58">
        <v>0</v>
      </c>
      <c r="AE1076" s="58">
        <v>0</v>
      </c>
      <c r="AF1076" s="58">
        <v>0</v>
      </c>
      <c r="AG1076" s="58" t="str">
        <f>VLOOKUP(BHRAF201920[[#This Row],[OrgID]],'Practice Panel'!$A$14:$F$129,4,FALSE)</f>
        <v>Redbridge</v>
      </c>
      <c r="AH1076" s="58" t="str">
        <f>VLOOKUP(BHRAF201920[[#This Row],[OrgID]],'Practice Panel'!$A$14:$F$129,6,FALSE)</f>
        <v>Cranbrook</v>
      </c>
    </row>
    <row r="1077" spans="1:34">
      <c r="A1077" s="1" t="s">
        <v>406</v>
      </c>
      <c r="B1077" s="57">
        <v>44256</v>
      </c>
      <c r="C1077" s="57">
        <v>44267</v>
      </c>
      <c r="D1077" s="1" t="s">
        <v>70</v>
      </c>
      <c r="E1077" s="58">
        <v>584</v>
      </c>
      <c r="F1077" s="58">
        <v>171</v>
      </c>
      <c r="G1077" s="58">
        <v>163</v>
      </c>
      <c r="H1077" s="1">
        <v>8</v>
      </c>
      <c r="I1077" s="58">
        <v>1</v>
      </c>
      <c r="J1077" s="58">
        <v>0</v>
      </c>
      <c r="K1077" s="58">
        <v>0</v>
      </c>
      <c r="L1077" s="58">
        <v>0</v>
      </c>
      <c r="M1077" s="58">
        <v>0</v>
      </c>
      <c r="N1077" s="58">
        <v>0</v>
      </c>
      <c r="O1077" s="58">
        <v>0</v>
      </c>
      <c r="P1077" s="58">
        <v>0</v>
      </c>
      <c r="Q1077" s="58">
        <v>0</v>
      </c>
      <c r="R1077" s="58">
        <v>0</v>
      </c>
      <c r="S1077" s="58">
        <v>0</v>
      </c>
      <c r="T1077" s="58">
        <v>0</v>
      </c>
      <c r="U1077" s="58">
        <v>1</v>
      </c>
      <c r="V1077" s="58">
        <v>0</v>
      </c>
      <c r="W1077" s="58">
        <v>0</v>
      </c>
      <c r="X1077" s="58">
        <v>0</v>
      </c>
      <c r="Y1077" s="58">
        <v>0</v>
      </c>
      <c r="Z1077" s="58">
        <v>0</v>
      </c>
      <c r="AA1077" s="58">
        <v>0</v>
      </c>
      <c r="AB1077" s="58">
        <v>0</v>
      </c>
      <c r="AC1077" s="58">
        <v>14</v>
      </c>
      <c r="AD1077" s="58">
        <v>0</v>
      </c>
      <c r="AE1077" s="58">
        <v>0</v>
      </c>
      <c r="AF1077" s="58">
        <v>0</v>
      </c>
      <c r="AG1077" s="58" t="str">
        <f>VLOOKUP(BHRAF201920[[#This Row],[OrgID]],'Practice Panel'!$A$14:$F$129,4,FALSE)</f>
        <v>Barking</v>
      </c>
      <c r="AH1077" s="58" t="str">
        <f>VLOOKUP(BHRAF201920[[#This Row],[OrgID]],'Practice Panel'!$A$14:$F$129,6,FALSE)</f>
        <v>West One</v>
      </c>
    </row>
    <row r="1078" spans="1:34">
      <c r="A1078" s="1" t="s">
        <v>406</v>
      </c>
      <c r="B1078" s="57">
        <v>44256</v>
      </c>
      <c r="C1078" s="57">
        <v>44267</v>
      </c>
      <c r="D1078" s="1" t="s">
        <v>264</v>
      </c>
      <c r="E1078" s="58">
        <v>823</v>
      </c>
      <c r="F1078" s="58">
        <v>23</v>
      </c>
      <c r="G1078" s="58">
        <v>22</v>
      </c>
      <c r="H1078" s="1">
        <v>1</v>
      </c>
      <c r="I1078" s="58">
        <v>1</v>
      </c>
      <c r="J1078" s="58">
        <v>0</v>
      </c>
      <c r="K1078" s="58">
        <v>0</v>
      </c>
      <c r="L1078" s="58">
        <v>0</v>
      </c>
      <c r="M1078" s="58">
        <v>0</v>
      </c>
      <c r="N1078" s="58">
        <v>0</v>
      </c>
      <c r="O1078" s="58">
        <v>0</v>
      </c>
      <c r="P1078" s="58">
        <v>0</v>
      </c>
      <c r="Q1078" s="58">
        <v>0</v>
      </c>
      <c r="R1078" s="58">
        <v>0</v>
      </c>
      <c r="S1078" s="58">
        <v>0</v>
      </c>
      <c r="T1078" s="58">
        <v>0</v>
      </c>
      <c r="U1078" s="58">
        <v>2</v>
      </c>
      <c r="V1078" s="58">
        <v>0</v>
      </c>
      <c r="W1078" s="58">
        <v>0</v>
      </c>
      <c r="X1078" s="58">
        <v>0</v>
      </c>
      <c r="Y1078" s="58">
        <v>0</v>
      </c>
      <c r="Z1078" s="58">
        <v>0</v>
      </c>
      <c r="AA1078" s="58">
        <v>0</v>
      </c>
      <c r="AB1078" s="58">
        <v>0</v>
      </c>
      <c r="AC1078" s="58">
        <v>4</v>
      </c>
      <c r="AD1078" s="58">
        <v>0</v>
      </c>
      <c r="AE1078" s="58">
        <v>0</v>
      </c>
      <c r="AF1078" s="58">
        <v>0</v>
      </c>
      <c r="AG1078" s="58" t="str">
        <f>VLOOKUP(BHRAF201920[[#This Row],[OrgID]],'Practice Panel'!$A$14:$F$129,4,FALSE)</f>
        <v>Havering</v>
      </c>
      <c r="AH1078" s="58" t="str">
        <f>VLOOKUP(BHRAF201920[[#This Row],[OrgID]],'Practice Panel'!$A$14:$F$129,6,FALSE)</f>
        <v>Havering North</v>
      </c>
    </row>
    <row r="1079" spans="1:34">
      <c r="A1079" s="1" t="s">
        <v>406</v>
      </c>
      <c r="B1079" s="57">
        <v>44256</v>
      </c>
      <c r="C1079" s="57">
        <v>44267</v>
      </c>
      <c r="D1079" s="1" t="s">
        <v>246</v>
      </c>
      <c r="E1079" s="58">
        <v>2554</v>
      </c>
      <c r="F1079" s="58">
        <v>88</v>
      </c>
      <c r="G1079" s="58">
        <v>88</v>
      </c>
      <c r="H1079" s="1">
        <v>0</v>
      </c>
      <c r="I1079" s="58">
        <v>0</v>
      </c>
      <c r="J1079" s="58">
        <v>0</v>
      </c>
      <c r="K1079" s="58">
        <v>0</v>
      </c>
      <c r="L1079" s="58">
        <v>0</v>
      </c>
      <c r="M1079" s="58">
        <v>0</v>
      </c>
      <c r="N1079" s="58">
        <v>0</v>
      </c>
      <c r="O1079" s="58">
        <v>0</v>
      </c>
      <c r="P1079" s="58">
        <v>0</v>
      </c>
      <c r="Q1079" s="58">
        <v>0</v>
      </c>
      <c r="R1079" s="58">
        <v>0</v>
      </c>
      <c r="S1079" s="58">
        <v>0</v>
      </c>
      <c r="T1079" s="58">
        <v>0</v>
      </c>
      <c r="U1079" s="58">
        <v>2</v>
      </c>
      <c r="V1079" s="58">
        <v>0</v>
      </c>
      <c r="W1079" s="58">
        <v>0</v>
      </c>
      <c r="X1079" s="58">
        <v>0</v>
      </c>
      <c r="Y1079" s="58">
        <v>0</v>
      </c>
      <c r="Z1079" s="58">
        <v>0</v>
      </c>
      <c r="AA1079" s="58">
        <v>0</v>
      </c>
      <c r="AB1079" s="58">
        <v>0</v>
      </c>
      <c r="AC1079" s="58">
        <v>9</v>
      </c>
      <c r="AD1079" s="58">
        <v>0</v>
      </c>
      <c r="AE1079" s="58">
        <v>0</v>
      </c>
      <c r="AF1079" s="58">
        <v>0</v>
      </c>
      <c r="AG1079" s="58" t="str">
        <f>VLOOKUP(BHRAF201920[[#This Row],[OrgID]],'Practice Panel'!$A$14:$F$129,4,FALSE)</f>
        <v>Havering</v>
      </c>
      <c r="AH1079" s="58" t="str">
        <f>VLOOKUP(BHRAF201920[[#This Row],[OrgID]],'Practice Panel'!$A$14:$F$129,6,FALSE)</f>
        <v>Havering Crest</v>
      </c>
    </row>
    <row r="1080" spans="1:34">
      <c r="A1080" s="1" t="s">
        <v>406</v>
      </c>
      <c r="B1080" s="57">
        <v>44256</v>
      </c>
      <c r="C1080" s="57">
        <v>44267</v>
      </c>
      <c r="D1080" s="1" t="s">
        <v>44</v>
      </c>
      <c r="E1080" s="58">
        <v>1926</v>
      </c>
      <c r="F1080" s="58">
        <v>29</v>
      </c>
      <c r="G1080" s="58">
        <v>29</v>
      </c>
      <c r="H1080" s="1">
        <v>0</v>
      </c>
      <c r="I1080" s="58">
        <v>0</v>
      </c>
      <c r="J1080" s="58">
        <v>0</v>
      </c>
      <c r="K1080" s="58">
        <v>0</v>
      </c>
      <c r="L1080" s="58">
        <v>0</v>
      </c>
      <c r="M1080" s="58">
        <v>0</v>
      </c>
      <c r="N1080" s="58">
        <v>0</v>
      </c>
      <c r="O1080" s="58">
        <v>0</v>
      </c>
      <c r="P1080" s="58">
        <v>0</v>
      </c>
      <c r="Q1080" s="58">
        <v>0</v>
      </c>
      <c r="R1080" s="58">
        <v>0</v>
      </c>
      <c r="S1080" s="58">
        <v>0</v>
      </c>
      <c r="T1080" s="58">
        <v>0</v>
      </c>
      <c r="U1080" s="58">
        <v>1</v>
      </c>
      <c r="V1080" s="58">
        <v>0</v>
      </c>
      <c r="W1080" s="58">
        <v>0</v>
      </c>
      <c r="X1080" s="58">
        <v>0</v>
      </c>
      <c r="Y1080" s="58">
        <v>0</v>
      </c>
      <c r="Z1080" s="58">
        <v>0</v>
      </c>
      <c r="AA1080" s="58">
        <v>0</v>
      </c>
      <c r="AB1080" s="58">
        <v>0</v>
      </c>
      <c r="AC1080" s="58">
        <v>14</v>
      </c>
      <c r="AD1080" s="58">
        <v>0</v>
      </c>
      <c r="AE1080" s="58">
        <v>0</v>
      </c>
      <c r="AF1080" s="58">
        <v>0</v>
      </c>
      <c r="AG1080" s="58" t="str">
        <f>VLOOKUP(BHRAF201920[[#This Row],[OrgID]],'Practice Panel'!$A$14:$F$129,4,FALSE)</f>
        <v>Barking</v>
      </c>
      <c r="AH1080" s="58" t="str">
        <f>VLOOKUP(BHRAF201920[[#This Row],[OrgID]],'Practice Panel'!$A$14:$F$129,6,FALSE)</f>
        <v>East One</v>
      </c>
    </row>
    <row r="1081" spans="1:34">
      <c r="A1081" s="1" t="s">
        <v>406</v>
      </c>
      <c r="B1081" s="57">
        <v>44256</v>
      </c>
      <c r="C1081" s="57">
        <v>44267</v>
      </c>
      <c r="D1081" s="1" t="s">
        <v>386</v>
      </c>
      <c r="E1081" s="58">
        <v>5335</v>
      </c>
      <c r="F1081" s="58">
        <v>40</v>
      </c>
      <c r="G1081" s="58">
        <v>40</v>
      </c>
      <c r="H1081" s="1">
        <v>0</v>
      </c>
      <c r="I1081" s="58">
        <v>0</v>
      </c>
      <c r="J1081" s="58">
        <v>0</v>
      </c>
      <c r="K1081" s="58">
        <v>0</v>
      </c>
      <c r="L1081" s="58">
        <v>0</v>
      </c>
      <c r="M1081" s="58">
        <v>0</v>
      </c>
      <c r="N1081" s="58">
        <v>0</v>
      </c>
      <c r="O1081" s="58">
        <v>0</v>
      </c>
      <c r="P1081" s="58">
        <v>0</v>
      </c>
      <c r="Q1081" s="58">
        <v>0</v>
      </c>
      <c r="R1081" s="58">
        <v>0</v>
      </c>
      <c r="S1081" s="58">
        <v>0</v>
      </c>
      <c r="T1081" s="58">
        <v>0</v>
      </c>
      <c r="U1081" s="58">
        <v>2</v>
      </c>
      <c r="V1081" s="58">
        <v>0</v>
      </c>
      <c r="W1081" s="58">
        <v>0</v>
      </c>
      <c r="X1081" s="58">
        <v>0</v>
      </c>
      <c r="Y1081" s="58">
        <v>0</v>
      </c>
      <c r="Z1081" s="58">
        <v>0</v>
      </c>
      <c r="AA1081" s="58">
        <v>0</v>
      </c>
      <c r="AB1081" s="58">
        <v>0</v>
      </c>
      <c r="AC1081" s="58">
        <v>14</v>
      </c>
      <c r="AD1081" s="58">
        <v>0</v>
      </c>
      <c r="AE1081" s="58">
        <v>0</v>
      </c>
      <c r="AF1081" s="58">
        <v>0</v>
      </c>
      <c r="AG1081" s="58" t="str">
        <f>VLOOKUP(BHRAF201920[[#This Row],[OrgID]],'Practice Panel'!$A$14:$F$129,4,FALSE)</f>
        <v>Redbridge</v>
      </c>
      <c r="AH1081" s="58" t="str">
        <f>VLOOKUP(BHRAF201920[[#This Row],[OrgID]],'Practice Panel'!$A$14:$F$129,6,FALSE)</f>
        <v>Loxford</v>
      </c>
    </row>
    <row r="1082" spans="1:34">
      <c r="A1082" s="1" t="s">
        <v>406</v>
      </c>
      <c r="B1082" s="57">
        <v>44287</v>
      </c>
      <c r="C1082" s="57">
        <v>44299</v>
      </c>
      <c r="D1082" s="1" t="s">
        <v>79</v>
      </c>
      <c r="E1082" s="58">
        <v>2720</v>
      </c>
      <c r="F1082" s="58">
        <v>18</v>
      </c>
      <c r="G1082" s="58">
        <v>17</v>
      </c>
      <c r="H1082" s="1">
        <v>1</v>
      </c>
      <c r="I1082" s="58">
        <v>0</v>
      </c>
      <c r="J1082" s="58">
        <v>0</v>
      </c>
      <c r="K1082" s="58">
        <v>0</v>
      </c>
      <c r="L1082" s="58">
        <v>0</v>
      </c>
      <c r="M1082" s="58">
        <v>0</v>
      </c>
      <c r="N1082" s="58">
        <v>0</v>
      </c>
      <c r="O1082" s="58">
        <v>0</v>
      </c>
      <c r="P1082" s="58">
        <v>0</v>
      </c>
      <c r="Q1082" s="58">
        <v>0</v>
      </c>
      <c r="R1082" s="58">
        <v>0</v>
      </c>
      <c r="S1082" s="58">
        <v>0</v>
      </c>
      <c r="T1082" s="58">
        <v>0</v>
      </c>
      <c r="U1082" s="58">
        <v>0</v>
      </c>
      <c r="V1082" s="58">
        <v>0</v>
      </c>
      <c r="W1082" s="58">
        <v>0</v>
      </c>
      <c r="X1082" s="58">
        <v>0</v>
      </c>
      <c r="Y1082" s="58">
        <v>0</v>
      </c>
      <c r="Z1082" s="58">
        <v>0</v>
      </c>
      <c r="AA1082" s="58">
        <v>0</v>
      </c>
      <c r="AB1082" s="58">
        <v>0</v>
      </c>
      <c r="AC1082" s="58">
        <v>21</v>
      </c>
      <c r="AD1082" s="58">
        <v>0</v>
      </c>
      <c r="AE1082" s="58">
        <v>0</v>
      </c>
      <c r="AF1082" s="58">
        <v>0</v>
      </c>
      <c r="AG1082" s="58" t="str">
        <f>VLOOKUP(BHRAF201920[[#This Row],[OrgID]],'Practice Panel'!$A$14:$F$129,4,FALSE)</f>
        <v>Barking</v>
      </c>
      <c r="AH1082" s="58" t="str">
        <f>VLOOKUP(BHRAF201920[[#This Row],[OrgID]],'Practice Panel'!$A$14:$F$129,6,FALSE)</f>
        <v>North</v>
      </c>
    </row>
    <row r="1083" spans="1:34">
      <c r="A1083" s="1" t="s">
        <v>406</v>
      </c>
      <c r="B1083" s="57">
        <v>44287</v>
      </c>
      <c r="C1083" s="57">
        <v>44299</v>
      </c>
      <c r="D1083" s="1" t="s">
        <v>240</v>
      </c>
      <c r="E1083" s="58">
        <v>2382</v>
      </c>
      <c r="F1083" s="58">
        <v>91</v>
      </c>
      <c r="G1083" s="58">
        <v>90</v>
      </c>
      <c r="H1083" s="1">
        <v>1</v>
      </c>
      <c r="I1083" s="58">
        <v>1</v>
      </c>
      <c r="J1083" s="58">
        <v>0</v>
      </c>
      <c r="K1083" s="58">
        <v>0</v>
      </c>
      <c r="L1083" s="58">
        <v>0</v>
      </c>
      <c r="M1083" s="58">
        <v>0</v>
      </c>
      <c r="N1083" s="58">
        <v>0</v>
      </c>
      <c r="O1083" s="58">
        <v>0</v>
      </c>
      <c r="P1083" s="58">
        <v>0</v>
      </c>
      <c r="Q1083" s="58">
        <v>0</v>
      </c>
      <c r="R1083" s="58">
        <v>0</v>
      </c>
      <c r="S1083" s="58">
        <v>0</v>
      </c>
      <c r="T1083" s="58">
        <v>0</v>
      </c>
      <c r="U1083" s="58">
        <v>0</v>
      </c>
      <c r="V1083" s="58">
        <v>0</v>
      </c>
      <c r="W1083" s="58">
        <v>0</v>
      </c>
      <c r="X1083" s="58">
        <v>0</v>
      </c>
      <c r="Y1083" s="58">
        <v>0</v>
      </c>
      <c r="Z1083" s="58">
        <v>0</v>
      </c>
      <c r="AA1083" s="58">
        <v>0</v>
      </c>
      <c r="AB1083" s="58">
        <v>0</v>
      </c>
      <c r="AC1083" s="58">
        <v>8</v>
      </c>
      <c r="AD1083" s="58">
        <v>0</v>
      </c>
      <c r="AE1083" s="58">
        <v>0</v>
      </c>
      <c r="AF1083" s="58">
        <v>0</v>
      </c>
      <c r="AG1083" s="58" t="str">
        <f>VLOOKUP(BHRAF201920[[#This Row],[OrgID]],'Practice Panel'!$A$14:$F$129,4,FALSE)</f>
        <v>Havering</v>
      </c>
      <c r="AH1083" s="58" t="str">
        <f>VLOOKUP(BHRAF201920[[#This Row],[OrgID]],'Practice Panel'!$A$14:$F$129,6,FALSE)</f>
        <v>Havering Crest</v>
      </c>
    </row>
    <row r="1084" spans="1:34">
      <c r="A1084" s="1" t="s">
        <v>406</v>
      </c>
      <c r="B1084" s="57">
        <v>44287</v>
      </c>
      <c r="C1084" s="57">
        <v>44299</v>
      </c>
      <c r="D1084" s="1" t="s">
        <v>60</v>
      </c>
      <c r="E1084" s="58">
        <v>5216</v>
      </c>
      <c r="F1084" s="58">
        <v>96</v>
      </c>
      <c r="G1084" s="58">
        <v>91</v>
      </c>
      <c r="H1084" s="1">
        <v>5</v>
      </c>
      <c r="I1084" s="58">
        <v>1</v>
      </c>
      <c r="J1084" s="58">
        <v>0</v>
      </c>
      <c r="K1084" s="58">
        <v>0</v>
      </c>
      <c r="L1084" s="58">
        <v>0</v>
      </c>
      <c r="M1084" s="58">
        <v>0</v>
      </c>
      <c r="N1084" s="58">
        <v>0</v>
      </c>
      <c r="O1084" s="58">
        <v>0</v>
      </c>
      <c r="P1084" s="58">
        <v>0</v>
      </c>
      <c r="Q1084" s="58">
        <v>0</v>
      </c>
      <c r="R1084" s="58">
        <v>0</v>
      </c>
      <c r="S1084" s="58">
        <v>0</v>
      </c>
      <c r="T1084" s="58">
        <v>0</v>
      </c>
      <c r="U1084" s="58">
        <v>0</v>
      </c>
      <c r="V1084" s="58">
        <v>0</v>
      </c>
      <c r="W1084" s="58">
        <v>0</v>
      </c>
      <c r="X1084" s="58">
        <v>0</v>
      </c>
      <c r="Y1084" s="58">
        <v>0</v>
      </c>
      <c r="Z1084" s="58">
        <v>0</v>
      </c>
      <c r="AA1084" s="58">
        <v>0</v>
      </c>
      <c r="AB1084" s="58">
        <v>0</v>
      </c>
      <c r="AC1084" s="58">
        <v>10</v>
      </c>
      <c r="AD1084" s="58">
        <v>0</v>
      </c>
      <c r="AE1084" s="58">
        <v>0</v>
      </c>
      <c r="AF1084" s="58">
        <v>0</v>
      </c>
      <c r="AG1084" s="58" t="str">
        <f>VLOOKUP(BHRAF201920[[#This Row],[OrgID]],'Practice Panel'!$A$14:$F$129,4,FALSE)</f>
        <v>Barking</v>
      </c>
      <c r="AH1084" s="58" t="str">
        <f>VLOOKUP(BHRAF201920[[#This Row],[OrgID]],'Practice Panel'!$A$14:$F$129,6,FALSE)</f>
        <v>West One</v>
      </c>
    </row>
    <row r="1085" spans="1:34">
      <c r="A1085" s="1" t="s">
        <v>406</v>
      </c>
      <c r="B1085" s="57">
        <v>44287</v>
      </c>
      <c r="C1085" s="57">
        <v>44299</v>
      </c>
      <c r="D1085" s="1" t="s">
        <v>77</v>
      </c>
      <c r="E1085" s="58">
        <v>1980</v>
      </c>
      <c r="F1085" s="58">
        <v>7</v>
      </c>
      <c r="G1085" s="58">
        <v>6</v>
      </c>
      <c r="H1085" s="1">
        <v>1</v>
      </c>
      <c r="I1085" s="58">
        <v>0</v>
      </c>
      <c r="J1085" s="58">
        <v>0</v>
      </c>
      <c r="K1085" s="58">
        <v>0</v>
      </c>
      <c r="L1085" s="58">
        <v>0</v>
      </c>
      <c r="M1085" s="58">
        <v>0</v>
      </c>
      <c r="N1085" s="58">
        <v>0</v>
      </c>
      <c r="O1085" s="58">
        <v>0</v>
      </c>
      <c r="P1085" s="58">
        <v>0</v>
      </c>
      <c r="Q1085" s="58">
        <v>0</v>
      </c>
      <c r="R1085" s="58">
        <v>0</v>
      </c>
      <c r="S1085" s="58">
        <v>0</v>
      </c>
      <c r="T1085" s="58">
        <v>0</v>
      </c>
      <c r="U1085" s="58">
        <v>0</v>
      </c>
      <c r="V1085" s="58">
        <v>0</v>
      </c>
      <c r="W1085" s="58">
        <v>0</v>
      </c>
      <c r="X1085" s="58">
        <v>0</v>
      </c>
      <c r="Y1085" s="58">
        <v>0</v>
      </c>
      <c r="Z1085" s="58">
        <v>0</v>
      </c>
      <c r="AA1085" s="58">
        <v>0</v>
      </c>
      <c r="AB1085" s="58">
        <v>0</v>
      </c>
      <c r="AC1085" s="58">
        <v>6</v>
      </c>
      <c r="AD1085" s="58">
        <v>0</v>
      </c>
      <c r="AE1085" s="58">
        <v>0</v>
      </c>
      <c r="AF1085" s="58">
        <v>0</v>
      </c>
      <c r="AG1085" s="58" t="str">
        <f>VLOOKUP(BHRAF201920[[#This Row],[OrgID]],'Practice Panel'!$A$14:$F$129,4,FALSE)</f>
        <v>Barking</v>
      </c>
      <c r="AH1085" s="58" t="str">
        <f>VLOOKUP(BHRAF201920[[#This Row],[OrgID]],'Practice Panel'!$A$14:$F$129,6,FALSE)</f>
        <v>North</v>
      </c>
    </row>
    <row r="1086" spans="1:34">
      <c r="A1086" s="1" t="s">
        <v>406</v>
      </c>
      <c r="B1086" s="57">
        <v>44287</v>
      </c>
      <c r="C1086" s="57">
        <v>44299</v>
      </c>
      <c r="D1086" s="1" t="s">
        <v>72</v>
      </c>
      <c r="E1086" s="58">
        <v>2410</v>
      </c>
      <c r="F1086" s="58">
        <v>44</v>
      </c>
      <c r="G1086" s="58">
        <v>43</v>
      </c>
      <c r="H1086" s="1">
        <v>1</v>
      </c>
      <c r="I1086" s="58">
        <v>0</v>
      </c>
      <c r="J1086" s="58">
        <v>0</v>
      </c>
      <c r="K1086" s="58">
        <v>0</v>
      </c>
      <c r="L1086" s="58">
        <v>0</v>
      </c>
      <c r="M1086" s="58">
        <v>0</v>
      </c>
      <c r="N1086" s="58">
        <v>0</v>
      </c>
      <c r="O1086" s="58">
        <v>0</v>
      </c>
      <c r="P1086" s="58">
        <v>0</v>
      </c>
      <c r="Q1086" s="58">
        <v>0</v>
      </c>
      <c r="R1086" s="58">
        <v>0</v>
      </c>
      <c r="S1086" s="58">
        <v>0</v>
      </c>
      <c r="T1086" s="58">
        <v>0</v>
      </c>
      <c r="U1086" s="58">
        <v>0</v>
      </c>
      <c r="V1086" s="58">
        <v>0</v>
      </c>
      <c r="W1086" s="58">
        <v>0</v>
      </c>
      <c r="X1086" s="58">
        <v>0</v>
      </c>
      <c r="Y1086" s="58">
        <v>0</v>
      </c>
      <c r="Z1086" s="58">
        <v>0</v>
      </c>
      <c r="AA1086" s="58">
        <v>0</v>
      </c>
      <c r="AB1086" s="58">
        <v>0</v>
      </c>
      <c r="AC1086" s="58">
        <v>10</v>
      </c>
      <c r="AD1086" s="58">
        <v>0</v>
      </c>
      <c r="AE1086" s="58">
        <v>0</v>
      </c>
      <c r="AF1086" s="58">
        <v>0</v>
      </c>
      <c r="AG1086" s="58" t="str">
        <f>VLOOKUP(BHRAF201920[[#This Row],[OrgID]],'Practice Panel'!$A$14:$F$129,4,FALSE)</f>
        <v>Barking</v>
      </c>
      <c r="AH1086" s="58" t="str">
        <f>VLOOKUP(BHRAF201920[[#This Row],[OrgID]],'Practice Panel'!$A$14:$F$129,6,FALSE)</f>
        <v>West One</v>
      </c>
    </row>
    <row r="1087" spans="1:34">
      <c r="A1087" s="1" t="s">
        <v>406</v>
      </c>
      <c r="B1087" s="57">
        <v>44287</v>
      </c>
      <c r="C1087" s="57">
        <v>44299</v>
      </c>
      <c r="D1087" s="1" t="s">
        <v>352</v>
      </c>
      <c r="E1087" s="58">
        <v>1730</v>
      </c>
      <c r="F1087" s="58">
        <v>120</v>
      </c>
      <c r="G1087" s="58">
        <v>119</v>
      </c>
      <c r="H1087" s="1">
        <v>1</v>
      </c>
      <c r="I1087" s="58">
        <v>0</v>
      </c>
      <c r="J1087" s="58">
        <v>0</v>
      </c>
      <c r="K1087" s="58">
        <v>0</v>
      </c>
      <c r="L1087" s="58">
        <v>0</v>
      </c>
      <c r="M1087" s="58">
        <v>0</v>
      </c>
      <c r="N1087" s="58">
        <v>0</v>
      </c>
      <c r="O1087" s="58">
        <v>0</v>
      </c>
      <c r="P1087" s="58">
        <v>0</v>
      </c>
      <c r="Q1087" s="58">
        <v>0</v>
      </c>
      <c r="R1087" s="58">
        <v>0</v>
      </c>
      <c r="S1087" s="58">
        <v>0</v>
      </c>
      <c r="T1087" s="58">
        <v>0</v>
      </c>
      <c r="U1087" s="58">
        <v>0</v>
      </c>
      <c r="V1087" s="58">
        <v>0</v>
      </c>
      <c r="W1087" s="58">
        <v>0</v>
      </c>
      <c r="X1087" s="58">
        <v>0</v>
      </c>
      <c r="Y1087" s="58">
        <v>0</v>
      </c>
      <c r="Z1087" s="58">
        <v>0</v>
      </c>
      <c r="AA1087" s="58">
        <v>0</v>
      </c>
      <c r="AB1087" s="58">
        <v>0</v>
      </c>
      <c r="AC1087" s="58">
        <v>6</v>
      </c>
      <c r="AD1087" s="58">
        <v>0</v>
      </c>
      <c r="AE1087" s="58">
        <v>0</v>
      </c>
      <c r="AF1087" s="58">
        <v>0</v>
      </c>
      <c r="AG1087" s="58" t="str">
        <f>VLOOKUP(BHRAF201920[[#This Row],[OrgID]],'Practice Panel'!$A$14:$F$129,4,FALSE)</f>
        <v>Redbridge</v>
      </c>
      <c r="AH1087" s="58" t="str">
        <f>VLOOKUP(BHRAF201920[[#This Row],[OrgID]],'Practice Panel'!$A$14:$F$129,6,FALSE)</f>
        <v>Seven Kings</v>
      </c>
    </row>
    <row r="1088" spans="1:34">
      <c r="A1088" s="1" t="s">
        <v>406</v>
      </c>
      <c r="B1088" s="57">
        <v>44287</v>
      </c>
      <c r="C1088" s="57">
        <v>44299</v>
      </c>
      <c r="D1088" s="1" t="s">
        <v>372</v>
      </c>
      <c r="E1088" s="58">
        <v>2114</v>
      </c>
      <c r="F1088" s="58">
        <v>93</v>
      </c>
      <c r="G1088" s="58">
        <v>92</v>
      </c>
      <c r="H1088" s="1">
        <v>1</v>
      </c>
      <c r="I1088" s="58">
        <v>0</v>
      </c>
      <c r="J1088" s="58">
        <v>0</v>
      </c>
      <c r="K1088" s="58">
        <v>0</v>
      </c>
      <c r="L1088" s="58">
        <v>0</v>
      </c>
      <c r="M1088" s="58">
        <v>0</v>
      </c>
      <c r="N1088" s="58">
        <v>0</v>
      </c>
      <c r="O1088" s="58">
        <v>0</v>
      </c>
      <c r="P1088" s="58">
        <v>0</v>
      </c>
      <c r="Q1088" s="58">
        <v>0</v>
      </c>
      <c r="R1088" s="58">
        <v>0</v>
      </c>
      <c r="S1088" s="58">
        <v>0</v>
      </c>
      <c r="T1088" s="58">
        <v>0</v>
      </c>
      <c r="U1088" s="58">
        <v>0</v>
      </c>
      <c r="V1088" s="58">
        <v>0</v>
      </c>
      <c r="W1088" s="58">
        <v>0</v>
      </c>
      <c r="X1088" s="58">
        <v>0</v>
      </c>
      <c r="Y1088" s="58">
        <v>0</v>
      </c>
      <c r="Z1088" s="58">
        <v>0</v>
      </c>
      <c r="AA1088" s="58">
        <v>0</v>
      </c>
      <c r="AB1088" s="58">
        <v>0</v>
      </c>
      <c r="AC1088" s="58">
        <v>13</v>
      </c>
      <c r="AD1088" s="58">
        <v>0</v>
      </c>
      <c r="AE1088" s="58">
        <v>0</v>
      </c>
      <c r="AF1088" s="58">
        <v>0</v>
      </c>
      <c r="AG1088" s="58" t="str">
        <f>VLOOKUP(BHRAF201920[[#This Row],[OrgID]],'Practice Panel'!$A$14:$F$129,4,FALSE)</f>
        <v>Redbridge</v>
      </c>
      <c r="AH1088" s="58" t="str">
        <f>VLOOKUP(BHRAF201920[[#This Row],[OrgID]],'Practice Panel'!$A$14:$F$129,6,FALSE)</f>
        <v>Wanstead &amp; Woodford</v>
      </c>
    </row>
    <row r="1089" spans="1:34">
      <c r="A1089" s="1" t="s">
        <v>406</v>
      </c>
      <c r="B1089" s="57">
        <v>44287</v>
      </c>
      <c r="C1089" s="57">
        <v>44299</v>
      </c>
      <c r="D1089" s="1" t="s">
        <v>382</v>
      </c>
      <c r="E1089" s="58">
        <v>541</v>
      </c>
      <c r="F1089" s="58">
        <v>4</v>
      </c>
      <c r="G1089" s="58">
        <v>3</v>
      </c>
      <c r="H1089" s="1">
        <v>1</v>
      </c>
      <c r="I1089" s="58">
        <v>0</v>
      </c>
      <c r="J1089" s="58">
        <v>0</v>
      </c>
      <c r="K1089" s="58">
        <v>0</v>
      </c>
      <c r="L1089" s="58">
        <v>0</v>
      </c>
      <c r="M1089" s="58">
        <v>0</v>
      </c>
      <c r="N1089" s="58">
        <v>0</v>
      </c>
      <c r="O1089" s="58">
        <v>0</v>
      </c>
      <c r="P1089" s="58">
        <v>0</v>
      </c>
      <c r="Q1089" s="58">
        <v>0</v>
      </c>
      <c r="R1089" s="58">
        <v>0</v>
      </c>
      <c r="S1089" s="58">
        <v>0</v>
      </c>
      <c r="T1089" s="58">
        <v>0</v>
      </c>
      <c r="U1089" s="58">
        <v>0</v>
      </c>
      <c r="V1089" s="58">
        <v>0</v>
      </c>
      <c r="W1089" s="58">
        <v>0</v>
      </c>
      <c r="X1089" s="58">
        <v>0</v>
      </c>
      <c r="Y1089" s="58">
        <v>0</v>
      </c>
      <c r="Z1089" s="58">
        <v>0</v>
      </c>
      <c r="AA1089" s="58">
        <v>0</v>
      </c>
      <c r="AB1089" s="58">
        <v>0</v>
      </c>
      <c r="AC1089" s="58">
        <v>2</v>
      </c>
      <c r="AD1089" s="58">
        <v>0</v>
      </c>
      <c r="AE1089" s="58">
        <v>0</v>
      </c>
      <c r="AF1089" s="58">
        <v>0</v>
      </c>
      <c r="AG1089" s="58" t="str">
        <f>VLOOKUP(BHRAF201920[[#This Row],[OrgID]],'Practice Panel'!$A$14:$F$129,4,FALSE)</f>
        <v>Redbridge</v>
      </c>
      <c r="AH1089" s="58" t="str">
        <f>VLOOKUP(BHRAF201920[[#This Row],[OrgID]],'Practice Panel'!$A$14:$F$129,6,FALSE)</f>
        <v>Wanstead &amp; Woodford</v>
      </c>
    </row>
    <row r="1090" spans="1:34">
      <c r="A1090" s="1" t="s">
        <v>406</v>
      </c>
      <c r="B1090" s="57">
        <v>44287</v>
      </c>
      <c r="C1090" s="57">
        <v>44299</v>
      </c>
      <c r="D1090" s="1" t="s">
        <v>96</v>
      </c>
      <c r="E1090" s="58">
        <v>1478</v>
      </c>
      <c r="F1090" s="58">
        <v>109</v>
      </c>
      <c r="G1090" s="58">
        <v>106</v>
      </c>
      <c r="H1090" s="1">
        <v>3</v>
      </c>
      <c r="I1090" s="58">
        <v>1</v>
      </c>
      <c r="J1090" s="58">
        <v>0</v>
      </c>
      <c r="K1090" s="58">
        <v>0</v>
      </c>
      <c r="L1090" s="58">
        <v>0</v>
      </c>
      <c r="M1090" s="58">
        <v>0</v>
      </c>
      <c r="N1090" s="58">
        <v>0</v>
      </c>
      <c r="O1090" s="58">
        <v>0</v>
      </c>
      <c r="P1090" s="58">
        <v>0</v>
      </c>
      <c r="Q1090" s="58">
        <v>0</v>
      </c>
      <c r="R1090" s="58">
        <v>0</v>
      </c>
      <c r="S1090" s="58">
        <v>0</v>
      </c>
      <c r="T1090" s="58">
        <v>0</v>
      </c>
      <c r="U1090" s="58">
        <v>0</v>
      </c>
      <c r="V1090" s="58">
        <v>0</v>
      </c>
      <c r="W1090" s="58">
        <v>0</v>
      </c>
      <c r="X1090" s="58">
        <v>0</v>
      </c>
      <c r="Y1090" s="58">
        <v>0</v>
      </c>
      <c r="Z1090" s="58">
        <v>0</v>
      </c>
      <c r="AA1090" s="58">
        <v>0</v>
      </c>
      <c r="AB1090" s="58">
        <v>0</v>
      </c>
      <c r="AC1090" s="58">
        <v>7</v>
      </c>
      <c r="AD1090" s="58">
        <v>0</v>
      </c>
      <c r="AE1090" s="58">
        <v>0</v>
      </c>
      <c r="AF1090" s="58">
        <v>0</v>
      </c>
      <c r="AG1090" s="58" t="str">
        <f>VLOOKUP(BHRAF201920[[#This Row],[OrgID]],'Practice Panel'!$A$14:$F$129,4,FALSE)</f>
        <v>Barking</v>
      </c>
      <c r="AH1090" s="58" t="str">
        <f>VLOOKUP(BHRAF201920[[#This Row],[OrgID]],'Practice Panel'!$A$14:$F$129,6,FALSE)</f>
        <v>Central</v>
      </c>
    </row>
    <row r="1091" spans="1:34">
      <c r="A1091" s="1" t="s">
        <v>406</v>
      </c>
      <c r="B1091" s="57">
        <v>44287</v>
      </c>
      <c r="C1091" s="57">
        <v>44299</v>
      </c>
      <c r="D1091" s="1" t="s">
        <v>346</v>
      </c>
      <c r="E1091" s="58">
        <v>2559</v>
      </c>
      <c r="F1091" s="58">
        <v>36</v>
      </c>
      <c r="G1091" s="58">
        <v>34</v>
      </c>
      <c r="H1091" s="1">
        <v>2</v>
      </c>
      <c r="I1091" s="58">
        <v>2</v>
      </c>
      <c r="J1091" s="58">
        <v>0</v>
      </c>
      <c r="K1091" s="58">
        <v>0</v>
      </c>
      <c r="L1091" s="58">
        <v>0</v>
      </c>
      <c r="M1091" s="58">
        <v>0</v>
      </c>
      <c r="N1091" s="58">
        <v>0</v>
      </c>
      <c r="O1091" s="58">
        <v>0</v>
      </c>
      <c r="P1091" s="58">
        <v>0</v>
      </c>
      <c r="Q1091" s="58">
        <v>0</v>
      </c>
      <c r="R1091" s="58">
        <v>0</v>
      </c>
      <c r="S1091" s="58">
        <v>0</v>
      </c>
      <c r="T1091" s="58">
        <v>0</v>
      </c>
      <c r="U1091" s="58">
        <v>0</v>
      </c>
      <c r="V1091" s="58">
        <v>0</v>
      </c>
      <c r="W1091" s="58">
        <v>0</v>
      </c>
      <c r="X1091" s="58">
        <v>0</v>
      </c>
      <c r="Y1091" s="58">
        <v>0</v>
      </c>
      <c r="Z1091" s="58">
        <v>0</v>
      </c>
      <c r="AA1091" s="58">
        <v>0</v>
      </c>
      <c r="AB1091" s="58">
        <v>0</v>
      </c>
      <c r="AC1091" s="58">
        <v>27</v>
      </c>
      <c r="AD1091" s="58">
        <v>0</v>
      </c>
      <c r="AE1091" s="58">
        <v>0</v>
      </c>
      <c r="AF1091" s="58">
        <v>0</v>
      </c>
      <c r="AG1091" s="58" t="str">
        <f>VLOOKUP(BHRAF201920[[#This Row],[OrgID]],'Practice Panel'!$A$14:$F$129,4,FALSE)</f>
        <v>Redbridge</v>
      </c>
      <c r="AH1091" s="58" t="str">
        <f>VLOOKUP(BHRAF201920[[#This Row],[OrgID]],'Practice Panel'!$A$14:$F$129,6,FALSE)</f>
        <v>Fairlop</v>
      </c>
    </row>
    <row r="1092" spans="1:34">
      <c r="A1092" s="1" t="s">
        <v>406</v>
      </c>
      <c r="B1092" s="57">
        <v>44287</v>
      </c>
      <c r="C1092" s="57">
        <v>44299</v>
      </c>
      <c r="D1092" s="1" t="s">
        <v>57</v>
      </c>
      <c r="E1092" s="58">
        <v>2157</v>
      </c>
      <c r="F1092" s="58">
        <v>19</v>
      </c>
      <c r="G1092" s="58">
        <v>17</v>
      </c>
      <c r="H1092" s="1">
        <v>2</v>
      </c>
      <c r="I1092" s="58">
        <v>0</v>
      </c>
      <c r="J1092" s="58">
        <v>0</v>
      </c>
      <c r="K1092" s="58">
        <v>0</v>
      </c>
      <c r="L1092" s="58">
        <v>0</v>
      </c>
      <c r="M1092" s="58">
        <v>0</v>
      </c>
      <c r="N1092" s="58">
        <v>0</v>
      </c>
      <c r="O1092" s="58">
        <v>0</v>
      </c>
      <c r="P1092" s="58">
        <v>0</v>
      </c>
      <c r="Q1092" s="58">
        <v>0</v>
      </c>
      <c r="R1092" s="58">
        <v>0</v>
      </c>
      <c r="S1092" s="58">
        <v>0</v>
      </c>
      <c r="T1092" s="58">
        <v>0</v>
      </c>
      <c r="U1092" s="58">
        <v>0</v>
      </c>
      <c r="V1092" s="58">
        <v>0</v>
      </c>
      <c r="W1092" s="58">
        <v>0</v>
      </c>
      <c r="X1092" s="58">
        <v>0</v>
      </c>
      <c r="Y1092" s="58">
        <v>0</v>
      </c>
      <c r="Z1092" s="58">
        <v>0</v>
      </c>
      <c r="AA1092" s="58">
        <v>0</v>
      </c>
      <c r="AB1092" s="58">
        <v>0</v>
      </c>
      <c r="AC1092" s="58">
        <v>7</v>
      </c>
      <c r="AD1092" s="58">
        <v>0</v>
      </c>
      <c r="AE1092" s="58">
        <v>0</v>
      </c>
      <c r="AF1092" s="58">
        <v>0</v>
      </c>
      <c r="AG1092" s="58" t="str">
        <f>VLOOKUP(BHRAF201920[[#This Row],[OrgID]],'Practice Panel'!$A$14:$F$129,4,FALSE)</f>
        <v>Barking</v>
      </c>
      <c r="AH1092" s="58" t="str">
        <f>VLOOKUP(BHRAF201920[[#This Row],[OrgID]],'Practice Panel'!$A$14:$F$129,6,FALSE)</f>
        <v>East</v>
      </c>
    </row>
    <row r="1093" spans="1:34">
      <c r="A1093" s="1" t="s">
        <v>406</v>
      </c>
      <c r="B1093" s="57">
        <v>44256</v>
      </c>
      <c r="C1093" s="57">
        <v>44267</v>
      </c>
      <c r="D1093" s="1" t="s">
        <v>240</v>
      </c>
      <c r="E1093" s="58">
        <v>2380</v>
      </c>
      <c r="F1093" s="58">
        <v>91</v>
      </c>
      <c r="G1093" s="58">
        <v>90</v>
      </c>
      <c r="H1093" s="1">
        <v>1</v>
      </c>
      <c r="I1093" s="58">
        <v>1</v>
      </c>
      <c r="J1093" s="58">
        <v>0</v>
      </c>
      <c r="K1093" s="58">
        <v>0</v>
      </c>
      <c r="L1093" s="58">
        <v>0</v>
      </c>
      <c r="M1093" s="58">
        <v>0</v>
      </c>
      <c r="N1093" s="58">
        <v>0</v>
      </c>
      <c r="O1093" s="58">
        <v>0</v>
      </c>
      <c r="P1093" s="58">
        <v>0</v>
      </c>
      <c r="Q1093" s="58">
        <v>0</v>
      </c>
      <c r="R1093" s="58">
        <v>0</v>
      </c>
      <c r="S1093" s="58">
        <v>0</v>
      </c>
      <c r="T1093" s="58">
        <v>0</v>
      </c>
      <c r="U1093" s="58">
        <v>0</v>
      </c>
      <c r="V1093" s="58">
        <v>0</v>
      </c>
      <c r="W1093" s="58">
        <v>0</v>
      </c>
      <c r="X1093" s="58">
        <v>0</v>
      </c>
      <c r="Y1093" s="58">
        <v>0</v>
      </c>
      <c r="Z1093" s="58">
        <v>0</v>
      </c>
      <c r="AA1093" s="58">
        <v>0</v>
      </c>
      <c r="AB1093" s="58">
        <v>0</v>
      </c>
      <c r="AC1093" s="58">
        <v>7</v>
      </c>
      <c r="AD1093" s="58">
        <v>0</v>
      </c>
      <c r="AE1093" s="58">
        <v>0</v>
      </c>
      <c r="AF1093" s="58">
        <v>0</v>
      </c>
      <c r="AG1093" s="58" t="str">
        <f>VLOOKUP(BHRAF201920[[#This Row],[OrgID]],'Practice Panel'!$A$14:$F$129,4,FALSE)</f>
        <v>Havering</v>
      </c>
      <c r="AH1093" s="58" t="str">
        <f>VLOOKUP(BHRAF201920[[#This Row],[OrgID]],'Practice Panel'!$A$14:$F$129,6,FALSE)</f>
        <v>Havering Crest</v>
      </c>
    </row>
    <row r="1094" spans="1:34">
      <c r="A1094" s="1" t="s">
        <v>406</v>
      </c>
      <c r="B1094" s="57">
        <v>44256</v>
      </c>
      <c r="C1094" s="57">
        <v>44267</v>
      </c>
      <c r="D1094" s="1" t="s">
        <v>79</v>
      </c>
      <c r="E1094" s="58">
        <v>2713</v>
      </c>
      <c r="F1094" s="58">
        <v>19</v>
      </c>
      <c r="G1094" s="58">
        <v>18</v>
      </c>
      <c r="H1094" s="1">
        <v>1</v>
      </c>
      <c r="I1094" s="58">
        <v>0</v>
      </c>
      <c r="J1094" s="58">
        <v>0</v>
      </c>
      <c r="K1094" s="58">
        <v>0</v>
      </c>
      <c r="L1094" s="58">
        <v>0</v>
      </c>
      <c r="M1094" s="58">
        <v>0</v>
      </c>
      <c r="N1094" s="58">
        <v>0</v>
      </c>
      <c r="O1094" s="58">
        <v>0</v>
      </c>
      <c r="P1094" s="58">
        <v>0</v>
      </c>
      <c r="Q1094" s="58">
        <v>0</v>
      </c>
      <c r="R1094" s="58">
        <v>0</v>
      </c>
      <c r="S1094" s="58">
        <v>0</v>
      </c>
      <c r="T1094" s="58">
        <v>0</v>
      </c>
      <c r="U1094" s="58">
        <v>0</v>
      </c>
      <c r="V1094" s="58">
        <v>0</v>
      </c>
      <c r="W1094" s="58">
        <v>0</v>
      </c>
      <c r="X1094" s="58">
        <v>0</v>
      </c>
      <c r="Y1094" s="58">
        <v>0</v>
      </c>
      <c r="Z1094" s="58">
        <v>0</v>
      </c>
      <c r="AA1094" s="58">
        <v>0</v>
      </c>
      <c r="AB1094" s="58">
        <v>0</v>
      </c>
      <c r="AC1094" s="58">
        <v>16</v>
      </c>
      <c r="AD1094" s="58">
        <v>0</v>
      </c>
      <c r="AE1094" s="58">
        <v>0</v>
      </c>
      <c r="AF1094" s="58">
        <v>0</v>
      </c>
      <c r="AG1094" s="58" t="str">
        <f>VLOOKUP(BHRAF201920[[#This Row],[OrgID]],'Practice Panel'!$A$14:$F$129,4,FALSE)</f>
        <v>Barking</v>
      </c>
      <c r="AH1094" s="58" t="str">
        <f>VLOOKUP(BHRAF201920[[#This Row],[OrgID]],'Practice Panel'!$A$14:$F$129,6,FALSE)</f>
        <v>North</v>
      </c>
    </row>
    <row r="1095" spans="1:34">
      <c r="A1095" s="1" t="s">
        <v>406</v>
      </c>
      <c r="B1095" s="57">
        <v>44256</v>
      </c>
      <c r="C1095" s="57">
        <v>44267</v>
      </c>
      <c r="D1095" s="1" t="s">
        <v>72</v>
      </c>
      <c r="E1095" s="58">
        <v>2405</v>
      </c>
      <c r="F1095" s="58">
        <v>44</v>
      </c>
      <c r="G1095" s="58">
        <v>43</v>
      </c>
      <c r="H1095" s="1">
        <v>1</v>
      </c>
      <c r="I1095" s="58">
        <v>0</v>
      </c>
      <c r="J1095" s="58">
        <v>0</v>
      </c>
      <c r="K1095" s="58">
        <v>0</v>
      </c>
      <c r="L1095" s="58">
        <v>0</v>
      </c>
      <c r="M1095" s="58">
        <v>0</v>
      </c>
      <c r="N1095" s="58">
        <v>0</v>
      </c>
      <c r="O1095" s="58">
        <v>0</v>
      </c>
      <c r="P1095" s="58">
        <v>0</v>
      </c>
      <c r="Q1095" s="58">
        <v>0</v>
      </c>
      <c r="R1095" s="58">
        <v>0</v>
      </c>
      <c r="S1095" s="58">
        <v>0</v>
      </c>
      <c r="T1095" s="58">
        <v>0</v>
      </c>
      <c r="U1095" s="58">
        <v>0</v>
      </c>
      <c r="V1095" s="58">
        <v>0</v>
      </c>
      <c r="W1095" s="58">
        <v>0</v>
      </c>
      <c r="X1095" s="58">
        <v>0</v>
      </c>
      <c r="Y1095" s="58">
        <v>0</v>
      </c>
      <c r="Z1095" s="58">
        <v>0</v>
      </c>
      <c r="AA1095" s="58">
        <v>0</v>
      </c>
      <c r="AB1095" s="58">
        <v>0</v>
      </c>
      <c r="AC1095" s="58">
        <v>10</v>
      </c>
      <c r="AD1095" s="58">
        <v>0</v>
      </c>
      <c r="AE1095" s="58">
        <v>0</v>
      </c>
      <c r="AF1095" s="58">
        <v>0</v>
      </c>
      <c r="AG1095" s="58" t="str">
        <f>VLOOKUP(BHRAF201920[[#This Row],[OrgID]],'Practice Panel'!$A$14:$F$129,4,FALSE)</f>
        <v>Barking</v>
      </c>
      <c r="AH1095" s="58" t="str">
        <f>VLOOKUP(BHRAF201920[[#This Row],[OrgID]],'Practice Panel'!$A$14:$F$129,6,FALSE)</f>
        <v>West One</v>
      </c>
    </row>
    <row r="1096" spans="1:34">
      <c r="A1096" s="1" t="s">
        <v>406</v>
      </c>
      <c r="B1096" s="57">
        <v>44256</v>
      </c>
      <c r="C1096" s="57">
        <v>44267</v>
      </c>
      <c r="D1096" s="1" t="s">
        <v>57</v>
      </c>
      <c r="E1096" s="58">
        <v>2147</v>
      </c>
      <c r="F1096" s="58">
        <v>18</v>
      </c>
      <c r="G1096" s="58">
        <v>16</v>
      </c>
      <c r="H1096" s="1">
        <v>2</v>
      </c>
      <c r="I1096" s="58">
        <v>0</v>
      </c>
      <c r="J1096" s="58">
        <v>0</v>
      </c>
      <c r="K1096" s="58">
        <v>0</v>
      </c>
      <c r="L1096" s="58">
        <v>0</v>
      </c>
      <c r="M1096" s="58">
        <v>0</v>
      </c>
      <c r="N1096" s="58">
        <v>0</v>
      </c>
      <c r="O1096" s="58">
        <v>0</v>
      </c>
      <c r="P1096" s="58">
        <v>0</v>
      </c>
      <c r="Q1096" s="58">
        <v>0</v>
      </c>
      <c r="R1096" s="58">
        <v>0</v>
      </c>
      <c r="S1096" s="58">
        <v>0</v>
      </c>
      <c r="T1096" s="58">
        <v>0</v>
      </c>
      <c r="U1096" s="58">
        <v>0</v>
      </c>
      <c r="V1096" s="58">
        <v>0</v>
      </c>
      <c r="W1096" s="58">
        <v>0</v>
      </c>
      <c r="X1096" s="58">
        <v>0</v>
      </c>
      <c r="Y1096" s="58">
        <v>0</v>
      </c>
      <c r="Z1096" s="58">
        <v>0</v>
      </c>
      <c r="AA1096" s="58">
        <v>0</v>
      </c>
      <c r="AB1096" s="58">
        <v>0</v>
      </c>
      <c r="AC1096" s="58">
        <v>6</v>
      </c>
      <c r="AD1096" s="58">
        <v>0</v>
      </c>
      <c r="AE1096" s="58">
        <v>0</v>
      </c>
      <c r="AF1096" s="58">
        <v>0</v>
      </c>
      <c r="AG1096" s="58" t="str">
        <f>VLOOKUP(BHRAF201920[[#This Row],[OrgID]],'Practice Panel'!$A$14:$F$129,4,FALSE)</f>
        <v>Barking</v>
      </c>
      <c r="AH1096" s="58" t="str">
        <f>VLOOKUP(BHRAF201920[[#This Row],[OrgID]],'Practice Panel'!$A$14:$F$129,6,FALSE)</f>
        <v>East</v>
      </c>
    </row>
    <row r="1097" spans="1:34">
      <c r="A1097" s="1" t="s">
        <v>406</v>
      </c>
      <c r="B1097" s="57">
        <v>44256</v>
      </c>
      <c r="C1097" s="57">
        <v>44267</v>
      </c>
      <c r="D1097" s="1" t="s">
        <v>77</v>
      </c>
      <c r="E1097" s="58">
        <v>1965</v>
      </c>
      <c r="F1097" s="58">
        <v>7</v>
      </c>
      <c r="G1097" s="58">
        <v>6</v>
      </c>
      <c r="H1097" s="1">
        <v>1</v>
      </c>
      <c r="I1097" s="58">
        <v>0</v>
      </c>
      <c r="J1097" s="58">
        <v>0</v>
      </c>
      <c r="K1097" s="58">
        <v>0</v>
      </c>
      <c r="L1097" s="58">
        <v>0</v>
      </c>
      <c r="M1097" s="58">
        <v>0</v>
      </c>
      <c r="N1097" s="58">
        <v>0</v>
      </c>
      <c r="O1097" s="58">
        <v>0</v>
      </c>
      <c r="P1097" s="58">
        <v>0</v>
      </c>
      <c r="Q1097" s="58">
        <v>0</v>
      </c>
      <c r="R1097" s="58">
        <v>0</v>
      </c>
      <c r="S1097" s="58">
        <v>0</v>
      </c>
      <c r="T1097" s="58">
        <v>0</v>
      </c>
      <c r="U1097" s="58">
        <v>0</v>
      </c>
      <c r="V1097" s="58">
        <v>0</v>
      </c>
      <c r="W1097" s="58">
        <v>0</v>
      </c>
      <c r="X1097" s="58">
        <v>0</v>
      </c>
      <c r="Y1097" s="58">
        <v>0</v>
      </c>
      <c r="Z1097" s="58">
        <v>0</v>
      </c>
      <c r="AA1097" s="58">
        <v>0</v>
      </c>
      <c r="AB1097" s="58">
        <v>0</v>
      </c>
      <c r="AC1097" s="58">
        <v>3</v>
      </c>
      <c r="AD1097" s="58">
        <v>0</v>
      </c>
      <c r="AE1097" s="58">
        <v>0</v>
      </c>
      <c r="AF1097" s="58">
        <v>0</v>
      </c>
      <c r="AG1097" s="58" t="str">
        <f>VLOOKUP(BHRAF201920[[#This Row],[OrgID]],'Practice Panel'!$A$14:$F$129,4,FALSE)</f>
        <v>Barking</v>
      </c>
      <c r="AH1097" s="58" t="str">
        <f>VLOOKUP(BHRAF201920[[#This Row],[OrgID]],'Practice Panel'!$A$14:$F$129,6,FALSE)</f>
        <v>North</v>
      </c>
    </row>
    <row r="1098" spans="1:34">
      <c r="A1098" s="1" t="s">
        <v>406</v>
      </c>
      <c r="B1098" s="57">
        <v>44256</v>
      </c>
      <c r="C1098" s="57">
        <v>44267</v>
      </c>
      <c r="D1098" s="1" t="s">
        <v>60</v>
      </c>
      <c r="E1098" s="58">
        <v>5185</v>
      </c>
      <c r="F1098" s="58">
        <v>91</v>
      </c>
      <c r="G1098" s="58">
        <v>86</v>
      </c>
      <c r="H1098" s="1">
        <v>5</v>
      </c>
      <c r="I1098" s="58">
        <v>1</v>
      </c>
      <c r="J1098" s="58">
        <v>0</v>
      </c>
      <c r="K1098" s="58">
        <v>0</v>
      </c>
      <c r="L1098" s="58">
        <v>0</v>
      </c>
      <c r="M1098" s="58">
        <v>0</v>
      </c>
      <c r="N1098" s="58">
        <v>0</v>
      </c>
      <c r="O1098" s="58">
        <v>0</v>
      </c>
      <c r="P1098" s="58">
        <v>0</v>
      </c>
      <c r="Q1098" s="58">
        <v>0</v>
      </c>
      <c r="R1098" s="58">
        <v>0</v>
      </c>
      <c r="S1098" s="58">
        <v>0</v>
      </c>
      <c r="T1098" s="58">
        <v>0</v>
      </c>
      <c r="U1098" s="58">
        <v>0</v>
      </c>
      <c r="V1098" s="58">
        <v>0</v>
      </c>
      <c r="W1098" s="58">
        <v>0</v>
      </c>
      <c r="X1098" s="58">
        <v>0</v>
      </c>
      <c r="Y1098" s="58">
        <v>0</v>
      </c>
      <c r="Z1098" s="58">
        <v>0</v>
      </c>
      <c r="AA1098" s="58">
        <v>0</v>
      </c>
      <c r="AB1098" s="58">
        <v>0</v>
      </c>
      <c r="AC1098" s="58">
        <v>10</v>
      </c>
      <c r="AD1098" s="58">
        <v>0</v>
      </c>
      <c r="AE1098" s="58">
        <v>0</v>
      </c>
      <c r="AF1098" s="58">
        <v>0</v>
      </c>
      <c r="AG1098" s="58" t="str">
        <f>VLOOKUP(BHRAF201920[[#This Row],[OrgID]],'Practice Panel'!$A$14:$F$129,4,FALSE)</f>
        <v>Barking</v>
      </c>
      <c r="AH1098" s="58" t="str">
        <f>VLOOKUP(BHRAF201920[[#This Row],[OrgID]],'Practice Panel'!$A$14:$F$129,6,FALSE)</f>
        <v>West One</v>
      </c>
    </row>
    <row r="1099" spans="1:34">
      <c r="A1099" s="1" t="s">
        <v>406</v>
      </c>
      <c r="B1099" s="57">
        <v>44256</v>
      </c>
      <c r="C1099" s="57">
        <v>44267</v>
      </c>
      <c r="D1099" s="1" t="s">
        <v>352</v>
      </c>
      <c r="E1099" s="58">
        <v>1720</v>
      </c>
      <c r="F1099" s="58">
        <v>115</v>
      </c>
      <c r="G1099" s="58">
        <v>114</v>
      </c>
      <c r="H1099" s="1">
        <v>1</v>
      </c>
      <c r="I1099" s="58">
        <v>0</v>
      </c>
      <c r="J1099" s="58">
        <v>0</v>
      </c>
      <c r="K1099" s="58">
        <v>0</v>
      </c>
      <c r="L1099" s="58">
        <v>0</v>
      </c>
      <c r="M1099" s="58">
        <v>0</v>
      </c>
      <c r="N1099" s="58">
        <v>0</v>
      </c>
      <c r="O1099" s="58">
        <v>0</v>
      </c>
      <c r="P1099" s="58">
        <v>0</v>
      </c>
      <c r="Q1099" s="58">
        <v>0</v>
      </c>
      <c r="R1099" s="58">
        <v>0</v>
      </c>
      <c r="S1099" s="58">
        <v>0</v>
      </c>
      <c r="T1099" s="58">
        <v>0</v>
      </c>
      <c r="U1099" s="58">
        <v>0</v>
      </c>
      <c r="V1099" s="58">
        <v>0</v>
      </c>
      <c r="W1099" s="58">
        <v>0</v>
      </c>
      <c r="X1099" s="58">
        <v>0</v>
      </c>
      <c r="Y1099" s="58">
        <v>0</v>
      </c>
      <c r="Z1099" s="58">
        <v>0</v>
      </c>
      <c r="AA1099" s="58">
        <v>0</v>
      </c>
      <c r="AB1099" s="58">
        <v>0</v>
      </c>
      <c r="AC1099" s="58">
        <v>6</v>
      </c>
      <c r="AD1099" s="58">
        <v>0</v>
      </c>
      <c r="AE1099" s="58">
        <v>0</v>
      </c>
      <c r="AF1099" s="58">
        <v>0</v>
      </c>
      <c r="AG1099" s="58" t="str">
        <f>VLOOKUP(BHRAF201920[[#This Row],[OrgID]],'Practice Panel'!$A$14:$F$129,4,FALSE)</f>
        <v>Redbridge</v>
      </c>
      <c r="AH1099" s="58" t="str">
        <f>VLOOKUP(BHRAF201920[[#This Row],[OrgID]],'Practice Panel'!$A$14:$F$129,6,FALSE)</f>
        <v>Seven Kings</v>
      </c>
    </row>
    <row r="1100" spans="1:34">
      <c r="A1100" s="1" t="s">
        <v>406</v>
      </c>
      <c r="B1100" s="57">
        <v>44256</v>
      </c>
      <c r="C1100" s="57">
        <v>44267</v>
      </c>
      <c r="D1100" s="1" t="s">
        <v>372</v>
      </c>
      <c r="E1100" s="58">
        <v>2095</v>
      </c>
      <c r="F1100" s="58">
        <v>89</v>
      </c>
      <c r="G1100" s="58">
        <v>88</v>
      </c>
      <c r="H1100" s="1">
        <v>1</v>
      </c>
      <c r="I1100" s="58">
        <v>0</v>
      </c>
      <c r="J1100" s="58">
        <v>0</v>
      </c>
      <c r="K1100" s="58">
        <v>0</v>
      </c>
      <c r="L1100" s="58">
        <v>0</v>
      </c>
      <c r="M1100" s="58">
        <v>0</v>
      </c>
      <c r="N1100" s="58">
        <v>0</v>
      </c>
      <c r="O1100" s="58">
        <v>0</v>
      </c>
      <c r="P1100" s="58">
        <v>0</v>
      </c>
      <c r="Q1100" s="58">
        <v>0</v>
      </c>
      <c r="R1100" s="58">
        <v>0</v>
      </c>
      <c r="S1100" s="58">
        <v>0</v>
      </c>
      <c r="T1100" s="58">
        <v>0</v>
      </c>
      <c r="U1100" s="58">
        <v>0</v>
      </c>
      <c r="V1100" s="58">
        <v>0</v>
      </c>
      <c r="W1100" s="58">
        <v>0</v>
      </c>
      <c r="X1100" s="58">
        <v>0</v>
      </c>
      <c r="Y1100" s="58">
        <v>0</v>
      </c>
      <c r="Z1100" s="58">
        <v>0</v>
      </c>
      <c r="AA1100" s="58">
        <v>0</v>
      </c>
      <c r="AB1100" s="58">
        <v>0</v>
      </c>
      <c r="AC1100" s="58">
        <v>11</v>
      </c>
      <c r="AD1100" s="58">
        <v>0</v>
      </c>
      <c r="AE1100" s="58">
        <v>0</v>
      </c>
      <c r="AF1100" s="58">
        <v>0</v>
      </c>
      <c r="AG1100" s="58" t="str">
        <f>VLOOKUP(BHRAF201920[[#This Row],[OrgID]],'Practice Panel'!$A$14:$F$129,4,FALSE)</f>
        <v>Redbridge</v>
      </c>
      <c r="AH1100" s="58" t="str">
        <f>VLOOKUP(BHRAF201920[[#This Row],[OrgID]],'Practice Panel'!$A$14:$F$129,6,FALSE)</f>
        <v>Wanstead &amp; Woodford</v>
      </c>
    </row>
    <row r="1101" spans="1:34">
      <c r="A1101" s="1" t="s">
        <v>406</v>
      </c>
      <c r="B1101" s="57">
        <v>44256</v>
      </c>
      <c r="C1101" s="57">
        <v>44267</v>
      </c>
      <c r="D1101" s="1" t="s">
        <v>382</v>
      </c>
      <c r="E1101" s="58">
        <v>537</v>
      </c>
      <c r="F1101" s="58">
        <v>3</v>
      </c>
      <c r="G1101" s="58">
        <v>2</v>
      </c>
      <c r="H1101" s="1">
        <v>1</v>
      </c>
      <c r="I1101" s="58">
        <v>0</v>
      </c>
      <c r="J1101" s="58">
        <v>0</v>
      </c>
      <c r="K1101" s="58">
        <v>0</v>
      </c>
      <c r="L1101" s="58">
        <v>0</v>
      </c>
      <c r="M1101" s="58">
        <v>0</v>
      </c>
      <c r="N1101" s="58">
        <v>0</v>
      </c>
      <c r="O1101" s="58">
        <v>0</v>
      </c>
      <c r="P1101" s="58">
        <v>0</v>
      </c>
      <c r="Q1101" s="58">
        <v>0</v>
      </c>
      <c r="R1101" s="58">
        <v>0</v>
      </c>
      <c r="S1101" s="58">
        <v>0</v>
      </c>
      <c r="T1101" s="58">
        <v>0</v>
      </c>
      <c r="U1101" s="58">
        <v>0</v>
      </c>
      <c r="V1101" s="58">
        <v>0</v>
      </c>
      <c r="W1101" s="58">
        <v>0</v>
      </c>
      <c r="X1101" s="58">
        <v>0</v>
      </c>
      <c r="Y1101" s="58">
        <v>0</v>
      </c>
      <c r="Z1101" s="58">
        <v>0</v>
      </c>
      <c r="AA1101" s="58">
        <v>0</v>
      </c>
      <c r="AB1101" s="58">
        <v>0</v>
      </c>
      <c r="AC1101" s="58">
        <v>2</v>
      </c>
      <c r="AD1101" s="58">
        <v>0</v>
      </c>
      <c r="AE1101" s="58">
        <v>0</v>
      </c>
      <c r="AF1101" s="58">
        <v>0</v>
      </c>
      <c r="AG1101" s="58" t="str">
        <f>VLOOKUP(BHRAF201920[[#This Row],[OrgID]],'Practice Panel'!$A$14:$F$129,4,FALSE)</f>
        <v>Redbridge</v>
      </c>
      <c r="AH1101" s="58" t="str">
        <f>VLOOKUP(BHRAF201920[[#This Row],[OrgID]],'Practice Panel'!$A$14:$F$129,6,FALSE)</f>
        <v>Wanstead &amp; Woodford</v>
      </c>
    </row>
    <row r="1102" spans="1:34">
      <c r="A1102" s="1" t="s">
        <v>406</v>
      </c>
      <c r="B1102" s="57">
        <v>44256</v>
      </c>
      <c r="C1102" s="57">
        <v>44267</v>
      </c>
      <c r="D1102" s="1" t="s">
        <v>96</v>
      </c>
      <c r="E1102" s="58">
        <v>1472</v>
      </c>
      <c r="F1102" s="58">
        <v>108</v>
      </c>
      <c r="G1102" s="58">
        <v>105</v>
      </c>
      <c r="H1102" s="1">
        <v>3</v>
      </c>
      <c r="I1102" s="58">
        <v>1</v>
      </c>
      <c r="J1102" s="58">
        <v>0</v>
      </c>
      <c r="K1102" s="58">
        <v>0</v>
      </c>
      <c r="L1102" s="58">
        <v>0</v>
      </c>
      <c r="M1102" s="58">
        <v>0</v>
      </c>
      <c r="N1102" s="58">
        <v>0</v>
      </c>
      <c r="O1102" s="58">
        <v>0</v>
      </c>
      <c r="P1102" s="58">
        <v>0</v>
      </c>
      <c r="Q1102" s="58">
        <v>0</v>
      </c>
      <c r="R1102" s="58">
        <v>0</v>
      </c>
      <c r="S1102" s="58">
        <v>0</v>
      </c>
      <c r="T1102" s="58">
        <v>0</v>
      </c>
      <c r="U1102" s="58">
        <v>0</v>
      </c>
      <c r="V1102" s="58">
        <v>0</v>
      </c>
      <c r="W1102" s="58">
        <v>0</v>
      </c>
      <c r="X1102" s="58">
        <v>0</v>
      </c>
      <c r="Y1102" s="58">
        <v>0</v>
      </c>
      <c r="Z1102" s="58">
        <v>0</v>
      </c>
      <c r="AA1102" s="58">
        <v>0</v>
      </c>
      <c r="AB1102" s="58">
        <v>0</v>
      </c>
      <c r="AC1102" s="58">
        <v>5</v>
      </c>
      <c r="AD1102" s="58">
        <v>0</v>
      </c>
      <c r="AE1102" s="58">
        <v>0</v>
      </c>
      <c r="AF1102" s="58">
        <v>0</v>
      </c>
      <c r="AG1102" s="58" t="str">
        <f>VLOOKUP(BHRAF201920[[#This Row],[OrgID]],'Practice Panel'!$A$14:$F$129,4,FALSE)</f>
        <v>Barking</v>
      </c>
      <c r="AH1102" s="58" t="str">
        <f>VLOOKUP(BHRAF201920[[#This Row],[OrgID]],'Practice Panel'!$A$14:$F$129,6,FALSE)</f>
        <v>Central</v>
      </c>
    </row>
    <row r="1103" spans="1:34">
      <c r="A1103" s="1" t="s">
        <v>406</v>
      </c>
      <c r="B1103" s="57">
        <v>44256</v>
      </c>
      <c r="C1103" s="57">
        <v>44267</v>
      </c>
      <c r="D1103" s="1" t="s">
        <v>346</v>
      </c>
      <c r="E1103" s="58">
        <v>2552</v>
      </c>
      <c r="F1103" s="58">
        <v>32</v>
      </c>
      <c r="G1103" s="58">
        <v>30</v>
      </c>
      <c r="H1103" s="1">
        <v>2</v>
      </c>
      <c r="I1103" s="58">
        <v>2</v>
      </c>
      <c r="J1103" s="58">
        <v>0</v>
      </c>
      <c r="K1103" s="58">
        <v>0</v>
      </c>
      <c r="L1103" s="58">
        <v>0</v>
      </c>
      <c r="M1103" s="58">
        <v>0</v>
      </c>
      <c r="N1103" s="58">
        <v>0</v>
      </c>
      <c r="O1103" s="58">
        <v>0</v>
      </c>
      <c r="P1103" s="58">
        <v>0</v>
      </c>
      <c r="Q1103" s="58">
        <v>0</v>
      </c>
      <c r="R1103" s="58">
        <v>0</v>
      </c>
      <c r="S1103" s="58">
        <v>0</v>
      </c>
      <c r="T1103" s="58">
        <v>0</v>
      </c>
      <c r="U1103" s="58">
        <v>0</v>
      </c>
      <c r="V1103" s="58">
        <v>0</v>
      </c>
      <c r="W1103" s="58">
        <v>0</v>
      </c>
      <c r="X1103" s="58">
        <v>0</v>
      </c>
      <c r="Y1103" s="58">
        <v>0</v>
      </c>
      <c r="Z1103" s="58">
        <v>0</v>
      </c>
      <c r="AA1103" s="58">
        <v>0</v>
      </c>
      <c r="AB1103" s="58">
        <v>0</v>
      </c>
      <c r="AC1103" s="58">
        <v>23</v>
      </c>
      <c r="AD1103" s="58">
        <v>0</v>
      </c>
      <c r="AE1103" s="58">
        <v>0</v>
      </c>
      <c r="AF1103" s="58">
        <v>0</v>
      </c>
      <c r="AG1103" s="58" t="str">
        <f>VLOOKUP(BHRAF201920[[#This Row],[OrgID]],'Practice Panel'!$A$14:$F$129,4,FALSE)</f>
        <v>Redbridge</v>
      </c>
      <c r="AH1103" s="58" t="str">
        <f>VLOOKUP(BHRAF201920[[#This Row],[OrgID]],'Practice Panel'!$A$14:$F$129,6,FALSE)</f>
        <v>Fairlop</v>
      </c>
    </row>
    <row r="1104" spans="1:34">
      <c r="A1104" s="1" t="s">
        <v>406</v>
      </c>
      <c r="B1104" s="57">
        <v>44287</v>
      </c>
      <c r="C1104" s="57">
        <v>44299</v>
      </c>
      <c r="D1104" s="1" t="s">
        <v>274</v>
      </c>
      <c r="E1104" s="58">
        <v>1778</v>
      </c>
      <c r="F1104" s="58">
        <v>2</v>
      </c>
      <c r="G1104" s="58">
        <v>2</v>
      </c>
      <c r="H1104" s="1">
        <v>0</v>
      </c>
      <c r="I1104" s="58">
        <v>0</v>
      </c>
      <c r="J1104" s="58">
        <v>0</v>
      </c>
      <c r="K1104" s="58">
        <v>0</v>
      </c>
      <c r="L1104" s="58">
        <v>0</v>
      </c>
      <c r="M1104" s="58">
        <v>0</v>
      </c>
      <c r="N1104" s="58">
        <v>0</v>
      </c>
      <c r="O1104" s="58">
        <v>0</v>
      </c>
      <c r="P1104" s="58">
        <v>0</v>
      </c>
      <c r="Q1104" s="58">
        <v>0</v>
      </c>
      <c r="R1104" s="58">
        <v>0</v>
      </c>
      <c r="S1104" s="58">
        <v>0</v>
      </c>
      <c r="T1104" s="58">
        <v>0</v>
      </c>
      <c r="U1104" s="58">
        <v>0</v>
      </c>
      <c r="V1104" s="58">
        <v>0</v>
      </c>
      <c r="W1104" s="58">
        <v>0</v>
      </c>
      <c r="X1104" s="58">
        <v>0</v>
      </c>
      <c r="Y1104" s="58">
        <v>0</v>
      </c>
      <c r="Z1104" s="58">
        <v>0</v>
      </c>
      <c r="AA1104" s="58">
        <v>0</v>
      </c>
      <c r="AB1104" s="58">
        <v>0</v>
      </c>
      <c r="AC1104" s="58">
        <v>9</v>
      </c>
      <c r="AD1104" s="58">
        <v>0</v>
      </c>
      <c r="AE1104" s="58">
        <v>0</v>
      </c>
      <c r="AF1104" s="58">
        <v>0</v>
      </c>
      <c r="AG1104" s="58" t="str">
        <f>VLOOKUP(BHRAF201920[[#This Row],[OrgID]],'Practice Panel'!$A$14:$F$129,4,FALSE)</f>
        <v>Havering</v>
      </c>
      <c r="AH1104" s="58" t="str">
        <f>VLOOKUP(BHRAF201920[[#This Row],[OrgID]],'Practice Panel'!$A$14:$F$129,6,FALSE)</f>
        <v>Havering North</v>
      </c>
    </row>
    <row r="1105" spans="1:34">
      <c r="A1105" s="1" t="s">
        <v>406</v>
      </c>
      <c r="B1105" s="57">
        <v>44287</v>
      </c>
      <c r="C1105" s="57">
        <v>44299</v>
      </c>
      <c r="D1105" s="1" t="s">
        <v>310</v>
      </c>
      <c r="E1105" s="58">
        <v>1196</v>
      </c>
      <c r="F1105" s="58">
        <v>9</v>
      </c>
      <c r="G1105" s="58">
        <v>9</v>
      </c>
      <c r="H1105" s="1">
        <v>0</v>
      </c>
      <c r="I1105" s="58">
        <v>0</v>
      </c>
      <c r="J1105" s="58">
        <v>0</v>
      </c>
      <c r="K1105" s="58">
        <v>0</v>
      </c>
      <c r="L1105" s="58">
        <v>0</v>
      </c>
      <c r="M1105" s="58">
        <v>0</v>
      </c>
      <c r="N1105" s="58">
        <v>0</v>
      </c>
      <c r="O1105" s="58">
        <v>0</v>
      </c>
      <c r="P1105" s="58">
        <v>0</v>
      </c>
      <c r="Q1105" s="58">
        <v>0</v>
      </c>
      <c r="R1105" s="58">
        <v>0</v>
      </c>
      <c r="S1105" s="58">
        <v>0</v>
      </c>
      <c r="T1105" s="58">
        <v>0</v>
      </c>
      <c r="U1105" s="58">
        <v>0</v>
      </c>
      <c r="V1105" s="58">
        <v>0</v>
      </c>
      <c r="W1105" s="58">
        <v>0</v>
      </c>
      <c r="X1105" s="58">
        <v>0</v>
      </c>
      <c r="Y1105" s="58">
        <v>0</v>
      </c>
      <c r="Z1105" s="58">
        <v>0</v>
      </c>
      <c r="AA1105" s="58">
        <v>0</v>
      </c>
      <c r="AB1105" s="58">
        <v>0</v>
      </c>
      <c r="AC1105" s="58">
        <v>14</v>
      </c>
      <c r="AD1105" s="58">
        <v>0</v>
      </c>
      <c r="AE1105" s="58">
        <v>0</v>
      </c>
      <c r="AF1105" s="58">
        <v>0</v>
      </c>
      <c r="AG1105" s="58" t="str">
        <f>VLOOKUP(BHRAF201920[[#This Row],[OrgID]],'Practice Panel'!$A$14:$F$129,4,FALSE)</f>
        <v>Havering</v>
      </c>
      <c r="AH1105" s="58" t="str">
        <f>VLOOKUP(BHRAF201920[[#This Row],[OrgID]],'Practice Panel'!$A$14:$F$129,6,FALSE)</f>
        <v>Havering South</v>
      </c>
    </row>
    <row r="1106" spans="1:34">
      <c r="A1106" s="1" t="s">
        <v>406</v>
      </c>
      <c r="B1106" s="57">
        <v>44287</v>
      </c>
      <c r="C1106" s="57">
        <v>44299</v>
      </c>
      <c r="D1106" s="1" t="s">
        <v>40</v>
      </c>
      <c r="E1106" s="58">
        <v>1430</v>
      </c>
      <c r="F1106" s="58">
        <v>28</v>
      </c>
      <c r="G1106" s="58">
        <v>28</v>
      </c>
      <c r="H1106" s="1">
        <v>0</v>
      </c>
      <c r="I1106" s="58">
        <v>0</v>
      </c>
      <c r="J1106" s="58">
        <v>0</v>
      </c>
      <c r="K1106" s="58">
        <v>0</v>
      </c>
      <c r="L1106" s="58">
        <v>0</v>
      </c>
      <c r="M1106" s="58">
        <v>0</v>
      </c>
      <c r="N1106" s="58">
        <v>0</v>
      </c>
      <c r="O1106" s="58">
        <v>0</v>
      </c>
      <c r="P1106" s="58">
        <v>0</v>
      </c>
      <c r="Q1106" s="58">
        <v>0</v>
      </c>
      <c r="R1106" s="58">
        <v>0</v>
      </c>
      <c r="S1106" s="58">
        <v>0</v>
      </c>
      <c r="T1106" s="58">
        <v>0</v>
      </c>
      <c r="U1106" s="58">
        <v>0</v>
      </c>
      <c r="V1106" s="58">
        <v>0</v>
      </c>
      <c r="W1106" s="58">
        <v>0</v>
      </c>
      <c r="X1106" s="58">
        <v>0</v>
      </c>
      <c r="Y1106" s="58">
        <v>0</v>
      </c>
      <c r="Z1106" s="58">
        <v>0</v>
      </c>
      <c r="AA1106" s="58">
        <v>0</v>
      </c>
      <c r="AB1106" s="58">
        <v>0</v>
      </c>
      <c r="AC1106" s="58">
        <v>7</v>
      </c>
      <c r="AD1106" s="58">
        <v>0</v>
      </c>
      <c r="AE1106" s="58">
        <v>0</v>
      </c>
      <c r="AF1106" s="58">
        <v>0</v>
      </c>
      <c r="AG1106" s="58" t="str">
        <f>VLOOKUP(BHRAF201920[[#This Row],[OrgID]],'Practice Panel'!$A$14:$F$129,4,FALSE)</f>
        <v>Barking</v>
      </c>
      <c r="AH1106" s="58" t="str">
        <f>VLOOKUP(BHRAF201920[[#This Row],[OrgID]],'Practice Panel'!$A$14:$F$129,6,FALSE)</f>
        <v>East One</v>
      </c>
    </row>
    <row r="1107" spans="1:34">
      <c r="A1107" s="1" t="s">
        <v>406</v>
      </c>
      <c r="B1107" s="57">
        <v>44287</v>
      </c>
      <c r="C1107" s="57">
        <v>44299</v>
      </c>
      <c r="D1107" s="1" t="s">
        <v>260</v>
      </c>
      <c r="E1107" s="58">
        <v>1060</v>
      </c>
      <c r="F1107" s="58">
        <v>34</v>
      </c>
      <c r="G1107" s="58">
        <v>34</v>
      </c>
      <c r="H1107" s="1">
        <v>0</v>
      </c>
      <c r="I1107" s="58">
        <v>0</v>
      </c>
      <c r="J1107" s="58">
        <v>0</v>
      </c>
      <c r="K1107" s="58">
        <v>0</v>
      </c>
      <c r="L1107" s="58">
        <v>0</v>
      </c>
      <c r="M1107" s="58">
        <v>0</v>
      </c>
      <c r="N1107" s="58">
        <v>0</v>
      </c>
      <c r="O1107" s="58">
        <v>0</v>
      </c>
      <c r="P1107" s="58">
        <v>0</v>
      </c>
      <c r="Q1107" s="58">
        <v>0</v>
      </c>
      <c r="R1107" s="58">
        <v>0</v>
      </c>
      <c r="S1107" s="58">
        <v>0</v>
      </c>
      <c r="T1107" s="58">
        <v>0</v>
      </c>
      <c r="U1107" s="58">
        <v>0</v>
      </c>
      <c r="V1107" s="58">
        <v>0</v>
      </c>
      <c r="W1107" s="58">
        <v>0</v>
      </c>
      <c r="X1107" s="58">
        <v>0</v>
      </c>
      <c r="Y1107" s="58">
        <v>0</v>
      </c>
      <c r="Z1107" s="58">
        <v>0</v>
      </c>
      <c r="AA1107" s="58">
        <v>0</v>
      </c>
      <c r="AB1107" s="58">
        <v>0</v>
      </c>
      <c r="AC1107" s="58">
        <v>4</v>
      </c>
      <c r="AD1107" s="58">
        <v>0</v>
      </c>
      <c r="AE1107" s="58">
        <v>0</v>
      </c>
      <c r="AF1107" s="58">
        <v>0</v>
      </c>
      <c r="AG1107" s="58" t="str">
        <f>VLOOKUP(BHRAF201920[[#This Row],[OrgID]],'Practice Panel'!$A$14:$F$129,4,FALSE)</f>
        <v>Havering</v>
      </c>
      <c r="AH1107" s="58" t="str">
        <f>VLOOKUP(BHRAF201920[[#This Row],[OrgID]],'Practice Panel'!$A$14:$F$129,6,FALSE)</f>
        <v>Havering North</v>
      </c>
    </row>
    <row r="1108" spans="1:34">
      <c r="A1108" s="1" t="s">
        <v>406</v>
      </c>
      <c r="B1108" s="57">
        <v>44287</v>
      </c>
      <c r="C1108" s="57">
        <v>44299</v>
      </c>
      <c r="D1108" s="1" t="s">
        <v>302</v>
      </c>
      <c r="E1108" s="58">
        <v>2293</v>
      </c>
      <c r="F1108" s="58">
        <v>25</v>
      </c>
      <c r="G1108" s="58">
        <v>25</v>
      </c>
      <c r="H1108" s="1">
        <v>0</v>
      </c>
      <c r="I1108" s="58">
        <v>0</v>
      </c>
      <c r="J1108" s="58">
        <v>0</v>
      </c>
      <c r="K1108" s="58">
        <v>0</v>
      </c>
      <c r="L1108" s="58">
        <v>0</v>
      </c>
      <c r="M1108" s="58">
        <v>0</v>
      </c>
      <c r="N1108" s="58">
        <v>0</v>
      </c>
      <c r="O1108" s="58">
        <v>0</v>
      </c>
      <c r="P1108" s="58">
        <v>0</v>
      </c>
      <c r="Q1108" s="58">
        <v>0</v>
      </c>
      <c r="R1108" s="58">
        <v>0</v>
      </c>
      <c r="S1108" s="58">
        <v>0</v>
      </c>
      <c r="T1108" s="58">
        <v>0</v>
      </c>
      <c r="U1108" s="58">
        <v>0</v>
      </c>
      <c r="V1108" s="58">
        <v>0</v>
      </c>
      <c r="W1108" s="58">
        <v>0</v>
      </c>
      <c r="X1108" s="58">
        <v>0</v>
      </c>
      <c r="Y1108" s="58">
        <v>0</v>
      </c>
      <c r="Z1108" s="58">
        <v>0</v>
      </c>
      <c r="AA1108" s="58">
        <v>0</v>
      </c>
      <c r="AB1108" s="58">
        <v>0</v>
      </c>
      <c r="AC1108" s="58">
        <v>9</v>
      </c>
      <c r="AD1108" s="58">
        <v>0</v>
      </c>
      <c r="AE1108" s="58">
        <v>0</v>
      </c>
      <c r="AF1108" s="58">
        <v>0</v>
      </c>
      <c r="AG1108" s="58" t="str">
        <f>VLOOKUP(BHRAF201920[[#This Row],[OrgID]],'Practice Panel'!$A$14:$F$129,4,FALSE)</f>
        <v>Havering</v>
      </c>
      <c r="AH1108" s="58" t="str">
        <f>VLOOKUP(BHRAF201920[[#This Row],[OrgID]],'Practice Panel'!$A$14:$F$129,6,FALSE)</f>
        <v>Havering South</v>
      </c>
    </row>
    <row r="1109" spans="1:34">
      <c r="A1109" s="1" t="s">
        <v>406</v>
      </c>
      <c r="B1109" s="57">
        <v>44287</v>
      </c>
      <c r="C1109" s="57">
        <v>44299</v>
      </c>
      <c r="D1109" s="1" t="s">
        <v>75</v>
      </c>
      <c r="E1109" s="58">
        <v>5738</v>
      </c>
      <c r="F1109" s="58">
        <v>35</v>
      </c>
      <c r="G1109" s="58">
        <v>35</v>
      </c>
      <c r="H1109" s="1">
        <v>0</v>
      </c>
      <c r="I1109" s="58">
        <v>0</v>
      </c>
      <c r="J1109" s="58">
        <v>0</v>
      </c>
      <c r="K1109" s="58">
        <v>0</v>
      </c>
      <c r="L1109" s="58">
        <v>0</v>
      </c>
      <c r="M1109" s="58">
        <v>0</v>
      </c>
      <c r="N1109" s="58">
        <v>0</v>
      </c>
      <c r="O1109" s="58">
        <v>0</v>
      </c>
      <c r="P1109" s="58">
        <v>0</v>
      </c>
      <c r="Q1109" s="58">
        <v>0</v>
      </c>
      <c r="R1109" s="58">
        <v>0</v>
      </c>
      <c r="S1109" s="58">
        <v>0</v>
      </c>
      <c r="T1109" s="58">
        <v>0</v>
      </c>
      <c r="U1109" s="58">
        <v>0</v>
      </c>
      <c r="V1109" s="58">
        <v>0</v>
      </c>
      <c r="W1109" s="58">
        <v>0</v>
      </c>
      <c r="X1109" s="58">
        <v>0</v>
      </c>
      <c r="Y1109" s="58">
        <v>0</v>
      </c>
      <c r="Z1109" s="58">
        <v>0</v>
      </c>
      <c r="AA1109" s="58">
        <v>0</v>
      </c>
      <c r="AB1109" s="58">
        <v>0</v>
      </c>
      <c r="AC1109" s="58">
        <v>8</v>
      </c>
      <c r="AD1109" s="58">
        <v>0</v>
      </c>
      <c r="AE1109" s="58">
        <v>0</v>
      </c>
      <c r="AF1109" s="58">
        <v>0</v>
      </c>
      <c r="AG1109" s="58" t="str">
        <f>VLOOKUP(BHRAF201920[[#This Row],[OrgID]],'Practice Panel'!$A$14:$F$129,4,FALSE)</f>
        <v>Barking</v>
      </c>
      <c r="AH1109" s="58" t="str">
        <f>VLOOKUP(BHRAF201920[[#This Row],[OrgID]],'Practice Panel'!$A$14:$F$129,6,FALSE)</f>
        <v>North</v>
      </c>
    </row>
    <row r="1110" spans="1:34">
      <c r="A1110" s="1" t="s">
        <v>406</v>
      </c>
      <c r="B1110" s="57">
        <v>44287</v>
      </c>
      <c r="C1110" s="57">
        <v>44299</v>
      </c>
      <c r="D1110" s="1" t="s">
        <v>38</v>
      </c>
      <c r="E1110" s="58">
        <v>2932</v>
      </c>
      <c r="F1110" s="58">
        <v>49</v>
      </c>
      <c r="G1110" s="58">
        <v>49</v>
      </c>
      <c r="H1110" s="1">
        <v>0</v>
      </c>
      <c r="I1110" s="58">
        <v>0</v>
      </c>
      <c r="J1110" s="58">
        <v>0</v>
      </c>
      <c r="K1110" s="58">
        <v>0</v>
      </c>
      <c r="L1110" s="58">
        <v>0</v>
      </c>
      <c r="M1110" s="58">
        <v>0</v>
      </c>
      <c r="N1110" s="58">
        <v>0</v>
      </c>
      <c r="O1110" s="58">
        <v>0</v>
      </c>
      <c r="P1110" s="58">
        <v>0</v>
      </c>
      <c r="Q1110" s="58">
        <v>0</v>
      </c>
      <c r="R1110" s="58">
        <v>0</v>
      </c>
      <c r="S1110" s="58">
        <v>0</v>
      </c>
      <c r="T1110" s="58">
        <v>0</v>
      </c>
      <c r="U1110" s="58">
        <v>0</v>
      </c>
      <c r="V1110" s="58">
        <v>0</v>
      </c>
      <c r="W1110" s="58">
        <v>0</v>
      </c>
      <c r="X1110" s="58">
        <v>0</v>
      </c>
      <c r="Y1110" s="58">
        <v>0</v>
      </c>
      <c r="Z1110" s="58">
        <v>0</v>
      </c>
      <c r="AA1110" s="58">
        <v>0</v>
      </c>
      <c r="AB1110" s="58">
        <v>0</v>
      </c>
      <c r="AC1110" s="58">
        <v>14</v>
      </c>
      <c r="AD1110" s="58">
        <v>0</v>
      </c>
      <c r="AE1110" s="58">
        <v>0</v>
      </c>
      <c r="AF1110" s="58">
        <v>0</v>
      </c>
      <c r="AG1110" s="58" t="str">
        <f>VLOOKUP(BHRAF201920[[#This Row],[OrgID]],'Practice Panel'!$A$14:$F$129,4,FALSE)</f>
        <v>Barking</v>
      </c>
      <c r="AH1110" s="58" t="str">
        <f>VLOOKUP(BHRAF201920[[#This Row],[OrgID]],'Practice Panel'!$A$14:$F$129,6,FALSE)</f>
        <v>East One</v>
      </c>
    </row>
    <row r="1111" spans="1:34">
      <c r="A1111" s="1" t="s">
        <v>406</v>
      </c>
      <c r="B1111" s="57">
        <v>44287</v>
      </c>
      <c r="C1111" s="57">
        <v>44299</v>
      </c>
      <c r="D1111" s="1" t="s">
        <v>89</v>
      </c>
      <c r="E1111" s="58">
        <v>3824</v>
      </c>
      <c r="F1111" s="58">
        <v>9</v>
      </c>
      <c r="G1111" s="58">
        <v>9</v>
      </c>
      <c r="H1111" s="1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8">
        <v>0</v>
      </c>
      <c r="Z1111" s="58">
        <v>0</v>
      </c>
      <c r="AA1111" s="58">
        <v>0</v>
      </c>
      <c r="AB1111" s="58">
        <v>0</v>
      </c>
      <c r="AC1111" s="58">
        <v>1</v>
      </c>
      <c r="AD1111" s="58">
        <v>0</v>
      </c>
      <c r="AE1111" s="58">
        <v>0</v>
      </c>
      <c r="AF1111" s="58">
        <v>0</v>
      </c>
      <c r="AG1111" s="58" t="str">
        <f>VLOOKUP(BHRAF201920[[#This Row],[OrgID]],'Practice Panel'!$A$14:$F$129,4,FALSE)</f>
        <v>Barking</v>
      </c>
      <c r="AH1111" s="58" t="str">
        <f>VLOOKUP(BHRAF201920[[#This Row],[OrgID]],'Practice Panel'!$A$14:$F$129,6,FALSE)</f>
        <v>North</v>
      </c>
    </row>
    <row r="1112" spans="1:34">
      <c r="A1112" s="1" t="s">
        <v>406</v>
      </c>
      <c r="B1112" s="57">
        <v>44287</v>
      </c>
      <c r="C1112" s="57">
        <v>44299</v>
      </c>
      <c r="D1112" s="1" t="s">
        <v>48</v>
      </c>
      <c r="E1112" s="58">
        <v>2122</v>
      </c>
      <c r="F1112" s="58">
        <v>2</v>
      </c>
      <c r="G1112" s="58">
        <v>2</v>
      </c>
      <c r="H1112" s="1">
        <v>0</v>
      </c>
      <c r="I1112" s="58">
        <v>0</v>
      </c>
      <c r="J1112" s="58">
        <v>0</v>
      </c>
      <c r="K1112" s="58">
        <v>0</v>
      </c>
      <c r="L1112" s="58">
        <v>0</v>
      </c>
      <c r="M1112" s="58">
        <v>0</v>
      </c>
      <c r="N1112" s="58">
        <v>0</v>
      </c>
      <c r="O1112" s="58">
        <v>0</v>
      </c>
      <c r="P1112" s="58">
        <v>0</v>
      </c>
      <c r="Q1112" s="58">
        <v>0</v>
      </c>
      <c r="R1112" s="58">
        <v>0</v>
      </c>
      <c r="S1112" s="58">
        <v>0</v>
      </c>
      <c r="T1112" s="58">
        <v>0</v>
      </c>
      <c r="U1112" s="58">
        <v>0</v>
      </c>
      <c r="V1112" s="58">
        <v>0</v>
      </c>
      <c r="W1112" s="58">
        <v>0</v>
      </c>
      <c r="X1112" s="58">
        <v>0</v>
      </c>
      <c r="Y1112" s="58">
        <v>0</v>
      </c>
      <c r="Z1112" s="58">
        <v>0</v>
      </c>
      <c r="AA1112" s="58">
        <v>0</v>
      </c>
      <c r="AB1112" s="58">
        <v>0</v>
      </c>
      <c r="AC1112" s="58">
        <v>2</v>
      </c>
      <c r="AD1112" s="58">
        <v>0</v>
      </c>
      <c r="AE1112" s="58">
        <v>0</v>
      </c>
      <c r="AF1112" s="58">
        <v>0</v>
      </c>
      <c r="AG1112" s="58" t="str">
        <f>VLOOKUP(BHRAF201920[[#This Row],[OrgID]],'Practice Panel'!$A$14:$F$129,4,FALSE)</f>
        <v>Barking</v>
      </c>
      <c r="AH1112" s="58" t="str">
        <f>VLOOKUP(BHRAF201920[[#This Row],[OrgID]],'Practice Panel'!$A$14:$F$129,6,FALSE)</f>
        <v>New West</v>
      </c>
    </row>
    <row r="1113" spans="1:34">
      <c r="A1113" s="1" t="s">
        <v>406</v>
      </c>
      <c r="B1113" s="57">
        <v>44287</v>
      </c>
      <c r="C1113" s="57">
        <v>44299</v>
      </c>
      <c r="D1113" s="1" t="s">
        <v>340</v>
      </c>
      <c r="E1113" s="58">
        <v>1147</v>
      </c>
      <c r="F1113" s="58">
        <v>22</v>
      </c>
      <c r="G1113" s="58">
        <v>22</v>
      </c>
      <c r="H1113" s="1">
        <v>0</v>
      </c>
      <c r="I1113" s="58">
        <v>0</v>
      </c>
      <c r="J1113" s="58">
        <v>0</v>
      </c>
      <c r="K1113" s="58">
        <v>0</v>
      </c>
      <c r="L1113" s="58">
        <v>0</v>
      </c>
      <c r="M1113" s="58">
        <v>0</v>
      </c>
      <c r="N1113" s="58">
        <v>0</v>
      </c>
      <c r="O1113" s="58">
        <v>0</v>
      </c>
      <c r="P1113" s="58">
        <v>0</v>
      </c>
      <c r="Q1113" s="58">
        <v>0</v>
      </c>
      <c r="R1113" s="58">
        <v>0</v>
      </c>
      <c r="S1113" s="58">
        <v>0</v>
      </c>
      <c r="T1113" s="58">
        <v>0</v>
      </c>
      <c r="U1113" s="58">
        <v>0</v>
      </c>
      <c r="V1113" s="58">
        <v>0</v>
      </c>
      <c r="W1113" s="58">
        <v>0</v>
      </c>
      <c r="X1113" s="58">
        <v>0</v>
      </c>
      <c r="Y1113" s="58">
        <v>0</v>
      </c>
      <c r="Z1113" s="58">
        <v>0</v>
      </c>
      <c r="AA1113" s="58">
        <v>0</v>
      </c>
      <c r="AB1113" s="58">
        <v>0</v>
      </c>
      <c r="AC1113" s="58">
        <v>2</v>
      </c>
      <c r="AD1113" s="58">
        <v>0</v>
      </c>
      <c r="AE1113" s="58">
        <v>0</v>
      </c>
      <c r="AF1113" s="58">
        <v>0</v>
      </c>
      <c r="AG1113" s="58" t="str">
        <f>VLOOKUP(BHRAF201920[[#This Row],[OrgID]],'Practice Panel'!$A$14:$F$129,4,FALSE)</f>
        <v>Redbridge</v>
      </c>
      <c r="AH1113" s="58" t="str">
        <f>VLOOKUP(BHRAF201920[[#This Row],[OrgID]],'Practice Panel'!$A$14:$F$129,6,FALSE)</f>
        <v>Fairlop</v>
      </c>
    </row>
    <row r="1114" spans="1:34">
      <c r="A1114" s="1" t="s">
        <v>406</v>
      </c>
      <c r="B1114" s="57">
        <v>44287</v>
      </c>
      <c r="C1114" s="57">
        <v>44299</v>
      </c>
      <c r="D1114" s="1" t="s">
        <v>338</v>
      </c>
      <c r="E1114" s="58">
        <v>1022</v>
      </c>
      <c r="F1114" s="58">
        <v>15</v>
      </c>
      <c r="G1114" s="58">
        <v>15</v>
      </c>
      <c r="H1114" s="1">
        <v>0</v>
      </c>
      <c r="I1114" s="58">
        <v>0</v>
      </c>
      <c r="J1114" s="58">
        <v>0</v>
      </c>
      <c r="K1114" s="58">
        <v>0</v>
      </c>
      <c r="L1114" s="58">
        <v>0</v>
      </c>
      <c r="M1114" s="58">
        <v>0</v>
      </c>
      <c r="N1114" s="58">
        <v>0</v>
      </c>
      <c r="O1114" s="58">
        <v>0</v>
      </c>
      <c r="P1114" s="58">
        <v>0</v>
      </c>
      <c r="Q1114" s="58">
        <v>0</v>
      </c>
      <c r="R1114" s="58">
        <v>0</v>
      </c>
      <c r="S1114" s="58">
        <v>0</v>
      </c>
      <c r="T1114" s="58">
        <v>0</v>
      </c>
      <c r="U1114" s="58">
        <v>0</v>
      </c>
      <c r="V1114" s="58">
        <v>0</v>
      </c>
      <c r="W1114" s="58">
        <v>0</v>
      </c>
      <c r="X1114" s="58">
        <v>0</v>
      </c>
      <c r="Y1114" s="58">
        <v>0</v>
      </c>
      <c r="Z1114" s="58">
        <v>0</v>
      </c>
      <c r="AA1114" s="58">
        <v>0</v>
      </c>
      <c r="AB1114" s="58">
        <v>0</v>
      </c>
      <c r="AC1114" s="58">
        <v>5</v>
      </c>
      <c r="AD1114" s="58">
        <v>0</v>
      </c>
      <c r="AE1114" s="58">
        <v>0</v>
      </c>
      <c r="AF1114" s="58">
        <v>0</v>
      </c>
      <c r="AG1114" s="58" t="str">
        <f>VLOOKUP(BHRAF201920[[#This Row],[OrgID]],'Practice Panel'!$A$14:$F$129,4,FALSE)</f>
        <v>Redbridge</v>
      </c>
      <c r="AH1114" s="58" t="str">
        <f>VLOOKUP(BHRAF201920[[#This Row],[OrgID]],'Practice Panel'!$A$14:$F$129,6,FALSE)</f>
        <v>Fairlop</v>
      </c>
    </row>
    <row r="1115" spans="1:34">
      <c r="A1115" s="1" t="s">
        <v>406</v>
      </c>
      <c r="B1115" s="57">
        <v>44287</v>
      </c>
      <c r="C1115" s="57">
        <v>44299</v>
      </c>
      <c r="D1115" s="1" t="s">
        <v>358</v>
      </c>
      <c r="E1115" s="58">
        <v>905</v>
      </c>
      <c r="F1115" s="58">
        <v>2</v>
      </c>
      <c r="G1115" s="58">
        <v>2</v>
      </c>
      <c r="H1115" s="1">
        <v>0</v>
      </c>
      <c r="I1115" s="58">
        <v>0</v>
      </c>
      <c r="J1115" s="58">
        <v>0</v>
      </c>
      <c r="K1115" s="58">
        <v>0</v>
      </c>
      <c r="L1115" s="58">
        <v>0</v>
      </c>
      <c r="M1115" s="58">
        <v>0</v>
      </c>
      <c r="N1115" s="58">
        <v>0</v>
      </c>
      <c r="O1115" s="58">
        <v>0</v>
      </c>
      <c r="P1115" s="58">
        <v>0</v>
      </c>
      <c r="Q1115" s="58">
        <v>0</v>
      </c>
      <c r="R1115" s="58">
        <v>0</v>
      </c>
      <c r="S1115" s="58">
        <v>0</v>
      </c>
      <c r="T1115" s="58">
        <v>0</v>
      </c>
      <c r="U1115" s="58">
        <v>0</v>
      </c>
      <c r="V1115" s="58">
        <v>0</v>
      </c>
      <c r="W1115" s="58">
        <v>0</v>
      </c>
      <c r="X1115" s="58">
        <v>0</v>
      </c>
      <c r="Y1115" s="58">
        <v>0</v>
      </c>
      <c r="Z1115" s="58">
        <v>0</v>
      </c>
      <c r="AA1115" s="58">
        <v>0</v>
      </c>
      <c r="AB1115" s="58">
        <v>0</v>
      </c>
      <c r="AC1115" s="58">
        <v>4</v>
      </c>
      <c r="AD1115" s="58">
        <v>0</v>
      </c>
      <c r="AE1115" s="58">
        <v>0</v>
      </c>
      <c r="AF1115" s="58">
        <v>0</v>
      </c>
      <c r="AG1115" s="58" t="str">
        <f>VLOOKUP(BHRAF201920[[#This Row],[OrgID]],'Practice Panel'!$A$14:$F$129,4,FALSE)</f>
        <v>Redbridge</v>
      </c>
      <c r="AH1115" s="58" t="str">
        <f>VLOOKUP(BHRAF201920[[#This Row],[OrgID]],'Practice Panel'!$A$14:$F$129,6,FALSE)</f>
        <v>Seven Kings</v>
      </c>
    </row>
    <row r="1116" spans="1:34">
      <c r="A1116" s="1" t="s">
        <v>406</v>
      </c>
      <c r="B1116" s="57">
        <v>44287</v>
      </c>
      <c r="C1116" s="57">
        <v>44299</v>
      </c>
      <c r="D1116" s="1" t="s">
        <v>316</v>
      </c>
      <c r="E1116" s="58">
        <v>1821</v>
      </c>
      <c r="F1116" s="58">
        <v>45</v>
      </c>
      <c r="G1116" s="58">
        <v>45</v>
      </c>
      <c r="H1116" s="1">
        <v>0</v>
      </c>
      <c r="I1116" s="58">
        <v>0</v>
      </c>
      <c r="J1116" s="58">
        <v>0</v>
      </c>
      <c r="K1116" s="58">
        <v>0</v>
      </c>
      <c r="L1116" s="58">
        <v>0</v>
      </c>
      <c r="M1116" s="58">
        <v>0</v>
      </c>
      <c r="N1116" s="58">
        <v>0</v>
      </c>
      <c r="O1116" s="58">
        <v>0</v>
      </c>
      <c r="P1116" s="58">
        <v>0</v>
      </c>
      <c r="Q1116" s="58">
        <v>0</v>
      </c>
      <c r="R1116" s="58">
        <v>0</v>
      </c>
      <c r="S1116" s="58">
        <v>0</v>
      </c>
      <c r="T1116" s="58">
        <v>0</v>
      </c>
      <c r="U1116" s="58">
        <v>0</v>
      </c>
      <c r="V1116" s="58">
        <v>0</v>
      </c>
      <c r="W1116" s="58">
        <v>0</v>
      </c>
      <c r="X1116" s="58">
        <v>0</v>
      </c>
      <c r="Y1116" s="58">
        <v>0</v>
      </c>
      <c r="Z1116" s="58">
        <v>0</v>
      </c>
      <c r="AA1116" s="58">
        <v>0</v>
      </c>
      <c r="AB1116" s="58">
        <v>0</v>
      </c>
      <c r="AC1116" s="58">
        <v>6</v>
      </c>
      <c r="AD1116" s="58">
        <v>0</v>
      </c>
      <c r="AE1116" s="58">
        <v>0</v>
      </c>
      <c r="AF1116" s="58">
        <v>0</v>
      </c>
      <c r="AG1116" s="58" t="str">
        <f>VLOOKUP(BHRAF201920[[#This Row],[OrgID]],'Practice Panel'!$A$14:$F$129,4,FALSE)</f>
        <v>Redbridge</v>
      </c>
      <c r="AH1116" s="58" t="str">
        <f>VLOOKUP(BHRAF201920[[#This Row],[OrgID]],'Practice Panel'!$A$14:$F$129,6,FALSE)</f>
        <v>Cranbrook</v>
      </c>
    </row>
    <row r="1117" spans="1:34">
      <c r="A1117" s="1" t="s">
        <v>406</v>
      </c>
      <c r="B1117" s="57">
        <v>44287</v>
      </c>
      <c r="C1117" s="57">
        <v>44299</v>
      </c>
      <c r="D1117" s="1" t="s">
        <v>390</v>
      </c>
      <c r="E1117" s="58">
        <v>2147</v>
      </c>
      <c r="F1117" s="58">
        <v>34</v>
      </c>
      <c r="G1117" s="58">
        <v>34</v>
      </c>
      <c r="H1117" s="1">
        <v>0</v>
      </c>
      <c r="I1117" s="58">
        <v>0</v>
      </c>
      <c r="J1117" s="58">
        <v>0</v>
      </c>
      <c r="K1117" s="58">
        <v>0</v>
      </c>
      <c r="L1117" s="58">
        <v>0</v>
      </c>
      <c r="M1117" s="58">
        <v>0</v>
      </c>
      <c r="N1117" s="58">
        <v>0</v>
      </c>
      <c r="O1117" s="58">
        <v>0</v>
      </c>
      <c r="P1117" s="58">
        <v>0</v>
      </c>
      <c r="Q1117" s="58">
        <v>0</v>
      </c>
      <c r="R1117" s="58">
        <v>0</v>
      </c>
      <c r="S1117" s="58">
        <v>0</v>
      </c>
      <c r="T1117" s="58">
        <v>0</v>
      </c>
      <c r="U1117" s="58">
        <v>0</v>
      </c>
      <c r="V1117" s="58">
        <v>0</v>
      </c>
      <c r="W1117" s="58">
        <v>0</v>
      </c>
      <c r="X1117" s="58">
        <v>0</v>
      </c>
      <c r="Y1117" s="58">
        <v>0</v>
      </c>
      <c r="Z1117" s="58">
        <v>0</v>
      </c>
      <c r="AA1117" s="58">
        <v>0</v>
      </c>
      <c r="AB1117" s="58">
        <v>0</v>
      </c>
      <c r="AC1117" s="58">
        <v>6</v>
      </c>
      <c r="AD1117" s="58">
        <v>0</v>
      </c>
      <c r="AE1117" s="58">
        <v>0</v>
      </c>
      <c r="AF1117" s="58">
        <v>0</v>
      </c>
      <c r="AG1117" s="58" t="str">
        <f>VLOOKUP(BHRAF201920[[#This Row],[OrgID]],'Practice Panel'!$A$14:$F$129,4,FALSE)</f>
        <v>Redbridge</v>
      </c>
      <c r="AH1117" s="58" t="str">
        <f>VLOOKUP(BHRAF201920[[#This Row],[OrgID]],'Practice Panel'!$A$14:$F$129,6,FALSE)</f>
        <v>Loxford</v>
      </c>
    </row>
    <row r="1118" spans="1:34">
      <c r="A1118" s="1" t="s">
        <v>406</v>
      </c>
      <c r="B1118" s="57">
        <v>44287</v>
      </c>
      <c r="C1118" s="57">
        <v>44299</v>
      </c>
      <c r="D1118" s="1" t="s">
        <v>324</v>
      </c>
      <c r="E1118" s="58">
        <v>1000</v>
      </c>
      <c r="F1118" s="58">
        <v>21</v>
      </c>
      <c r="G1118" s="58">
        <v>21</v>
      </c>
      <c r="H1118" s="1">
        <v>0</v>
      </c>
      <c r="I1118" s="58">
        <v>0</v>
      </c>
      <c r="J1118" s="58">
        <v>0</v>
      </c>
      <c r="K1118" s="58">
        <v>0</v>
      </c>
      <c r="L1118" s="58">
        <v>0</v>
      </c>
      <c r="M1118" s="58">
        <v>0</v>
      </c>
      <c r="N1118" s="58">
        <v>0</v>
      </c>
      <c r="O1118" s="58">
        <v>0</v>
      </c>
      <c r="P1118" s="58">
        <v>0</v>
      </c>
      <c r="Q1118" s="58">
        <v>0</v>
      </c>
      <c r="R1118" s="58">
        <v>0</v>
      </c>
      <c r="S1118" s="58">
        <v>0</v>
      </c>
      <c r="T1118" s="58">
        <v>0</v>
      </c>
      <c r="U1118" s="58">
        <v>0</v>
      </c>
      <c r="V1118" s="58">
        <v>0</v>
      </c>
      <c r="W1118" s="58">
        <v>0</v>
      </c>
      <c r="X1118" s="58">
        <v>0</v>
      </c>
      <c r="Y1118" s="58">
        <v>0</v>
      </c>
      <c r="Z1118" s="58">
        <v>0</v>
      </c>
      <c r="AA1118" s="58">
        <v>0</v>
      </c>
      <c r="AB1118" s="58">
        <v>0</v>
      </c>
      <c r="AC1118" s="58">
        <v>3</v>
      </c>
      <c r="AD1118" s="58">
        <v>0</v>
      </c>
      <c r="AE1118" s="58">
        <v>0</v>
      </c>
      <c r="AF1118" s="58">
        <v>0</v>
      </c>
      <c r="AG1118" s="58" t="str">
        <f>VLOOKUP(BHRAF201920[[#This Row],[OrgID]],'Practice Panel'!$A$14:$F$129,4,FALSE)</f>
        <v>Redbridge</v>
      </c>
      <c r="AH1118" s="58" t="str">
        <f>VLOOKUP(BHRAF201920[[#This Row],[OrgID]],'Practice Panel'!$A$14:$F$129,6,FALSE)</f>
        <v>Cranbrook</v>
      </c>
    </row>
    <row r="1119" spans="1:34">
      <c r="A1119" s="1" t="s">
        <v>406</v>
      </c>
      <c r="B1119" s="57">
        <v>44287</v>
      </c>
      <c r="C1119" s="57">
        <v>44299</v>
      </c>
      <c r="D1119" s="1" t="s">
        <v>328</v>
      </c>
      <c r="E1119" s="58">
        <v>564</v>
      </c>
      <c r="F1119" s="58">
        <v>5</v>
      </c>
      <c r="G1119" s="58">
        <v>5</v>
      </c>
      <c r="H1119" s="1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8">
        <v>0</v>
      </c>
      <c r="Z1119" s="58">
        <v>0</v>
      </c>
      <c r="AA1119" s="58">
        <v>0</v>
      </c>
      <c r="AB1119" s="58">
        <v>0</v>
      </c>
      <c r="AC1119" s="58">
        <v>5</v>
      </c>
      <c r="AD1119" s="58">
        <v>0</v>
      </c>
      <c r="AE1119" s="58">
        <v>0</v>
      </c>
      <c r="AF1119" s="58">
        <v>0</v>
      </c>
      <c r="AG1119" s="58" t="str">
        <f>VLOOKUP(BHRAF201920[[#This Row],[OrgID]],'Practice Panel'!$A$14:$F$129,4,FALSE)</f>
        <v>Redbridge</v>
      </c>
      <c r="AH1119" s="58" t="str">
        <f>VLOOKUP(BHRAF201920[[#This Row],[OrgID]],'Practice Panel'!$A$14:$F$129,6,FALSE)</f>
        <v>Cranbrook</v>
      </c>
    </row>
    <row r="1120" spans="1:34">
      <c r="A1120" s="1" t="s">
        <v>406</v>
      </c>
      <c r="B1120" s="57">
        <v>44287</v>
      </c>
      <c r="C1120" s="57">
        <v>44299</v>
      </c>
      <c r="D1120" s="1" t="s">
        <v>270</v>
      </c>
      <c r="E1120" s="58">
        <v>3951</v>
      </c>
      <c r="F1120" s="58">
        <v>7</v>
      </c>
      <c r="G1120" s="58">
        <v>7</v>
      </c>
      <c r="H1120" s="1">
        <v>0</v>
      </c>
      <c r="I1120" s="58">
        <v>0</v>
      </c>
      <c r="J1120" s="58">
        <v>0</v>
      </c>
      <c r="K1120" s="58">
        <v>0</v>
      </c>
      <c r="L1120" s="58">
        <v>0</v>
      </c>
      <c r="M1120" s="58">
        <v>0</v>
      </c>
      <c r="N1120" s="58">
        <v>0</v>
      </c>
      <c r="O1120" s="58">
        <v>0</v>
      </c>
      <c r="P1120" s="58">
        <v>0</v>
      </c>
      <c r="Q1120" s="58">
        <v>0</v>
      </c>
      <c r="R1120" s="58">
        <v>0</v>
      </c>
      <c r="S1120" s="58">
        <v>0</v>
      </c>
      <c r="T1120" s="58">
        <v>0</v>
      </c>
      <c r="U1120" s="58">
        <v>0</v>
      </c>
      <c r="V1120" s="58">
        <v>0</v>
      </c>
      <c r="W1120" s="58">
        <v>0</v>
      </c>
      <c r="X1120" s="58">
        <v>0</v>
      </c>
      <c r="Y1120" s="58">
        <v>0</v>
      </c>
      <c r="Z1120" s="58">
        <v>0</v>
      </c>
      <c r="AA1120" s="58">
        <v>0</v>
      </c>
      <c r="AB1120" s="58">
        <v>0</v>
      </c>
      <c r="AC1120" s="58">
        <v>10</v>
      </c>
      <c r="AD1120" s="58">
        <v>0</v>
      </c>
      <c r="AE1120" s="58">
        <v>0</v>
      </c>
      <c r="AF1120" s="58">
        <v>0</v>
      </c>
      <c r="AG1120" s="58" t="str">
        <f>VLOOKUP(BHRAF201920[[#This Row],[OrgID]],'Practice Panel'!$A$14:$F$129,4,FALSE)</f>
        <v>Havering</v>
      </c>
      <c r="AH1120" s="58" t="str">
        <f>VLOOKUP(BHRAF201920[[#This Row],[OrgID]],'Practice Panel'!$A$14:$F$129,6,FALSE)</f>
        <v>Havering North</v>
      </c>
    </row>
    <row r="1121" spans="1:34">
      <c r="A1121" s="1" t="s">
        <v>406</v>
      </c>
      <c r="B1121" s="57">
        <v>44287</v>
      </c>
      <c r="C1121" s="57">
        <v>44299</v>
      </c>
      <c r="D1121" s="1" t="s">
        <v>55</v>
      </c>
      <c r="E1121" s="58">
        <v>5406</v>
      </c>
      <c r="F1121" s="58">
        <v>4</v>
      </c>
      <c r="G1121" s="58">
        <v>4</v>
      </c>
      <c r="H1121" s="1">
        <v>0</v>
      </c>
      <c r="I1121" s="58">
        <v>0</v>
      </c>
      <c r="J1121" s="58">
        <v>0</v>
      </c>
      <c r="K1121" s="58">
        <v>0</v>
      </c>
      <c r="L1121" s="58">
        <v>0</v>
      </c>
      <c r="M1121" s="58">
        <v>0</v>
      </c>
      <c r="N1121" s="58">
        <v>0</v>
      </c>
      <c r="O1121" s="58">
        <v>0</v>
      </c>
      <c r="P1121" s="58">
        <v>0</v>
      </c>
      <c r="Q1121" s="58">
        <v>0</v>
      </c>
      <c r="R1121" s="58">
        <v>0</v>
      </c>
      <c r="S1121" s="58">
        <v>0</v>
      </c>
      <c r="T1121" s="58">
        <v>0</v>
      </c>
      <c r="U1121" s="58">
        <v>0</v>
      </c>
      <c r="V1121" s="58">
        <v>0</v>
      </c>
      <c r="W1121" s="58">
        <v>0</v>
      </c>
      <c r="X1121" s="58">
        <v>0</v>
      </c>
      <c r="Y1121" s="58">
        <v>0</v>
      </c>
      <c r="Z1121" s="58">
        <v>0</v>
      </c>
      <c r="AA1121" s="58">
        <v>0</v>
      </c>
      <c r="AB1121" s="58">
        <v>0</v>
      </c>
      <c r="AC1121" s="58">
        <v>1</v>
      </c>
      <c r="AD1121" s="58">
        <v>0</v>
      </c>
      <c r="AE1121" s="58">
        <v>0</v>
      </c>
      <c r="AF1121" s="58">
        <v>0</v>
      </c>
      <c r="AG1121" s="58" t="str">
        <f>VLOOKUP(BHRAF201920[[#This Row],[OrgID]],'Practice Panel'!$A$14:$F$129,4,FALSE)</f>
        <v>Barking</v>
      </c>
      <c r="AH1121" s="58" t="str">
        <f>VLOOKUP(BHRAF201920[[#This Row],[OrgID]],'Practice Panel'!$A$14:$F$129,6,FALSE)</f>
        <v>New West</v>
      </c>
    </row>
    <row r="1122" spans="1:34">
      <c r="A1122" s="1" t="s">
        <v>406</v>
      </c>
      <c r="B1122" s="57">
        <v>44287</v>
      </c>
      <c r="C1122" s="57">
        <v>44299</v>
      </c>
      <c r="D1122" s="1" t="s">
        <v>29</v>
      </c>
      <c r="E1122" s="58">
        <v>12380</v>
      </c>
      <c r="F1122" s="58">
        <v>12</v>
      </c>
      <c r="G1122" s="58">
        <v>12</v>
      </c>
      <c r="H1122" s="1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8">
        <v>0</v>
      </c>
      <c r="Z1122" s="58">
        <v>0</v>
      </c>
      <c r="AA1122" s="58">
        <v>0</v>
      </c>
      <c r="AB1122" s="58">
        <v>0</v>
      </c>
      <c r="AC1122" s="58">
        <v>7</v>
      </c>
      <c r="AD1122" s="58">
        <v>0</v>
      </c>
      <c r="AE1122" s="58">
        <v>0</v>
      </c>
      <c r="AF1122" s="58">
        <v>0</v>
      </c>
      <c r="AG1122" s="58" t="str">
        <f>VLOOKUP(BHRAF201920[[#This Row],[OrgID]],'Practice Panel'!$A$14:$F$129,4,FALSE)</f>
        <v>Barking</v>
      </c>
      <c r="AH1122" s="58" t="str">
        <f>VLOOKUP(BHRAF201920[[#This Row],[OrgID]],'Practice Panel'!$A$14:$F$129,6,FALSE)</f>
        <v>East</v>
      </c>
    </row>
    <row r="1123" spans="1:34">
      <c r="A1123" s="1" t="s">
        <v>406</v>
      </c>
      <c r="B1123" s="57">
        <v>44287</v>
      </c>
      <c r="C1123" s="57">
        <v>44299</v>
      </c>
      <c r="D1123" s="1" t="s">
        <v>334</v>
      </c>
      <c r="E1123" s="58">
        <v>2043</v>
      </c>
      <c r="F1123" s="58">
        <v>10</v>
      </c>
      <c r="G1123" s="58">
        <v>10</v>
      </c>
      <c r="H1123" s="1">
        <v>0</v>
      </c>
      <c r="I1123" s="58">
        <v>0</v>
      </c>
      <c r="J1123" s="58">
        <v>0</v>
      </c>
      <c r="K1123" s="58">
        <v>0</v>
      </c>
      <c r="L1123" s="58">
        <v>0</v>
      </c>
      <c r="M1123" s="58">
        <v>0</v>
      </c>
      <c r="N1123" s="58">
        <v>0</v>
      </c>
      <c r="O1123" s="58">
        <v>0</v>
      </c>
      <c r="P1123" s="58">
        <v>0</v>
      </c>
      <c r="Q1123" s="58">
        <v>0</v>
      </c>
      <c r="R1123" s="58">
        <v>0</v>
      </c>
      <c r="S1123" s="58">
        <v>0</v>
      </c>
      <c r="T1123" s="58">
        <v>0</v>
      </c>
      <c r="U1123" s="58">
        <v>0</v>
      </c>
      <c r="V1123" s="58">
        <v>0</v>
      </c>
      <c r="W1123" s="58">
        <v>0</v>
      </c>
      <c r="X1123" s="58">
        <v>0</v>
      </c>
      <c r="Y1123" s="58">
        <v>0</v>
      </c>
      <c r="Z1123" s="58">
        <v>0</v>
      </c>
      <c r="AA1123" s="58">
        <v>0</v>
      </c>
      <c r="AB1123" s="58">
        <v>0</v>
      </c>
      <c r="AC1123" s="58">
        <v>6</v>
      </c>
      <c r="AD1123" s="58">
        <v>0</v>
      </c>
      <c r="AE1123" s="58">
        <v>0</v>
      </c>
      <c r="AF1123" s="58">
        <v>0</v>
      </c>
      <c r="AG1123" s="58" t="str">
        <f>VLOOKUP(BHRAF201920[[#This Row],[OrgID]],'Practice Panel'!$A$14:$F$129,4,FALSE)</f>
        <v>Redbridge</v>
      </c>
      <c r="AH1123" s="58" t="str">
        <f>VLOOKUP(BHRAF201920[[#This Row],[OrgID]],'Practice Panel'!$A$14:$F$129,6,FALSE)</f>
        <v>Fairlop</v>
      </c>
    </row>
    <row r="1124" spans="1:34">
      <c r="A1124" s="1" t="s">
        <v>406</v>
      </c>
      <c r="B1124" s="57">
        <v>44287</v>
      </c>
      <c r="C1124" s="57">
        <v>44299</v>
      </c>
      <c r="D1124" s="1" t="s">
        <v>46</v>
      </c>
      <c r="E1124" s="58">
        <v>1747</v>
      </c>
      <c r="F1124" s="58">
        <v>23</v>
      </c>
      <c r="G1124" s="58">
        <v>23</v>
      </c>
      <c r="H1124" s="1">
        <v>0</v>
      </c>
      <c r="I1124" s="58">
        <v>0</v>
      </c>
      <c r="J1124" s="58">
        <v>0</v>
      </c>
      <c r="K1124" s="58">
        <v>0</v>
      </c>
      <c r="L1124" s="58">
        <v>0</v>
      </c>
      <c r="M1124" s="58">
        <v>0</v>
      </c>
      <c r="N1124" s="58">
        <v>0</v>
      </c>
      <c r="O1124" s="58">
        <v>0</v>
      </c>
      <c r="P1124" s="58">
        <v>0</v>
      </c>
      <c r="Q1124" s="58">
        <v>0</v>
      </c>
      <c r="R1124" s="58">
        <v>0</v>
      </c>
      <c r="S1124" s="58">
        <v>0</v>
      </c>
      <c r="T1124" s="58">
        <v>0</v>
      </c>
      <c r="U1124" s="58">
        <v>0</v>
      </c>
      <c r="V1124" s="58">
        <v>0</v>
      </c>
      <c r="W1124" s="58">
        <v>0</v>
      </c>
      <c r="X1124" s="58">
        <v>0</v>
      </c>
      <c r="Y1124" s="58">
        <v>0</v>
      </c>
      <c r="Z1124" s="58">
        <v>0</v>
      </c>
      <c r="AA1124" s="58">
        <v>0</v>
      </c>
      <c r="AB1124" s="58">
        <v>0</v>
      </c>
      <c r="AC1124" s="58">
        <v>11</v>
      </c>
      <c r="AD1124" s="58">
        <v>0</v>
      </c>
      <c r="AE1124" s="58">
        <v>0</v>
      </c>
      <c r="AF1124" s="58">
        <v>0</v>
      </c>
      <c r="AG1124" s="58" t="str">
        <f>VLOOKUP(BHRAF201920[[#This Row],[OrgID]],'Practice Panel'!$A$14:$F$129,4,FALSE)</f>
        <v>Barking</v>
      </c>
      <c r="AH1124" s="58" t="str">
        <f>VLOOKUP(BHRAF201920[[#This Row],[OrgID]],'Practice Panel'!$A$14:$F$129,6,FALSE)</f>
        <v>East One</v>
      </c>
    </row>
    <row r="1125" spans="1:34">
      <c r="A1125" s="1" t="s">
        <v>406</v>
      </c>
      <c r="B1125" s="57">
        <v>44287</v>
      </c>
      <c r="C1125" s="57">
        <v>44299</v>
      </c>
      <c r="D1125" s="1" t="s">
        <v>326</v>
      </c>
      <c r="E1125" s="58">
        <v>3047</v>
      </c>
      <c r="F1125" s="58">
        <v>29</v>
      </c>
      <c r="G1125" s="58">
        <v>29</v>
      </c>
      <c r="H1125" s="1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8">
        <v>0</v>
      </c>
      <c r="Z1125" s="58">
        <v>0</v>
      </c>
      <c r="AA1125" s="58">
        <v>0</v>
      </c>
      <c r="AB1125" s="58">
        <v>0</v>
      </c>
      <c r="AC1125" s="58">
        <v>10</v>
      </c>
      <c r="AD1125" s="58">
        <v>0</v>
      </c>
      <c r="AE1125" s="58">
        <v>0</v>
      </c>
      <c r="AF1125" s="58">
        <v>0</v>
      </c>
      <c r="AG1125" s="58" t="str">
        <f>VLOOKUP(BHRAF201920[[#This Row],[OrgID]],'Practice Panel'!$A$14:$F$129,4,FALSE)</f>
        <v>Redbridge</v>
      </c>
      <c r="AH1125" s="58" t="str">
        <f>VLOOKUP(BHRAF201920[[#This Row],[OrgID]],'Practice Panel'!$A$14:$F$129,6,FALSE)</f>
        <v>Cranbrook</v>
      </c>
    </row>
    <row r="1126" spans="1:34">
      <c r="A1126" s="1" t="s">
        <v>406</v>
      </c>
      <c r="B1126" s="57">
        <v>44287</v>
      </c>
      <c r="C1126" s="57">
        <v>44299</v>
      </c>
      <c r="D1126" s="1" t="s">
        <v>348</v>
      </c>
      <c r="E1126" s="58">
        <v>3881</v>
      </c>
      <c r="F1126" s="58">
        <v>3</v>
      </c>
      <c r="G1126" s="58">
        <v>3</v>
      </c>
      <c r="H1126" s="1">
        <v>0</v>
      </c>
      <c r="I1126" s="58">
        <v>0</v>
      </c>
      <c r="J1126" s="58">
        <v>0</v>
      </c>
      <c r="K1126" s="58">
        <v>0</v>
      </c>
      <c r="L1126" s="58">
        <v>0</v>
      </c>
      <c r="M1126" s="58">
        <v>0</v>
      </c>
      <c r="N1126" s="58">
        <v>0</v>
      </c>
      <c r="O1126" s="58">
        <v>0</v>
      </c>
      <c r="P1126" s="58">
        <v>0</v>
      </c>
      <c r="Q1126" s="58">
        <v>0</v>
      </c>
      <c r="R1126" s="58">
        <v>0</v>
      </c>
      <c r="S1126" s="58">
        <v>0</v>
      </c>
      <c r="T1126" s="58">
        <v>0</v>
      </c>
      <c r="U1126" s="58">
        <v>0</v>
      </c>
      <c r="V1126" s="58">
        <v>0</v>
      </c>
      <c r="W1126" s="58">
        <v>0</v>
      </c>
      <c r="X1126" s="58">
        <v>0</v>
      </c>
      <c r="Y1126" s="58">
        <v>0</v>
      </c>
      <c r="Z1126" s="58">
        <v>0</v>
      </c>
      <c r="AA1126" s="58">
        <v>0</v>
      </c>
      <c r="AB1126" s="58">
        <v>0</v>
      </c>
      <c r="AC1126" s="58">
        <v>5</v>
      </c>
      <c r="AD1126" s="58">
        <v>0</v>
      </c>
      <c r="AE1126" s="58">
        <v>0</v>
      </c>
      <c r="AF1126" s="58">
        <v>0</v>
      </c>
      <c r="AG1126" s="58" t="str">
        <f>VLOOKUP(BHRAF201920[[#This Row],[OrgID]],'Practice Panel'!$A$14:$F$129,4,FALSE)</f>
        <v>Redbridge</v>
      </c>
      <c r="AH1126" s="58" t="str">
        <f>VLOOKUP(BHRAF201920[[#This Row],[OrgID]],'Practice Panel'!$A$14:$F$129,6,FALSE)</f>
        <v>Seven Kings</v>
      </c>
    </row>
    <row r="1127" spans="1:34">
      <c r="A1127" s="1" t="s">
        <v>406</v>
      </c>
      <c r="B1127" s="57">
        <v>44287</v>
      </c>
      <c r="C1127" s="57">
        <v>44299</v>
      </c>
      <c r="D1127" s="1" t="s">
        <v>356</v>
      </c>
      <c r="E1127" s="58">
        <v>1721</v>
      </c>
      <c r="F1127" s="58">
        <v>55</v>
      </c>
      <c r="G1127" s="58">
        <v>55</v>
      </c>
      <c r="H1127" s="1">
        <v>0</v>
      </c>
      <c r="I1127" s="58">
        <v>0</v>
      </c>
      <c r="J1127" s="58">
        <v>0</v>
      </c>
      <c r="K1127" s="58">
        <v>0</v>
      </c>
      <c r="L1127" s="58">
        <v>0</v>
      </c>
      <c r="M1127" s="58">
        <v>0</v>
      </c>
      <c r="N1127" s="58">
        <v>0</v>
      </c>
      <c r="O1127" s="58">
        <v>0</v>
      </c>
      <c r="P1127" s="58">
        <v>0</v>
      </c>
      <c r="Q1127" s="58">
        <v>0</v>
      </c>
      <c r="R1127" s="58">
        <v>0</v>
      </c>
      <c r="S1127" s="58">
        <v>0</v>
      </c>
      <c r="T1127" s="58">
        <v>0</v>
      </c>
      <c r="U1127" s="58">
        <v>0</v>
      </c>
      <c r="V1127" s="58">
        <v>0</v>
      </c>
      <c r="W1127" s="58">
        <v>0</v>
      </c>
      <c r="X1127" s="58">
        <v>0</v>
      </c>
      <c r="Y1127" s="58">
        <v>0</v>
      </c>
      <c r="Z1127" s="58">
        <v>0</v>
      </c>
      <c r="AA1127" s="58">
        <v>0</v>
      </c>
      <c r="AB1127" s="58">
        <v>0</v>
      </c>
      <c r="AC1127" s="58">
        <v>2</v>
      </c>
      <c r="AD1127" s="58">
        <v>0</v>
      </c>
      <c r="AE1127" s="58">
        <v>0</v>
      </c>
      <c r="AF1127" s="58">
        <v>0</v>
      </c>
      <c r="AG1127" s="58" t="str">
        <f>VLOOKUP(BHRAF201920[[#This Row],[OrgID]],'Practice Panel'!$A$14:$F$129,4,FALSE)</f>
        <v>Redbridge</v>
      </c>
      <c r="AH1127" s="58" t="str">
        <f>VLOOKUP(BHRAF201920[[#This Row],[OrgID]],'Practice Panel'!$A$14:$F$129,6,FALSE)</f>
        <v>Seven Kings</v>
      </c>
    </row>
    <row r="1128" spans="1:34">
      <c r="A1128" s="1" t="s">
        <v>406</v>
      </c>
      <c r="B1128" s="57">
        <v>44287</v>
      </c>
      <c r="C1128" s="57">
        <v>44299</v>
      </c>
      <c r="D1128" s="1" t="s">
        <v>344</v>
      </c>
      <c r="E1128" s="58">
        <v>4412</v>
      </c>
      <c r="F1128" s="58">
        <v>88</v>
      </c>
      <c r="G1128" s="58">
        <v>88</v>
      </c>
      <c r="H1128" s="1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8">
        <v>0</v>
      </c>
      <c r="Z1128" s="58">
        <v>0</v>
      </c>
      <c r="AA1128" s="58">
        <v>0</v>
      </c>
      <c r="AB1128" s="58">
        <v>0</v>
      </c>
      <c r="AC1128" s="58">
        <v>9</v>
      </c>
      <c r="AD1128" s="58">
        <v>0</v>
      </c>
      <c r="AE1128" s="58">
        <v>0</v>
      </c>
      <c r="AF1128" s="58">
        <v>0</v>
      </c>
      <c r="AG1128" s="58" t="str">
        <f>VLOOKUP(BHRAF201920[[#This Row],[OrgID]],'Practice Panel'!$A$14:$F$129,4,FALSE)</f>
        <v>Redbridge</v>
      </c>
      <c r="AH1128" s="58" t="str">
        <f>VLOOKUP(BHRAF201920[[#This Row],[OrgID]],'Practice Panel'!$A$14:$F$129,6,FALSE)</f>
        <v>Fairlop</v>
      </c>
    </row>
    <row r="1129" spans="1:34">
      <c r="A1129" s="1" t="s">
        <v>406</v>
      </c>
      <c r="B1129" s="57">
        <v>44287</v>
      </c>
      <c r="C1129" s="57">
        <v>44299</v>
      </c>
      <c r="D1129" s="1" t="s">
        <v>332</v>
      </c>
      <c r="E1129" s="58">
        <v>1972</v>
      </c>
      <c r="F1129" s="58">
        <v>128</v>
      </c>
      <c r="G1129" s="58">
        <v>128</v>
      </c>
      <c r="H1129" s="1">
        <v>0</v>
      </c>
      <c r="I1129" s="58">
        <v>0</v>
      </c>
      <c r="J1129" s="58">
        <v>0</v>
      </c>
      <c r="K1129" s="58">
        <v>0</v>
      </c>
      <c r="L1129" s="58">
        <v>0</v>
      </c>
      <c r="M1129" s="58">
        <v>0</v>
      </c>
      <c r="N1129" s="58">
        <v>0</v>
      </c>
      <c r="O1129" s="58">
        <v>0</v>
      </c>
      <c r="P1129" s="58">
        <v>0</v>
      </c>
      <c r="Q1129" s="58">
        <v>0</v>
      </c>
      <c r="R1129" s="58">
        <v>0</v>
      </c>
      <c r="S1129" s="58">
        <v>0</v>
      </c>
      <c r="T1129" s="58">
        <v>0</v>
      </c>
      <c r="U1129" s="58">
        <v>0</v>
      </c>
      <c r="V1129" s="58">
        <v>0</v>
      </c>
      <c r="W1129" s="58">
        <v>0</v>
      </c>
      <c r="X1129" s="58">
        <v>0</v>
      </c>
      <c r="Y1129" s="58">
        <v>0</v>
      </c>
      <c r="Z1129" s="58">
        <v>0</v>
      </c>
      <c r="AA1129" s="58">
        <v>0</v>
      </c>
      <c r="AB1129" s="58">
        <v>0</v>
      </c>
      <c r="AC1129" s="58">
        <v>2</v>
      </c>
      <c r="AD1129" s="58">
        <v>0</v>
      </c>
      <c r="AE1129" s="58">
        <v>0</v>
      </c>
      <c r="AF1129" s="58">
        <v>0</v>
      </c>
      <c r="AG1129" s="58" t="str">
        <f>VLOOKUP(BHRAF201920[[#This Row],[OrgID]],'Practice Panel'!$A$14:$F$129,4,FALSE)</f>
        <v>Redbridge</v>
      </c>
      <c r="AH1129" s="58" t="str">
        <f>VLOOKUP(BHRAF201920[[#This Row],[OrgID]],'Practice Panel'!$A$14:$F$129,6,FALSE)</f>
        <v>Fairlop</v>
      </c>
    </row>
    <row r="1130" spans="1:34">
      <c r="A1130" s="1" t="s">
        <v>406</v>
      </c>
      <c r="B1130" s="57">
        <v>44287</v>
      </c>
      <c r="C1130" s="57">
        <v>44299</v>
      </c>
      <c r="D1130" s="1" t="s">
        <v>33</v>
      </c>
      <c r="E1130" s="58">
        <v>1567</v>
      </c>
      <c r="F1130" s="58">
        <v>101</v>
      </c>
      <c r="G1130" s="58">
        <v>101</v>
      </c>
      <c r="H1130" s="1">
        <v>0</v>
      </c>
      <c r="I1130" s="58">
        <v>0</v>
      </c>
      <c r="J1130" s="58">
        <v>0</v>
      </c>
      <c r="K1130" s="58">
        <v>0</v>
      </c>
      <c r="L1130" s="58">
        <v>0</v>
      </c>
      <c r="M1130" s="58">
        <v>0</v>
      </c>
      <c r="N1130" s="58">
        <v>0</v>
      </c>
      <c r="O1130" s="58">
        <v>0</v>
      </c>
      <c r="P1130" s="58">
        <v>0</v>
      </c>
      <c r="Q1130" s="58">
        <v>0</v>
      </c>
      <c r="R1130" s="58">
        <v>0</v>
      </c>
      <c r="S1130" s="58">
        <v>0</v>
      </c>
      <c r="T1130" s="58">
        <v>0</v>
      </c>
      <c r="U1130" s="58">
        <v>0</v>
      </c>
      <c r="V1130" s="58">
        <v>0</v>
      </c>
      <c r="W1130" s="58">
        <v>0</v>
      </c>
      <c r="X1130" s="58">
        <v>0</v>
      </c>
      <c r="Y1130" s="58">
        <v>0</v>
      </c>
      <c r="Z1130" s="58">
        <v>0</v>
      </c>
      <c r="AA1130" s="58">
        <v>0</v>
      </c>
      <c r="AB1130" s="58">
        <v>0</v>
      </c>
      <c r="AC1130" s="58">
        <v>4</v>
      </c>
      <c r="AD1130" s="58">
        <v>0</v>
      </c>
      <c r="AE1130" s="58">
        <v>0</v>
      </c>
      <c r="AF1130" s="58">
        <v>0</v>
      </c>
      <c r="AG1130" s="58" t="str">
        <f>VLOOKUP(BHRAF201920[[#This Row],[OrgID]],'Practice Panel'!$A$14:$F$129,4,FALSE)</f>
        <v>Barking</v>
      </c>
      <c r="AH1130" s="58" t="str">
        <f>VLOOKUP(BHRAF201920[[#This Row],[OrgID]],'Practice Panel'!$A$14:$F$129,6,FALSE)</f>
        <v>East One</v>
      </c>
    </row>
    <row r="1131" spans="1:34">
      <c r="A1131" s="1" t="s">
        <v>406</v>
      </c>
      <c r="B1131" s="57">
        <v>44256</v>
      </c>
      <c r="C1131" s="57">
        <v>44267</v>
      </c>
      <c r="D1131" s="1" t="s">
        <v>302</v>
      </c>
      <c r="E1131" s="58">
        <v>2284</v>
      </c>
      <c r="F1131" s="58">
        <v>21</v>
      </c>
      <c r="G1131" s="58">
        <v>21</v>
      </c>
      <c r="H1131" s="1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8">
        <v>0</v>
      </c>
      <c r="Z1131" s="58">
        <v>0</v>
      </c>
      <c r="AA1131" s="58">
        <v>0</v>
      </c>
      <c r="AB1131" s="58">
        <v>0</v>
      </c>
      <c r="AC1131" s="58">
        <v>9</v>
      </c>
      <c r="AD1131" s="58">
        <v>0</v>
      </c>
      <c r="AE1131" s="58">
        <v>0</v>
      </c>
      <c r="AF1131" s="58">
        <v>0</v>
      </c>
      <c r="AG1131" s="58" t="str">
        <f>VLOOKUP(BHRAF201920[[#This Row],[OrgID]],'Practice Panel'!$A$14:$F$129,4,FALSE)</f>
        <v>Havering</v>
      </c>
      <c r="AH1131" s="58" t="str">
        <f>VLOOKUP(BHRAF201920[[#This Row],[OrgID]],'Practice Panel'!$A$14:$F$129,6,FALSE)</f>
        <v>Havering South</v>
      </c>
    </row>
    <row r="1132" spans="1:34">
      <c r="A1132" s="1" t="s">
        <v>406</v>
      </c>
      <c r="B1132" s="57">
        <v>44256</v>
      </c>
      <c r="C1132" s="57">
        <v>44267</v>
      </c>
      <c r="D1132" s="1" t="s">
        <v>48</v>
      </c>
      <c r="E1132" s="58">
        <v>2117</v>
      </c>
      <c r="F1132" s="58">
        <v>2</v>
      </c>
      <c r="G1132" s="58">
        <v>2</v>
      </c>
      <c r="H1132" s="1">
        <v>0</v>
      </c>
      <c r="I1132" s="58">
        <v>0</v>
      </c>
      <c r="J1132" s="58">
        <v>0</v>
      </c>
      <c r="K1132" s="58">
        <v>0</v>
      </c>
      <c r="L1132" s="58">
        <v>0</v>
      </c>
      <c r="M1132" s="58">
        <v>0</v>
      </c>
      <c r="N1132" s="58">
        <v>0</v>
      </c>
      <c r="O1132" s="58">
        <v>0</v>
      </c>
      <c r="P1132" s="58">
        <v>0</v>
      </c>
      <c r="Q1132" s="58">
        <v>0</v>
      </c>
      <c r="R1132" s="58">
        <v>0</v>
      </c>
      <c r="S1132" s="58">
        <v>0</v>
      </c>
      <c r="T1132" s="58">
        <v>0</v>
      </c>
      <c r="U1132" s="58">
        <v>0</v>
      </c>
      <c r="V1132" s="58">
        <v>0</v>
      </c>
      <c r="W1132" s="58">
        <v>0</v>
      </c>
      <c r="X1132" s="58">
        <v>0</v>
      </c>
      <c r="Y1132" s="58">
        <v>0</v>
      </c>
      <c r="Z1132" s="58">
        <v>0</v>
      </c>
      <c r="AA1132" s="58">
        <v>0</v>
      </c>
      <c r="AB1132" s="58">
        <v>0</v>
      </c>
      <c r="AC1132" s="58">
        <v>2</v>
      </c>
      <c r="AD1132" s="58">
        <v>0</v>
      </c>
      <c r="AE1132" s="58">
        <v>0</v>
      </c>
      <c r="AF1132" s="58">
        <v>0</v>
      </c>
      <c r="AG1132" s="58" t="str">
        <f>VLOOKUP(BHRAF201920[[#This Row],[OrgID]],'Practice Panel'!$A$14:$F$129,4,FALSE)</f>
        <v>Barking</v>
      </c>
      <c r="AH1132" s="58" t="str">
        <f>VLOOKUP(BHRAF201920[[#This Row],[OrgID]],'Practice Panel'!$A$14:$F$129,6,FALSE)</f>
        <v>New West</v>
      </c>
    </row>
    <row r="1133" spans="1:34">
      <c r="A1133" s="1" t="s">
        <v>406</v>
      </c>
      <c r="B1133" s="57">
        <v>44256</v>
      </c>
      <c r="C1133" s="57">
        <v>44267</v>
      </c>
      <c r="D1133" s="1" t="s">
        <v>89</v>
      </c>
      <c r="E1133" s="58">
        <v>3809</v>
      </c>
      <c r="F1133" s="58">
        <v>9</v>
      </c>
      <c r="G1133" s="58">
        <v>9</v>
      </c>
      <c r="H1133" s="1">
        <v>0</v>
      </c>
      <c r="I1133" s="58">
        <v>0</v>
      </c>
      <c r="J1133" s="58">
        <v>0</v>
      </c>
      <c r="K1133" s="58">
        <v>0</v>
      </c>
      <c r="L1133" s="58">
        <v>0</v>
      </c>
      <c r="M1133" s="58">
        <v>0</v>
      </c>
      <c r="N1133" s="58">
        <v>0</v>
      </c>
      <c r="O1133" s="58">
        <v>0</v>
      </c>
      <c r="P1133" s="58">
        <v>0</v>
      </c>
      <c r="Q1133" s="58">
        <v>0</v>
      </c>
      <c r="R1133" s="58">
        <v>0</v>
      </c>
      <c r="S1133" s="58">
        <v>0</v>
      </c>
      <c r="T1133" s="58">
        <v>0</v>
      </c>
      <c r="U1133" s="58">
        <v>0</v>
      </c>
      <c r="V1133" s="58">
        <v>0</v>
      </c>
      <c r="W1133" s="58">
        <v>0</v>
      </c>
      <c r="X1133" s="58">
        <v>0</v>
      </c>
      <c r="Y1133" s="58">
        <v>0</v>
      </c>
      <c r="Z1133" s="58">
        <v>0</v>
      </c>
      <c r="AA1133" s="58">
        <v>0</v>
      </c>
      <c r="AB1133" s="58">
        <v>0</v>
      </c>
      <c r="AC1133" s="58">
        <v>1</v>
      </c>
      <c r="AD1133" s="58">
        <v>0</v>
      </c>
      <c r="AE1133" s="58">
        <v>0</v>
      </c>
      <c r="AF1133" s="58">
        <v>0</v>
      </c>
      <c r="AG1133" s="58" t="str">
        <f>VLOOKUP(BHRAF201920[[#This Row],[OrgID]],'Practice Panel'!$A$14:$F$129,4,FALSE)</f>
        <v>Barking</v>
      </c>
      <c r="AH1133" s="58" t="str">
        <f>VLOOKUP(BHRAF201920[[#This Row],[OrgID]],'Practice Panel'!$A$14:$F$129,6,FALSE)</f>
        <v>North</v>
      </c>
    </row>
    <row r="1134" spans="1:34">
      <c r="A1134" s="1" t="s">
        <v>406</v>
      </c>
      <c r="B1134" s="57">
        <v>44256</v>
      </c>
      <c r="C1134" s="57">
        <v>44267</v>
      </c>
      <c r="D1134" s="1" t="s">
        <v>274</v>
      </c>
      <c r="E1134" s="58">
        <v>1777</v>
      </c>
      <c r="F1134" s="58">
        <v>1</v>
      </c>
      <c r="G1134" s="58">
        <v>1</v>
      </c>
      <c r="H1134" s="1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8">
        <v>0</v>
      </c>
      <c r="Z1134" s="58">
        <v>0</v>
      </c>
      <c r="AA1134" s="58">
        <v>0</v>
      </c>
      <c r="AB1134" s="58">
        <v>0</v>
      </c>
      <c r="AC1134" s="58">
        <v>9</v>
      </c>
      <c r="AD1134" s="58">
        <v>0</v>
      </c>
      <c r="AE1134" s="58">
        <v>0</v>
      </c>
      <c r="AF1134" s="58">
        <v>0</v>
      </c>
      <c r="AG1134" s="58" t="str">
        <f>VLOOKUP(BHRAF201920[[#This Row],[OrgID]],'Practice Panel'!$A$14:$F$129,4,FALSE)</f>
        <v>Havering</v>
      </c>
      <c r="AH1134" s="58" t="str">
        <f>VLOOKUP(BHRAF201920[[#This Row],[OrgID]],'Practice Panel'!$A$14:$F$129,6,FALSE)</f>
        <v>Havering North</v>
      </c>
    </row>
    <row r="1135" spans="1:34">
      <c r="A1135" s="1" t="s">
        <v>406</v>
      </c>
      <c r="B1135" s="57">
        <v>44256</v>
      </c>
      <c r="C1135" s="57">
        <v>44267</v>
      </c>
      <c r="D1135" s="1" t="s">
        <v>310</v>
      </c>
      <c r="E1135" s="58">
        <v>1190</v>
      </c>
      <c r="F1135" s="58">
        <v>9</v>
      </c>
      <c r="G1135" s="58">
        <v>9</v>
      </c>
      <c r="H1135" s="1">
        <v>0</v>
      </c>
      <c r="I1135" s="58">
        <v>0</v>
      </c>
      <c r="J1135" s="58">
        <v>0</v>
      </c>
      <c r="K1135" s="58">
        <v>0</v>
      </c>
      <c r="L1135" s="58">
        <v>0</v>
      </c>
      <c r="M1135" s="58">
        <v>0</v>
      </c>
      <c r="N1135" s="58">
        <v>0</v>
      </c>
      <c r="O1135" s="58">
        <v>0</v>
      </c>
      <c r="P1135" s="58">
        <v>0</v>
      </c>
      <c r="Q1135" s="58">
        <v>0</v>
      </c>
      <c r="R1135" s="58">
        <v>0</v>
      </c>
      <c r="S1135" s="58">
        <v>0</v>
      </c>
      <c r="T1135" s="58">
        <v>0</v>
      </c>
      <c r="U1135" s="58">
        <v>0</v>
      </c>
      <c r="V1135" s="58">
        <v>0</v>
      </c>
      <c r="W1135" s="58">
        <v>0</v>
      </c>
      <c r="X1135" s="58">
        <v>0</v>
      </c>
      <c r="Y1135" s="58">
        <v>0</v>
      </c>
      <c r="Z1135" s="58">
        <v>0</v>
      </c>
      <c r="AA1135" s="58">
        <v>0</v>
      </c>
      <c r="AB1135" s="58">
        <v>0</v>
      </c>
      <c r="AC1135" s="58">
        <v>13</v>
      </c>
      <c r="AD1135" s="58">
        <v>0</v>
      </c>
      <c r="AE1135" s="58">
        <v>0</v>
      </c>
      <c r="AF1135" s="58">
        <v>0</v>
      </c>
      <c r="AG1135" s="58" t="str">
        <f>VLOOKUP(BHRAF201920[[#This Row],[OrgID]],'Practice Panel'!$A$14:$F$129,4,FALSE)</f>
        <v>Havering</v>
      </c>
      <c r="AH1135" s="58" t="str">
        <f>VLOOKUP(BHRAF201920[[#This Row],[OrgID]],'Practice Panel'!$A$14:$F$129,6,FALSE)</f>
        <v>Havering South</v>
      </c>
    </row>
    <row r="1136" spans="1:34">
      <c r="A1136" s="1" t="s">
        <v>406</v>
      </c>
      <c r="B1136" s="57">
        <v>44256</v>
      </c>
      <c r="C1136" s="57">
        <v>44267</v>
      </c>
      <c r="D1136" s="1" t="s">
        <v>40</v>
      </c>
      <c r="E1136" s="58">
        <v>1420</v>
      </c>
      <c r="F1136" s="58">
        <v>23</v>
      </c>
      <c r="G1136" s="58">
        <v>23</v>
      </c>
      <c r="H1136" s="1">
        <v>0</v>
      </c>
      <c r="I1136" s="58">
        <v>0</v>
      </c>
      <c r="J1136" s="58">
        <v>0</v>
      </c>
      <c r="K1136" s="58">
        <v>0</v>
      </c>
      <c r="L1136" s="58">
        <v>0</v>
      </c>
      <c r="M1136" s="58">
        <v>0</v>
      </c>
      <c r="N1136" s="58">
        <v>0</v>
      </c>
      <c r="O1136" s="58">
        <v>0</v>
      </c>
      <c r="P1136" s="58">
        <v>0</v>
      </c>
      <c r="Q1136" s="58">
        <v>0</v>
      </c>
      <c r="R1136" s="58">
        <v>0</v>
      </c>
      <c r="S1136" s="58">
        <v>0</v>
      </c>
      <c r="T1136" s="58">
        <v>0</v>
      </c>
      <c r="U1136" s="58">
        <v>0</v>
      </c>
      <c r="V1136" s="58">
        <v>0</v>
      </c>
      <c r="W1136" s="58">
        <v>0</v>
      </c>
      <c r="X1136" s="58">
        <v>0</v>
      </c>
      <c r="Y1136" s="58">
        <v>0</v>
      </c>
      <c r="Z1136" s="58">
        <v>0</v>
      </c>
      <c r="AA1136" s="58">
        <v>0</v>
      </c>
      <c r="AB1136" s="58">
        <v>0</v>
      </c>
      <c r="AC1136" s="58">
        <v>6</v>
      </c>
      <c r="AD1136" s="58">
        <v>0</v>
      </c>
      <c r="AE1136" s="58">
        <v>0</v>
      </c>
      <c r="AF1136" s="58">
        <v>0</v>
      </c>
      <c r="AG1136" s="58" t="str">
        <f>VLOOKUP(BHRAF201920[[#This Row],[OrgID]],'Practice Panel'!$A$14:$F$129,4,FALSE)</f>
        <v>Barking</v>
      </c>
      <c r="AH1136" s="58" t="str">
        <f>VLOOKUP(BHRAF201920[[#This Row],[OrgID]],'Practice Panel'!$A$14:$F$129,6,FALSE)</f>
        <v>East One</v>
      </c>
    </row>
    <row r="1137" spans="1:34">
      <c r="A1137" s="1" t="s">
        <v>406</v>
      </c>
      <c r="B1137" s="57">
        <v>44256</v>
      </c>
      <c r="C1137" s="57">
        <v>44267</v>
      </c>
      <c r="D1137" s="1" t="s">
        <v>33</v>
      </c>
      <c r="E1137" s="58">
        <v>1560</v>
      </c>
      <c r="F1137" s="58">
        <v>97</v>
      </c>
      <c r="G1137" s="58">
        <v>97</v>
      </c>
      <c r="H1137" s="1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8">
        <v>0</v>
      </c>
      <c r="Z1137" s="58">
        <v>0</v>
      </c>
      <c r="AA1137" s="58">
        <v>0</v>
      </c>
      <c r="AB1137" s="58">
        <v>0</v>
      </c>
      <c r="AC1137" s="58">
        <v>3</v>
      </c>
      <c r="AD1137" s="58">
        <v>0</v>
      </c>
      <c r="AE1137" s="58">
        <v>0</v>
      </c>
      <c r="AF1137" s="58">
        <v>0</v>
      </c>
      <c r="AG1137" s="58" t="str">
        <f>VLOOKUP(BHRAF201920[[#This Row],[OrgID]],'Practice Panel'!$A$14:$F$129,4,FALSE)</f>
        <v>Barking</v>
      </c>
      <c r="AH1137" s="58" t="str">
        <f>VLOOKUP(BHRAF201920[[#This Row],[OrgID]],'Practice Panel'!$A$14:$F$129,6,FALSE)</f>
        <v>East One</v>
      </c>
    </row>
    <row r="1138" spans="1:34">
      <c r="A1138" s="1" t="s">
        <v>406</v>
      </c>
      <c r="B1138" s="57">
        <v>44256</v>
      </c>
      <c r="C1138" s="57">
        <v>44267</v>
      </c>
      <c r="D1138" s="1" t="s">
        <v>75</v>
      </c>
      <c r="E1138" s="58">
        <v>5719</v>
      </c>
      <c r="F1138" s="58">
        <v>35</v>
      </c>
      <c r="G1138" s="58">
        <v>35</v>
      </c>
      <c r="H1138" s="1">
        <v>0</v>
      </c>
      <c r="I1138" s="58">
        <v>0</v>
      </c>
      <c r="J1138" s="58">
        <v>0</v>
      </c>
      <c r="K1138" s="58">
        <v>0</v>
      </c>
      <c r="L1138" s="58">
        <v>0</v>
      </c>
      <c r="M1138" s="58">
        <v>0</v>
      </c>
      <c r="N1138" s="58">
        <v>0</v>
      </c>
      <c r="O1138" s="58">
        <v>0</v>
      </c>
      <c r="P1138" s="58">
        <v>0</v>
      </c>
      <c r="Q1138" s="58">
        <v>0</v>
      </c>
      <c r="R1138" s="58">
        <v>0</v>
      </c>
      <c r="S1138" s="58">
        <v>0</v>
      </c>
      <c r="T1138" s="58">
        <v>0</v>
      </c>
      <c r="U1138" s="58">
        <v>0</v>
      </c>
      <c r="V1138" s="58">
        <v>0</v>
      </c>
      <c r="W1138" s="58">
        <v>0</v>
      </c>
      <c r="X1138" s="58">
        <v>0</v>
      </c>
      <c r="Y1138" s="58">
        <v>0</v>
      </c>
      <c r="Z1138" s="58">
        <v>0</v>
      </c>
      <c r="AA1138" s="58">
        <v>0</v>
      </c>
      <c r="AB1138" s="58">
        <v>0</v>
      </c>
      <c r="AC1138" s="58">
        <v>8</v>
      </c>
      <c r="AD1138" s="58">
        <v>0</v>
      </c>
      <c r="AE1138" s="58">
        <v>0</v>
      </c>
      <c r="AF1138" s="58">
        <v>0</v>
      </c>
      <c r="AG1138" s="58" t="str">
        <f>VLOOKUP(BHRAF201920[[#This Row],[OrgID]],'Practice Panel'!$A$14:$F$129,4,FALSE)</f>
        <v>Barking</v>
      </c>
      <c r="AH1138" s="58" t="str">
        <f>VLOOKUP(BHRAF201920[[#This Row],[OrgID]],'Practice Panel'!$A$14:$F$129,6,FALSE)</f>
        <v>North</v>
      </c>
    </row>
    <row r="1139" spans="1:34">
      <c r="A1139" s="1" t="s">
        <v>406</v>
      </c>
      <c r="B1139" s="57">
        <v>44256</v>
      </c>
      <c r="C1139" s="57">
        <v>44267</v>
      </c>
      <c r="D1139" s="1" t="s">
        <v>38</v>
      </c>
      <c r="E1139" s="58">
        <v>2921</v>
      </c>
      <c r="F1139" s="58">
        <v>44</v>
      </c>
      <c r="G1139" s="58">
        <v>44</v>
      </c>
      <c r="H1139" s="1">
        <v>0</v>
      </c>
      <c r="I1139" s="58">
        <v>0</v>
      </c>
      <c r="J1139" s="58">
        <v>0</v>
      </c>
      <c r="K1139" s="58">
        <v>0</v>
      </c>
      <c r="L1139" s="58">
        <v>0</v>
      </c>
      <c r="M1139" s="58">
        <v>0</v>
      </c>
      <c r="N1139" s="58">
        <v>0</v>
      </c>
      <c r="O1139" s="58">
        <v>0</v>
      </c>
      <c r="P1139" s="58">
        <v>0</v>
      </c>
      <c r="Q1139" s="58">
        <v>0</v>
      </c>
      <c r="R1139" s="58">
        <v>0</v>
      </c>
      <c r="S1139" s="58">
        <v>0</v>
      </c>
      <c r="T1139" s="58">
        <v>0</v>
      </c>
      <c r="U1139" s="58">
        <v>0</v>
      </c>
      <c r="V1139" s="58">
        <v>0</v>
      </c>
      <c r="W1139" s="58">
        <v>0</v>
      </c>
      <c r="X1139" s="58">
        <v>0</v>
      </c>
      <c r="Y1139" s="58">
        <v>0</v>
      </c>
      <c r="Z1139" s="58">
        <v>0</v>
      </c>
      <c r="AA1139" s="58">
        <v>0</v>
      </c>
      <c r="AB1139" s="58">
        <v>0</v>
      </c>
      <c r="AC1139" s="58">
        <v>11</v>
      </c>
      <c r="AD1139" s="58">
        <v>0</v>
      </c>
      <c r="AE1139" s="58">
        <v>0</v>
      </c>
      <c r="AF1139" s="58">
        <v>0</v>
      </c>
      <c r="AG1139" s="58" t="str">
        <f>VLOOKUP(BHRAF201920[[#This Row],[OrgID]],'Practice Panel'!$A$14:$F$129,4,FALSE)</f>
        <v>Barking</v>
      </c>
      <c r="AH1139" s="58" t="str">
        <f>VLOOKUP(BHRAF201920[[#This Row],[OrgID]],'Practice Panel'!$A$14:$F$129,6,FALSE)</f>
        <v>East One</v>
      </c>
    </row>
    <row r="1140" spans="1:34">
      <c r="A1140" s="1" t="s">
        <v>406</v>
      </c>
      <c r="B1140" s="57">
        <v>44256</v>
      </c>
      <c r="C1140" s="57">
        <v>44267</v>
      </c>
      <c r="D1140" s="1" t="s">
        <v>260</v>
      </c>
      <c r="E1140" s="58">
        <v>1052</v>
      </c>
      <c r="F1140" s="58">
        <v>33</v>
      </c>
      <c r="G1140" s="58">
        <v>33</v>
      </c>
      <c r="H1140" s="1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8">
        <v>0</v>
      </c>
      <c r="Z1140" s="58">
        <v>0</v>
      </c>
      <c r="AA1140" s="58">
        <v>0</v>
      </c>
      <c r="AB1140" s="58">
        <v>0</v>
      </c>
      <c r="AC1140" s="58">
        <v>2</v>
      </c>
      <c r="AD1140" s="58">
        <v>0</v>
      </c>
      <c r="AE1140" s="58">
        <v>0</v>
      </c>
      <c r="AF1140" s="58">
        <v>0</v>
      </c>
      <c r="AG1140" s="58" t="str">
        <f>VLOOKUP(BHRAF201920[[#This Row],[OrgID]],'Practice Panel'!$A$14:$F$129,4,FALSE)</f>
        <v>Havering</v>
      </c>
      <c r="AH1140" s="58" t="str">
        <f>VLOOKUP(BHRAF201920[[#This Row],[OrgID]],'Practice Panel'!$A$14:$F$129,6,FALSE)</f>
        <v>Havering North</v>
      </c>
    </row>
    <row r="1141" spans="1:34">
      <c r="A1141" s="1" t="s">
        <v>406</v>
      </c>
      <c r="B1141" s="57">
        <v>44256</v>
      </c>
      <c r="C1141" s="57">
        <v>44267</v>
      </c>
      <c r="D1141" s="1" t="s">
        <v>334</v>
      </c>
      <c r="E1141" s="58">
        <v>2033</v>
      </c>
      <c r="F1141" s="58">
        <v>9</v>
      </c>
      <c r="G1141" s="58">
        <v>9</v>
      </c>
      <c r="H1141" s="1">
        <v>0</v>
      </c>
      <c r="I1141" s="58">
        <v>0</v>
      </c>
      <c r="J1141" s="58">
        <v>0</v>
      </c>
      <c r="K1141" s="58">
        <v>0</v>
      </c>
      <c r="L1141" s="58">
        <v>0</v>
      </c>
      <c r="M1141" s="58">
        <v>0</v>
      </c>
      <c r="N1141" s="58">
        <v>0</v>
      </c>
      <c r="O1141" s="58">
        <v>0</v>
      </c>
      <c r="P1141" s="58">
        <v>0</v>
      </c>
      <c r="Q1141" s="58">
        <v>0</v>
      </c>
      <c r="R1141" s="58">
        <v>0</v>
      </c>
      <c r="S1141" s="58">
        <v>0</v>
      </c>
      <c r="T1141" s="58">
        <v>0</v>
      </c>
      <c r="U1141" s="58">
        <v>0</v>
      </c>
      <c r="V1141" s="58">
        <v>0</v>
      </c>
      <c r="W1141" s="58">
        <v>0</v>
      </c>
      <c r="X1141" s="58">
        <v>0</v>
      </c>
      <c r="Y1141" s="58">
        <v>0</v>
      </c>
      <c r="Z1141" s="58">
        <v>0</v>
      </c>
      <c r="AA1141" s="58">
        <v>0</v>
      </c>
      <c r="AB1141" s="58">
        <v>0</v>
      </c>
      <c r="AC1141" s="58">
        <v>6</v>
      </c>
      <c r="AD1141" s="58">
        <v>0</v>
      </c>
      <c r="AE1141" s="58">
        <v>0</v>
      </c>
      <c r="AF1141" s="58">
        <v>0</v>
      </c>
      <c r="AG1141" s="58" t="str">
        <f>VLOOKUP(BHRAF201920[[#This Row],[OrgID]],'Practice Panel'!$A$14:$F$129,4,FALSE)</f>
        <v>Redbridge</v>
      </c>
      <c r="AH1141" s="58" t="str">
        <f>VLOOKUP(BHRAF201920[[#This Row],[OrgID]],'Practice Panel'!$A$14:$F$129,6,FALSE)</f>
        <v>Fairlop</v>
      </c>
    </row>
    <row r="1142" spans="1:34">
      <c r="A1142" s="1" t="s">
        <v>406</v>
      </c>
      <c r="B1142" s="57">
        <v>44256</v>
      </c>
      <c r="C1142" s="57">
        <v>44267</v>
      </c>
      <c r="D1142" s="1" t="s">
        <v>338</v>
      </c>
      <c r="E1142" s="58">
        <v>1017</v>
      </c>
      <c r="F1142" s="58">
        <v>14</v>
      </c>
      <c r="G1142" s="58">
        <v>14</v>
      </c>
      <c r="H1142" s="1">
        <v>0</v>
      </c>
      <c r="I1142" s="58">
        <v>0</v>
      </c>
      <c r="J1142" s="58">
        <v>0</v>
      </c>
      <c r="K1142" s="58">
        <v>0</v>
      </c>
      <c r="L1142" s="58">
        <v>0</v>
      </c>
      <c r="M1142" s="58">
        <v>0</v>
      </c>
      <c r="N1142" s="58">
        <v>0</v>
      </c>
      <c r="O1142" s="58">
        <v>0</v>
      </c>
      <c r="P1142" s="58">
        <v>0</v>
      </c>
      <c r="Q1142" s="58">
        <v>0</v>
      </c>
      <c r="R1142" s="58">
        <v>0</v>
      </c>
      <c r="S1142" s="58">
        <v>0</v>
      </c>
      <c r="T1142" s="58">
        <v>0</v>
      </c>
      <c r="U1142" s="58">
        <v>0</v>
      </c>
      <c r="V1142" s="58">
        <v>0</v>
      </c>
      <c r="W1142" s="58">
        <v>0</v>
      </c>
      <c r="X1142" s="58">
        <v>0</v>
      </c>
      <c r="Y1142" s="58">
        <v>0</v>
      </c>
      <c r="Z1142" s="58">
        <v>0</v>
      </c>
      <c r="AA1142" s="58">
        <v>0</v>
      </c>
      <c r="AB1142" s="58">
        <v>0</v>
      </c>
      <c r="AC1142" s="58">
        <v>5</v>
      </c>
      <c r="AD1142" s="58">
        <v>0</v>
      </c>
      <c r="AE1142" s="58">
        <v>0</v>
      </c>
      <c r="AF1142" s="58">
        <v>0</v>
      </c>
      <c r="AG1142" s="58" t="str">
        <f>VLOOKUP(BHRAF201920[[#This Row],[OrgID]],'Practice Panel'!$A$14:$F$129,4,FALSE)</f>
        <v>Redbridge</v>
      </c>
      <c r="AH1142" s="58" t="str">
        <f>VLOOKUP(BHRAF201920[[#This Row],[OrgID]],'Practice Panel'!$A$14:$F$129,6,FALSE)</f>
        <v>Fairlop</v>
      </c>
    </row>
    <row r="1143" spans="1:34">
      <c r="A1143" s="1" t="s">
        <v>406</v>
      </c>
      <c r="B1143" s="57">
        <v>44256</v>
      </c>
      <c r="C1143" s="57">
        <v>44267</v>
      </c>
      <c r="D1143" s="1" t="s">
        <v>358</v>
      </c>
      <c r="E1143" s="58">
        <v>897</v>
      </c>
      <c r="F1143" s="58">
        <v>1</v>
      </c>
      <c r="G1143" s="58">
        <v>1</v>
      </c>
      <c r="H1143" s="1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8">
        <v>0</v>
      </c>
      <c r="Z1143" s="58">
        <v>0</v>
      </c>
      <c r="AA1143" s="58">
        <v>0</v>
      </c>
      <c r="AB1143" s="58">
        <v>0</v>
      </c>
      <c r="AC1143" s="58">
        <v>2</v>
      </c>
      <c r="AD1143" s="58">
        <v>0</v>
      </c>
      <c r="AE1143" s="58">
        <v>0</v>
      </c>
      <c r="AF1143" s="58">
        <v>0</v>
      </c>
      <c r="AG1143" s="58" t="str">
        <f>VLOOKUP(BHRAF201920[[#This Row],[OrgID]],'Practice Panel'!$A$14:$F$129,4,FALSE)</f>
        <v>Redbridge</v>
      </c>
      <c r="AH1143" s="58" t="str">
        <f>VLOOKUP(BHRAF201920[[#This Row],[OrgID]],'Practice Panel'!$A$14:$F$129,6,FALSE)</f>
        <v>Seven Kings</v>
      </c>
    </row>
    <row r="1144" spans="1:34">
      <c r="A1144" s="1" t="s">
        <v>406</v>
      </c>
      <c r="B1144" s="57">
        <v>44256</v>
      </c>
      <c r="C1144" s="57">
        <v>44267</v>
      </c>
      <c r="D1144" s="1" t="s">
        <v>316</v>
      </c>
      <c r="E1144" s="58">
        <v>1814</v>
      </c>
      <c r="F1144" s="58">
        <v>45</v>
      </c>
      <c r="G1144" s="58">
        <v>45</v>
      </c>
      <c r="H1144" s="1">
        <v>0</v>
      </c>
      <c r="I1144" s="58">
        <v>0</v>
      </c>
      <c r="J1144" s="58">
        <v>0</v>
      </c>
      <c r="K1144" s="58">
        <v>0</v>
      </c>
      <c r="L1144" s="58">
        <v>0</v>
      </c>
      <c r="M1144" s="58">
        <v>0</v>
      </c>
      <c r="N1144" s="58">
        <v>0</v>
      </c>
      <c r="O1144" s="58">
        <v>0</v>
      </c>
      <c r="P1144" s="58">
        <v>0</v>
      </c>
      <c r="Q1144" s="58">
        <v>0</v>
      </c>
      <c r="R1144" s="58">
        <v>0</v>
      </c>
      <c r="S1144" s="58">
        <v>0</v>
      </c>
      <c r="T1144" s="58">
        <v>0</v>
      </c>
      <c r="U1144" s="58">
        <v>0</v>
      </c>
      <c r="V1144" s="58">
        <v>0</v>
      </c>
      <c r="W1144" s="58">
        <v>0</v>
      </c>
      <c r="X1144" s="58">
        <v>0</v>
      </c>
      <c r="Y1144" s="58">
        <v>0</v>
      </c>
      <c r="Z1144" s="58">
        <v>0</v>
      </c>
      <c r="AA1144" s="58">
        <v>0</v>
      </c>
      <c r="AB1144" s="58">
        <v>0</v>
      </c>
      <c r="AC1144" s="58">
        <v>6</v>
      </c>
      <c r="AD1144" s="58">
        <v>0</v>
      </c>
      <c r="AE1144" s="58">
        <v>0</v>
      </c>
      <c r="AF1144" s="58">
        <v>0</v>
      </c>
      <c r="AG1144" s="58" t="str">
        <f>VLOOKUP(BHRAF201920[[#This Row],[OrgID]],'Practice Panel'!$A$14:$F$129,4,FALSE)</f>
        <v>Redbridge</v>
      </c>
      <c r="AH1144" s="58" t="str">
        <f>VLOOKUP(BHRAF201920[[#This Row],[OrgID]],'Practice Panel'!$A$14:$F$129,6,FALSE)</f>
        <v>Cranbrook</v>
      </c>
    </row>
    <row r="1145" spans="1:34">
      <c r="A1145" s="1" t="s">
        <v>406</v>
      </c>
      <c r="B1145" s="57">
        <v>44256</v>
      </c>
      <c r="C1145" s="57">
        <v>44267</v>
      </c>
      <c r="D1145" s="1" t="s">
        <v>390</v>
      </c>
      <c r="E1145" s="58">
        <v>2136</v>
      </c>
      <c r="F1145" s="58">
        <v>29</v>
      </c>
      <c r="G1145" s="58">
        <v>29</v>
      </c>
      <c r="H1145" s="1">
        <v>0</v>
      </c>
      <c r="I1145" s="58">
        <v>0</v>
      </c>
      <c r="J1145" s="58">
        <v>0</v>
      </c>
      <c r="K1145" s="58">
        <v>0</v>
      </c>
      <c r="L1145" s="58">
        <v>0</v>
      </c>
      <c r="M1145" s="58">
        <v>0</v>
      </c>
      <c r="N1145" s="58">
        <v>0</v>
      </c>
      <c r="O1145" s="58">
        <v>0</v>
      </c>
      <c r="P1145" s="58">
        <v>0</v>
      </c>
      <c r="Q1145" s="58">
        <v>0</v>
      </c>
      <c r="R1145" s="58">
        <v>0</v>
      </c>
      <c r="S1145" s="58">
        <v>0</v>
      </c>
      <c r="T1145" s="58">
        <v>0</v>
      </c>
      <c r="U1145" s="58">
        <v>0</v>
      </c>
      <c r="V1145" s="58">
        <v>0</v>
      </c>
      <c r="W1145" s="58">
        <v>0</v>
      </c>
      <c r="X1145" s="58">
        <v>0</v>
      </c>
      <c r="Y1145" s="58">
        <v>0</v>
      </c>
      <c r="Z1145" s="58">
        <v>0</v>
      </c>
      <c r="AA1145" s="58">
        <v>0</v>
      </c>
      <c r="AB1145" s="58">
        <v>0</v>
      </c>
      <c r="AC1145" s="58">
        <v>5</v>
      </c>
      <c r="AD1145" s="58">
        <v>0</v>
      </c>
      <c r="AE1145" s="58">
        <v>0</v>
      </c>
      <c r="AF1145" s="58">
        <v>0</v>
      </c>
      <c r="AG1145" s="58" t="str">
        <f>VLOOKUP(BHRAF201920[[#This Row],[OrgID]],'Practice Panel'!$A$14:$F$129,4,FALSE)</f>
        <v>Redbridge</v>
      </c>
      <c r="AH1145" s="58" t="str">
        <f>VLOOKUP(BHRAF201920[[#This Row],[OrgID]],'Practice Panel'!$A$14:$F$129,6,FALSE)</f>
        <v>Loxford</v>
      </c>
    </row>
    <row r="1146" spans="1:34">
      <c r="A1146" s="1" t="s">
        <v>406</v>
      </c>
      <c r="B1146" s="57">
        <v>44256</v>
      </c>
      <c r="C1146" s="57">
        <v>44267</v>
      </c>
      <c r="D1146" s="1" t="s">
        <v>324</v>
      </c>
      <c r="E1146" s="58">
        <v>996</v>
      </c>
      <c r="F1146" s="58">
        <v>15</v>
      </c>
      <c r="G1146" s="58">
        <v>15</v>
      </c>
      <c r="H1146" s="1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8">
        <v>0</v>
      </c>
      <c r="Z1146" s="58">
        <v>0</v>
      </c>
      <c r="AA1146" s="58">
        <v>0</v>
      </c>
      <c r="AB1146" s="58">
        <v>0</v>
      </c>
      <c r="AC1146" s="58">
        <v>3</v>
      </c>
      <c r="AD1146" s="58">
        <v>0</v>
      </c>
      <c r="AE1146" s="58">
        <v>0</v>
      </c>
      <c r="AF1146" s="58">
        <v>0</v>
      </c>
      <c r="AG1146" s="58" t="str">
        <f>VLOOKUP(BHRAF201920[[#This Row],[OrgID]],'Practice Panel'!$A$14:$F$129,4,FALSE)</f>
        <v>Redbridge</v>
      </c>
      <c r="AH1146" s="58" t="str">
        <f>VLOOKUP(BHRAF201920[[#This Row],[OrgID]],'Practice Panel'!$A$14:$F$129,6,FALSE)</f>
        <v>Cranbrook</v>
      </c>
    </row>
    <row r="1147" spans="1:34">
      <c r="A1147" s="1" t="s">
        <v>406</v>
      </c>
      <c r="B1147" s="57">
        <v>44256</v>
      </c>
      <c r="C1147" s="57">
        <v>44267</v>
      </c>
      <c r="D1147" s="1" t="s">
        <v>328</v>
      </c>
      <c r="E1147" s="58">
        <v>558</v>
      </c>
      <c r="F1147" s="58">
        <v>5</v>
      </c>
      <c r="G1147" s="58">
        <v>5</v>
      </c>
      <c r="H1147" s="1">
        <v>0</v>
      </c>
      <c r="I1147" s="58">
        <v>0</v>
      </c>
      <c r="J1147" s="58">
        <v>0</v>
      </c>
      <c r="K1147" s="58">
        <v>0</v>
      </c>
      <c r="L1147" s="58">
        <v>0</v>
      </c>
      <c r="M1147" s="58">
        <v>0</v>
      </c>
      <c r="N1147" s="58">
        <v>0</v>
      </c>
      <c r="O1147" s="58">
        <v>0</v>
      </c>
      <c r="P1147" s="58">
        <v>0</v>
      </c>
      <c r="Q1147" s="58">
        <v>0</v>
      </c>
      <c r="R1147" s="58">
        <v>0</v>
      </c>
      <c r="S1147" s="58">
        <v>0</v>
      </c>
      <c r="T1147" s="58">
        <v>0</v>
      </c>
      <c r="U1147" s="58">
        <v>0</v>
      </c>
      <c r="V1147" s="58">
        <v>0</v>
      </c>
      <c r="W1147" s="58">
        <v>0</v>
      </c>
      <c r="X1147" s="58">
        <v>0</v>
      </c>
      <c r="Y1147" s="58">
        <v>0</v>
      </c>
      <c r="Z1147" s="58">
        <v>0</v>
      </c>
      <c r="AA1147" s="58">
        <v>0</v>
      </c>
      <c r="AB1147" s="58">
        <v>0</v>
      </c>
      <c r="AC1147" s="58">
        <v>4</v>
      </c>
      <c r="AD1147" s="58">
        <v>0</v>
      </c>
      <c r="AE1147" s="58">
        <v>0</v>
      </c>
      <c r="AF1147" s="58">
        <v>0</v>
      </c>
      <c r="AG1147" s="58" t="str">
        <f>VLOOKUP(BHRAF201920[[#This Row],[OrgID]],'Practice Panel'!$A$14:$F$129,4,FALSE)</f>
        <v>Redbridge</v>
      </c>
      <c r="AH1147" s="58" t="str">
        <f>VLOOKUP(BHRAF201920[[#This Row],[OrgID]],'Practice Panel'!$A$14:$F$129,6,FALSE)</f>
        <v>Cranbrook</v>
      </c>
    </row>
    <row r="1148" spans="1:34">
      <c r="A1148" s="1" t="s">
        <v>406</v>
      </c>
      <c r="B1148" s="57">
        <v>44256</v>
      </c>
      <c r="C1148" s="57">
        <v>44267</v>
      </c>
      <c r="D1148" s="1" t="s">
        <v>340</v>
      </c>
      <c r="E1148" s="58">
        <v>1134</v>
      </c>
      <c r="F1148" s="58">
        <v>20</v>
      </c>
      <c r="G1148" s="58">
        <v>20</v>
      </c>
      <c r="H1148" s="1">
        <v>0</v>
      </c>
      <c r="I1148" s="58">
        <v>0</v>
      </c>
      <c r="J1148" s="58">
        <v>0</v>
      </c>
      <c r="K1148" s="58">
        <v>0</v>
      </c>
      <c r="L1148" s="58">
        <v>0</v>
      </c>
      <c r="M1148" s="58">
        <v>0</v>
      </c>
      <c r="N1148" s="58">
        <v>0</v>
      </c>
      <c r="O1148" s="58">
        <v>0</v>
      </c>
      <c r="P1148" s="58">
        <v>0</v>
      </c>
      <c r="Q1148" s="58">
        <v>0</v>
      </c>
      <c r="R1148" s="58">
        <v>0</v>
      </c>
      <c r="S1148" s="58">
        <v>0</v>
      </c>
      <c r="T1148" s="58">
        <v>0</v>
      </c>
      <c r="U1148" s="58">
        <v>0</v>
      </c>
      <c r="V1148" s="58">
        <v>0</v>
      </c>
      <c r="W1148" s="58">
        <v>0</v>
      </c>
      <c r="X1148" s="58">
        <v>0</v>
      </c>
      <c r="Y1148" s="58">
        <v>0</v>
      </c>
      <c r="Z1148" s="58">
        <v>0</v>
      </c>
      <c r="AA1148" s="58">
        <v>0</v>
      </c>
      <c r="AB1148" s="58">
        <v>0</v>
      </c>
      <c r="AC1148" s="58">
        <v>2</v>
      </c>
      <c r="AD1148" s="58">
        <v>0</v>
      </c>
      <c r="AE1148" s="58">
        <v>0</v>
      </c>
      <c r="AF1148" s="58">
        <v>0</v>
      </c>
      <c r="AG1148" s="58" t="str">
        <f>VLOOKUP(BHRAF201920[[#This Row],[OrgID]],'Practice Panel'!$A$14:$F$129,4,FALSE)</f>
        <v>Redbridge</v>
      </c>
      <c r="AH1148" s="58" t="str">
        <f>VLOOKUP(BHRAF201920[[#This Row],[OrgID]],'Practice Panel'!$A$14:$F$129,6,FALSE)</f>
        <v>Fairlop</v>
      </c>
    </row>
    <row r="1149" spans="1:34">
      <c r="A1149" s="1" t="s">
        <v>406</v>
      </c>
      <c r="B1149" s="57">
        <v>44256</v>
      </c>
      <c r="C1149" s="57">
        <v>44267</v>
      </c>
      <c r="D1149" s="1" t="s">
        <v>270</v>
      </c>
      <c r="E1149" s="58">
        <v>3938</v>
      </c>
      <c r="F1149" s="58">
        <v>6</v>
      </c>
      <c r="G1149" s="58">
        <v>6</v>
      </c>
      <c r="H1149" s="1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8">
        <v>0</v>
      </c>
      <c r="Z1149" s="58">
        <v>0</v>
      </c>
      <c r="AA1149" s="58">
        <v>0</v>
      </c>
      <c r="AB1149" s="58">
        <v>0</v>
      </c>
      <c r="AC1149" s="58">
        <v>9</v>
      </c>
      <c r="AD1149" s="58">
        <v>0</v>
      </c>
      <c r="AE1149" s="58">
        <v>0</v>
      </c>
      <c r="AF1149" s="58">
        <v>0</v>
      </c>
      <c r="AG1149" s="58" t="str">
        <f>VLOOKUP(BHRAF201920[[#This Row],[OrgID]],'Practice Panel'!$A$14:$F$129,4,FALSE)</f>
        <v>Havering</v>
      </c>
      <c r="AH1149" s="58" t="str">
        <f>VLOOKUP(BHRAF201920[[#This Row],[OrgID]],'Practice Panel'!$A$14:$F$129,6,FALSE)</f>
        <v>Havering North</v>
      </c>
    </row>
    <row r="1150" spans="1:34">
      <c r="A1150" s="1" t="s">
        <v>406</v>
      </c>
      <c r="B1150" s="57">
        <v>44256</v>
      </c>
      <c r="C1150" s="57">
        <v>44267</v>
      </c>
      <c r="D1150" s="1" t="s">
        <v>55</v>
      </c>
      <c r="E1150" s="58">
        <v>5377</v>
      </c>
      <c r="F1150" s="58">
        <v>3</v>
      </c>
      <c r="G1150" s="58">
        <v>3</v>
      </c>
      <c r="H1150" s="1">
        <v>0</v>
      </c>
      <c r="I1150" s="58">
        <v>0</v>
      </c>
      <c r="J1150" s="58">
        <v>0</v>
      </c>
      <c r="K1150" s="58">
        <v>0</v>
      </c>
      <c r="L1150" s="58">
        <v>0</v>
      </c>
      <c r="M1150" s="58">
        <v>0</v>
      </c>
      <c r="N1150" s="58">
        <v>0</v>
      </c>
      <c r="O1150" s="58">
        <v>0</v>
      </c>
      <c r="P1150" s="58">
        <v>0</v>
      </c>
      <c r="Q1150" s="58">
        <v>0</v>
      </c>
      <c r="R1150" s="58">
        <v>0</v>
      </c>
      <c r="S1150" s="58">
        <v>0</v>
      </c>
      <c r="T1150" s="58">
        <v>0</v>
      </c>
      <c r="U1150" s="58">
        <v>0</v>
      </c>
      <c r="V1150" s="58">
        <v>0</v>
      </c>
      <c r="W1150" s="58">
        <v>0</v>
      </c>
      <c r="X1150" s="58">
        <v>0</v>
      </c>
      <c r="Y1150" s="58">
        <v>0</v>
      </c>
      <c r="Z1150" s="58">
        <v>0</v>
      </c>
      <c r="AA1150" s="58">
        <v>0</v>
      </c>
      <c r="AB1150" s="58">
        <v>0</v>
      </c>
      <c r="AC1150" s="58">
        <v>1</v>
      </c>
      <c r="AD1150" s="58">
        <v>0</v>
      </c>
      <c r="AE1150" s="58">
        <v>0</v>
      </c>
      <c r="AF1150" s="58">
        <v>0</v>
      </c>
      <c r="AG1150" s="58" t="str">
        <f>VLOOKUP(BHRAF201920[[#This Row],[OrgID]],'Practice Panel'!$A$14:$F$129,4,FALSE)</f>
        <v>Barking</v>
      </c>
      <c r="AH1150" s="58" t="str">
        <f>VLOOKUP(BHRAF201920[[#This Row],[OrgID]],'Practice Panel'!$A$14:$F$129,6,FALSE)</f>
        <v>New West</v>
      </c>
    </row>
    <row r="1151" spans="1:34">
      <c r="A1151" s="1" t="s">
        <v>406</v>
      </c>
      <c r="B1151" s="57">
        <v>44256</v>
      </c>
      <c r="C1151" s="57">
        <v>44267</v>
      </c>
      <c r="D1151" s="1" t="s">
        <v>29</v>
      </c>
      <c r="E1151" s="58">
        <v>12316</v>
      </c>
      <c r="F1151" s="58">
        <v>12</v>
      </c>
      <c r="G1151" s="58">
        <v>12</v>
      </c>
      <c r="H1151" s="1">
        <v>0</v>
      </c>
      <c r="I1151" s="58">
        <v>0</v>
      </c>
      <c r="J1151" s="58">
        <v>0</v>
      </c>
      <c r="K1151" s="58">
        <v>0</v>
      </c>
      <c r="L1151" s="58">
        <v>0</v>
      </c>
      <c r="M1151" s="58">
        <v>0</v>
      </c>
      <c r="N1151" s="58">
        <v>0</v>
      </c>
      <c r="O1151" s="58">
        <v>0</v>
      </c>
      <c r="P1151" s="58">
        <v>0</v>
      </c>
      <c r="Q1151" s="58">
        <v>0</v>
      </c>
      <c r="R1151" s="58">
        <v>0</v>
      </c>
      <c r="S1151" s="58">
        <v>0</v>
      </c>
      <c r="T1151" s="58">
        <v>0</v>
      </c>
      <c r="U1151" s="58">
        <v>0</v>
      </c>
      <c r="V1151" s="58">
        <v>0</v>
      </c>
      <c r="W1151" s="58">
        <v>0</v>
      </c>
      <c r="X1151" s="58">
        <v>0</v>
      </c>
      <c r="Y1151" s="58">
        <v>0</v>
      </c>
      <c r="Z1151" s="58">
        <v>0</v>
      </c>
      <c r="AA1151" s="58">
        <v>0</v>
      </c>
      <c r="AB1151" s="58">
        <v>0</v>
      </c>
      <c r="AC1151" s="58">
        <v>7</v>
      </c>
      <c r="AD1151" s="58">
        <v>0</v>
      </c>
      <c r="AE1151" s="58">
        <v>0</v>
      </c>
      <c r="AF1151" s="58">
        <v>0</v>
      </c>
      <c r="AG1151" s="58" t="str">
        <f>VLOOKUP(BHRAF201920[[#This Row],[OrgID]],'Practice Panel'!$A$14:$F$129,4,FALSE)</f>
        <v>Barking</v>
      </c>
      <c r="AH1151" s="58" t="str">
        <f>VLOOKUP(BHRAF201920[[#This Row],[OrgID]],'Practice Panel'!$A$14:$F$129,6,FALSE)</f>
        <v>East</v>
      </c>
    </row>
    <row r="1152" spans="1:34">
      <c r="A1152" s="1" t="s">
        <v>406</v>
      </c>
      <c r="B1152" s="57">
        <v>44256</v>
      </c>
      <c r="C1152" s="57">
        <v>44267</v>
      </c>
      <c r="D1152" s="1" t="s">
        <v>332</v>
      </c>
      <c r="E1152" s="58">
        <v>1959</v>
      </c>
      <c r="F1152" s="58">
        <v>126</v>
      </c>
      <c r="G1152" s="58">
        <v>126</v>
      </c>
      <c r="H1152" s="1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8">
        <v>0</v>
      </c>
      <c r="Z1152" s="58">
        <v>0</v>
      </c>
      <c r="AA1152" s="58">
        <v>0</v>
      </c>
      <c r="AB1152" s="58">
        <v>0</v>
      </c>
      <c r="AC1152" s="58">
        <v>2</v>
      </c>
      <c r="AD1152" s="58">
        <v>0</v>
      </c>
      <c r="AE1152" s="58">
        <v>0</v>
      </c>
      <c r="AF1152" s="58">
        <v>0</v>
      </c>
      <c r="AG1152" s="58" t="str">
        <f>VLOOKUP(BHRAF201920[[#This Row],[OrgID]],'Practice Panel'!$A$14:$F$129,4,FALSE)</f>
        <v>Redbridge</v>
      </c>
      <c r="AH1152" s="58" t="str">
        <f>VLOOKUP(BHRAF201920[[#This Row],[OrgID]],'Practice Panel'!$A$14:$F$129,6,FALSE)</f>
        <v>Fairlop</v>
      </c>
    </row>
    <row r="1153" spans="1:34">
      <c r="A1153" s="1" t="s">
        <v>406</v>
      </c>
      <c r="B1153" s="57">
        <v>44256</v>
      </c>
      <c r="C1153" s="57">
        <v>44267</v>
      </c>
      <c r="D1153" s="1" t="s">
        <v>326</v>
      </c>
      <c r="E1153" s="58">
        <v>3038</v>
      </c>
      <c r="F1153" s="58">
        <v>26</v>
      </c>
      <c r="G1153" s="58">
        <v>26</v>
      </c>
      <c r="H1153" s="1">
        <v>0</v>
      </c>
      <c r="I1153" s="58">
        <v>0</v>
      </c>
      <c r="J1153" s="58">
        <v>0</v>
      </c>
      <c r="K1153" s="58">
        <v>0</v>
      </c>
      <c r="L1153" s="58">
        <v>0</v>
      </c>
      <c r="M1153" s="58">
        <v>0</v>
      </c>
      <c r="N1153" s="58">
        <v>0</v>
      </c>
      <c r="O1153" s="58">
        <v>0</v>
      </c>
      <c r="P1153" s="58">
        <v>0</v>
      </c>
      <c r="Q1153" s="58">
        <v>0</v>
      </c>
      <c r="R1153" s="58">
        <v>0</v>
      </c>
      <c r="S1153" s="58">
        <v>0</v>
      </c>
      <c r="T1153" s="58">
        <v>0</v>
      </c>
      <c r="U1153" s="58">
        <v>0</v>
      </c>
      <c r="V1153" s="58">
        <v>0</v>
      </c>
      <c r="W1153" s="58">
        <v>0</v>
      </c>
      <c r="X1153" s="58">
        <v>0</v>
      </c>
      <c r="Y1153" s="58">
        <v>0</v>
      </c>
      <c r="Z1153" s="58">
        <v>0</v>
      </c>
      <c r="AA1153" s="58">
        <v>0</v>
      </c>
      <c r="AB1153" s="58">
        <v>0</v>
      </c>
      <c r="AC1153" s="58">
        <v>10</v>
      </c>
      <c r="AD1153" s="58">
        <v>0</v>
      </c>
      <c r="AE1153" s="58">
        <v>0</v>
      </c>
      <c r="AF1153" s="58">
        <v>0</v>
      </c>
      <c r="AG1153" s="58" t="str">
        <f>VLOOKUP(BHRAF201920[[#This Row],[OrgID]],'Practice Panel'!$A$14:$F$129,4,FALSE)</f>
        <v>Redbridge</v>
      </c>
      <c r="AH1153" s="58" t="str">
        <f>VLOOKUP(BHRAF201920[[#This Row],[OrgID]],'Practice Panel'!$A$14:$F$129,6,FALSE)</f>
        <v>Cranbrook</v>
      </c>
    </row>
    <row r="1154" spans="1:34">
      <c r="A1154" s="1" t="s">
        <v>406</v>
      </c>
      <c r="B1154" s="57">
        <v>44256</v>
      </c>
      <c r="C1154" s="57">
        <v>44267</v>
      </c>
      <c r="D1154" s="1" t="s">
        <v>46</v>
      </c>
      <c r="E1154" s="58">
        <v>1739</v>
      </c>
      <c r="F1154" s="58">
        <v>21</v>
      </c>
      <c r="G1154" s="58">
        <v>21</v>
      </c>
      <c r="H1154" s="1">
        <v>0</v>
      </c>
      <c r="I1154" s="58">
        <v>0</v>
      </c>
      <c r="J1154" s="58">
        <v>0</v>
      </c>
      <c r="K1154" s="58">
        <v>0</v>
      </c>
      <c r="L1154" s="58">
        <v>0</v>
      </c>
      <c r="M1154" s="58">
        <v>0</v>
      </c>
      <c r="N1154" s="58">
        <v>0</v>
      </c>
      <c r="O1154" s="58">
        <v>0</v>
      </c>
      <c r="P1154" s="58">
        <v>0</v>
      </c>
      <c r="Q1154" s="58">
        <v>0</v>
      </c>
      <c r="R1154" s="58">
        <v>0</v>
      </c>
      <c r="S1154" s="58">
        <v>0</v>
      </c>
      <c r="T1154" s="58">
        <v>0</v>
      </c>
      <c r="U1154" s="58">
        <v>0</v>
      </c>
      <c r="V1154" s="58">
        <v>0</v>
      </c>
      <c r="W1154" s="58">
        <v>0</v>
      </c>
      <c r="X1154" s="58">
        <v>0</v>
      </c>
      <c r="Y1154" s="58">
        <v>0</v>
      </c>
      <c r="Z1154" s="58">
        <v>0</v>
      </c>
      <c r="AA1154" s="58">
        <v>0</v>
      </c>
      <c r="AB1154" s="58">
        <v>0</v>
      </c>
      <c r="AC1154" s="58">
        <v>10</v>
      </c>
      <c r="AD1154" s="58">
        <v>0</v>
      </c>
      <c r="AE1154" s="58">
        <v>0</v>
      </c>
      <c r="AF1154" s="58">
        <v>0</v>
      </c>
      <c r="AG1154" s="58" t="str">
        <f>VLOOKUP(BHRAF201920[[#This Row],[OrgID]],'Practice Panel'!$A$14:$F$129,4,FALSE)</f>
        <v>Barking</v>
      </c>
      <c r="AH1154" s="58" t="str">
        <f>VLOOKUP(BHRAF201920[[#This Row],[OrgID]],'Practice Panel'!$A$14:$F$129,6,FALSE)</f>
        <v>East One</v>
      </c>
    </row>
    <row r="1155" spans="1:34">
      <c r="A1155" s="1" t="s">
        <v>406</v>
      </c>
      <c r="B1155" s="57">
        <v>44256</v>
      </c>
      <c r="C1155" s="57">
        <v>44267</v>
      </c>
      <c r="D1155" s="1" t="s">
        <v>344</v>
      </c>
      <c r="E1155" s="58">
        <v>4393</v>
      </c>
      <c r="F1155" s="58">
        <v>87</v>
      </c>
      <c r="G1155" s="58">
        <v>87</v>
      </c>
      <c r="H1155" s="1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8">
        <v>0</v>
      </c>
      <c r="Z1155" s="58">
        <v>0</v>
      </c>
      <c r="AA1155" s="58">
        <v>0</v>
      </c>
      <c r="AB1155" s="58">
        <v>0</v>
      </c>
      <c r="AC1155" s="58">
        <v>8</v>
      </c>
      <c r="AD1155" s="58">
        <v>0</v>
      </c>
      <c r="AE1155" s="58">
        <v>0</v>
      </c>
      <c r="AF1155" s="58">
        <v>0</v>
      </c>
      <c r="AG1155" s="58" t="str">
        <f>VLOOKUP(BHRAF201920[[#This Row],[OrgID]],'Practice Panel'!$A$14:$F$129,4,FALSE)</f>
        <v>Redbridge</v>
      </c>
      <c r="AH1155" s="58" t="str">
        <f>VLOOKUP(BHRAF201920[[#This Row],[OrgID]],'Practice Panel'!$A$14:$F$129,6,FALSE)</f>
        <v>Fairlop</v>
      </c>
    </row>
    <row r="1156" spans="1:34">
      <c r="A1156" s="1" t="s">
        <v>406</v>
      </c>
      <c r="B1156" s="57">
        <v>44256</v>
      </c>
      <c r="C1156" s="57">
        <v>44267</v>
      </c>
      <c r="D1156" s="1" t="s">
        <v>348</v>
      </c>
      <c r="E1156" s="58">
        <v>3865</v>
      </c>
      <c r="F1156" s="58">
        <v>2</v>
      </c>
      <c r="G1156" s="58">
        <v>2</v>
      </c>
      <c r="H1156" s="1">
        <v>0</v>
      </c>
      <c r="I1156" s="58">
        <v>0</v>
      </c>
      <c r="J1156" s="58">
        <v>0</v>
      </c>
      <c r="K1156" s="58">
        <v>0</v>
      </c>
      <c r="L1156" s="58">
        <v>0</v>
      </c>
      <c r="M1156" s="58">
        <v>0</v>
      </c>
      <c r="N1156" s="58">
        <v>0</v>
      </c>
      <c r="O1156" s="58">
        <v>0</v>
      </c>
      <c r="P1156" s="58">
        <v>0</v>
      </c>
      <c r="Q1156" s="58">
        <v>0</v>
      </c>
      <c r="R1156" s="58">
        <v>0</v>
      </c>
      <c r="S1156" s="58">
        <v>0</v>
      </c>
      <c r="T1156" s="58">
        <v>0</v>
      </c>
      <c r="U1156" s="58">
        <v>0</v>
      </c>
      <c r="V1156" s="58">
        <v>0</v>
      </c>
      <c r="W1156" s="58">
        <v>0</v>
      </c>
      <c r="X1156" s="58">
        <v>0</v>
      </c>
      <c r="Y1156" s="58">
        <v>0</v>
      </c>
      <c r="Z1156" s="58">
        <v>0</v>
      </c>
      <c r="AA1156" s="58">
        <v>0</v>
      </c>
      <c r="AB1156" s="58">
        <v>0</v>
      </c>
      <c r="AC1156" s="58">
        <v>4</v>
      </c>
      <c r="AD1156" s="58">
        <v>0</v>
      </c>
      <c r="AE1156" s="58">
        <v>0</v>
      </c>
      <c r="AF1156" s="58">
        <v>0</v>
      </c>
      <c r="AG1156" s="58" t="str">
        <f>VLOOKUP(BHRAF201920[[#This Row],[OrgID]],'Practice Panel'!$A$14:$F$129,4,FALSE)</f>
        <v>Redbridge</v>
      </c>
      <c r="AH1156" s="58" t="str">
        <f>VLOOKUP(BHRAF201920[[#This Row],[OrgID]],'Practice Panel'!$A$14:$F$129,6,FALSE)</f>
        <v>Seven Kings</v>
      </c>
    </row>
    <row r="1157" spans="1:34">
      <c r="A1157" s="1" t="s">
        <v>406</v>
      </c>
      <c r="B1157" s="57">
        <v>44256</v>
      </c>
      <c r="C1157" s="57">
        <v>44267</v>
      </c>
      <c r="D1157" s="1" t="s">
        <v>356</v>
      </c>
      <c r="E1157" s="58">
        <v>1714</v>
      </c>
      <c r="F1157" s="58">
        <v>55</v>
      </c>
      <c r="G1157" s="58">
        <v>55</v>
      </c>
      <c r="H1157" s="1">
        <v>0</v>
      </c>
      <c r="I1157" s="58">
        <v>0</v>
      </c>
      <c r="J1157" s="58">
        <v>0</v>
      </c>
      <c r="K1157" s="58">
        <v>0</v>
      </c>
      <c r="L1157" s="58">
        <v>0</v>
      </c>
      <c r="M1157" s="58">
        <v>0</v>
      </c>
      <c r="N1157" s="58">
        <v>0</v>
      </c>
      <c r="O1157" s="58">
        <v>0</v>
      </c>
      <c r="P1157" s="58">
        <v>0</v>
      </c>
      <c r="Q1157" s="58">
        <v>0</v>
      </c>
      <c r="R1157" s="58">
        <v>0</v>
      </c>
      <c r="S1157" s="58">
        <v>0</v>
      </c>
      <c r="T1157" s="58">
        <v>0</v>
      </c>
      <c r="U1157" s="58">
        <v>0</v>
      </c>
      <c r="V1157" s="58">
        <v>0</v>
      </c>
      <c r="W1157" s="58">
        <v>0</v>
      </c>
      <c r="X1157" s="58">
        <v>0</v>
      </c>
      <c r="Y1157" s="58">
        <v>0</v>
      </c>
      <c r="Z1157" s="58">
        <v>0</v>
      </c>
      <c r="AA1157" s="58">
        <v>0</v>
      </c>
      <c r="AB1157" s="58">
        <v>0</v>
      </c>
      <c r="AC1157" s="58">
        <v>2</v>
      </c>
      <c r="AD1157" s="58">
        <v>0</v>
      </c>
      <c r="AE1157" s="58">
        <v>0</v>
      </c>
      <c r="AF1157" s="58">
        <v>0</v>
      </c>
      <c r="AG1157" s="58" t="str">
        <f>VLOOKUP(BHRAF201920[[#This Row],[OrgID]],'Practice Panel'!$A$14:$F$129,4,FALSE)</f>
        <v>Redbridge</v>
      </c>
      <c r="AH1157" s="58" t="str">
        <f>VLOOKUP(BHRAF201920[[#This Row],[OrgID]],'Practice Panel'!$A$14:$F$129,6,FALSE)</f>
        <v>Seven Kings</v>
      </c>
    </row>
    <row r="1158" spans="1:34">
      <c r="A1158" s="1"/>
      <c r="B1158" s="57"/>
      <c r="C1158" s="57">
        <v>44682</v>
      </c>
      <c r="D1158" s="1" t="s">
        <v>70</v>
      </c>
      <c r="E1158" s="58">
        <v>634</v>
      </c>
      <c r="F1158" s="58">
        <v>46</v>
      </c>
      <c r="G1158" s="58">
        <v>46</v>
      </c>
      <c r="H1158" s="1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8">
        <v>0</v>
      </c>
      <c r="Z1158" s="58">
        <v>0</v>
      </c>
      <c r="AA1158" s="58">
        <v>0</v>
      </c>
      <c r="AB1158" s="58">
        <v>0</v>
      </c>
      <c r="AC1158" s="58">
        <v>0</v>
      </c>
      <c r="AD1158" s="58">
        <v>0</v>
      </c>
      <c r="AE1158" s="58">
        <v>0</v>
      </c>
      <c r="AF1158" s="58">
        <v>0</v>
      </c>
      <c r="AG1158" s="58" t="str">
        <f>VLOOKUP(BHRAF201920[[#This Row],[OrgID]],'Practice Panel'!$A$14:$F$129,4,FALSE)</f>
        <v>Barking</v>
      </c>
      <c r="AH1158" s="58" t="str">
        <f>VLOOKUP(BHRAF201920[[#This Row],[OrgID]],'Practice Panel'!$A$14:$F$129,6,FALSE)</f>
        <v>West One</v>
      </c>
    </row>
    <row r="1159" spans="1:34">
      <c r="A1159" s="1"/>
      <c r="B1159" s="57"/>
      <c r="C1159" s="57">
        <v>44713</v>
      </c>
      <c r="D1159" s="1" t="s">
        <v>70</v>
      </c>
      <c r="E1159" s="58">
        <v>643</v>
      </c>
      <c r="F1159" s="58">
        <v>102</v>
      </c>
      <c r="G1159" s="58">
        <v>100</v>
      </c>
      <c r="H1159" s="1">
        <v>2</v>
      </c>
      <c r="I1159" s="58">
        <v>0</v>
      </c>
      <c r="J1159" s="58">
        <v>0</v>
      </c>
      <c r="K1159" s="58">
        <v>0</v>
      </c>
      <c r="L1159" s="58">
        <v>0</v>
      </c>
      <c r="M1159" s="58">
        <v>0</v>
      </c>
      <c r="N1159" s="58">
        <v>0</v>
      </c>
      <c r="O1159" s="58">
        <v>0</v>
      </c>
      <c r="P1159" s="58">
        <v>0</v>
      </c>
      <c r="Q1159" s="58">
        <v>0</v>
      </c>
      <c r="R1159" s="58">
        <v>0</v>
      </c>
      <c r="S1159" s="58">
        <v>0</v>
      </c>
      <c r="T1159" s="58">
        <v>0</v>
      </c>
      <c r="U1159" s="58">
        <v>0</v>
      </c>
      <c r="V1159" s="58">
        <v>0</v>
      </c>
      <c r="W1159" s="58">
        <v>0</v>
      </c>
      <c r="X1159" s="58">
        <v>0</v>
      </c>
      <c r="Y1159" s="58">
        <v>0</v>
      </c>
      <c r="Z1159" s="58">
        <v>0</v>
      </c>
      <c r="AA1159" s="58">
        <v>0</v>
      </c>
      <c r="AB1159" s="58">
        <v>0</v>
      </c>
      <c r="AC1159" s="58">
        <v>0</v>
      </c>
      <c r="AD1159" s="58">
        <v>0</v>
      </c>
      <c r="AE1159" s="58">
        <v>0</v>
      </c>
      <c r="AF1159" s="58">
        <v>0</v>
      </c>
      <c r="AG1159" s="58" t="str">
        <f>VLOOKUP(BHRAF201920[[#This Row],[OrgID]],'Practice Panel'!$A$14:$F$129,4,FALSE)</f>
        <v>Barking</v>
      </c>
      <c r="AH1159" s="58" t="str">
        <f>VLOOKUP(BHRAF201920[[#This Row],[OrgID]],'Practice Panel'!$A$14:$F$129,6,FALSE)</f>
        <v>West One</v>
      </c>
    </row>
    <row r="1160" spans="1:34">
      <c r="A1160" s="1"/>
      <c r="B1160" s="57"/>
      <c r="C1160" s="57">
        <v>44743</v>
      </c>
      <c r="D1160" s="1" t="s">
        <v>70</v>
      </c>
      <c r="E1160" s="58">
        <v>648</v>
      </c>
      <c r="F1160" s="58">
        <v>153</v>
      </c>
      <c r="G1160" s="58">
        <v>149</v>
      </c>
      <c r="H1160" s="1">
        <v>4</v>
      </c>
      <c r="I1160" s="58">
        <v>0</v>
      </c>
      <c r="J1160" s="58">
        <v>0</v>
      </c>
      <c r="K1160" s="58">
        <v>0</v>
      </c>
      <c r="L1160" s="58">
        <v>0</v>
      </c>
      <c r="M1160" s="58">
        <v>0</v>
      </c>
      <c r="N1160" s="58">
        <v>0</v>
      </c>
      <c r="O1160" s="58">
        <v>0</v>
      </c>
      <c r="P1160" s="58">
        <v>0</v>
      </c>
      <c r="Q1160" s="58">
        <v>0</v>
      </c>
      <c r="R1160" s="58">
        <v>0</v>
      </c>
      <c r="S1160" s="58">
        <v>0</v>
      </c>
      <c r="T1160" s="58">
        <v>0</v>
      </c>
      <c r="U1160" s="58">
        <v>0</v>
      </c>
      <c r="V1160" s="58">
        <v>0</v>
      </c>
      <c r="W1160" s="58">
        <v>0</v>
      </c>
      <c r="X1160" s="58">
        <v>0</v>
      </c>
      <c r="Y1160" s="58">
        <v>0</v>
      </c>
      <c r="Z1160" s="58">
        <v>0</v>
      </c>
      <c r="AA1160" s="58">
        <v>0</v>
      </c>
      <c r="AB1160" s="58">
        <v>0</v>
      </c>
      <c r="AC1160" s="58">
        <v>0</v>
      </c>
      <c r="AD1160" s="58">
        <v>0</v>
      </c>
      <c r="AE1160" s="58">
        <v>0</v>
      </c>
      <c r="AF1160" s="58">
        <v>0</v>
      </c>
      <c r="AG1160" s="58" t="str">
        <f>VLOOKUP(BHRAF201920[[#This Row],[OrgID]],'Practice Panel'!$A$14:$F$129,4,FALSE)</f>
        <v>Barking</v>
      </c>
      <c r="AH1160" s="58" t="str">
        <f>VLOOKUP(BHRAF201920[[#This Row],[OrgID]],'Practice Panel'!$A$14:$F$129,6,FALSE)</f>
        <v>West One</v>
      </c>
    </row>
    <row r="1161" spans="1:34">
      <c r="A1161" s="1"/>
      <c r="B1161" s="57"/>
      <c r="C1161" s="57">
        <v>44774</v>
      </c>
      <c r="D1161" s="1" t="s">
        <v>70</v>
      </c>
      <c r="E1161" s="58">
        <v>647</v>
      </c>
      <c r="F1161" s="58">
        <v>189</v>
      </c>
      <c r="G1161" s="58">
        <v>183</v>
      </c>
      <c r="H1161" s="1">
        <v>6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8">
        <v>0</v>
      </c>
      <c r="Z1161" s="58">
        <v>0</v>
      </c>
      <c r="AA1161" s="58">
        <v>0</v>
      </c>
      <c r="AB1161" s="58">
        <v>0</v>
      </c>
      <c r="AC1161" s="58">
        <v>0</v>
      </c>
      <c r="AD1161" s="58">
        <v>0</v>
      </c>
      <c r="AE1161" s="58">
        <v>0</v>
      </c>
      <c r="AF1161" s="58">
        <v>0</v>
      </c>
      <c r="AG1161" s="58" t="str">
        <f>VLOOKUP(BHRAF201920[[#This Row],[OrgID]],'Practice Panel'!$A$14:$F$129,4,FALSE)</f>
        <v>Barking</v>
      </c>
      <c r="AH1161" s="58" t="str">
        <f>VLOOKUP(BHRAF201920[[#This Row],[OrgID]],'Practice Panel'!$A$14:$F$129,6,FALSE)</f>
        <v>West One</v>
      </c>
    </row>
    <row r="1162" spans="1:34">
      <c r="A1162" s="1"/>
      <c r="B1162" s="57"/>
      <c r="C1162" s="57">
        <v>44805</v>
      </c>
      <c r="D1162" s="1" t="s">
        <v>70</v>
      </c>
      <c r="E1162" s="58">
        <v>649</v>
      </c>
      <c r="F1162" s="58">
        <v>220</v>
      </c>
      <c r="G1162" s="58">
        <v>210</v>
      </c>
      <c r="H1162" s="1">
        <v>10</v>
      </c>
      <c r="I1162" s="58">
        <v>0</v>
      </c>
      <c r="J1162" s="58">
        <v>0</v>
      </c>
      <c r="K1162" s="58">
        <v>0</v>
      </c>
      <c r="L1162" s="58">
        <v>0</v>
      </c>
      <c r="M1162" s="58">
        <v>0</v>
      </c>
      <c r="N1162" s="58">
        <v>0</v>
      </c>
      <c r="O1162" s="58">
        <v>0</v>
      </c>
      <c r="P1162" s="58">
        <v>0</v>
      </c>
      <c r="Q1162" s="58">
        <v>0</v>
      </c>
      <c r="R1162" s="58">
        <v>0</v>
      </c>
      <c r="S1162" s="58">
        <v>0</v>
      </c>
      <c r="T1162" s="58">
        <v>0</v>
      </c>
      <c r="U1162" s="58">
        <v>0</v>
      </c>
      <c r="V1162" s="58">
        <v>0</v>
      </c>
      <c r="W1162" s="58">
        <v>0</v>
      </c>
      <c r="X1162" s="58">
        <v>0</v>
      </c>
      <c r="Y1162" s="58">
        <v>0</v>
      </c>
      <c r="Z1162" s="58">
        <v>0</v>
      </c>
      <c r="AA1162" s="58">
        <v>0</v>
      </c>
      <c r="AB1162" s="58">
        <v>0</v>
      </c>
      <c r="AC1162" s="58">
        <v>0</v>
      </c>
      <c r="AD1162" s="58">
        <v>0</v>
      </c>
      <c r="AE1162" s="58">
        <v>0</v>
      </c>
      <c r="AF1162" s="58">
        <v>0</v>
      </c>
      <c r="AG1162" s="58" t="str">
        <f>VLOOKUP(BHRAF201920[[#This Row],[OrgID]],'Practice Panel'!$A$14:$F$129,4,FALSE)</f>
        <v>Barking</v>
      </c>
      <c r="AH1162" s="58" t="str">
        <f>VLOOKUP(BHRAF201920[[#This Row],[OrgID]],'Practice Panel'!$A$14:$F$129,6,FALSE)</f>
        <v>West One</v>
      </c>
    </row>
    <row r="1163" spans="1:34">
      <c r="A1163" s="1"/>
      <c r="B1163" s="57"/>
      <c r="C1163" s="57">
        <v>44835</v>
      </c>
      <c r="D1163" s="1" t="s">
        <v>70</v>
      </c>
      <c r="E1163" s="58">
        <v>649</v>
      </c>
      <c r="F1163" s="58">
        <v>255</v>
      </c>
      <c r="G1163" s="58">
        <v>241</v>
      </c>
      <c r="H1163" s="1">
        <v>14</v>
      </c>
      <c r="I1163" s="58">
        <v>0</v>
      </c>
      <c r="J1163" s="58">
        <v>0</v>
      </c>
      <c r="K1163" s="58">
        <v>0</v>
      </c>
      <c r="L1163" s="58">
        <v>0</v>
      </c>
      <c r="M1163" s="58">
        <v>0</v>
      </c>
      <c r="N1163" s="58">
        <v>0</v>
      </c>
      <c r="O1163" s="58">
        <v>0</v>
      </c>
      <c r="P1163" s="58">
        <v>0</v>
      </c>
      <c r="Q1163" s="58">
        <v>0</v>
      </c>
      <c r="R1163" s="58">
        <v>0</v>
      </c>
      <c r="S1163" s="58">
        <v>0</v>
      </c>
      <c r="T1163" s="58">
        <v>0</v>
      </c>
      <c r="U1163" s="58">
        <v>0</v>
      </c>
      <c r="V1163" s="58">
        <v>0</v>
      </c>
      <c r="W1163" s="58">
        <v>0</v>
      </c>
      <c r="X1163" s="58">
        <v>0</v>
      </c>
      <c r="Y1163" s="58">
        <v>0</v>
      </c>
      <c r="Z1163" s="58">
        <v>0</v>
      </c>
      <c r="AA1163" s="58">
        <v>0</v>
      </c>
      <c r="AB1163" s="58">
        <v>0</v>
      </c>
      <c r="AC1163" s="58">
        <v>0</v>
      </c>
      <c r="AD1163" s="58">
        <v>0</v>
      </c>
      <c r="AE1163" s="58">
        <v>0</v>
      </c>
      <c r="AF1163" s="58">
        <v>0</v>
      </c>
      <c r="AG1163" s="58" t="str">
        <f>VLOOKUP(BHRAF201920[[#This Row],[OrgID]],'Practice Panel'!$A$14:$F$129,4,FALSE)</f>
        <v>Barking</v>
      </c>
      <c r="AH1163" s="58" t="str">
        <f>VLOOKUP(BHRAF201920[[#This Row],[OrgID]],'Practice Panel'!$A$14:$F$129,6,FALSE)</f>
        <v>West One</v>
      </c>
    </row>
    <row r="1164" spans="1:34">
      <c r="A1164" s="1"/>
      <c r="B1164" s="57"/>
      <c r="C1164" s="57">
        <v>44866</v>
      </c>
      <c r="D1164" s="1" t="s">
        <v>70</v>
      </c>
      <c r="E1164" s="58">
        <v>652</v>
      </c>
      <c r="F1164" s="58">
        <v>298</v>
      </c>
      <c r="G1164" s="58">
        <v>282</v>
      </c>
      <c r="H1164" s="1">
        <v>16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8">
        <v>0</v>
      </c>
      <c r="Z1164" s="58">
        <v>0</v>
      </c>
      <c r="AA1164" s="58">
        <v>0</v>
      </c>
      <c r="AB1164" s="58">
        <v>0</v>
      </c>
      <c r="AC1164" s="58">
        <v>0</v>
      </c>
      <c r="AD1164" s="58">
        <v>0</v>
      </c>
      <c r="AE1164" s="58">
        <v>0</v>
      </c>
      <c r="AF1164" s="58">
        <v>0</v>
      </c>
      <c r="AG1164" s="58" t="str">
        <f>VLOOKUP(BHRAF201920[[#This Row],[OrgID]],'Practice Panel'!$A$14:$F$129,4,FALSE)</f>
        <v>Barking</v>
      </c>
      <c r="AH1164" s="58" t="str">
        <f>VLOOKUP(BHRAF201920[[#This Row],[OrgID]],'Practice Panel'!$A$14:$F$129,6,FALSE)</f>
        <v>West One</v>
      </c>
    </row>
    <row r="1165" spans="1:34">
      <c r="A1165" s="1"/>
      <c r="B1165" s="57"/>
      <c r="C1165" s="57">
        <v>44896</v>
      </c>
      <c r="D1165" s="1" t="s">
        <v>70</v>
      </c>
      <c r="E1165" s="58">
        <v>652</v>
      </c>
      <c r="F1165" s="58">
        <v>298</v>
      </c>
      <c r="G1165" s="58">
        <v>282</v>
      </c>
      <c r="H1165" s="1">
        <v>16</v>
      </c>
      <c r="I1165" s="58">
        <v>0</v>
      </c>
      <c r="J1165" s="58">
        <v>0</v>
      </c>
      <c r="K1165" s="58">
        <v>0</v>
      </c>
      <c r="L1165" s="58">
        <v>0</v>
      </c>
      <c r="M1165" s="58">
        <v>0</v>
      </c>
      <c r="N1165" s="58">
        <v>0</v>
      </c>
      <c r="O1165" s="58">
        <v>0</v>
      </c>
      <c r="P1165" s="58">
        <v>0</v>
      </c>
      <c r="Q1165" s="58">
        <v>0</v>
      </c>
      <c r="R1165" s="58">
        <v>0</v>
      </c>
      <c r="S1165" s="58">
        <v>0</v>
      </c>
      <c r="T1165" s="58">
        <v>0</v>
      </c>
      <c r="U1165" s="58">
        <v>0</v>
      </c>
      <c r="V1165" s="58">
        <v>0</v>
      </c>
      <c r="W1165" s="58">
        <v>0</v>
      </c>
      <c r="X1165" s="58">
        <v>0</v>
      </c>
      <c r="Y1165" s="58">
        <v>0</v>
      </c>
      <c r="Z1165" s="58">
        <v>0</v>
      </c>
      <c r="AA1165" s="58">
        <v>0</v>
      </c>
      <c r="AB1165" s="58">
        <v>0</v>
      </c>
      <c r="AC1165" s="58">
        <v>0</v>
      </c>
      <c r="AD1165" s="58">
        <v>0</v>
      </c>
      <c r="AE1165" s="58">
        <v>0</v>
      </c>
      <c r="AF1165" s="58">
        <v>0</v>
      </c>
      <c r="AG1165" s="58" t="str">
        <f>VLOOKUP(BHRAF201920[[#This Row],[OrgID]],'Practice Panel'!$A$14:$F$129,4,FALSE)</f>
        <v>Barking</v>
      </c>
      <c r="AH1165" s="58" t="str">
        <f>VLOOKUP(BHRAF201920[[#This Row],[OrgID]],'Practice Panel'!$A$14:$F$129,6,FALSE)</f>
        <v>West One</v>
      </c>
    </row>
    <row r="1166" spans="1:34">
      <c r="A1166" s="1"/>
      <c r="B1166" s="57"/>
      <c r="C1166" s="57">
        <v>44927</v>
      </c>
      <c r="D1166" s="1" t="s">
        <v>70</v>
      </c>
      <c r="E1166" s="58">
        <v>652</v>
      </c>
      <c r="F1166" s="58">
        <v>355</v>
      </c>
      <c r="G1166" s="58">
        <v>335</v>
      </c>
      <c r="H1166" s="1">
        <v>20</v>
      </c>
      <c r="I1166" s="58">
        <v>0</v>
      </c>
      <c r="J1166" s="58" t="e">
        <v>#N/A</v>
      </c>
      <c r="K1166" s="58">
        <v>0</v>
      </c>
      <c r="L1166" s="58">
        <v>0</v>
      </c>
      <c r="M1166" s="58">
        <v>0</v>
      </c>
      <c r="N1166" s="58">
        <v>0</v>
      </c>
      <c r="O1166" s="58">
        <v>0</v>
      </c>
      <c r="P1166" s="58">
        <v>0</v>
      </c>
      <c r="Q1166" s="58">
        <v>0</v>
      </c>
      <c r="R1166" s="58">
        <v>0</v>
      </c>
      <c r="S1166" s="58">
        <v>0</v>
      </c>
      <c r="T1166" s="58">
        <v>0</v>
      </c>
      <c r="U1166" s="58">
        <v>0</v>
      </c>
      <c r="V1166" s="58">
        <v>0</v>
      </c>
      <c r="W1166" s="58">
        <v>0</v>
      </c>
      <c r="X1166" s="58">
        <v>0</v>
      </c>
      <c r="Y1166" s="58">
        <v>0</v>
      </c>
      <c r="Z1166" s="58">
        <v>0</v>
      </c>
      <c r="AA1166" s="58">
        <v>0</v>
      </c>
      <c r="AB1166" s="58">
        <v>0</v>
      </c>
      <c r="AC1166" s="58">
        <v>0</v>
      </c>
      <c r="AD1166" s="58">
        <v>0</v>
      </c>
      <c r="AE1166" s="58">
        <v>0</v>
      </c>
      <c r="AF1166" s="58">
        <v>0</v>
      </c>
      <c r="AG1166" s="58" t="str">
        <f>VLOOKUP(BHRAF201920[[#This Row],[OrgID]],'Practice Panel'!$A$14:$F$129,4,FALSE)</f>
        <v>Barking</v>
      </c>
      <c r="AH1166" s="58" t="str">
        <f>VLOOKUP(BHRAF201920[[#This Row],[OrgID]],'Practice Panel'!$A$14:$F$129,6,FALSE)</f>
        <v>West One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R270"/>
  <sheetViews>
    <sheetView workbookViewId="0">
      <selection sqref="A1:O274"/>
    </sheetView>
  </sheetViews>
  <sheetFormatPr defaultRowHeight="15"/>
  <cols>
    <col min="1" max="1" width="8.7109375" bestFit="1" customWidth="1"/>
    <col min="2" max="2" width="12.5703125" bestFit="1" customWidth="1"/>
    <col min="3" max="3" width="67.5703125" bestFit="1" customWidth="1"/>
    <col min="4" max="4" width="12.28515625" bestFit="1" customWidth="1"/>
    <col min="5" max="5" width="21.5703125" bestFit="1" customWidth="1"/>
    <col min="6" max="6" width="15.7109375" bestFit="1" customWidth="1"/>
    <col min="7" max="7" width="40.28515625" bestFit="1" customWidth="1"/>
    <col min="8" max="8" width="26.85546875" bestFit="1" customWidth="1"/>
    <col min="9" max="9" width="11.7109375" bestFit="1" customWidth="1"/>
    <col min="10" max="10" width="16.7109375" bestFit="1" customWidth="1"/>
    <col min="11" max="11" width="52.28515625" bestFit="1" customWidth="1"/>
    <col min="12" max="12" width="16.42578125" bestFit="1" customWidth="1"/>
    <col min="13" max="13" width="11.42578125" bestFit="1" customWidth="1"/>
    <col min="14" max="14" width="16.85546875" bestFit="1" customWidth="1"/>
    <col min="15" max="15" width="12.7109375" bestFit="1" customWidth="1"/>
    <col min="16" max="16" width="13.85546875" bestFit="1" customWidth="1"/>
    <col min="17" max="17" width="10.5703125" bestFit="1" customWidth="1"/>
    <col min="18" max="18" width="12.7109375" customWidth="1"/>
  </cols>
  <sheetData>
    <row r="1" spans="1:18">
      <c r="A1" t="s">
        <v>408</v>
      </c>
      <c r="B1" t="s">
        <v>158</v>
      </c>
      <c r="C1" t="s">
        <v>159</v>
      </c>
      <c r="D1" t="s">
        <v>160</v>
      </c>
      <c r="E1" t="s">
        <v>161</v>
      </c>
      <c r="F1" t="s">
        <v>162</v>
      </c>
      <c r="G1" t="s">
        <v>163</v>
      </c>
      <c r="H1" t="s">
        <v>409</v>
      </c>
      <c r="I1" t="s">
        <v>410</v>
      </c>
      <c r="J1" t="s">
        <v>411</v>
      </c>
      <c r="K1" t="s">
        <v>412</v>
      </c>
      <c r="L1" t="s">
        <v>413</v>
      </c>
      <c r="M1" t="s">
        <v>414</v>
      </c>
      <c r="N1" t="s">
        <v>415</v>
      </c>
      <c r="O1" t="s">
        <v>416</v>
      </c>
      <c r="P1" t="s">
        <v>417</v>
      </c>
      <c r="Q1" t="s">
        <v>418</v>
      </c>
      <c r="R1" t="s">
        <v>419</v>
      </c>
    </row>
    <row r="2" spans="1:18">
      <c r="A2" t="s">
        <v>420</v>
      </c>
      <c r="B2" t="s">
        <v>26</v>
      </c>
      <c r="C2" t="s">
        <v>170</v>
      </c>
      <c r="D2" t="s">
        <v>168</v>
      </c>
      <c r="E2" t="s">
        <v>421</v>
      </c>
      <c r="F2" t="s">
        <v>27</v>
      </c>
      <c r="G2" t="s">
        <v>169</v>
      </c>
      <c r="H2" t="s">
        <v>422</v>
      </c>
      <c r="I2" t="s">
        <v>423</v>
      </c>
      <c r="J2" t="s">
        <v>171</v>
      </c>
      <c r="K2" t="s">
        <v>424</v>
      </c>
      <c r="L2" t="s">
        <v>425</v>
      </c>
      <c r="M2" t="s">
        <v>426</v>
      </c>
      <c r="N2" t="s">
        <v>427</v>
      </c>
      <c r="O2">
        <v>549667</v>
      </c>
      <c r="P2">
        <v>184556</v>
      </c>
      <c r="Q2">
        <v>51.540066000000003</v>
      </c>
      <c r="R2">
        <v>0.15673988</v>
      </c>
    </row>
    <row r="3" spans="1:18">
      <c r="A3" t="s">
        <v>420</v>
      </c>
      <c r="B3" t="s">
        <v>29</v>
      </c>
      <c r="C3" t="s">
        <v>175</v>
      </c>
      <c r="D3" t="s">
        <v>168</v>
      </c>
      <c r="E3" t="s">
        <v>421</v>
      </c>
      <c r="F3" t="s">
        <v>27</v>
      </c>
      <c r="G3" t="s">
        <v>169</v>
      </c>
      <c r="H3" t="s">
        <v>422</v>
      </c>
      <c r="I3" t="s">
        <v>428</v>
      </c>
      <c r="J3" t="s">
        <v>171</v>
      </c>
      <c r="K3" t="s">
        <v>429</v>
      </c>
      <c r="L3" t="s">
        <v>425</v>
      </c>
      <c r="M3" t="s">
        <v>430</v>
      </c>
      <c r="N3" t="s">
        <v>431</v>
      </c>
      <c r="O3">
        <v>549367</v>
      </c>
      <c r="P3">
        <v>183962</v>
      </c>
      <c r="Q3">
        <v>51.534807999999998</v>
      </c>
      <c r="R3">
        <v>0.15216547999999999</v>
      </c>
    </row>
    <row r="4" spans="1:18">
      <c r="A4" t="s">
        <v>420</v>
      </c>
      <c r="B4" t="s">
        <v>31</v>
      </c>
      <c r="C4" t="s">
        <v>179</v>
      </c>
      <c r="D4" t="s">
        <v>168</v>
      </c>
      <c r="E4" t="s">
        <v>421</v>
      </c>
      <c r="F4" t="s">
        <v>27</v>
      </c>
      <c r="G4" t="s">
        <v>169</v>
      </c>
      <c r="H4" t="s">
        <v>422</v>
      </c>
      <c r="I4" t="s">
        <v>432</v>
      </c>
      <c r="J4" t="s">
        <v>171</v>
      </c>
      <c r="K4" t="s">
        <v>433</v>
      </c>
      <c r="L4" t="s">
        <v>425</v>
      </c>
      <c r="M4" t="s">
        <v>434</v>
      </c>
      <c r="N4" t="s">
        <v>435</v>
      </c>
      <c r="O4">
        <v>547283</v>
      </c>
      <c r="P4">
        <v>185077</v>
      </c>
      <c r="Q4">
        <v>51.545372999999998</v>
      </c>
      <c r="R4">
        <v>0.12260706</v>
      </c>
    </row>
    <row r="5" spans="1:18">
      <c r="A5" t="s">
        <v>420</v>
      </c>
      <c r="B5" t="s">
        <v>33</v>
      </c>
      <c r="C5" t="s">
        <v>181</v>
      </c>
      <c r="D5" t="s">
        <v>168</v>
      </c>
      <c r="E5" t="s">
        <v>421</v>
      </c>
      <c r="F5" t="s">
        <v>34</v>
      </c>
      <c r="G5" t="s">
        <v>172</v>
      </c>
      <c r="H5" t="s">
        <v>436</v>
      </c>
      <c r="I5" t="s">
        <v>437</v>
      </c>
      <c r="J5" t="s">
        <v>171</v>
      </c>
      <c r="K5" t="s">
        <v>438</v>
      </c>
      <c r="L5" t="s">
        <v>425</v>
      </c>
      <c r="M5" t="s">
        <v>439</v>
      </c>
      <c r="N5" t="s">
        <v>440</v>
      </c>
      <c r="O5">
        <v>549762</v>
      </c>
      <c r="P5">
        <v>183388</v>
      </c>
      <c r="Q5">
        <v>51.529546000000003</v>
      </c>
      <c r="R5">
        <v>0.15761231000000001</v>
      </c>
    </row>
    <row r="6" spans="1:18">
      <c r="A6" t="s">
        <v>420</v>
      </c>
      <c r="B6" t="s">
        <v>36</v>
      </c>
      <c r="C6" t="s">
        <v>183</v>
      </c>
      <c r="D6" t="s">
        <v>168</v>
      </c>
      <c r="E6" t="s">
        <v>421</v>
      </c>
      <c r="F6" t="s">
        <v>34</v>
      </c>
      <c r="G6" t="s">
        <v>172</v>
      </c>
      <c r="H6" t="s">
        <v>436</v>
      </c>
      <c r="I6" t="s">
        <v>437</v>
      </c>
      <c r="J6" t="s">
        <v>171</v>
      </c>
      <c r="K6" t="s">
        <v>441</v>
      </c>
      <c r="L6" t="s">
        <v>425</v>
      </c>
      <c r="M6" t="s">
        <v>442</v>
      </c>
      <c r="N6" t="s">
        <v>443</v>
      </c>
      <c r="O6">
        <v>548734</v>
      </c>
      <c r="P6">
        <v>184495</v>
      </c>
      <c r="Q6">
        <v>51.539763999999998</v>
      </c>
      <c r="R6">
        <v>0.14327081999999999</v>
      </c>
    </row>
    <row r="7" spans="1:18">
      <c r="A7" t="s">
        <v>420</v>
      </c>
      <c r="B7" t="s">
        <v>38</v>
      </c>
      <c r="C7" t="s">
        <v>185</v>
      </c>
      <c r="D7" t="s">
        <v>168</v>
      </c>
      <c r="E7" t="s">
        <v>421</v>
      </c>
      <c r="F7" t="s">
        <v>34</v>
      </c>
      <c r="G7" t="s">
        <v>172</v>
      </c>
      <c r="H7" t="s">
        <v>436</v>
      </c>
      <c r="I7" t="s">
        <v>437</v>
      </c>
      <c r="J7" t="s">
        <v>171</v>
      </c>
      <c r="K7" t="s">
        <v>444</v>
      </c>
      <c r="L7" t="s">
        <v>425</v>
      </c>
      <c r="M7" t="s">
        <v>445</v>
      </c>
      <c r="N7" t="s">
        <v>446</v>
      </c>
      <c r="O7">
        <v>548052</v>
      </c>
      <c r="P7">
        <v>184181</v>
      </c>
      <c r="Q7">
        <v>51.537121999999997</v>
      </c>
      <c r="R7">
        <v>0.13331214999999999</v>
      </c>
    </row>
    <row r="8" spans="1:18">
      <c r="A8" t="s">
        <v>420</v>
      </c>
      <c r="B8" t="s">
        <v>40</v>
      </c>
      <c r="C8" t="s">
        <v>447</v>
      </c>
      <c r="D8" t="s">
        <v>168</v>
      </c>
      <c r="E8" t="s">
        <v>421</v>
      </c>
      <c r="F8" t="s">
        <v>34</v>
      </c>
      <c r="G8" t="s">
        <v>172</v>
      </c>
      <c r="H8" t="s">
        <v>436</v>
      </c>
      <c r="I8" t="s">
        <v>437</v>
      </c>
      <c r="J8" t="s">
        <v>171</v>
      </c>
      <c r="K8" t="s">
        <v>448</v>
      </c>
      <c r="L8" t="s">
        <v>425</v>
      </c>
      <c r="M8" t="s">
        <v>449</v>
      </c>
      <c r="N8" t="s">
        <v>450</v>
      </c>
      <c r="O8">
        <v>550141</v>
      </c>
      <c r="P8">
        <v>184824</v>
      </c>
      <c r="Q8">
        <v>51.542347999999997</v>
      </c>
      <c r="R8">
        <v>0.16368373999999999</v>
      </c>
    </row>
    <row r="9" spans="1:18">
      <c r="A9" t="s">
        <v>420</v>
      </c>
      <c r="B9" t="s">
        <v>42</v>
      </c>
      <c r="C9" t="s">
        <v>191</v>
      </c>
      <c r="D9" t="s">
        <v>168</v>
      </c>
      <c r="E9" t="s">
        <v>421</v>
      </c>
      <c r="F9" t="s">
        <v>34</v>
      </c>
      <c r="G9" t="s">
        <v>172</v>
      </c>
      <c r="H9" t="s">
        <v>436</v>
      </c>
      <c r="I9" t="s">
        <v>437</v>
      </c>
      <c r="J9" t="s">
        <v>171</v>
      </c>
      <c r="K9" t="s">
        <v>451</v>
      </c>
      <c r="L9" t="s">
        <v>425</v>
      </c>
      <c r="M9" t="s">
        <v>430</v>
      </c>
      <c r="N9" t="s">
        <v>431</v>
      </c>
      <c r="O9">
        <v>549367</v>
      </c>
      <c r="P9">
        <v>183962</v>
      </c>
      <c r="Q9">
        <v>51.534807999999998</v>
      </c>
      <c r="R9">
        <v>0.15216547999999999</v>
      </c>
    </row>
    <row r="10" spans="1:18">
      <c r="A10" t="s">
        <v>420</v>
      </c>
      <c r="B10" t="s">
        <v>44</v>
      </c>
      <c r="C10" t="s">
        <v>194</v>
      </c>
      <c r="D10" t="s">
        <v>168</v>
      </c>
      <c r="E10" t="s">
        <v>421</v>
      </c>
      <c r="F10" t="s">
        <v>34</v>
      </c>
      <c r="G10" t="s">
        <v>172</v>
      </c>
      <c r="H10" t="s">
        <v>436</v>
      </c>
      <c r="I10" t="s">
        <v>437</v>
      </c>
      <c r="J10" t="s">
        <v>171</v>
      </c>
      <c r="K10" t="s">
        <v>444</v>
      </c>
      <c r="L10" t="s">
        <v>425</v>
      </c>
      <c r="M10" t="s">
        <v>445</v>
      </c>
      <c r="N10" t="s">
        <v>446</v>
      </c>
      <c r="O10">
        <v>548052</v>
      </c>
      <c r="P10">
        <v>184181</v>
      </c>
      <c r="Q10">
        <v>51.537121999999997</v>
      </c>
      <c r="R10">
        <v>0.13331214999999999</v>
      </c>
    </row>
    <row r="11" spans="1:18">
      <c r="A11" t="s">
        <v>420</v>
      </c>
      <c r="B11" t="s">
        <v>46</v>
      </c>
      <c r="C11" t="s">
        <v>197</v>
      </c>
      <c r="D11" t="s">
        <v>168</v>
      </c>
      <c r="E11" t="s">
        <v>421</v>
      </c>
      <c r="F11" t="s">
        <v>34</v>
      </c>
      <c r="G11" t="s">
        <v>172</v>
      </c>
      <c r="H11" t="s">
        <v>436</v>
      </c>
      <c r="I11" t="s">
        <v>437</v>
      </c>
      <c r="J11" t="s">
        <v>171</v>
      </c>
      <c r="K11" t="s">
        <v>452</v>
      </c>
      <c r="L11" t="s">
        <v>425</v>
      </c>
      <c r="M11" t="s">
        <v>453</v>
      </c>
      <c r="N11" t="s">
        <v>454</v>
      </c>
      <c r="O11">
        <v>549877</v>
      </c>
      <c r="P11">
        <v>185126</v>
      </c>
      <c r="Q11">
        <v>51.545130999999998</v>
      </c>
      <c r="R11">
        <v>0.16000821000000001</v>
      </c>
    </row>
    <row r="12" spans="1:18">
      <c r="A12" t="s">
        <v>420</v>
      </c>
      <c r="B12" t="s">
        <v>48</v>
      </c>
      <c r="C12" t="s">
        <v>200</v>
      </c>
      <c r="D12" t="s">
        <v>168</v>
      </c>
      <c r="E12" t="s">
        <v>421</v>
      </c>
      <c r="F12" t="s">
        <v>49</v>
      </c>
      <c r="G12" t="s">
        <v>176</v>
      </c>
      <c r="H12" t="s">
        <v>455</v>
      </c>
      <c r="I12" t="s">
        <v>456</v>
      </c>
      <c r="J12" t="s">
        <v>171</v>
      </c>
      <c r="K12" t="s">
        <v>457</v>
      </c>
      <c r="L12" t="s">
        <v>0</v>
      </c>
      <c r="M12" t="s">
        <v>458</v>
      </c>
      <c r="N12" t="s">
        <v>459</v>
      </c>
      <c r="O12">
        <v>544085</v>
      </c>
      <c r="P12">
        <v>184494</v>
      </c>
      <c r="Q12">
        <v>51.540959999999998</v>
      </c>
      <c r="R12">
        <v>7.6282445000000004E-2</v>
      </c>
    </row>
    <row r="13" spans="1:18">
      <c r="A13" t="s">
        <v>420</v>
      </c>
      <c r="B13" t="s">
        <v>51</v>
      </c>
      <c r="C13" t="s">
        <v>203</v>
      </c>
      <c r="D13" t="s">
        <v>168</v>
      </c>
      <c r="E13" t="s">
        <v>421</v>
      </c>
      <c r="F13" t="s">
        <v>49</v>
      </c>
      <c r="G13" t="s">
        <v>176</v>
      </c>
      <c r="H13" t="s">
        <v>455</v>
      </c>
      <c r="I13" t="s">
        <v>456</v>
      </c>
      <c r="J13" t="s">
        <v>171</v>
      </c>
      <c r="K13" t="s">
        <v>460</v>
      </c>
      <c r="L13" t="s">
        <v>0</v>
      </c>
      <c r="M13" t="s">
        <v>461</v>
      </c>
      <c r="N13" t="s">
        <v>462</v>
      </c>
      <c r="O13">
        <v>544643</v>
      </c>
      <c r="P13">
        <v>183708</v>
      </c>
      <c r="Q13">
        <v>51.533754999999999</v>
      </c>
      <c r="R13">
        <v>8.4000310999999994E-2</v>
      </c>
    </row>
    <row r="14" spans="1:18">
      <c r="A14" t="s">
        <v>420</v>
      </c>
      <c r="B14" t="s">
        <v>53</v>
      </c>
      <c r="C14" t="s">
        <v>206</v>
      </c>
      <c r="D14" t="s">
        <v>168</v>
      </c>
      <c r="E14" t="s">
        <v>421</v>
      </c>
      <c r="F14" t="s">
        <v>49</v>
      </c>
      <c r="G14" t="s">
        <v>176</v>
      </c>
      <c r="H14" t="s">
        <v>455</v>
      </c>
      <c r="I14" t="s">
        <v>456</v>
      </c>
      <c r="J14" t="s">
        <v>171</v>
      </c>
      <c r="K14" t="s">
        <v>463</v>
      </c>
      <c r="L14" t="s">
        <v>0</v>
      </c>
      <c r="M14" t="s">
        <v>464</v>
      </c>
      <c r="N14" t="s">
        <v>465</v>
      </c>
      <c r="O14">
        <v>544215</v>
      </c>
      <c r="P14">
        <v>184642</v>
      </c>
      <c r="Q14">
        <v>51.542256000000002</v>
      </c>
      <c r="R14">
        <v>7.8216283999999997E-2</v>
      </c>
    </row>
    <row r="15" spans="1:18">
      <c r="A15" t="s">
        <v>420</v>
      </c>
      <c r="B15" t="s">
        <v>55</v>
      </c>
      <c r="C15" t="s">
        <v>209</v>
      </c>
      <c r="D15" t="s">
        <v>168</v>
      </c>
      <c r="E15" t="s">
        <v>421</v>
      </c>
      <c r="F15" t="s">
        <v>49</v>
      </c>
      <c r="G15" t="s">
        <v>176</v>
      </c>
      <c r="H15" t="s">
        <v>455</v>
      </c>
      <c r="I15" t="s">
        <v>456</v>
      </c>
      <c r="J15" t="s">
        <v>171</v>
      </c>
      <c r="K15" t="s">
        <v>466</v>
      </c>
      <c r="L15" t="s">
        <v>0</v>
      </c>
      <c r="M15" t="s">
        <v>467</v>
      </c>
      <c r="N15" t="s">
        <v>468</v>
      </c>
      <c r="O15">
        <v>544478</v>
      </c>
      <c r="P15">
        <v>183438</v>
      </c>
      <c r="Q15">
        <v>51.531371</v>
      </c>
      <c r="R15">
        <v>8.1512427999999998E-2</v>
      </c>
    </row>
    <row r="16" spans="1:18">
      <c r="A16" t="s">
        <v>420</v>
      </c>
      <c r="B16" t="s">
        <v>57</v>
      </c>
      <c r="C16" t="s">
        <v>167</v>
      </c>
      <c r="D16" t="s">
        <v>168</v>
      </c>
      <c r="E16" t="s">
        <v>421</v>
      </c>
      <c r="F16" t="s">
        <v>58</v>
      </c>
      <c r="G16" t="s">
        <v>180</v>
      </c>
      <c r="H16" t="s">
        <v>469</v>
      </c>
      <c r="I16" t="s">
        <v>470</v>
      </c>
      <c r="J16" t="s">
        <v>171</v>
      </c>
      <c r="K16" t="s">
        <v>471</v>
      </c>
      <c r="L16" t="s">
        <v>425</v>
      </c>
      <c r="M16" t="s">
        <v>472</v>
      </c>
      <c r="N16" t="s">
        <v>473</v>
      </c>
      <c r="O16">
        <v>548956</v>
      </c>
      <c r="P16">
        <v>185305</v>
      </c>
      <c r="Q16">
        <v>51.546982999999997</v>
      </c>
      <c r="R16">
        <v>0.14681208000000001</v>
      </c>
    </row>
    <row r="17" spans="1:18">
      <c r="A17" t="s">
        <v>420</v>
      </c>
      <c r="B17" t="s">
        <v>60</v>
      </c>
      <c r="C17" t="s">
        <v>212</v>
      </c>
      <c r="D17" t="s">
        <v>168</v>
      </c>
      <c r="E17" t="s">
        <v>421</v>
      </c>
      <c r="F17" t="s">
        <v>58</v>
      </c>
      <c r="G17" t="s">
        <v>180</v>
      </c>
      <c r="H17" t="s">
        <v>469</v>
      </c>
      <c r="I17" t="s">
        <v>470</v>
      </c>
      <c r="J17" t="s">
        <v>171</v>
      </c>
      <c r="K17" t="s">
        <v>474</v>
      </c>
      <c r="L17" t="s">
        <v>0</v>
      </c>
      <c r="M17" t="s">
        <v>475</v>
      </c>
      <c r="N17" t="s">
        <v>476</v>
      </c>
      <c r="O17">
        <v>545536</v>
      </c>
      <c r="P17">
        <v>184574</v>
      </c>
      <c r="Q17">
        <v>51.541307000000003</v>
      </c>
      <c r="R17">
        <v>9.7223614999999999E-2</v>
      </c>
    </row>
    <row r="18" spans="1:18">
      <c r="A18" t="s">
        <v>420</v>
      </c>
      <c r="B18" t="s">
        <v>62</v>
      </c>
      <c r="C18" t="s">
        <v>216</v>
      </c>
      <c r="D18" t="s">
        <v>168</v>
      </c>
      <c r="E18" t="s">
        <v>421</v>
      </c>
      <c r="F18" t="s">
        <v>58</v>
      </c>
      <c r="G18" t="s">
        <v>180</v>
      </c>
      <c r="H18" t="s">
        <v>469</v>
      </c>
      <c r="I18" t="s">
        <v>470</v>
      </c>
      <c r="J18" t="s">
        <v>171</v>
      </c>
      <c r="K18" t="s">
        <v>477</v>
      </c>
      <c r="L18" t="s">
        <v>0</v>
      </c>
      <c r="M18" t="s">
        <v>478</v>
      </c>
      <c r="N18" t="s">
        <v>479</v>
      </c>
      <c r="O18">
        <v>546496</v>
      </c>
      <c r="P18">
        <v>184245</v>
      </c>
      <c r="Q18">
        <v>51.538102000000002</v>
      </c>
      <c r="R18">
        <v>0.11091985</v>
      </c>
    </row>
    <row r="19" spans="1:18">
      <c r="A19" t="s">
        <v>420</v>
      </c>
      <c r="B19" t="s">
        <v>64</v>
      </c>
      <c r="C19" t="s">
        <v>217</v>
      </c>
      <c r="D19" t="s">
        <v>168</v>
      </c>
      <c r="E19" t="s">
        <v>421</v>
      </c>
      <c r="F19" t="s">
        <v>58</v>
      </c>
      <c r="G19" t="s">
        <v>180</v>
      </c>
      <c r="H19" t="s">
        <v>469</v>
      </c>
      <c r="I19" t="s">
        <v>470</v>
      </c>
      <c r="J19" t="s">
        <v>171</v>
      </c>
      <c r="K19" t="s">
        <v>480</v>
      </c>
      <c r="L19" t="s">
        <v>0</v>
      </c>
      <c r="M19" t="s">
        <v>481</v>
      </c>
      <c r="N19" t="s">
        <v>482</v>
      </c>
      <c r="O19">
        <v>544930</v>
      </c>
      <c r="P19">
        <v>183744</v>
      </c>
      <c r="Q19">
        <v>51.534005000000001</v>
      </c>
      <c r="R19">
        <v>8.8149991999999996E-2</v>
      </c>
    </row>
    <row r="20" spans="1:18">
      <c r="A20" t="s">
        <v>420</v>
      </c>
      <c r="B20" t="s">
        <v>66</v>
      </c>
      <c r="C20" t="s">
        <v>218</v>
      </c>
      <c r="D20" t="s">
        <v>168</v>
      </c>
      <c r="E20" t="s">
        <v>421</v>
      </c>
      <c r="F20" t="s">
        <v>58</v>
      </c>
      <c r="G20" t="s">
        <v>180</v>
      </c>
      <c r="H20" t="s">
        <v>469</v>
      </c>
      <c r="I20" t="s">
        <v>470</v>
      </c>
      <c r="J20" t="s">
        <v>171</v>
      </c>
      <c r="K20" t="s">
        <v>483</v>
      </c>
      <c r="L20" t="s">
        <v>0</v>
      </c>
      <c r="M20" t="s">
        <v>484</v>
      </c>
      <c r="N20" t="s">
        <v>485</v>
      </c>
      <c r="O20">
        <v>544605</v>
      </c>
      <c r="P20">
        <v>184272</v>
      </c>
      <c r="Q20">
        <v>51.538831999999999</v>
      </c>
      <c r="R20">
        <v>8.3684289999999995E-2</v>
      </c>
    </row>
    <row r="21" spans="1:18">
      <c r="A21" t="s">
        <v>420</v>
      </c>
      <c r="B21" t="s">
        <v>68</v>
      </c>
      <c r="C21" t="s">
        <v>219</v>
      </c>
      <c r="D21" t="s">
        <v>168</v>
      </c>
      <c r="E21" t="s">
        <v>421</v>
      </c>
      <c r="F21" t="s">
        <v>58</v>
      </c>
      <c r="G21" t="s">
        <v>180</v>
      </c>
      <c r="H21" t="s">
        <v>469</v>
      </c>
      <c r="I21" t="s">
        <v>470</v>
      </c>
      <c r="J21" t="s">
        <v>171</v>
      </c>
      <c r="K21" t="s">
        <v>486</v>
      </c>
      <c r="L21" t="s">
        <v>0</v>
      </c>
      <c r="M21" t="s">
        <v>487</v>
      </c>
      <c r="N21" t="s">
        <v>488</v>
      </c>
      <c r="O21">
        <v>545217</v>
      </c>
      <c r="P21">
        <v>183938</v>
      </c>
      <c r="Q21">
        <v>51.535674</v>
      </c>
      <c r="R21">
        <v>9.2364823999999998E-2</v>
      </c>
    </row>
    <row r="22" spans="1:18">
      <c r="A22" t="s">
        <v>420</v>
      </c>
      <c r="B22" t="s">
        <v>70</v>
      </c>
      <c r="C22" t="s">
        <v>220</v>
      </c>
      <c r="D22" t="s">
        <v>168</v>
      </c>
      <c r="E22" t="s">
        <v>421</v>
      </c>
      <c r="F22" t="s">
        <v>58</v>
      </c>
      <c r="G22" t="s">
        <v>180</v>
      </c>
      <c r="H22" t="s">
        <v>469</v>
      </c>
      <c r="I22" t="s">
        <v>470</v>
      </c>
      <c r="J22" t="s">
        <v>221</v>
      </c>
      <c r="K22" t="s">
        <v>489</v>
      </c>
      <c r="L22" t="s">
        <v>0</v>
      </c>
      <c r="M22" t="s">
        <v>490</v>
      </c>
      <c r="N22" t="s">
        <v>491</v>
      </c>
      <c r="O22">
        <v>545644</v>
      </c>
      <c r="P22">
        <v>184306</v>
      </c>
      <c r="Q22">
        <v>51.538871</v>
      </c>
      <c r="R22">
        <v>9.8669044999999997E-2</v>
      </c>
    </row>
    <row r="23" spans="1:18">
      <c r="A23" t="s">
        <v>420</v>
      </c>
      <c r="B23" t="s">
        <v>72</v>
      </c>
      <c r="C23" t="s">
        <v>215</v>
      </c>
      <c r="D23" t="s">
        <v>168</v>
      </c>
      <c r="E23" t="s">
        <v>421</v>
      </c>
      <c r="F23" t="s">
        <v>73</v>
      </c>
      <c r="G23" t="s">
        <v>182</v>
      </c>
      <c r="H23" t="s">
        <v>492</v>
      </c>
      <c r="I23" t="s">
        <v>493</v>
      </c>
      <c r="J23" t="s">
        <v>171</v>
      </c>
      <c r="K23" t="s">
        <v>494</v>
      </c>
      <c r="L23" t="s">
        <v>0</v>
      </c>
      <c r="M23" t="s">
        <v>495</v>
      </c>
      <c r="N23" t="s">
        <v>496</v>
      </c>
      <c r="O23">
        <v>545367</v>
      </c>
      <c r="P23">
        <v>184850</v>
      </c>
      <c r="Q23">
        <v>51.54383</v>
      </c>
      <c r="R23">
        <v>9.4902305000000006E-2</v>
      </c>
    </row>
    <row r="24" spans="1:18">
      <c r="A24" t="s">
        <v>420</v>
      </c>
      <c r="B24" t="s">
        <v>75</v>
      </c>
      <c r="C24" t="s">
        <v>222</v>
      </c>
      <c r="D24" t="s">
        <v>168</v>
      </c>
      <c r="E24" t="s">
        <v>421</v>
      </c>
      <c r="F24" t="s">
        <v>73</v>
      </c>
      <c r="G24" t="s">
        <v>182</v>
      </c>
      <c r="H24" t="s">
        <v>492</v>
      </c>
      <c r="I24" t="s">
        <v>493</v>
      </c>
      <c r="J24" t="s">
        <v>171</v>
      </c>
      <c r="K24" t="s">
        <v>497</v>
      </c>
      <c r="L24" t="s">
        <v>425</v>
      </c>
      <c r="M24" t="s">
        <v>498</v>
      </c>
      <c r="N24" t="s">
        <v>499</v>
      </c>
      <c r="O24">
        <v>548622</v>
      </c>
      <c r="P24">
        <v>186004</v>
      </c>
      <c r="Q24">
        <v>51.553351999999997</v>
      </c>
      <c r="R24">
        <v>0.14229391</v>
      </c>
    </row>
    <row r="25" spans="1:18">
      <c r="A25" t="s">
        <v>420</v>
      </c>
      <c r="B25" t="s">
        <v>77</v>
      </c>
      <c r="C25" t="s">
        <v>223</v>
      </c>
      <c r="D25" t="s">
        <v>168</v>
      </c>
      <c r="E25" t="s">
        <v>421</v>
      </c>
      <c r="F25" t="s">
        <v>73</v>
      </c>
      <c r="G25" t="s">
        <v>182</v>
      </c>
      <c r="H25" t="s">
        <v>492</v>
      </c>
      <c r="I25" t="s">
        <v>493</v>
      </c>
      <c r="J25" t="s">
        <v>171</v>
      </c>
      <c r="K25" t="s">
        <v>500</v>
      </c>
      <c r="L25" t="s">
        <v>425</v>
      </c>
      <c r="M25" t="s">
        <v>501</v>
      </c>
      <c r="N25" t="s">
        <v>502</v>
      </c>
      <c r="O25">
        <v>547520</v>
      </c>
      <c r="P25">
        <v>184362</v>
      </c>
      <c r="Q25">
        <v>51.538887000000003</v>
      </c>
      <c r="R25">
        <v>0.12572291999999999</v>
      </c>
    </row>
    <row r="26" spans="1:18">
      <c r="A26" t="s">
        <v>420</v>
      </c>
      <c r="B26" t="s">
        <v>79</v>
      </c>
      <c r="C26" t="s">
        <v>224</v>
      </c>
      <c r="D26" t="s">
        <v>168</v>
      </c>
      <c r="E26" t="s">
        <v>421</v>
      </c>
      <c r="F26" t="s">
        <v>73</v>
      </c>
      <c r="G26" t="s">
        <v>182</v>
      </c>
      <c r="H26" t="s">
        <v>492</v>
      </c>
      <c r="I26" t="s">
        <v>493</v>
      </c>
      <c r="J26" t="s">
        <v>171</v>
      </c>
      <c r="K26" t="s">
        <v>503</v>
      </c>
      <c r="L26" t="s">
        <v>425</v>
      </c>
      <c r="M26" t="s">
        <v>504</v>
      </c>
      <c r="N26" t="s">
        <v>505</v>
      </c>
      <c r="O26">
        <v>549234</v>
      </c>
      <c r="P26">
        <v>186817</v>
      </c>
      <c r="Q26">
        <v>51.560495000000003</v>
      </c>
      <c r="R26">
        <v>0.15145929999999999</v>
      </c>
    </row>
    <row r="27" spans="1:18">
      <c r="A27" t="s">
        <v>420</v>
      </c>
      <c r="B27" t="s">
        <v>81</v>
      </c>
      <c r="C27" t="s">
        <v>226</v>
      </c>
      <c r="D27" t="s">
        <v>168</v>
      </c>
      <c r="E27" t="s">
        <v>421</v>
      </c>
      <c r="F27" t="s">
        <v>73</v>
      </c>
      <c r="G27" t="s">
        <v>182</v>
      </c>
      <c r="H27" t="s">
        <v>492</v>
      </c>
      <c r="I27" t="s">
        <v>493</v>
      </c>
      <c r="J27" t="s">
        <v>171</v>
      </c>
      <c r="K27" t="s">
        <v>506</v>
      </c>
      <c r="L27" t="s">
        <v>425</v>
      </c>
      <c r="M27" t="s">
        <v>507</v>
      </c>
      <c r="N27" t="s">
        <v>508</v>
      </c>
      <c r="O27">
        <v>546953</v>
      </c>
      <c r="P27">
        <v>185105</v>
      </c>
      <c r="Q27">
        <v>51.545710999999997</v>
      </c>
      <c r="R27">
        <v>0.11786323999999999</v>
      </c>
    </row>
    <row r="28" spans="1:18">
      <c r="A28" t="s">
        <v>420</v>
      </c>
      <c r="B28" t="s">
        <v>83</v>
      </c>
      <c r="C28" t="s">
        <v>227</v>
      </c>
      <c r="D28" t="s">
        <v>168</v>
      </c>
      <c r="E28" t="s">
        <v>421</v>
      </c>
      <c r="F28" t="s">
        <v>73</v>
      </c>
      <c r="G28" t="s">
        <v>182</v>
      </c>
      <c r="H28" t="s">
        <v>492</v>
      </c>
      <c r="I28" t="s">
        <v>493</v>
      </c>
      <c r="J28" t="s">
        <v>171</v>
      </c>
      <c r="K28" t="s">
        <v>509</v>
      </c>
      <c r="L28" t="s">
        <v>425</v>
      </c>
      <c r="M28" t="s">
        <v>510</v>
      </c>
      <c r="N28" t="s">
        <v>511</v>
      </c>
      <c r="O28">
        <v>548005</v>
      </c>
      <c r="P28">
        <v>186869</v>
      </c>
      <c r="Q28">
        <v>51.561286000000003</v>
      </c>
      <c r="R28">
        <v>0.13376487000000001</v>
      </c>
    </row>
    <row r="29" spans="1:18">
      <c r="A29" t="s">
        <v>420</v>
      </c>
      <c r="B29" t="s">
        <v>85</v>
      </c>
      <c r="C29" t="s">
        <v>228</v>
      </c>
      <c r="D29" t="s">
        <v>168</v>
      </c>
      <c r="E29" t="s">
        <v>421</v>
      </c>
      <c r="F29" t="s">
        <v>73</v>
      </c>
      <c r="G29" t="s">
        <v>182</v>
      </c>
      <c r="H29" t="s">
        <v>492</v>
      </c>
      <c r="I29" t="s">
        <v>493</v>
      </c>
      <c r="J29" t="s">
        <v>171</v>
      </c>
      <c r="K29" t="s">
        <v>512</v>
      </c>
      <c r="L29" t="s">
        <v>425</v>
      </c>
      <c r="M29" t="s">
        <v>513</v>
      </c>
      <c r="N29" t="s">
        <v>514</v>
      </c>
      <c r="O29">
        <v>546755</v>
      </c>
      <c r="P29">
        <v>185732</v>
      </c>
      <c r="Q29">
        <v>51.551395999999997</v>
      </c>
      <c r="R29">
        <v>0.11527123</v>
      </c>
    </row>
    <row r="30" spans="1:18">
      <c r="A30" t="s">
        <v>420</v>
      </c>
      <c r="B30" t="s">
        <v>87</v>
      </c>
      <c r="C30" t="s">
        <v>515</v>
      </c>
      <c r="D30" t="s">
        <v>168</v>
      </c>
      <c r="E30" t="s">
        <v>421</v>
      </c>
      <c r="F30" t="s">
        <v>73</v>
      </c>
      <c r="G30" t="s">
        <v>182</v>
      </c>
      <c r="H30" t="s">
        <v>492</v>
      </c>
      <c r="I30" t="s">
        <v>516</v>
      </c>
      <c r="J30" t="s">
        <v>171</v>
      </c>
      <c r="K30" t="s">
        <v>517</v>
      </c>
      <c r="L30" t="s">
        <v>425</v>
      </c>
      <c r="M30" t="s">
        <v>518</v>
      </c>
      <c r="N30" t="s">
        <v>519</v>
      </c>
      <c r="O30">
        <v>549697</v>
      </c>
      <c r="P30">
        <v>183763</v>
      </c>
      <c r="Q30">
        <v>51.532933</v>
      </c>
      <c r="R30">
        <v>0.15683522999999999</v>
      </c>
    </row>
    <row r="31" spans="1:18">
      <c r="A31" t="s">
        <v>420</v>
      </c>
      <c r="B31" t="s">
        <v>89</v>
      </c>
      <c r="C31" t="s">
        <v>230</v>
      </c>
      <c r="D31" t="s">
        <v>168</v>
      </c>
      <c r="E31" t="s">
        <v>421</v>
      </c>
      <c r="F31" t="s">
        <v>73</v>
      </c>
      <c r="G31" t="s">
        <v>182</v>
      </c>
      <c r="H31" t="s">
        <v>492</v>
      </c>
      <c r="I31" t="s">
        <v>520</v>
      </c>
      <c r="J31" t="s">
        <v>171</v>
      </c>
      <c r="K31" t="s">
        <v>521</v>
      </c>
      <c r="L31" t="s">
        <v>425</v>
      </c>
      <c r="M31" t="s">
        <v>522</v>
      </c>
      <c r="N31" t="s">
        <v>523</v>
      </c>
      <c r="O31">
        <v>547822</v>
      </c>
      <c r="P31">
        <v>185951</v>
      </c>
      <c r="Q31">
        <v>51.553086</v>
      </c>
      <c r="R31">
        <v>0.13074125</v>
      </c>
    </row>
    <row r="32" spans="1:18">
      <c r="A32" t="s">
        <v>420</v>
      </c>
      <c r="B32" t="s">
        <v>91</v>
      </c>
      <c r="C32" t="s">
        <v>231</v>
      </c>
      <c r="D32" t="s">
        <v>168</v>
      </c>
      <c r="E32" t="s">
        <v>421</v>
      </c>
      <c r="F32" t="s">
        <v>92</v>
      </c>
      <c r="G32" t="s">
        <v>184</v>
      </c>
      <c r="H32" t="s">
        <v>524</v>
      </c>
      <c r="I32" t="s">
        <v>525</v>
      </c>
      <c r="J32" t="s">
        <v>171</v>
      </c>
      <c r="K32" t="s">
        <v>526</v>
      </c>
      <c r="L32" t="s">
        <v>425</v>
      </c>
      <c r="M32" t="s">
        <v>527</v>
      </c>
      <c r="N32" t="s">
        <v>528</v>
      </c>
      <c r="O32">
        <v>548155</v>
      </c>
      <c r="P32">
        <v>189472</v>
      </c>
      <c r="Q32">
        <v>51.584634999999999</v>
      </c>
      <c r="R32">
        <v>0.13702396999999999</v>
      </c>
    </row>
    <row r="33" spans="1:18">
      <c r="A33" t="s">
        <v>420</v>
      </c>
      <c r="B33" t="s">
        <v>94</v>
      </c>
      <c r="C33" t="s">
        <v>232</v>
      </c>
      <c r="D33" t="s">
        <v>168</v>
      </c>
      <c r="E33" t="s">
        <v>421</v>
      </c>
      <c r="F33" t="s">
        <v>92</v>
      </c>
      <c r="G33" t="s">
        <v>184</v>
      </c>
      <c r="H33" t="s">
        <v>524</v>
      </c>
      <c r="I33" t="s">
        <v>525</v>
      </c>
      <c r="J33" t="s">
        <v>171</v>
      </c>
      <c r="K33" t="s">
        <v>529</v>
      </c>
      <c r="L33" t="s">
        <v>425</v>
      </c>
      <c r="M33" t="s">
        <v>530</v>
      </c>
      <c r="N33" t="s">
        <v>531</v>
      </c>
      <c r="O33">
        <v>547363</v>
      </c>
      <c r="P33">
        <v>186819</v>
      </c>
      <c r="Q33">
        <v>51.561005000000002</v>
      </c>
      <c r="R33">
        <v>0.12448914</v>
      </c>
    </row>
    <row r="34" spans="1:18">
      <c r="A34" t="s">
        <v>420</v>
      </c>
      <c r="B34" t="s">
        <v>96</v>
      </c>
      <c r="C34" t="s">
        <v>233</v>
      </c>
      <c r="D34" t="s">
        <v>168</v>
      </c>
      <c r="E34" t="s">
        <v>421</v>
      </c>
      <c r="F34" t="s">
        <v>92</v>
      </c>
      <c r="G34" t="s">
        <v>184</v>
      </c>
      <c r="H34" t="s">
        <v>524</v>
      </c>
      <c r="I34" t="s">
        <v>525</v>
      </c>
      <c r="J34" t="s">
        <v>171</v>
      </c>
      <c r="K34" t="s">
        <v>532</v>
      </c>
      <c r="L34" t="s">
        <v>425</v>
      </c>
      <c r="M34" t="s">
        <v>533</v>
      </c>
      <c r="N34" t="s">
        <v>534</v>
      </c>
      <c r="O34">
        <v>548516</v>
      </c>
      <c r="P34">
        <v>186671</v>
      </c>
      <c r="Q34">
        <v>51.559373000000001</v>
      </c>
      <c r="R34">
        <v>0.1410476</v>
      </c>
    </row>
    <row r="35" spans="1:18">
      <c r="A35" t="s">
        <v>420</v>
      </c>
      <c r="B35" t="s">
        <v>535</v>
      </c>
      <c r="C35" t="s">
        <v>536</v>
      </c>
      <c r="D35" t="s">
        <v>537</v>
      </c>
      <c r="E35" t="s">
        <v>538</v>
      </c>
      <c r="F35" t="s">
        <v>539</v>
      </c>
      <c r="G35" t="s">
        <v>540</v>
      </c>
      <c r="H35" t="s">
        <v>540</v>
      </c>
      <c r="I35" t="s">
        <v>541</v>
      </c>
      <c r="J35" t="s">
        <v>171</v>
      </c>
      <c r="K35" t="s">
        <v>542</v>
      </c>
      <c r="L35" t="s">
        <v>543</v>
      </c>
      <c r="M35" t="s">
        <v>544</v>
      </c>
      <c r="N35" t="s">
        <v>545</v>
      </c>
      <c r="O35">
        <v>533741</v>
      </c>
      <c r="P35">
        <v>187885</v>
      </c>
      <c r="Q35">
        <v>51.573976000000002</v>
      </c>
      <c r="R35">
        <v>-7.1492951999999999E-2</v>
      </c>
    </row>
    <row r="36" spans="1:18">
      <c r="A36" t="s">
        <v>420</v>
      </c>
      <c r="B36" t="s">
        <v>546</v>
      </c>
      <c r="C36" t="s">
        <v>547</v>
      </c>
      <c r="D36" t="s">
        <v>537</v>
      </c>
      <c r="E36" t="s">
        <v>538</v>
      </c>
      <c r="F36" t="s">
        <v>539</v>
      </c>
      <c r="G36" t="s">
        <v>540</v>
      </c>
      <c r="H36" t="s">
        <v>540</v>
      </c>
      <c r="I36" t="s">
        <v>541</v>
      </c>
      <c r="J36" t="s">
        <v>171</v>
      </c>
      <c r="K36" t="s">
        <v>548</v>
      </c>
      <c r="M36" t="s">
        <v>549</v>
      </c>
      <c r="N36" t="s">
        <v>550</v>
      </c>
      <c r="O36">
        <v>533045</v>
      </c>
      <c r="P36">
        <v>187827</v>
      </c>
      <c r="Q36">
        <v>51.573619000000001</v>
      </c>
      <c r="R36">
        <v>-8.1552204000000003E-2</v>
      </c>
    </row>
    <row r="37" spans="1:18">
      <c r="A37" t="s">
        <v>420</v>
      </c>
      <c r="B37" t="s">
        <v>551</v>
      </c>
      <c r="C37" t="s">
        <v>552</v>
      </c>
      <c r="D37" t="s">
        <v>537</v>
      </c>
      <c r="E37" t="s">
        <v>538</v>
      </c>
      <c r="F37" t="s">
        <v>539</v>
      </c>
      <c r="G37" t="s">
        <v>540</v>
      </c>
      <c r="H37" t="s">
        <v>540</v>
      </c>
      <c r="I37" t="s">
        <v>541</v>
      </c>
      <c r="J37" t="s">
        <v>171</v>
      </c>
      <c r="K37" t="s">
        <v>553</v>
      </c>
      <c r="M37" t="s">
        <v>554</v>
      </c>
      <c r="N37" t="s">
        <v>555</v>
      </c>
      <c r="O37">
        <v>534202</v>
      </c>
      <c r="P37">
        <v>187381</v>
      </c>
      <c r="Q37">
        <v>51.569336999999997</v>
      </c>
      <c r="R37">
        <v>-6.5037069000000003E-2</v>
      </c>
    </row>
    <row r="38" spans="1:18">
      <c r="A38" t="s">
        <v>420</v>
      </c>
      <c r="B38" t="s">
        <v>556</v>
      </c>
      <c r="C38" t="s">
        <v>557</v>
      </c>
      <c r="D38" t="s">
        <v>537</v>
      </c>
      <c r="E38" t="s">
        <v>538</v>
      </c>
      <c r="F38" t="s">
        <v>558</v>
      </c>
      <c r="G38" t="s">
        <v>559</v>
      </c>
      <c r="H38" t="s">
        <v>559</v>
      </c>
      <c r="I38" t="s">
        <v>560</v>
      </c>
      <c r="J38" t="s">
        <v>171</v>
      </c>
      <c r="K38" t="s">
        <v>561</v>
      </c>
      <c r="L38" t="s">
        <v>562</v>
      </c>
      <c r="M38" t="s">
        <v>563</v>
      </c>
      <c r="N38" t="s">
        <v>564</v>
      </c>
      <c r="O38">
        <v>534412</v>
      </c>
      <c r="P38">
        <v>186145</v>
      </c>
      <c r="Q38">
        <v>51.55818</v>
      </c>
      <c r="R38">
        <v>-6.2481117000000003E-2</v>
      </c>
    </row>
    <row r="39" spans="1:18">
      <c r="A39" t="s">
        <v>420</v>
      </c>
      <c r="B39" t="s">
        <v>565</v>
      </c>
      <c r="C39" t="s">
        <v>566</v>
      </c>
      <c r="D39" t="s">
        <v>537</v>
      </c>
      <c r="E39" t="s">
        <v>538</v>
      </c>
      <c r="F39" t="s">
        <v>558</v>
      </c>
      <c r="G39" t="s">
        <v>559</v>
      </c>
      <c r="H39" t="s">
        <v>559</v>
      </c>
      <c r="I39" t="s">
        <v>560</v>
      </c>
      <c r="J39" t="s">
        <v>171</v>
      </c>
      <c r="K39" t="s">
        <v>567</v>
      </c>
      <c r="M39" t="s">
        <v>568</v>
      </c>
      <c r="N39" t="s">
        <v>569</v>
      </c>
      <c r="O39">
        <v>534209</v>
      </c>
      <c r="P39">
        <v>186834</v>
      </c>
      <c r="Q39">
        <v>51.564419999999998</v>
      </c>
      <c r="R39">
        <v>-6.5144830000000001E-2</v>
      </c>
    </row>
    <row r="40" spans="1:18">
      <c r="A40" t="s">
        <v>420</v>
      </c>
      <c r="B40" t="s">
        <v>570</v>
      </c>
      <c r="C40" t="s">
        <v>571</v>
      </c>
      <c r="D40" t="s">
        <v>537</v>
      </c>
      <c r="E40" t="s">
        <v>538</v>
      </c>
      <c r="F40" t="s">
        <v>558</v>
      </c>
      <c r="G40" t="s">
        <v>559</v>
      </c>
      <c r="H40" t="s">
        <v>559</v>
      </c>
      <c r="I40" t="s">
        <v>560</v>
      </c>
      <c r="J40" t="s">
        <v>171</v>
      </c>
      <c r="K40" t="s">
        <v>572</v>
      </c>
      <c r="M40" t="s">
        <v>573</v>
      </c>
      <c r="N40" t="s">
        <v>574</v>
      </c>
      <c r="O40">
        <v>535164</v>
      </c>
      <c r="P40">
        <v>186953</v>
      </c>
      <c r="Q40">
        <v>51.565261999999997</v>
      </c>
      <c r="R40">
        <v>-5.1329751999999999E-2</v>
      </c>
    </row>
    <row r="41" spans="1:18">
      <c r="A41" t="s">
        <v>420</v>
      </c>
      <c r="B41" t="s">
        <v>575</v>
      </c>
      <c r="C41" t="s">
        <v>576</v>
      </c>
      <c r="D41" t="s">
        <v>537</v>
      </c>
      <c r="E41" t="s">
        <v>538</v>
      </c>
      <c r="F41" t="s">
        <v>558</v>
      </c>
      <c r="G41" t="s">
        <v>559</v>
      </c>
      <c r="H41" t="s">
        <v>559</v>
      </c>
      <c r="I41" t="s">
        <v>560</v>
      </c>
      <c r="J41" t="s">
        <v>171</v>
      </c>
      <c r="K41" t="s">
        <v>577</v>
      </c>
      <c r="M41" t="s">
        <v>573</v>
      </c>
      <c r="N41" t="s">
        <v>574</v>
      </c>
      <c r="O41">
        <v>535164</v>
      </c>
      <c r="P41">
        <v>186953</v>
      </c>
      <c r="Q41">
        <v>51.565261999999997</v>
      </c>
      <c r="R41">
        <v>-5.1329751999999999E-2</v>
      </c>
    </row>
    <row r="42" spans="1:18">
      <c r="A42" t="s">
        <v>420</v>
      </c>
      <c r="B42" t="s">
        <v>578</v>
      </c>
      <c r="C42" t="s">
        <v>579</v>
      </c>
      <c r="D42" t="s">
        <v>537</v>
      </c>
      <c r="E42" t="s">
        <v>538</v>
      </c>
      <c r="F42" t="s">
        <v>558</v>
      </c>
      <c r="G42" t="s">
        <v>559</v>
      </c>
      <c r="H42" t="s">
        <v>559</v>
      </c>
      <c r="I42" t="s">
        <v>560</v>
      </c>
      <c r="J42" t="s">
        <v>171</v>
      </c>
      <c r="K42" t="s">
        <v>567</v>
      </c>
      <c r="M42" t="s">
        <v>568</v>
      </c>
      <c r="N42" t="s">
        <v>569</v>
      </c>
      <c r="O42">
        <v>534209</v>
      </c>
      <c r="P42">
        <v>186834</v>
      </c>
      <c r="Q42">
        <v>51.564419999999998</v>
      </c>
      <c r="R42">
        <v>-6.5144830000000001E-2</v>
      </c>
    </row>
    <row r="43" spans="1:18">
      <c r="A43" t="s">
        <v>420</v>
      </c>
      <c r="B43" t="s">
        <v>580</v>
      </c>
      <c r="C43" t="s">
        <v>581</v>
      </c>
      <c r="D43" t="s">
        <v>537</v>
      </c>
      <c r="E43" t="s">
        <v>538</v>
      </c>
      <c r="F43" t="s">
        <v>558</v>
      </c>
      <c r="G43" t="s">
        <v>559</v>
      </c>
      <c r="H43" t="s">
        <v>559</v>
      </c>
      <c r="I43" t="s">
        <v>560</v>
      </c>
      <c r="J43" t="s">
        <v>171</v>
      </c>
      <c r="K43" t="s">
        <v>567</v>
      </c>
      <c r="M43" t="s">
        <v>568</v>
      </c>
      <c r="N43" t="s">
        <v>569</v>
      </c>
      <c r="O43">
        <v>534209</v>
      </c>
      <c r="P43">
        <v>186834</v>
      </c>
      <c r="Q43">
        <v>51.564419999999998</v>
      </c>
      <c r="R43">
        <v>-6.5144830000000001E-2</v>
      </c>
    </row>
    <row r="44" spans="1:18">
      <c r="A44" t="s">
        <v>420</v>
      </c>
      <c r="B44" t="s">
        <v>582</v>
      </c>
      <c r="C44" t="s">
        <v>583</v>
      </c>
      <c r="D44" t="s">
        <v>537</v>
      </c>
      <c r="E44" t="s">
        <v>538</v>
      </c>
      <c r="F44" t="s">
        <v>558</v>
      </c>
      <c r="G44" t="s">
        <v>559</v>
      </c>
      <c r="H44" t="s">
        <v>559</v>
      </c>
      <c r="I44" t="s">
        <v>560</v>
      </c>
      <c r="J44" t="s">
        <v>171</v>
      </c>
      <c r="K44" t="s">
        <v>584</v>
      </c>
      <c r="M44" t="s">
        <v>585</v>
      </c>
      <c r="N44" t="s">
        <v>586</v>
      </c>
      <c r="O44">
        <v>535028</v>
      </c>
      <c r="P44">
        <v>187268</v>
      </c>
      <c r="Q44">
        <v>51.568125000000002</v>
      </c>
      <c r="R44">
        <v>-5.3169741999999999E-2</v>
      </c>
    </row>
    <row r="45" spans="1:18">
      <c r="A45" t="s">
        <v>420</v>
      </c>
      <c r="B45" t="s">
        <v>587</v>
      </c>
      <c r="C45" t="s">
        <v>588</v>
      </c>
      <c r="D45" t="s">
        <v>537</v>
      </c>
      <c r="E45" t="s">
        <v>538</v>
      </c>
      <c r="F45" t="s">
        <v>589</v>
      </c>
      <c r="G45" t="s">
        <v>590</v>
      </c>
      <c r="H45" t="s">
        <v>590</v>
      </c>
      <c r="I45" t="s">
        <v>591</v>
      </c>
      <c r="J45" t="s">
        <v>171</v>
      </c>
      <c r="K45" t="s">
        <v>592</v>
      </c>
      <c r="L45" t="s">
        <v>593</v>
      </c>
      <c r="M45" t="s">
        <v>594</v>
      </c>
      <c r="N45" t="s">
        <v>595</v>
      </c>
      <c r="O45">
        <v>532221</v>
      </c>
      <c r="P45">
        <v>187203</v>
      </c>
      <c r="Q45">
        <v>51.568204999999999</v>
      </c>
      <c r="R45">
        <v>-9.3670042999999995E-2</v>
      </c>
    </row>
    <row r="46" spans="1:18">
      <c r="A46" t="s">
        <v>420</v>
      </c>
      <c r="B46" t="s">
        <v>596</v>
      </c>
      <c r="C46" t="s">
        <v>597</v>
      </c>
      <c r="D46" t="s">
        <v>537</v>
      </c>
      <c r="E46" t="s">
        <v>538</v>
      </c>
      <c r="F46" t="s">
        <v>589</v>
      </c>
      <c r="G46" t="s">
        <v>590</v>
      </c>
      <c r="H46" t="s">
        <v>590</v>
      </c>
      <c r="I46" t="s">
        <v>591</v>
      </c>
      <c r="J46" t="s">
        <v>171</v>
      </c>
      <c r="K46" t="s">
        <v>598</v>
      </c>
      <c r="M46" t="s">
        <v>599</v>
      </c>
      <c r="N46" t="s">
        <v>600</v>
      </c>
      <c r="O46">
        <v>532544</v>
      </c>
      <c r="P46">
        <v>186016</v>
      </c>
      <c r="Q46">
        <v>51.557462999999998</v>
      </c>
      <c r="R46">
        <v>-8.9459644000000005E-2</v>
      </c>
    </row>
    <row r="47" spans="1:18">
      <c r="A47" t="s">
        <v>420</v>
      </c>
      <c r="B47" t="s">
        <v>601</v>
      </c>
      <c r="C47" t="s">
        <v>602</v>
      </c>
      <c r="D47" t="s">
        <v>537</v>
      </c>
      <c r="E47" t="s">
        <v>538</v>
      </c>
      <c r="F47" t="s">
        <v>589</v>
      </c>
      <c r="G47" t="s">
        <v>590</v>
      </c>
      <c r="H47" t="s">
        <v>590</v>
      </c>
      <c r="I47" t="s">
        <v>591</v>
      </c>
      <c r="J47" t="s">
        <v>171</v>
      </c>
      <c r="K47" t="s">
        <v>592</v>
      </c>
      <c r="L47" t="s">
        <v>593</v>
      </c>
      <c r="M47" t="s">
        <v>594</v>
      </c>
      <c r="N47" t="s">
        <v>595</v>
      </c>
      <c r="O47">
        <v>532221</v>
      </c>
      <c r="P47">
        <v>187203</v>
      </c>
      <c r="Q47">
        <v>51.568204999999999</v>
      </c>
      <c r="R47">
        <v>-9.3670042999999995E-2</v>
      </c>
    </row>
    <row r="48" spans="1:18">
      <c r="A48" t="s">
        <v>420</v>
      </c>
      <c r="B48" t="s">
        <v>603</v>
      </c>
      <c r="C48" t="s">
        <v>604</v>
      </c>
      <c r="D48" t="s">
        <v>537</v>
      </c>
      <c r="E48" t="s">
        <v>538</v>
      </c>
      <c r="F48" t="s">
        <v>589</v>
      </c>
      <c r="G48" t="s">
        <v>590</v>
      </c>
      <c r="H48" t="s">
        <v>590</v>
      </c>
      <c r="I48" t="s">
        <v>591</v>
      </c>
      <c r="J48" t="s">
        <v>171</v>
      </c>
      <c r="K48" t="s">
        <v>605</v>
      </c>
      <c r="M48" t="s">
        <v>606</v>
      </c>
      <c r="N48" t="s">
        <v>607</v>
      </c>
      <c r="O48">
        <v>532456</v>
      </c>
      <c r="P48">
        <v>186933</v>
      </c>
      <c r="Q48">
        <v>51.565724000000003</v>
      </c>
      <c r="R48">
        <v>-9.0383086000000001E-2</v>
      </c>
    </row>
    <row r="49" spans="1:18">
      <c r="A49" t="s">
        <v>420</v>
      </c>
      <c r="B49" t="s">
        <v>608</v>
      </c>
      <c r="C49" t="s">
        <v>609</v>
      </c>
      <c r="D49" t="s">
        <v>537</v>
      </c>
      <c r="E49" t="s">
        <v>538</v>
      </c>
      <c r="F49" t="s">
        <v>610</v>
      </c>
      <c r="G49" t="s">
        <v>611</v>
      </c>
      <c r="H49" t="s">
        <v>611</v>
      </c>
      <c r="I49" t="s">
        <v>612</v>
      </c>
      <c r="J49" t="s">
        <v>171</v>
      </c>
      <c r="K49" t="s">
        <v>613</v>
      </c>
      <c r="L49" t="s">
        <v>614</v>
      </c>
      <c r="M49" t="s">
        <v>615</v>
      </c>
      <c r="N49" t="s">
        <v>616</v>
      </c>
      <c r="O49">
        <v>532926</v>
      </c>
      <c r="P49">
        <v>186369</v>
      </c>
      <c r="Q49">
        <v>51.560544999999998</v>
      </c>
      <c r="R49">
        <v>-8.3819307999999995E-2</v>
      </c>
    </row>
    <row r="50" spans="1:18">
      <c r="A50" t="s">
        <v>420</v>
      </c>
      <c r="B50" t="s">
        <v>617</v>
      </c>
      <c r="C50" t="s">
        <v>618</v>
      </c>
      <c r="D50" t="s">
        <v>537</v>
      </c>
      <c r="E50" t="s">
        <v>538</v>
      </c>
      <c r="F50" t="s">
        <v>610</v>
      </c>
      <c r="G50" t="s">
        <v>611</v>
      </c>
      <c r="H50" t="s">
        <v>611</v>
      </c>
      <c r="I50" t="s">
        <v>612</v>
      </c>
      <c r="J50" t="s">
        <v>171</v>
      </c>
      <c r="K50" t="s">
        <v>619</v>
      </c>
      <c r="M50" t="s">
        <v>620</v>
      </c>
      <c r="N50" t="s">
        <v>621</v>
      </c>
      <c r="O50">
        <v>533722</v>
      </c>
      <c r="P50">
        <v>185639</v>
      </c>
      <c r="Q50">
        <v>51.553797000000003</v>
      </c>
      <c r="R50">
        <v>-7.2620630000000005E-2</v>
      </c>
    </row>
    <row r="51" spans="1:18">
      <c r="A51" t="s">
        <v>420</v>
      </c>
      <c r="B51" t="s">
        <v>622</v>
      </c>
      <c r="C51" t="s">
        <v>623</v>
      </c>
      <c r="D51" t="s">
        <v>537</v>
      </c>
      <c r="E51" t="s">
        <v>538</v>
      </c>
      <c r="F51" t="s">
        <v>610</v>
      </c>
      <c r="G51" t="s">
        <v>611</v>
      </c>
      <c r="H51" t="s">
        <v>611</v>
      </c>
      <c r="I51" t="s">
        <v>612</v>
      </c>
      <c r="J51" t="s">
        <v>171</v>
      </c>
      <c r="K51" t="s">
        <v>624</v>
      </c>
      <c r="M51" t="s">
        <v>625</v>
      </c>
      <c r="N51" t="s">
        <v>626</v>
      </c>
      <c r="O51">
        <v>533334</v>
      </c>
      <c r="P51">
        <v>185451</v>
      </c>
      <c r="Q51">
        <v>51.552199999999999</v>
      </c>
      <c r="R51">
        <v>-7.8284858999999998E-2</v>
      </c>
    </row>
    <row r="52" spans="1:18">
      <c r="A52" t="s">
        <v>420</v>
      </c>
      <c r="B52" t="s">
        <v>627</v>
      </c>
      <c r="C52" t="s">
        <v>628</v>
      </c>
      <c r="D52" t="s">
        <v>537</v>
      </c>
      <c r="E52" t="s">
        <v>538</v>
      </c>
      <c r="F52" t="s">
        <v>610</v>
      </c>
      <c r="G52" t="s">
        <v>611</v>
      </c>
      <c r="H52" t="s">
        <v>611</v>
      </c>
      <c r="I52" t="s">
        <v>612</v>
      </c>
      <c r="J52" t="s">
        <v>171</v>
      </c>
      <c r="K52" t="s">
        <v>629</v>
      </c>
      <c r="M52" t="s">
        <v>630</v>
      </c>
      <c r="N52" t="s">
        <v>631</v>
      </c>
      <c r="O52">
        <v>533833</v>
      </c>
      <c r="P52">
        <v>186338</v>
      </c>
      <c r="Q52">
        <v>51.560051999999999</v>
      </c>
      <c r="R52">
        <v>-7.0754775000000006E-2</v>
      </c>
    </row>
    <row r="53" spans="1:18">
      <c r="A53" t="s">
        <v>420</v>
      </c>
      <c r="B53" t="s">
        <v>632</v>
      </c>
      <c r="C53" t="s">
        <v>633</v>
      </c>
      <c r="D53" t="s">
        <v>537</v>
      </c>
      <c r="E53" t="s">
        <v>538</v>
      </c>
      <c r="F53" t="s">
        <v>634</v>
      </c>
      <c r="G53" t="s">
        <v>635</v>
      </c>
      <c r="H53" t="s">
        <v>635</v>
      </c>
      <c r="I53" t="s">
        <v>636</v>
      </c>
      <c r="J53" t="s">
        <v>171</v>
      </c>
      <c r="K53" t="s">
        <v>637</v>
      </c>
      <c r="M53" t="s">
        <v>638</v>
      </c>
      <c r="N53" t="s">
        <v>639</v>
      </c>
      <c r="O53">
        <v>535145</v>
      </c>
      <c r="P53">
        <v>185320</v>
      </c>
      <c r="Q53">
        <v>51.550592000000002</v>
      </c>
      <c r="R53">
        <v>-5.2230775E-2</v>
      </c>
    </row>
    <row r="54" spans="1:18">
      <c r="A54" t="s">
        <v>420</v>
      </c>
      <c r="B54" t="s">
        <v>640</v>
      </c>
      <c r="C54" t="s">
        <v>641</v>
      </c>
      <c r="D54" t="s">
        <v>537</v>
      </c>
      <c r="E54" t="s">
        <v>538</v>
      </c>
      <c r="F54" t="s">
        <v>634</v>
      </c>
      <c r="G54" t="s">
        <v>635</v>
      </c>
      <c r="H54" t="s">
        <v>635</v>
      </c>
      <c r="I54" t="s">
        <v>636</v>
      </c>
      <c r="J54" t="s">
        <v>171</v>
      </c>
      <c r="K54" t="s">
        <v>642</v>
      </c>
      <c r="M54" t="s">
        <v>643</v>
      </c>
      <c r="N54" t="s">
        <v>644</v>
      </c>
      <c r="O54">
        <v>536351</v>
      </c>
      <c r="P54">
        <v>185487</v>
      </c>
      <c r="Q54">
        <v>51.551803</v>
      </c>
      <c r="R54">
        <v>-3.4783215999999999E-2</v>
      </c>
    </row>
    <row r="55" spans="1:18">
      <c r="A55" t="s">
        <v>420</v>
      </c>
      <c r="B55" t="s">
        <v>645</v>
      </c>
      <c r="C55" t="s">
        <v>646</v>
      </c>
      <c r="D55" t="s">
        <v>537</v>
      </c>
      <c r="E55" t="s">
        <v>538</v>
      </c>
      <c r="F55" t="s">
        <v>634</v>
      </c>
      <c r="G55" t="s">
        <v>635</v>
      </c>
      <c r="H55" t="s">
        <v>635</v>
      </c>
      <c r="I55" t="s">
        <v>636</v>
      </c>
      <c r="J55" t="s">
        <v>171</v>
      </c>
      <c r="K55" t="s">
        <v>647</v>
      </c>
      <c r="L55" t="s">
        <v>562</v>
      </c>
      <c r="M55" t="s">
        <v>648</v>
      </c>
      <c r="N55" t="s">
        <v>649</v>
      </c>
      <c r="O55">
        <v>535057</v>
      </c>
      <c r="P55">
        <v>185799</v>
      </c>
      <c r="Q55">
        <v>51.554917000000003</v>
      </c>
      <c r="R55">
        <v>-5.3315426999999999E-2</v>
      </c>
    </row>
    <row r="56" spans="1:18">
      <c r="A56" t="s">
        <v>420</v>
      </c>
      <c r="B56" t="s">
        <v>650</v>
      </c>
      <c r="C56" t="s">
        <v>651</v>
      </c>
      <c r="D56" t="s">
        <v>537</v>
      </c>
      <c r="E56" t="s">
        <v>538</v>
      </c>
      <c r="F56" t="s">
        <v>634</v>
      </c>
      <c r="G56" t="s">
        <v>635</v>
      </c>
      <c r="H56" t="s">
        <v>635</v>
      </c>
      <c r="I56" t="s">
        <v>636</v>
      </c>
      <c r="J56" t="s">
        <v>171</v>
      </c>
      <c r="K56" t="s">
        <v>652</v>
      </c>
      <c r="M56" t="s">
        <v>653</v>
      </c>
      <c r="N56" t="s">
        <v>654</v>
      </c>
      <c r="O56">
        <v>535784</v>
      </c>
      <c r="P56">
        <v>185079</v>
      </c>
      <c r="Q56">
        <v>51.548273000000002</v>
      </c>
      <c r="R56">
        <v>-4.311334E-2</v>
      </c>
    </row>
    <row r="57" spans="1:18">
      <c r="A57" t="s">
        <v>420</v>
      </c>
      <c r="B57" t="s">
        <v>655</v>
      </c>
      <c r="C57" t="s">
        <v>656</v>
      </c>
      <c r="D57" t="s">
        <v>537</v>
      </c>
      <c r="E57" t="s">
        <v>538</v>
      </c>
      <c r="F57" t="s">
        <v>634</v>
      </c>
      <c r="G57" t="s">
        <v>635</v>
      </c>
      <c r="H57" t="s">
        <v>635</v>
      </c>
      <c r="I57" t="s">
        <v>636</v>
      </c>
      <c r="J57" t="s">
        <v>171</v>
      </c>
      <c r="K57" t="s">
        <v>657</v>
      </c>
      <c r="M57" t="s">
        <v>658</v>
      </c>
      <c r="N57" t="s">
        <v>659</v>
      </c>
      <c r="O57">
        <v>535346</v>
      </c>
      <c r="P57">
        <v>184880</v>
      </c>
      <c r="Q57">
        <v>51.546590000000002</v>
      </c>
      <c r="R57">
        <v>-4.9502727000000003E-2</v>
      </c>
    </row>
    <row r="58" spans="1:18">
      <c r="A58" t="s">
        <v>420</v>
      </c>
      <c r="B58" t="s">
        <v>660</v>
      </c>
      <c r="C58" t="s">
        <v>661</v>
      </c>
      <c r="D58" t="s">
        <v>537</v>
      </c>
      <c r="E58" t="s">
        <v>538</v>
      </c>
      <c r="F58" t="s">
        <v>662</v>
      </c>
      <c r="G58" t="s">
        <v>663</v>
      </c>
      <c r="H58" t="s">
        <v>663</v>
      </c>
      <c r="I58" t="s">
        <v>664</v>
      </c>
      <c r="J58" t="s">
        <v>171</v>
      </c>
      <c r="K58" t="s">
        <v>665</v>
      </c>
      <c r="M58" t="s">
        <v>666</v>
      </c>
      <c r="N58" t="s">
        <v>667</v>
      </c>
      <c r="O58">
        <v>535138</v>
      </c>
      <c r="P58">
        <v>184055</v>
      </c>
      <c r="Q58">
        <v>51.539225999999999</v>
      </c>
      <c r="R58">
        <v>-5.2817041000000002E-2</v>
      </c>
    </row>
    <row r="59" spans="1:18">
      <c r="A59" t="s">
        <v>420</v>
      </c>
      <c r="B59" t="s">
        <v>668</v>
      </c>
      <c r="C59" t="s">
        <v>669</v>
      </c>
      <c r="D59" t="s">
        <v>537</v>
      </c>
      <c r="E59" t="s">
        <v>538</v>
      </c>
      <c r="F59" t="s">
        <v>662</v>
      </c>
      <c r="G59" t="s">
        <v>663</v>
      </c>
      <c r="H59" t="s">
        <v>663</v>
      </c>
      <c r="I59" t="s">
        <v>664</v>
      </c>
      <c r="J59" t="s">
        <v>171</v>
      </c>
      <c r="K59" t="s">
        <v>670</v>
      </c>
      <c r="M59" t="s">
        <v>671</v>
      </c>
      <c r="N59" t="s">
        <v>672</v>
      </c>
      <c r="O59">
        <v>535380</v>
      </c>
      <c r="P59">
        <v>184483</v>
      </c>
      <c r="Q59">
        <v>51.543013999999999</v>
      </c>
      <c r="R59">
        <v>-4.9165300000000002E-2</v>
      </c>
    </row>
    <row r="60" spans="1:18">
      <c r="A60" t="s">
        <v>420</v>
      </c>
      <c r="B60" t="s">
        <v>673</v>
      </c>
      <c r="C60" t="s">
        <v>674</v>
      </c>
      <c r="D60" t="s">
        <v>537</v>
      </c>
      <c r="E60" t="s">
        <v>538</v>
      </c>
      <c r="F60" t="s">
        <v>662</v>
      </c>
      <c r="G60" t="s">
        <v>663</v>
      </c>
      <c r="H60" t="s">
        <v>663</v>
      </c>
      <c r="I60" t="s">
        <v>664</v>
      </c>
      <c r="J60" t="s">
        <v>171</v>
      </c>
      <c r="K60" t="s">
        <v>675</v>
      </c>
      <c r="M60" t="s">
        <v>676</v>
      </c>
      <c r="N60" t="s">
        <v>677</v>
      </c>
      <c r="O60">
        <v>536085</v>
      </c>
      <c r="P60">
        <v>184711</v>
      </c>
      <c r="Q60">
        <v>51.544893999999999</v>
      </c>
      <c r="R60">
        <v>-3.8917245000000003E-2</v>
      </c>
    </row>
    <row r="61" spans="1:18">
      <c r="A61" t="s">
        <v>420</v>
      </c>
      <c r="B61" t="s">
        <v>678</v>
      </c>
      <c r="C61" t="s">
        <v>679</v>
      </c>
      <c r="D61" t="s">
        <v>537</v>
      </c>
      <c r="E61" t="s">
        <v>538</v>
      </c>
      <c r="F61" t="s">
        <v>662</v>
      </c>
      <c r="G61" t="s">
        <v>663</v>
      </c>
      <c r="H61" t="s">
        <v>663</v>
      </c>
      <c r="I61" t="s">
        <v>664</v>
      </c>
      <c r="J61" t="s">
        <v>171</v>
      </c>
      <c r="K61" t="s">
        <v>680</v>
      </c>
      <c r="M61" t="s">
        <v>681</v>
      </c>
      <c r="N61" t="s">
        <v>682</v>
      </c>
      <c r="O61">
        <v>534985</v>
      </c>
      <c r="P61">
        <v>183975</v>
      </c>
      <c r="Q61">
        <v>51.538544000000002</v>
      </c>
      <c r="R61">
        <v>-5.5052455E-2</v>
      </c>
    </row>
    <row r="62" spans="1:18">
      <c r="A62" t="s">
        <v>420</v>
      </c>
      <c r="B62" t="s">
        <v>683</v>
      </c>
      <c r="C62" t="s">
        <v>684</v>
      </c>
      <c r="D62" t="s">
        <v>537</v>
      </c>
      <c r="E62" t="s">
        <v>538</v>
      </c>
      <c r="F62" t="s">
        <v>662</v>
      </c>
      <c r="G62" t="s">
        <v>663</v>
      </c>
      <c r="H62" t="s">
        <v>663</v>
      </c>
      <c r="I62" t="s">
        <v>664</v>
      </c>
      <c r="J62" t="s">
        <v>171</v>
      </c>
      <c r="K62" t="s">
        <v>685</v>
      </c>
      <c r="M62" t="s">
        <v>686</v>
      </c>
      <c r="N62" t="s">
        <v>687</v>
      </c>
      <c r="O62">
        <v>536747</v>
      </c>
      <c r="P62">
        <v>184792</v>
      </c>
      <c r="Q62">
        <v>51.545462000000001</v>
      </c>
      <c r="R62">
        <v>-2.9345178999999999E-2</v>
      </c>
    </row>
    <row r="63" spans="1:18">
      <c r="A63" t="s">
        <v>420</v>
      </c>
      <c r="B63" t="s">
        <v>688</v>
      </c>
      <c r="C63" t="s">
        <v>689</v>
      </c>
      <c r="D63" t="s">
        <v>537</v>
      </c>
      <c r="E63" t="s">
        <v>538</v>
      </c>
      <c r="F63" t="s">
        <v>690</v>
      </c>
      <c r="G63" t="s">
        <v>691</v>
      </c>
      <c r="H63" t="s">
        <v>691</v>
      </c>
      <c r="I63" t="s">
        <v>692</v>
      </c>
      <c r="J63" t="s">
        <v>171</v>
      </c>
      <c r="K63" t="s">
        <v>693</v>
      </c>
      <c r="M63" t="s">
        <v>694</v>
      </c>
      <c r="N63" t="s">
        <v>695</v>
      </c>
      <c r="O63">
        <v>534536</v>
      </c>
      <c r="P63">
        <v>183745</v>
      </c>
      <c r="Q63">
        <v>51.536583999999998</v>
      </c>
      <c r="R63">
        <v>-6.1610386000000003E-2</v>
      </c>
    </row>
    <row r="64" spans="1:18">
      <c r="A64" t="s">
        <v>420</v>
      </c>
      <c r="B64" t="s">
        <v>696</v>
      </c>
      <c r="C64" t="s">
        <v>697</v>
      </c>
      <c r="D64" t="s">
        <v>537</v>
      </c>
      <c r="E64" t="s">
        <v>538</v>
      </c>
      <c r="F64" t="s">
        <v>690</v>
      </c>
      <c r="G64" t="s">
        <v>691</v>
      </c>
      <c r="H64" t="s">
        <v>691</v>
      </c>
      <c r="I64" t="s">
        <v>692</v>
      </c>
      <c r="J64" t="s">
        <v>171</v>
      </c>
      <c r="K64" t="s">
        <v>698</v>
      </c>
      <c r="M64" t="s">
        <v>699</v>
      </c>
      <c r="N64" t="s">
        <v>700</v>
      </c>
      <c r="O64">
        <v>534245</v>
      </c>
      <c r="P64">
        <v>184457</v>
      </c>
      <c r="Q64">
        <v>51.543050999999998</v>
      </c>
      <c r="R64">
        <v>-6.5532240000000005E-2</v>
      </c>
    </row>
    <row r="65" spans="1:18">
      <c r="A65" t="s">
        <v>420</v>
      </c>
      <c r="B65" t="s">
        <v>701</v>
      </c>
      <c r="C65" t="s">
        <v>702</v>
      </c>
      <c r="D65" t="s">
        <v>537</v>
      </c>
      <c r="E65" t="s">
        <v>538</v>
      </c>
      <c r="F65" t="s">
        <v>690</v>
      </c>
      <c r="G65" t="s">
        <v>691</v>
      </c>
      <c r="H65" t="s">
        <v>691</v>
      </c>
      <c r="I65" t="s">
        <v>692</v>
      </c>
      <c r="J65" t="s">
        <v>171</v>
      </c>
      <c r="K65" t="s">
        <v>703</v>
      </c>
      <c r="M65" t="s">
        <v>704</v>
      </c>
      <c r="N65" t="s">
        <v>705</v>
      </c>
      <c r="O65">
        <v>533890</v>
      </c>
      <c r="P65">
        <v>184780</v>
      </c>
      <c r="Q65">
        <v>51.546038000000003</v>
      </c>
      <c r="R65">
        <v>-7.0525556000000003E-2</v>
      </c>
    </row>
    <row r="66" spans="1:18">
      <c r="A66" t="s">
        <v>420</v>
      </c>
      <c r="B66" t="s">
        <v>706</v>
      </c>
      <c r="C66" t="s">
        <v>707</v>
      </c>
      <c r="D66" t="s">
        <v>537</v>
      </c>
      <c r="E66" t="s">
        <v>538</v>
      </c>
      <c r="F66" t="s">
        <v>690</v>
      </c>
      <c r="G66" t="s">
        <v>691</v>
      </c>
      <c r="H66" t="s">
        <v>691</v>
      </c>
      <c r="I66" t="s">
        <v>692</v>
      </c>
      <c r="J66" t="s">
        <v>171</v>
      </c>
      <c r="K66" t="s">
        <v>708</v>
      </c>
      <c r="M66" t="s">
        <v>709</v>
      </c>
      <c r="N66" t="s">
        <v>710</v>
      </c>
      <c r="O66">
        <v>534111</v>
      </c>
      <c r="P66">
        <v>184978</v>
      </c>
      <c r="Q66">
        <v>51.547764999999998</v>
      </c>
      <c r="R66">
        <v>-6.7264995999999994E-2</v>
      </c>
    </row>
    <row r="67" spans="1:18">
      <c r="A67" t="s">
        <v>420</v>
      </c>
      <c r="B67" t="s">
        <v>711</v>
      </c>
      <c r="C67" t="s">
        <v>712</v>
      </c>
      <c r="D67" t="s">
        <v>537</v>
      </c>
      <c r="E67" t="s">
        <v>538</v>
      </c>
      <c r="F67" t="s">
        <v>690</v>
      </c>
      <c r="G67" t="s">
        <v>691</v>
      </c>
      <c r="H67" t="s">
        <v>691</v>
      </c>
      <c r="I67" t="s">
        <v>692</v>
      </c>
      <c r="J67" t="s">
        <v>171</v>
      </c>
      <c r="K67" t="s">
        <v>713</v>
      </c>
      <c r="M67" t="s">
        <v>714</v>
      </c>
      <c r="N67" t="s">
        <v>715</v>
      </c>
      <c r="O67">
        <v>533838</v>
      </c>
      <c r="P67">
        <v>184271</v>
      </c>
      <c r="Q67">
        <v>51.541476000000003</v>
      </c>
      <c r="R67">
        <v>-7.1468413999999994E-2</v>
      </c>
    </row>
    <row r="68" spans="1:18">
      <c r="A68" t="s">
        <v>420</v>
      </c>
      <c r="B68" t="s">
        <v>716</v>
      </c>
      <c r="C68" t="s">
        <v>717</v>
      </c>
      <c r="D68" t="s">
        <v>537</v>
      </c>
      <c r="E68" t="s">
        <v>538</v>
      </c>
      <c r="F68" t="s">
        <v>690</v>
      </c>
      <c r="G68" t="s">
        <v>691</v>
      </c>
      <c r="H68" t="s">
        <v>691</v>
      </c>
      <c r="I68" t="s">
        <v>692</v>
      </c>
      <c r="J68" t="s">
        <v>171</v>
      </c>
      <c r="K68" t="s">
        <v>718</v>
      </c>
      <c r="M68" t="s">
        <v>709</v>
      </c>
      <c r="N68" t="s">
        <v>710</v>
      </c>
      <c r="O68">
        <v>534111</v>
      </c>
      <c r="P68">
        <v>184978</v>
      </c>
      <c r="Q68">
        <v>51.547764999999998</v>
      </c>
      <c r="R68">
        <v>-6.7264995999999994E-2</v>
      </c>
    </row>
    <row r="69" spans="1:18">
      <c r="A69" t="s">
        <v>420</v>
      </c>
      <c r="B69" t="s">
        <v>719</v>
      </c>
      <c r="C69" t="s">
        <v>720</v>
      </c>
      <c r="D69" t="s">
        <v>537</v>
      </c>
      <c r="E69" t="s">
        <v>538</v>
      </c>
      <c r="F69" t="s">
        <v>721</v>
      </c>
      <c r="G69" t="s">
        <v>722</v>
      </c>
      <c r="H69" t="s">
        <v>722</v>
      </c>
      <c r="I69" t="s">
        <v>723</v>
      </c>
      <c r="J69" t="s">
        <v>171</v>
      </c>
      <c r="K69" t="s">
        <v>724</v>
      </c>
      <c r="M69" t="s">
        <v>725</v>
      </c>
      <c r="N69" t="s">
        <v>726</v>
      </c>
      <c r="O69">
        <v>532048</v>
      </c>
      <c r="P69">
        <v>181725</v>
      </c>
      <c r="Q69">
        <v>51.519018000000003</v>
      </c>
      <c r="R69">
        <v>-9.8218282000000004E-2</v>
      </c>
    </row>
    <row r="70" spans="1:18">
      <c r="A70" t="s">
        <v>420</v>
      </c>
      <c r="B70" t="s">
        <v>727</v>
      </c>
      <c r="C70" t="s">
        <v>728</v>
      </c>
      <c r="D70" t="s">
        <v>537</v>
      </c>
      <c r="E70" t="s">
        <v>538</v>
      </c>
      <c r="F70" t="s">
        <v>721</v>
      </c>
      <c r="G70" t="s">
        <v>722</v>
      </c>
      <c r="H70" t="s">
        <v>722</v>
      </c>
      <c r="I70" t="s">
        <v>723</v>
      </c>
      <c r="J70" t="s">
        <v>171</v>
      </c>
      <c r="K70" t="s">
        <v>729</v>
      </c>
      <c r="M70" t="s">
        <v>730</v>
      </c>
      <c r="N70" t="s">
        <v>731</v>
      </c>
      <c r="O70">
        <v>533377</v>
      </c>
      <c r="P70">
        <v>183922</v>
      </c>
      <c r="Q70">
        <v>51.538449</v>
      </c>
      <c r="R70">
        <v>-7.8244064000000002E-2</v>
      </c>
    </row>
    <row r="71" spans="1:18">
      <c r="A71" t="s">
        <v>420</v>
      </c>
      <c r="B71" t="s">
        <v>732</v>
      </c>
      <c r="C71" t="s">
        <v>733</v>
      </c>
      <c r="D71" t="s">
        <v>537</v>
      </c>
      <c r="E71" t="s">
        <v>538</v>
      </c>
      <c r="F71" t="s">
        <v>721</v>
      </c>
      <c r="G71" t="s">
        <v>722</v>
      </c>
      <c r="H71" t="s">
        <v>722</v>
      </c>
      <c r="I71" t="s">
        <v>723</v>
      </c>
      <c r="J71" t="s">
        <v>171</v>
      </c>
      <c r="K71" t="s">
        <v>734</v>
      </c>
      <c r="L71" t="s">
        <v>735</v>
      </c>
      <c r="M71" t="s">
        <v>736</v>
      </c>
      <c r="N71" t="s">
        <v>737</v>
      </c>
      <c r="O71">
        <v>533302</v>
      </c>
      <c r="P71">
        <v>183395</v>
      </c>
      <c r="Q71">
        <v>51.533731000000003</v>
      </c>
      <c r="R71">
        <v>-7.9524182999999998E-2</v>
      </c>
    </row>
    <row r="72" spans="1:18">
      <c r="A72" t="s">
        <v>420</v>
      </c>
      <c r="B72" t="s">
        <v>738</v>
      </c>
      <c r="C72" t="s">
        <v>739</v>
      </c>
      <c r="D72" t="s">
        <v>537</v>
      </c>
      <c r="E72" t="s">
        <v>538</v>
      </c>
      <c r="F72" t="s">
        <v>721</v>
      </c>
      <c r="G72" t="s">
        <v>722</v>
      </c>
      <c r="H72" t="s">
        <v>722</v>
      </c>
      <c r="I72" t="s">
        <v>723</v>
      </c>
      <c r="J72" t="s">
        <v>171</v>
      </c>
      <c r="K72" t="s">
        <v>740</v>
      </c>
      <c r="M72" t="s">
        <v>741</v>
      </c>
      <c r="N72" t="s">
        <v>742</v>
      </c>
      <c r="O72">
        <v>532796</v>
      </c>
      <c r="P72">
        <v>183359</v>
      </c>
      <c r="Q72">
        <v>51.533526999999999</v>
      </c>
      <c r="R72">
        <v>-8.6828572000000007E-2</v>
      </c>
    </row>
    <row r="73" spans="1:18">
      <c r="A73" t="s">
        <v>420</v>
      </c>
      <c r="B73" t="s">
        <v>743</v>
      </c>
      <c r="C73" t="s">
        <v>744</v>
      </c>
      <c r="D73" t="s">
        <v>537</v>
      </c>
      <c r="E73" t="s">
        <v>538</v>
      </c>
      <c r="F73" t="s">
        <v>721</v>
      </c>
      <c r="G73" t="s">
        <v>722</v>
      </c>
      <c r="H73" t="s">
        <v>722</v>
      </c>
      <c r="I73" t="s">
        <v>723</v>
      </c>
      <c r="J73" t="s">
        <v>171</v>
      </c>
      <c r="K73" t="s">
        <v>745</v>
      </c>
      <c r="M73" t="s">
        <v>741</v>
      </c>
      <c r="N73" t="s">
        <v>742</v>
      </c>
      <c r="O73">
        <v>532796</v>
      </c>
      <c r="P73">
        <v>183359</v>
      </c>
      <c r="Q73">
        <v>51.533526999999999</v>
      </c>
      <c r="R73">
        <v>-8.6828572000000007E-2</v>
      </c>
    </row>
    <row r="74" spans="1:18">
      <c r="A74" t="s">
        <v>420</v>
      </c>
      <c r="B74" t="s">
        <v>234</v>
      </c>
      <c r="C74" t="s">
        <v>235</v>
      </c>
      <c r="D74" t="s">
        <v>173</v>
      </c>
      <c r="E74" t="s">
        <v>174</v>
      </c>
      <c r="F74" t="s">
        <v>186</v>
      </c>
      <c r="G74" t="s">
        <v>187</v>
      </c>
      <c r="H74" t="s">
        <v>746</v>
      </c>
      <c r="I74" t="s">
        <v>747</v>
      </c>
      <c r="J74" t="s">
        <v>171</v>
      </c>
      <c r="K74" t="s">
        <v>748</v>
      </c>
      <c r="L74" t="s">
        <v>749</v>
      </c>
      <c r="M74" t="s">
        <v>750</v>
      </c>
      <c r="N74" t="s">
        <v>751</v>
      </c>
      <c r="O74">
        <v>551307</v>
      </c>
      <c r="P74">
        <v>189056</v>
      </c>
      <c r="Q74">
        <v>51.580061000000001</v>
      </c>
      <c r="R74">
        <v>0.18230462</v>
      </c>
    </row>
    <row r="75" spans="1:18">
      <c r="A75" t="s">
        <v>420</v>
      </c>
      <c r="B75" t="s">
        <v>236</v>
      </c>
      <c r="C75" t="s">
        <v>237</v>
      </c>
      <c r="D75" t="s">
        <v>173</v>
      </c>
      <c r="E75" t="s">
        <v>174</v>
      </c>
      <c r="F75" t="s">
        <v>186</v>
      </c>
      <c r="G75" t="s">
        <v>187</v>
      </c>
      <c r="H75" t="s">
        <v>746</v>
      </c>
      <c r="I75" t="s">
        <v>747</v>
      </c>
      <c r="J75" t="s">
        <v>171</v>
      </c>
      <c r="K75" t="s">
        <v>752</v>
      </c>
      <c r="L75" t="s">
        <v>753</v>
      </c>
      <c r="M75" t="s">
        <v>754</v>
      </c>
      <c r="N75" t="s">
        <v>755</v>
      </c>
      <c r="O75">
        <v>548405</v>
      </c>
      <c r="P75">
        <v>188264</v>
      </c>
      <c r="Q75">
        <v>51.573715</v>
      </c>
      <c r="R75">
        <v>0.14011965000000001</v>
      </c>
    </row>
    <row r="76" spans="1:18">
      <c r="A76" t="s">
        <v>420</v>
      </c>
      <c r="B76" t="s">
        <v>238</v>
      </c>
      <c r="C76" t="s">
        <v>239</v>
      </c>
      <c r="D76" t="s">
        <v>173</v>
      </c>
      <c r="E76" t="s">
        <v>174</v>
      </c>
      <c r="F76" t="s">
        <v>186</v>
      </c>
      <c r="G76" t="s">
        <v>187</v>
      </c>
      <c r="H76" t="s">
        <v>746</v>
      </c>
      <c r="I76" t="s">
        <v>747</v>
      </c>
      <c r="J76" t="s">
        <v>171</v>
      </c>
      <c r="K76" t="s">
        <v>756</v>
      </c>
      <c r="L76" t="s">
        <v>757</v>
      </c>
      <c r="M76" t="s">
        <v>758</v>
      </c>
      <c r="N76" t="s">
        <v>759</v>
      </c>
      <c r="O76">
        <v>551030</v>
      </c>
      <c r="P76">
        <v>187418</v>
      </c>
      <c r="Q76">
        <v>51.565418000000001</v>
      </c>
      <c r="R76">
        <v>0.17760643000000001</v>
      </c>
    </row>
    <row r="77" spans="1:18">
      <c r="A77" t="s">
        <v>420</v>
      </c>
      <c r="B77" t="s">
        <v>240</v>
      </c>
      <c r="C77" t="s">
        <v>241</v>
      </c>
      <c r="D77" t="s">
        <v>173</v>
      </c>
      <c r="E77" t="s">
        <v>174</v>
      </c>
      <c r="F77" t="s">
        <v>186</v>
      </c>
      <c r="G77" t="s">
        <v>187</v>
      </c>
      <c r="H77" t="s">
        <v>746</v>
      </c>
      <c r="I77" t="s">
        <v>747</v>
      </c>
      <c r="J77" t="s">
        <v>171</v>
      </c>
      <c r="K77" t="s">
        <v>760</v>
      </c>
      <c r="L77" t="s">
        <v>757</v>
      </c>
      <c r="M77" t="s">
        <v>761</v>
      </c>
      <c r="N77" t="s">
        <v>762</v>
      </c>
      <c r="O77">
        <v>550932</v>
      </c>
      <c r="P77">
        <v>186893</v>
      </c>
      <c r="Q77">
        <v>51.560727</v>
      </c>
      <c r="R77">
        <v>0.1759684</v>
      </c>
    </row>
    <row r="78" spans="1:18">
      <c r="A78" t="s">
        <v>420</v>
      </c>
      <c r="B78" t="s">
        <v>242</v>
      </c>
      <c r="C78" t="s">
        <v>243</v>
      </c>
      <c r="D78" t="s">
        <v>173</v>
      </c>
      <c r="E78" t="s">
        <v>174</v>
      </c>
      <c r="F78" t="s">
        <v>186</v>
      </c>
      <c r="G78" t="s">
        <v>187</v>
      </c>
      <c r="H78" t="s">
        <v>746</v>
      </c>
      <c r="I78" t="s">
        <v>747</v>
      </c>
      <c r="J78" t="s">
        <v>171</v>
      </c>
      <c r="K78" t="s">
        <v>760</v>
      </c>
      <c r="L78" t="s">
        <v>757</v>
      </c>
      <c r="M78" t="s">
        <v>761</v>
      </c>
      <c r="N78" t="s">
        <v>762</v>
      </c>
      <c r="O78">
        <v>550932</v>
      </c>
      <c r="P78">
        <v>186893</v>
      </c>
      <c r="Q78">
        <v>51.560727</v>
      </c>
      <c r="R78">
        <v>0.1759684</v>
      </c>
    </row>
    <row r="79" spans="1:18">
      <c r="A79" t="s">
        <v>420</v>
      </c>
      <c r="B79" t="s">
        <v>244</v>
      </c>
      <c r="C79" t="s">
        <v>245</v>
      </c>
      <c r="D79" t="s">
        <v>173</v>
      </c>
      <c r="E79" t="s">
        <v>174</v>
      </c>
      <c r="F79" t="s">
        <v>186</v>
      </c>
      <c r="G79" t="s">
        <v>187</v>
      </c>
      <c r="H79" t="s">
        <v>746</v>
      </c>
      <c r="I79" t="s">
        <v>747</v>
      </c>
      <c r="J79" t="s">
        <v>171</v>
      </c>
      <c r="K79" t="s">
        <v>763</v>
      </c>
      <c r="L79" t="s">
        <v>764</v>
      </c>
      <c r="M79" t="s">
        <v>765</v>
      </c>
      <c r="N79" t="s">
        <v>766</v>
      </c>
      <c r="O79">
        <v>554233</v>
      </c>
      <c r="P79">
        <v>187089</v>
      </c>
      <c r="Q79">
        <v>51.561596000000002</v>
      </c>
      <c r="R79">
        <v>0.22363675</v>
      </c>
    </row>
    <row r="80" spans="1:18">
      <c r="A80" t="s">
        <v>420</v>
      </c>
      <c r="B80" t="s">
        <v>246</v>
      </c>
      <c r="C80" t="s">
        <v>247</v>
      </c>
      <c r="D80" t="s">
        <v>173</v>
      </c>
      <c r="E80" t="s">
        <v>174</v>
      </c>
      <c r="F80" t="s">
        <v>186</v>
      </c>
      <c r="G80" t="s">
        <v>187</v>
      </c>
      <c r="H80" t="s">
        <v>746</v>
      </c>
      <c r="I80" t="s">
        <v>747</v>
      </c>
      <c r="J80" t="s">
        <v>171</v>
      </c>
      <c r="K80" t="s">
        <v>767</v>
      </c>
      <c r="L80" t="s">
        <v>764</v>
      </c>
      <c r="M80" t="s">
        <v>768</v>
      </c>
      <c r="N80" t="s">
        <v>769</v>
      </c>
      <c r="O80">
        <v>553895</v>
      </c>
      <c r="P80">
        <v>187670</v>
      </c>
      <c r="Q80">
        <v>51.566907999999998</v>
      </c>
      <c r="R80">
        <v>0.21901872</v>
      </c>
    </row>
    <row r="81" spans="1:18">
      <c r="A81" t="s">
        <v>420</v>
      </c>
      <c r="B81" t="s">
        <v>248</v>
      </c>
      <c r="C81" t="s">
        <v>249</v>
      </c>
      <c r="D81" t="s">
        <v>173</v>
      </c>
      <c r="E81" t="s">
        <v>174</v>
      </c>
      <c r="F81" t="s">
        <v>186</v>
      </c>
      <c r="G81" t="s">
        <v>187</v>
      </c>
      <c r="H81" t="s">
        <v>746</v>
      </c>
      <c r="I81" t="s">
        <v>747</v>
      </c>
      <c r="J81" t="s">
        <v>171</v>
      </c>
      <c r="K81" t="s">
        <v>770</v>
      </c>
      <c r="L81" t="s">
        <v>749</v>
      </c>
      <c r="M81" t="s">
        <v>771</v>
      </c>
      <c r="N81" t="s">
        <v>772</v>
      </c>
      <c r="O81">
        <v>552030</v>
      </c>
      <c r="P81">
        <v>188243</v>
      </c>
      <c r="Q81">
        <v>51.572561999999998</v>
      </c>
      <c r="R81">
        <v>0.19237934000000001</v>
      </c>
    </row>
    <row r="82" spans="1:18">
      <c r="A82" t="s">
        <v>420</v>
      </c>
      <c r="B82" t="s">
        <v>250</v>
      </c>
      <c r="C82" t="s">
        <v>251</v>
      </c>
      <c r="D82" t="s">
        <v>173</v>
      </c>
      <c r="E82" t="s">
        <v>174</v>
      </c>
      <c r="F82" t="s">
        <v>189</v>
      </c>
      <c r="G82" t="s">
        <v>190</v>
      </c>
      <c r="H82" t="s">
        <v>773</v>
      </c>
      <c r="I82" t="s">
        <v>774</v>
      </c>
      <c r="J82" t="s">
        <v>171</v>
      </c>
      <c r="K82" t="s">
        <v>775</v>
      </c>
      <c r="L82" t="s">
        <v>749</v>
      </c>
      <c r="M82" t="s">
        <v>776</v>
      </c>
      <c r="N82" t="s">
        <v>777</v>
      </c>
      <c r="O82">
        <v>551671</v>
      </c>
      <c r="P82">
        <v>188948</v>
      </c>
      <c r="Q82">
        <v>51.578992</v>
      </c>
      <c r="R82">
        <v>0.18750723</v>
      </c>
    </row>
    <row r="83" spans="1:18">
      <c r="A83" t="s">
        <v>420</v>
      </c>
      <c r="B83" t="s">
        <v>252</v>
      </c>
      <c r="C83" t="s">
        <v>253</v>
      </c>
      <c r="D83" t="s">
        <v>173</v>
      </c>
      <c r="E83" t="s">
        <v>174</v>
      </c>
      <c r="F83" t="s">
        <v>189</v>
      </c>
      <c r="G83" t="s">
        <v>190</v>
      </c>
      <c r="H83" t="s">
        <v>773</v>
      </c>
      <c r="I83" t="s">
        <v>774</v>
      </c>
      <c r="J83" t="s">
        <v>171</v>
      </c>
      <c r="K83" t="s">
        <v>778</v>
      </c>
      <c r="L83" t="s">
        <v>749</v>
      </c>
      <c r="M83" t="s">
        <v>779</v>
      </c>
      <c r="N83" t="s">
        <v>780</v>
      </c>
      <c r="O83">
        <v>552819</v>
      </c>
      <c r="P83">
        <v>188475</v>
      </c>
      <c r="Q83">
        <v>51.574432999999999</v>
      </c>
      <c r="R83">
        <v>0.20385631000000001</v>
      </c>
    </row>
    <row r="84" spans="1:18">
      <c r="A84" t="s">
        <v>420</v>
      </c>
      <c r="B84" t="s">
        <v>254</v>
      </c>
      <c r="C84" t="s">
        <v>255</v>
      </c>
      <c r="D84" t="s">
        <v>173</v>
      </c>
      <c r="E84" t="s">
        <v>174</v>
      </c>
      <c r="F84" t="s">
        <v>189</v>
      </c>
      <c r="G84" t="s">
        <v>190</v>
      </c>
      <c r="H84" t="s">
        <v>773</v>
      </c>
      <c r="I84" t="s">
        <v>774</v>
      </c>
      <c r="J84" t="s">
        <v>171</v>
      </c>
      <c r="K84" t="s">
        <v>781</v>
      </c>
      <c r="L84" t="s">
        <v>749</v>
      </c>
      <c r="M84" t="s">
        <v>782</v>
      </c>
      <c r="N84" t="s">
        <v>783</v>
      </c>
      <c r="O84">
        <v>550672</v>
      </c>
      <c r="P84">
        <v>189720</v>
      </c>
      <c r="Q84">
        <v>51.586196000000001</v>
      </c>
      <c r="R84">
        <v>0.17343195</v>
      </c>
    </row>
    <row r="85" spans="1:18">
      <c r="A85" t="s">
        <v>420</v>
      </c>
      <c r="B85" t="s">
        <v>256</v>
      </c>
      <c r="C85" t="s">
        <v>784</v>
      </c>
      <c r="D85" t="s">
        <v>173</v>
      </c>
      <c r="E85" t="s">
        <v>174</v>
      </c>
      <c r="F85" t="s">
        <v>192</v>
      </c>
      <c r="G85" t="s">
        <v>193</v>
      </c>
      <c r="H85" t="s">
        <v>785</v>
      </c>
      <c r="I85" t="s">
        <v>786</v>
      </c>
      <c r="J85" t="s">
        <v>171</v>
      </c>
      <c r="K85" t="s">
        <v>787</v>
      </c>
      <c r="L85" t="s">
        <v>753</v>
      </c>
      <c r="M85" t="s">
        <v>754</v>
      </c>
      <c r="N85" t="s">
        <v>755</v>
      </c>
      <c r="O85">
        <v>548405</v>
      </c>
      <c r="P85">
        <v>188264</v>
      </c>
      <c r="Q85">
        <v>51.573715</v>
      </c>
      <c r="R85">
        <v>0.14011965000000001</v>
      </c>
    </row>
    <row r="86" spans="1:18">
      <c r="A86" t="s">
        <v>420</v>
      </c>
      <c r="B86" t="s">
        <v>258</v>
      </c>
      <c r="C86" t="s">
        <v>259</v>
      </c>
      <c r="D86" t="s">
        <v>173</v>
      </c>
      <c r="E86" t="s">
        <v>174</v>
      </c>
      <c r="F86" t="s">
        <v>192</v>
      </c>
      <c r="G86" t="s">
        <v>193</v>
      </c>
      <c r="H86" t="s">
        <v>785</v>
      </c>
      <c r="I86" t="s">
        <v>786</v>
      </c>
      <c r="J86" t="s">
        <v>171</v>
      </c>
      <c r="K86" t="s">
        <v>788</v>
      </c>
      <c r="L86" t="s">
        <v>789</v>
      </c>
      <c r="M86" t="s">
        <v>790</v>
      </c>
      <c r="N86" t="s">
        <v>791</v>
      </c>
      <c r="O86">
        <v>554717</v>
      </c>
      <c r="P86">
        <v>192014</v>
      </c>
      <c r="Q86">
        <v>51.605711999999997</v>
      </c>
      <c r="R86">
        <v>0.23278188999999999</v>
      </c>
    </row>
    <row r="87" spans="1:18">
      <c r="A87" t="s">
        <v>420</v>
      </c>
      <c r="B87" t="s">
        <v>260</v>
      </c>
      <c r="C87" t="s">
        <v>261</v>
      </c>
      <c r="D87" t="s">
        <v>173</v>
      </c>
      <c r="E87" t="s">
        <v>174</v>
      </c>
      <c r="F87" t="s">
        <v>192</v>
      </c>
      <c r="G87" t="s">
        <v>193</v>
      </c>
      <c r="H87" t="s">
        <v>785</v>
      </c>
      <c r="I87" t="s">
        <v>786</v>
      </c>
      <c r="J87" t="s">
        <v>171</v>
      </c>
      <c r="K87" t="s">
        <v>792</v>
      </c>
      <c r="L87" t="s">
        <v>789</v>
      </c>
      <c r="M87" t="s">
        <v>793</v>
      </c>
      <c r="N87" t="s">
        <v>794</v>
      </c>
      <c r="O87">
        <v>553197</v>
      </c>
      <c r="P87">
        <v>191366</v>
      </c>
      <c r="Q87">
        <v>51.600304999999999</v>
      </c>
      <c r="R87">
        <v>0.21056731000000001</v>
      </c>
    </row>
    <row r="88" spans="1:18">
      <c r="A88" t="s">
        <v>420</v>
      </c>
      <c r="B88" t="s">
        <v>262</v>
      </c>
      <c r="C88" t="s">
        <v>263</v>
      </c>
      <c r="D88" t="s">
        <v>173</v>
      </c>
      <c r="E88" t="s">
        <v>174</v>
      </c>
      <c r="F88" t="s">
        <v>192</v>
      </c>
      <c r="G88" t="s">
        <v>193</v>
      </c>
      <c r="H88" t="s">
        <v>785</v>
      </c>
      <c r="I88" t="s">
        <v>786</v>
      </c>
      <c r="J88" t="s">
        <v>171</v>
      </c>
      <c r="K88" t="s">
        <v>795</v>
      </c>
      <c r="L88" t="s">
        <v>789</v>
      </c>
      <c r="M88" t="s">
        <v>793</v>
      </c>
      <c r="N88" t="s">
        <v>794</v>
      </c>
      <c r="O88">
        <v>553197</v>
      </c>
      <c r="P88">
        <v>191366</v>
      </c>
      <c r="Q88">
        <v>51.600304999999999</v>
      </c>
      <c r="R88">
        <v>0.21056731000000001</v>
      </c>
    </row>
    <row r="89" spans="1:18">
      <c r="A89" t="s">
        <v>420</v>
      </c>
      <c r="B89" t="s">
        <v>264</v>
      </c>
      <c r="C89" t="s">
        <v>265</v>
      </c>
      <c r="D89" t="s">
        <v>173</v>
      </c>
      <c r="E89" t="s">
        <v>174</v>
      </c>
      <c r="F89" t="s">
        <v>192</v>
      </c>
      <c r="G89" t="s">
        <v>193</v>
      </c>
      <c r="H89" t="s">
        <v>785</v>
      </c>
      <c r="I89" t="s">
        <v>786</v>
      </c>
      <c r="J89" t="s">
        <v>171</v>
      </c>
      <c r="K89" t="s">
        <v>796</v>
      </c>
      <c r="L89" t="s">
        <v>789</v>
      </c>
      <c r="M89" t="s">
        <v>797</v>
      </c>
      <c r="N89" t="s">
        <v>798</v>
      </c>
      <c r="O89">
        <v>554169</v>
      </c>
      <c r="P89">
        <v>192056</v>
      </c>
      <c r="Q89">
        <v>51.606239000000002</v>
      </c>
      <c r="R89">
        <v>0.22489343000000001</v>
      </c>
    </row>
    <row r="90" spans="1:18">
      <c r="A90" t="s">
        <v>420</v>
      </c>
      <c r="B90" t="s">
        <v>266</v>
      </c>
      <c r="C90" t="s">
        <v>267</v>
      </c>
      <c r="D90" t="s">
        <v>173</v>
      </c>
      <c r="E90" t="s">
        <v>174</v>
      </c>
      <c r="F90" t="s">
        <v>192</v>
      </c>
      <c r="G90" t="s">
        <v>193</v>
      </c>
      <c r="H90" t="s">
        <v>785</v>
      </c>
      <c r="I90" t="s">
        <v>786</v>
      </c>
      <c r="J90" t="s">
        <v>171</v>
      </c>
      <c r="K90" t="s">
        <v>796</v>
      </c>
      <c r="L90" t="s">
        <v>789</v>
      </c>
      <c r="M90" t="s">
        <v>797</v>
      </c>
      <c r="N90" t="s">
        <v>798</v>
      </c>
      <c r="O90">
        <v>554169</v>
      </c>
      <c r="P90">
        <v>192056</v>
      </c>
      <c r="Q90">
        <v>51.606239000000002</v>
      </c>
      <c r="R90">
        <v>0.22489343000000001</v>
      </c>
    </row>
    <row r="91" spans="1:18">
      <c r="A91" t="s">
        <v>420</v>
      </c>
      <c r="B91" t="s">
        <v>268</v>
      </c>
      <c r="C91" t="s">
        <v>269</v>
      </c>
      <c r="D91" t="s">
        <v>173</v>
      </c>
      <c r="E91" t="s">
        <v>174</v>
      </c>
      <c r="F91" t="s">
        <v>192</v>
      </c>
      <c r="G91" t="s">
        <v>193</v>
      </c>
      <c r="H91" t="s">
        <v>785</v>
      </c>
      <c r="I91" t="s">
        <v>786</v>
      </c>
      <c r="J91" t="s">
        <v>171</v>
      </c>
      <c r="K91" t="s">
        <v>796</v>
      </c>
      <c r="L91" t="s">
        <v>789</v>
      </c>
      <c r="M91" t="s">
        <v>797</v>
      </c>
      <c r="N91" t="s">
        <v>798</v>
      </c>
      <c r="O91">
        <v>554169</v>
      </c>
      <c r="P91">
        <v>192056</v>
      </c>
      <c r="Q91">
        <v>51.606239000000002</v>
      </c>
      <c r="R91">
        <v>0.22489343000000001</v>
      </c>
    </row>
    <row r="92" spans="1:18">
      <c r="A92" t="s">
        <v>420</v>
      </c>
      <c r="B92" t="s">
        <v>270</v>
      </c>
      <c r="C92" t="s">
        <v>271</v>
      </c>
      <c r="D92" t="s">
        <v>173</v>
      </c>
      <c r="E92" t="s">
        <v>174</v>
      </c>
      <c r="F92" t="s">
        <v>192</v>
      </c>
      <c r="G92" t="s">
        <v>193</v>
      </c>
      <c r="H92" t="s">
        <v>785</v>
      </c>
      <c r="I92" t="s">
        <v>786</v>
      </c>
      <c r="J92" t="s">
        <v>171</v>
      </c>
      <c r="K92" t="s">
        <v>796</v>
      </c>
      <c r="L92" t="s">
        <v>789</v>
      </c>
      <c r="M92" t="s">
        <v>797</v>
      </c>
      <c r="N92" t="s">
        <v>798</v>
      </c>
      <c r="O92">
        <v>554169</v>
      </c>
      <c r="P92">
        <v>192056</v>
      </c>
      <c r="Q92">
        <v>51.606239000000002</v>
      </c>
      <c r="R92">
        <v>0.22489343000000001</v>
      </c>
    </row>
    <row r="93" spans="1:18">
      <c r="A93" t="s">
        <v>420</v>
      </c>
      <c r="B93" t="s">
        <v>272</v>
      </c>
      <c r="C93" t="s">
        <v>273</v>
      </c>
      <c r="D93" t="s">
        <v>173</v>
      </c>
      <c r="E93" t="s">
        <v>174</v>
      </c>
      <c r="F93" t="s">
        <v>192</v>
      </c>
      <c r="G93" t="s">
        <v>193</v>
      </c>
      <c r="H93" t="s">
        <v>785</v>
      </c>
      <c r="I93" t="s">
        <v>786</v>
      </c>
      <c r="J93" t="s">
        <v>171</v>
      </c>
      <c r="K93" t="s">
        <v>799</v>
      </c>
      <c r="L93" t="s">
        <v>800</v>
      </c>
      <c r="M93" t="s">
        <v>801</v>
      </c>
      <c r="N93" t="s">
        <v>802</v>
      </c>
      <c r="O93">
        <v>554748</v>
      </c>
      <c r="P93">
        <v>190860</v>
      </c>
      <c r="Q93">
        <v>51.595334999999999</v>
      </c>
      <c r="R93">
        <v>0.23272048000000001</v>
      </c>
    </row>
    <row r="94" spans="1:18">
      <c r="A94" t="s">
        <v>420</v>
      </c>
      <c r="B94" t="s">
        <v>274</v>
      </c>
      <c r="C94" t="s">
        <v>275</v>
      </c>
      <c r="D94" t="s">
        <v>173</v>
      </c>
      <c r="E94" t="s">
        <v>174</v>
      </c>
      <c r="F94" t="s">
        <v>192</v>
      </c>
      <c r="G94" t="s">
        <v>193</v>
      </c>
      <c r="H94" t="s">
        <v>785</v>
      </c>
      <c r="I94" t="s">
        <v>786</v>
      </c>
      <c r="J94" t="s">
        <v>171</v>
      </c>
      <c r="K94" t="s">
        <v>803</v>
      </c>
      <c r="L94" t="s">
        <v>800</v>
      </c>
      <c r="M94" t="s">
        <v>804</v>
      </c>
      <c r="N94" t="s">
        <v>805</v>
      </c>
      <c r="O94">
        <v>554849</v>
      </c>
      <c r="P94">
        <v>190533</v>
      </c>
      <c r="Q94">
        <v>51.592370000000003</v>
      </c>
      <c r="R94">
        <v>0.23403325</v>
      </c>
    </row>
    <row r="95" spans="1:18">
      <c r="A95" t="s">
        <v>420</v>
      </c>
      <c r="B95" t="s">
        <v>276</v>
      </c>
      <c r="C95" t="s">
        <v>806</v>
      </c>
      <c r="D95" t="s">
        <v>173</v>
      </c>
      <c r="E95" t="s">
        <v>174</v>
      </c>
      <c r="F95" t="s">
        <v>192</v>
      </c>
      <c r="G95" t="s">
        <v>193</v>
      </c>
      <c r="H95" t="s">
        <v>785</v>
      </c>
      <c r="I95" t="s">
        <v>786</v>
      </c>
      <c r="J95" t="s">
        <v>171</v>
      </c>
      <c r="K95" t="s">
        <v>807</v>
      </c>
      <c r="L95" t="s">
        <v>800</v>
      </c>
      <c r="M95" t="s">
        <v>808</v>
      </c>
      <c r="N95" t="s">
        <v>809</v>
      </c>
      <c r="O95">
        <v>554268</v>
      </c>
      <c r="P95">
        <v>190605</v>
      </c>
      <c r="Q95">
        <v>51.593176</v>
      </c>
      <c r="R95">
        <v>0.22568427999999999</v>
      </c>
    </row>
    <row r="96" spans="1:18">
      <c r="A96" t="s">
        <v>420</v>
      </c>
      <c r="B96" t="s">
        <v>278</v>
      </c>
      <c r="C96" t="s">
        <v>279</v>
      </c>
      <c r="D96" t="s">
        <v>173</v>
      </c>
      <c r="E96" t="s">
        <v>174</v>
      </c>
      <c r="F96" t="s">
        <v>192</v>
      </c>
      <c r="G96" t="s">
        <v>193</v>
      </c>
      <c r="H96" t="s">
        <v>785</v>
      </c>
      <c r="I96" t="s">
        <v>786</v>
      </c>
      <c r="J96" t="s">
        <v>171</v>
      </c>
      <c r="K96" t="s">
        <v>810</v>
      </c>
      <c r="L96" t="s">
        <v>811</v>
      </c>
      <c r="M96" t="s">
        <v>812</v>
      </c>
      <c r="N96" t="s">
        <v>813</v>
      </c>
      <c r="O96">
        <v>549970</v>
      </c>
      <c r="P96">
        <v>191426</v>
      </c>
      <c r="Q96">
        <v>51.601711999999999</v>
      </c>
      <c r="R96">
        <v>0.16403546999999999</v>
      </c>
    </row>
    <row r="97" spans="1:18">
      <c r="A97" t="s">
        <v>420</v>
      </c>
      <c r="B97" t="s">
        <v>280</v>
      </c>
      <c r="C97" t="s">
        <v>281</v>
      </c>
      <c r="D97" t="s">
        <v>173</v>
      </c>
      <c r="E97" t="s">
        <v>174</v>
      </c>
      <c r="F97" t="s">
        <v>192</v>
      </c>
      <c r="G97" t="s">
        <v>193</v>
      </c>
      <c r="H97" t="s">
        <v>785</v>
      </c>
      <c r="I97" t="s">
        <v>786</v>
      </c>
      <c r="J97" t="s">
        <v>171</v>
      </c>
      <c r="K97" t="s">
        <v>814</v>
      </c>
      <c r="L97" t="s">
        <v>811</v>
      </c>
      <c r="M97" t="s">
        <v>815</v>
      </c>
      <c r="N97" t="s">
        <v>816</v>
      </c>
      <c r="O97">
        <v>550027</v>
      </c>
      <c r="P97">
        <v>191251</v>
      </c>
      <c r="Q97">
        <v>51.600124000000001</v>
      </c>
      <c r="R97">
        <v>0.16478307</v>
      </c>
    </row>
    <row r="98" spans="1:18">
      <c r="A98" t="s">
        <v>420</v>
      </c>
      <c r="B98" t="s">
        <v>282</v>
      </c>
      <c r="C98" t="s">
        <v>283</v>
      </c>
      <c r="D98" t="s">
        <v>173</v>
      </c>
      <c r="E98" t="s">
        <v>174</v>
      </c>
      <c r="F98" t="s">
        <v>192</v>
      </c>
      <c r="G98" t="s">
        <v>193</v>
      </c>
      <c r="H98" t="s">
        <v>785</v>
      </c>
      <c r="I98" t="s">
        <v>786</v>
      </c>
      <c r="J98" t="s">
        <v>171</v>
      </c>
      <c r="K98" t="s">
        <v>817</v>
      </c>
      <c r="L98" t="s">
        <v>749</v>
      </c>
      <c r="M98" t="s">
        <v>818</v>
      </c>
      <c r="N98" t="s">
        <v>819</v>
      </c>
      <c r="O98">
        <v>550077</v>
      </c>
      <c r="P98">
        <v>189338</v>
      </c>
      <c r="Q98">
        <v>51.582923000000001</v>
      </c>
      <c r="R98">
        <v>0.16468706999999999</v>
      </c>
    </row>
    <row r="99" spans="1:18">
      <c r="A99" t="s">
        <v>420</v>
      </c>
      <c r="B99" t="s">
        <v>284</v>
      </c>
      <c r="C99" t="s">
        <v>285</v>
      </c>
      <c r="D99" t="s">
        <v>173</v>
      </c>
      <c r="E99" t="s">
        <v>174</v>
      </c>
      <c r="F99" t="s">
        <v>195</v>
      </c>
      <c r="G99" t="s">
        <v>196</v>
      </c>
      <c r="H99" t="s">
        <v>820</v>
      </c>
      <c r="I99" t="s">
        <v>821</v>
      </c>
      <c r="J99" t="s">
        <v>171</v>
      </c>
      <c r="K99" t="s">
        <v>767</v>
      </c>
      <c r="L99" t="s">
        <v>764</v>
      </c>
      <c r="M99" t="s">
        <v>768</v>
      </c>
      <c r="N99" t="s">
        <v>769</v>
      </c>
      <c r="O99">
        <v>553895</v>
      </c>
      <c r="P99">
        <v>187670</v>
      </c>
      <c r="Q99">
        <v>51.566907999999998</v>
      </c>
      <c r="R99">
        <v>0.21901872</v>
      </c>
    </row>
    <row r="100" spans="1:18">
      <c r="A100" t="s">
        <v>420</v>
      </c>
      <c r="B100" t="s">
        <v>286</v>
      </c>
      <c r="C100" t="s">
        <v>287</v>
      </c>
      <c r="D100" t="s">
        <v>173</v>
      </c>
      <c r="E100" t="s">
        <v>174</v>
      </c>
      <c r="F100" t="s">
        <v>195</v>
      </c>
      <c r="G100" t="s">
        <v>196</v>
      </c>
      <c r="H100" t="s">
        <v>820</v>
      </c>
      <c r="I100" t="s">
        <v>821</v>
      </c>
      <c r="J100" t="s">
        <v>171</v>
      </c>
      <c r="K100" t="s">
        <v>822</v>
      </c>
      <c r="L100" t="s">
        <v>764</v>
      </c>
      <c r="M100" t="s">
        <v>823</v>
      </c>
      <c r="N100" t="s">
        <v>824</v>
      </c>
      <c r="O100">
        <v>553941</v>
      </c>
      <c r="P100">
        <v>186488</v>
      </c>
      <c r="Q100">
        <v>51.556274999999999</v>
      </c>
      <c r="R100">
        <v>0.21916472000000001</v>
      </c>
    </row>
    <row r="101" spans="1:18">
      <c r="A101" t="s">
        <v>420</v>
      </c>
      <c r="B101" t="s">
        <v>288</v>
      </c>
      <c r="C101" t="s">
        <v>289</v>
      </c>
      <c r="D101" t="s">
        <v>173</v>
      </c>
      <c r="E101" t="s">
        <v>174</v>
      </c>
      <c r="F101" t="s">
        <v>195</v>
      </c>
      <c r="G101" t="s">
        <v>196</v>
      </c>
      <c r="H101" t="s">
        <v>820</v>
      </c>
      <c r="I101" t="s">
        <v>821</v>
      </c>
      <c r="J101" t="s">
        <v>171</v>
      </c>
      <c r="K101" t="s">
        <v>825</v>
      </c>
      <c r="L101" t="s">
        <v>826</v>
      </c>
      <c r="M101" t="s">
        <v>827</v>
      </c>
      <c r="N101" t="s">
        <v>828</v>
      </c>
      <c r="O101">
        <v>555913</v>
      </c>
      <c r="P101">
        <v>185795</v>
      </c>
      <c r="Q101">
        <v>51.549508000000003</v>
      </c>
      <c r="R101">
        <v>0.24727998000000001</v>
      </c>
    </row>
    <row r="102" spans="1:18">
      <c r="A102" t="s">
        <v>420</v>
      </c>
      <c r="B102" t="s">
        <v>290</v>
      </c>
      <c r="C102" t="s">
        <v>291</v>
      </c>
      <c r="D102" t="s">
        <v>173</v>
      </c>
      <c r="E102" t="s">
        <v>174</v>
      </c>
      <c r="F102" t="s">
        <v>195</v>
      </c>
      <c r="G102" t="s">
        <v>196</v>
      </c>
      <c r="H102" t="s">
        <v>820</v>
      </c>
      <c r="I102" t="s">
        <v>821</v>
      </c>
      <c r="J102" t="s">
        <v>171</v>
      </c>
      <c r="K102" t="s">
        <v>829</v>
      </c>
      <c r="L102" t="s">
        <v>830</v>
      </c>
      <c r="M102" t="s">
        <v>831</v>
      </c>
      <c r="N102" t="s">
        <v>832</v>
      </c>
      <c r="O102">
        <v>551980</v>
      </c>
      <c r="P102">
        <v>186056</v>
      </c>
      <c r="Q102">
        <v>51.552925000000002</v>
      </c>
      <c r="R102">
        <v>0.19071367</v>
      </c>
    </row>
    <row r="103" spans="1:18">
      <c r="A103" t="s">
        <v>420</v>
      </c>
      <c r="B103" t="s">
        <v>292</v>
      </c>
      <c r="C103" t="s">
        <v>833</v>
      </c>
      <c r="D103" t="s">
        <v>173</v>
      </c>
      <c r="E103" t="s">
        <v>174</v>
      </c>
      <c r="F103" t="s">
        <v>195</v>
      </c>
      <c r="G103" t="s">
        <v>196</v>
      </c>
      <c r="H103" t="s">
        <v>820</v>
      </c>
      <c r="I103" t="s">
        <v>821</v>
      </c>
      <c r="J103" t="s">
        <v>171</v>
      </c>
      <c r="K103" t="s">
        <v>834</v>
      </c>
      <c r="L103" t="s">
        <v>830</v>
      </c>
      <c r="M103" t="s">
        <v>835</v>
      </c>
      <c r="N103" t="s">
        <v>836</v>
      </c>
      <c r="O103">
        <v>552375</v>
      </c>
      <c r="P103">
        <v>185087</v>
      </c>
      <c r="Q103">
        <v>51.544113000000003</v>
      </c>
      <c r="R103">
        <v>0.19598719000000001</v>
      </c>
    </row>
    <row r="104" spans="1:18">
      <c r="A104" t="s">
        <v>420</v>
      </c>
      <c r="B104" t="s">
        <v>294</v>
      </c>
      <c r="C104" t="s">
        <v>295</v>
      </c>
      <c r="D104" t="s">
        <v>173</v>
      </c>
      <c r="E104" t="s">
        <v>174</v>
      </c>
      <c r="F104" t="s">
        <v>195</v>
      </c>
      <c r="G104" t="s">
        <v>196</v>
      </c>
      <c r="H104" t="s">
        <v>820</v>
      </c>
      <c r="I104" t="s">
        <v>821</v>
      </c>
      <c r="J104" t="s">
        <v>171</v>
      </c>
      <c r="K104" t="s">
        <v>837</v>
      </c>
      <c r="L104" t="s">
        <v>830</v>
      </c>
      <c r="M104" t="s">
        <v>838</v>
      </c>
      <c r="N104" t="s">
        <v>839</v>
      </c>
      <c r="O104">
        <v>552924</v>
      </c>
      <c r="P104">
        <v>185456</v>
      </c>
      <c r="Q104">
        <v>51.547280000000001</v>
      </c>
      <c r="R104">
        <v>0.20405819</v>
      </c>
    </row>
    <row r="105" spans="1:18">
      <c r="A105" t="s">
        <v>420</v>
      </c>
      <c r="B105" t="s">
        <v>296</v>
      </c>
      <c r="C105" t="s">
        <v>297</v>
      </c>
      <c r="D105" t="s">
        <v>173</v>
      </c>
      <c r="E105" t="s">
        <v>174</v>
      </c>
      <c r="F105" t="s">
        <v>195</v>
      </c>
      <c r="G105" t="s">
        <v>196</v>
      </c>
      <c r="H105" t="s">
        <v>820</v>
      </c>
      <c r="I105" t="s">
        <v>821</v>
      </c>
      <c r="J105" t="s">
        <v>171</v>
      </c>
      <c r="K105" t="s">
        <v>840</v>
      </c>
      <c r="L105" t="s">
        <v>764</v>
      </c>
      <c r="M105" t="s">
        <v>841</v>
      </c>
      <c r="N105" t="s">
        <v>842</v>
      </c>
      <c r="O105">
        <v>552722</v>
      </c>
      <c r="P105">
        <v>184935</v>
      </c>
      <c r="Q105">
        <v>51.542653000000001</v>
      </c>
      <c r="R105">
        <v>0.20092135999999999</v>
      </c>
    </row>
    <row r="106" spans="1:18">
      <c r="A106" t="s">
        <v>420</v>
      </c>
      <c r="B106" t="s">
        <v>298</v>
      </c>
      <c r="C106" t="s">
        <v>299</v>
      </c>
      <c r="D106" t="s">
        <v>173</v>
      </c>
      <c r="E106" t="s">
        <v>174</v>
      </c>
      <c r="F106" t="s">
        <v>195</v>
      </c>
      <c r="G106" t="s">
        <v>196</v>
      </c>
      <c r="H106" t="s">
        <v>820</v>
      </c>
      <c r="I106" t="s">
        <v>821</v>
      </c>
      <c r="J106" t="s">
        <v>171</v>
      </c>
      <c r="K106" t="s">
        <v>843</v>
      </c>
      <c r="L106" t="s">
        <v>844</v>
      </c>
      <c r="M106" t="s">
        <v>845</v>
      </c>
      <c r="N106" t="s">
        <v>846</v>
      </c>
      <c r="O106">
        <v>551752</v>
      </c>
      <c r="P106">
        <v>183712</v>
      </c>
      <c r="Q106">
        <v>51.531925999999999</v>
      </c>
      <c r="R106">
        <v>0.18641779999999999</v>
      </c>
    </row>
    <row r="107" spans="1:18">
      <c r="A107" t="s">
        <v>420</v>
      </c>
      <c r="B107" t="s">
        <v>300</v>
      </c>
      <c r="C107" t="s">
        <v>301</v>
      </c>
      <c r="D107" t="s">
        <v>173</v>
      </c>
      <c r="E107" t="s">
        <v>174</v>
      </c>
      <c r="F107" t="s">
        <v>195</v>
      </c>
      <c r="G107" t="s">
        <v>196</v>
      </c>
      <c r="H107" t="s">
        <v>820</v>
      </c>
      <c r="I107" t="s">
        <v>821</v>
      </c>
      <c r="J107" t="s">
        <v>171</v>
      </c>
      <c r="K107" t="s">
        <v>847</v>
      </c>
      <c r="L107" t="s">
        <v>844</v>
      </c>
      <c r="M107" t="s">
        <v>848</v>
      </c>
      <c r="N107" t="s">
        <v>849</v>
      </c>
      <c r="O107">
        <v>552533</v>
      </c>
      <c r="P107">
        <v>182337</v>
      </c>
      <c r="Q107">
        <v>51.519362000000001</v>
      </c>
      <c r="R107">
        <v>0.19707374999999999</v>
      </c>
    </row>
    <row r="108" spans="1:18">
      <c r="A108" t="s">
        <v>420</v>
      </c>
      <c r="B108" t="s">
        <v>302</v>
      </c>
      <c r="C108" t="s">
        <v>303</v>
      </c>
      <c r="D108" t="s">
        <v>173</v>
      </c>
      <c r="E108" t="s">
        <v>174</v>
      </c>
      <c r="F108" t="s">
        <v>195</v>
      </c>
      <c r="G108" t="s">
        <v>196</v>
      </c>
      <c r="H108" t="s">
        <v>820</v>
      </c>
      <c r="I108" t="s">
        <v>821</v>
      </c>
      <c r="J108" t="s">
        <v>171</v>
      </c>
      <c r="K108" t="s">
        <v>850</v>
      </c>
      <c r="L108" t="s">
        <v>844</v>
      </c>
      <c r="M108" t="s">
        <v>851</v>
      </c>
      <c r="N108" t="s">
        <v>852</v>
      </c>
      <c r="O108">
        <v>553679</v>
      </c>
      <c r="P108">
        <v>183242</v>
      </c>
      <c r="Q108">
        <v>51.527183000000001</v>
      </c>
      <c r="R108">
        <v>0.21397231999999999</v>
      </c>
    </row>
    <row r="109" spans="1:18">
      <c r="A109" t="s">
        <v>420</v>
      </c>
      <c r="B109" t="s">
        <v>304</v>
      </c>
      <c r="C109" t="s">
        <v>305</v>
      </c>
      <c r="D109" t="s">
        <v>173</v>
      </c>
      <c r="E109" t="s">
        <v>174</v>
      </c>
      <c r="F109" t="s">
        <v>195</v>
      </c>
      <c r="G109" t="s">
        <v>196</v>
      </c>
      <c r="H109" t="s">
        <v>820</v>
      </c>
      <c r="I109" t="s">
        <v>821</v>
      </c>
      <c r="J109" t="s">
        <v>171</v>
      </c>
      <c r="K109" t="s">
        <v>853</v>
      </c>
      <c r="L109" t="s">
        <v>854</v>
      </c>
      <c r="M109" t="s">
        <v>855</v>
      </c>
      <c r="N109" t="s">
        <v>856</v>
      </c>
      <c r="O109">
        <v>553703</v>
      </c>
      <c r="P109">
        <v>182663</v>
      </c>
      <c r="Q109">
        <v>51.521974</v>
      </c>
      <c r="R109">
        <v>0.21406560999999999</v>
      </c>
    </row>
    <row r="110" spans="1:18">
      <c r="A110" t="s">
        <v>420</v>
      </c>
      <c r="B110" t="s">
        <v>306</v>
      </c>
      <c r="C110" t="s">
        <v>307</v>
      </c>
      <c r="D110" t="s">
        <v>173</v>
      </c>
      <c r="E110" t="s">
        <v>174</v>
      </c>
      <c r="F110" t="s">
        <v>195</v>
      </c>
      <c r="G110" t="s">
        <v>196</v>
      </c>
      <c r="H110" t="s">
        <v>820</v>
      </c>
      <c r="I110" t="s">
        <v>821</v>
      </c>
      <c r="J110" t="s">
        <v>171</v>
      </c>
      <c r="K110" t="s">
        <v>857</v>
      </c>
      <c r="L110" t="s">
        <v>858</v>
      </c>
      <c r="M110" t="s">
        <v>859</v>
      </c>
      <c r="N110" t="s">
        <v>860</v>
      </c>
      <c r="O110">
        <v>557095</v>
      </c>
      <c r="P110">
        <v>187988</v>
      </c>
      <c r="Q110">
        <v>51.568883</v>
      </c>
      <c r="R110">
        <v>0.26529226</v>
      </c>
    </row>
    <row r="111" spans="1:18">
      <c r="A111" t="s">
        <v>420</v>
      </c>
      <c r="B111" t="s">
        <v>308</v>
      </c>
      <c r="C111" t="s">
        <v>309</v>
      </c>
      <c r="D111" t="s">
        <v>173</v>
      </c>
      <c r="E111" t="s">
        <v>174</v>
      </c>
      <c r="F111" t="s">
        <v>195</v>
      </c>
      <c r="G111" t="s">
        <v>196</v>
      </c>
      <c r="H111" t="s">
        <v>820</v>
      </c>
      <c r="I111" t="s">
        <v>821</v>
      </c>
      <c r="J111" t="s">
        <v>171</v>
      </c>
      <c r="K111" t="s">
        <v>861</v>
      </c>
      <c r="L111" t="s">
        <v>858</v>
      </c>
      <c r="M111" t="s">
        <v>862</v>
      </c>
      <c r="N111" t="s">
        <v>863</v>
      </c>
      <c r="O111">
        <v>556984</v>
      </c>
      <c r="P111">
        <v>187288</v>
      </c>
      <c r="Q111">
        <v>51.562624999999997</v>
      </c>
      <c r="R111">
        <v>0.26337961999999998</v>
      </c>
    </row>
    <row r="112" spans="1:18">
      <c r="A112" t="s">
        <v>420</v>
      </c>
      <c r="B112" t="s">
        <v>310</v>
      </c>
      <c r="C112" t="s">
        <v>311</v>
      </c>
      <c r="D112" t="s">
        <v>173</v>
      </c>
      <c r="E112" t="s">
        <v>174</v>
      </c>
      <c r="F112" t="s">
        <v>195</v>
      </c>
      <c r="G112" t="s">
        <v>196</v>
      </c>
      <c r="H112" t="s">
        <v>820</v>
      </c>
      <c r="I112" t="s">
        <v>821</v>
      </c>
      <c r="J112" t="s">
        <v>171</v>
      </c>
      <c r="K112" t="s">
        <v>864</v>
      </c>
      <c r="L112" t="s">
        <v>826</v>
      </c>
      <c r="M112" t="s">
        <v>865</v>
      </c>
      <c r="N112" t="s">
        <v>866</v>
      </c>
      <c r="O112">
        <v>556440</v>
      </c>
      <c r="P112">
        <v>186625</v>
      </c>
      <c r="Q112">
        <v>51.556818999999997</v>
      </c>
      <c r="R112">
        <v>0.25524323999999998</v>
      </c>
    </row>
    <row r="113" spans="1:18">
      <c r="A113" t="s">
        <v>420</v>
      </c>
      <c r="B113" t="s">
        <v>312</v>
      </c>
      <c r="C113" t="s">
        <v>313</v>
      </c>
      <c r="D113" t="s">
        <v>173</v>
      </c>
      <c r="E113" t="s">
        <v>174</v>
      </c>
      <c r="F113" t="s">
        <v>195</v>
      </c>
      <c r="G113" t="s">
        <v>196</v>
      </c>
      <c r="H113" t="s">
        <v>820</v>
      </c>
      <c r="I113" t="s">
        <v>821</v>
      </c>
      <c r="J113" t="s">
        <v>171</v>
      </c>
      <c r="K113" t="s">
        <v>867</v>
      </c>
      <c r="L113" t="s">
        <v>826</v>
      </c>
      <c r="M113" t="s">
        <v>868</v>
      </c>
      <c r="N113" t="s">
        <v>869</v>
      </c>
      <c r="O113">
        <v>555046</v>
      </c>
      <c r="P113">
        <v>186819</v>
      </c>
      <c r="Q113">
        <v>51.558947000000003</v>
      </c>
      <c r="R113">
        <v>0.23523689</v>
      </c>
    </row>
    <row r="114" spans="1:18">
      <c r="A114" t="s">
        <v>420</v>
      </c>
      <c r="B114" t="s">
        <v>314</v>
      </c>
      <c r="C114" t="s">
        <v>870</v>
      </c>
      <c r="D114" t="s">
        <v>173</v>
      </c>
      <c r="E114" t="s">
        <v>174</v>
      </c>
      <c r="F114" t="s">
        <v>195</v>
      </c>
      <c r="G114" t="s">
        <v>196</v>
      </c>
      <c r="H114" t="s">
        <v>820</v>
      </c>
      <c r="I114" t="s">
        <v>821</v>
      </c>
      <c r="J114" t="s">
        <v>171</v>
      </c>
      <c r="K114" t="s">
        <v>871</v>
      </c>
      <c r="L114" t="s">
        <v>764</v>
      </c>
      <c r="M114" t="s">
        <v>872</v>
      </c>
      <c r="N114" t="s">
        <v>873</v>
      </c>
      <c r="O114">
        <v>554586</v>
      </c>
      <c r="P114">
        <v>187037</v>
      </c>
      <c r="Q114">
        <v>51.561031999999997</v>
      </c>
      <c r="R114">
        <v>0.22870229</v>
      </c>
    </row>
    <row r="115" spans="1:18">
      <c r="A115" t="s">
        <v>420</v>
      </c>
      <c r="B115" t="s">
        <v>874</v>
      </c>
      <c r="C115" t="s">
        <v>875</v>
      </c>
      <c r="D115" t="s">
        <v>876</v>
      </c>
      <c r="E115" t="s">
        <v>877</v>
      </c>
      <c r="F115" t="s">
        <v>878</v>
      </c>
      <c r="G115" t="s">
        <v>879</v>
      </c>
      <c r="H115" t="s">
        <v>879</v>
      </c>
      <c r="I115" t="s">
        <v>880</v>
      </c>
      <c r="J115" t="s">
        <v>171</v>
      </c>
      <c r="K115" t="s">
        <v>881</v>
      </c>
      <c r="M115" t="s">
        <v>882</v>
      </c>
      <c r="N115" t="s">
        <v>883</v>
      </c>
      <c r="O115">
        <v>540635</v>
      </c>
      <c r="P115">
        <v>181244</v>
      </c>
      <c r="Q115">
        <v>51.512625</v>
      </c>
      <c r="R115">
        <v>2.5271616E-2</v>
      </c>
    </row>
    <row r="116" spans="1:18">
      <c r="A116" t="s">
        <v>420</v>
      </c>
      <c r="B116" t="s">
        <v>884</v>
      </c>
      <c r="C116" t="s">
        <v>885</v>
      </c>
      <c r="D116" t="s">
        <v>876</v>
      </c>
      <c r="E116" t="s">
        <v>877</v>
      </c>
      <c r="F116" t="s">
        <v>878</v>
      </c>
      <c r="G116" t="s">
        <v>879</v>
      </c>
      <c r="H116" t="s">
        <v>879</v>
      </c>
      <c r="I116" t="s">
        <v>880</v>
      </c>
      <c r="J116" t="s">
        <v>171</v>
      </c>
      <c r="K116" t="s">
        <v>886</v>
      </c>
      <c r="M116" t="s">
        <v>887</v>
      </c>
      <c r="N116" t="s">
        <v>888</v>
      </c>
      <c r="O116">
        <v>539825</v>
      </c>
      <c r="P116">
        <v>181135</v>
      </c>
      <c r="Q116">
        <v>51.511847000000003</v>
      </c>
      <c r="R116">
        <v>1.3563443E-2</v>
      </c>
    </row>
    <row r="117" spans="1:18">
      <c r="A117" t="s">
        <v>420</v>
      </c>
      <c r="B117" t="s">
        <v>889</v>
      </c>
      <c r="C117" t="s">
        <v>890</v>
      </c>
      <c r="D117" t="s">
        <v>876</v>
      </c>
      <c r="E117" t="s">
        <v>877</v>
      </c>
      <c r="F117" t="s">
        <v>878</v>
      </c>
      <c r="G117" t="s">
        <v>879</v>
      </c>
      <c r="H117" t="s">
        <v>879</v>
      </c>
      <c r="I117" t="s">
        <v>880</v>
      </c>
      <c r="J117" t="s">
        <v>171</v>
      </c>
      <c r="K117" t="s">
        <v>891</v>
      </c>
      <c r="M117" t="s">
        <v>892</v>
      </c>
      <c r="N117" t="s">
        <v>893</v>
      </c>
      <c r="O117">
        <v>541109</v>
      </c>
      <c r="P117">
        <v>182327</v>
      </c>
      <c r="Q117">
        <v>51.522238999999999</v>
      </c>
      <c r="R117">
        <v>3.2530946999999998E-2</v>
      </c>
    </row>
    <row r="118" spans="1:18">
      <c r="A118" t="s">
        <v>420</v>
      </c>
      <c r="B118" t="s">
        <v>894</v>
      </c>
      <c r="C118" t="s">
        <v>895</v>
      </c>
      <c r="D118" t="s">
        <v>876</v>
      </c>
      <c r="E118" t="s">
        <v>877</v>
      </c>
      <c r="F118" t="s">
        <v>878</v>
      </c>
      <c r="G118" t="s">
        <v>879</v>
      </c>
      <c r="H118" t="s">
        <v>879</v>
      </c>
      <c r="I118" t="s">
        <v>880</v>
      </c>
      <c r="J118" t="s">
        <v>171</v>
      </c>
      <c r="K118" t="s">
        <v>896</v>
      </c>
      <c r="M118" t="s">
        <v>897</v>
      </c>
      <c r="N118" t="s">
        <v>898</v>
      </c>
      <c r="O118">
        <v>539602</v>
      </c>
      <c r="P118">
        <v>182012</v>
      </c>
      <c r="Q118">
        <v>51.519781999999999</v>
      </c>
      <c r="R118">
        <v>1.0699055000000001E-2</v>
      </c>
    </row>
    <row r="119" spans="1:18">
      <c r="A119" t="s">
        <v>420</v>
      </c>
      <c r="B119" t="s">
        <v>899</v>
      </c>
      <c r="C119" t="s">
        <v>900</v>
      </c>
      <c r="D119" t="s">
        <v>876</v>
      </c>
      <c r="E119" t="s">
        <v>877</v>
      </c>
      <c r="F119" t="s">
        <v>901</v>
      </c>
      <c r="G119" t="s">
        <v>902</v>
      </c>
      <c r="H119" t="s">
        <v>902</v>
      </c>
      <c r="I119" t="s">
        <v>903</v>
      </c>
      <c r="J119" t="s">
        <v>171</v>
      </c>
      <c r="K119" t="s">
        <v>904</v>
      </c>
      <c r="M119" t="s">
        <v>905</v>
      </c>
      <c r="N119" t="s">
        <v>906</v>
      </c>
      <c r="O119">
        <v>543258</v>
      </c>
      <c r="P119">
        <v>180969</v>
      </c>
      <c r="Q119">
        <v>51.509495999999999</v>
      </c>
      <c r="R119">
        <v>6.2933420000000004E-2</v>
      </c>
    </row>
    <row r="120" spans="1:18">
      <c r="A120" t="s">
        <v>420</v>
      </c>
      <c r="B120" t="s">
        <v>907</v>
      </c>
      <c r="C120" t="s">
        <v>908</v>
      </c>
      <c r="D120" t="s">
        <v>876</v>
      </c>
      <c r="E120" t="s">
        <v>877</v>
      </c>
      <c r="F120" t="s">
        <v>901</v>
      </c>
      <c r="G120" t="s">
        <v>902</v>
      </c>
      <c r="H120" t="s">
        <v>902</v>
      </c>
      <c r="I120" t="s">
        <v>903</v>
      </c>
      <c r="J120" t="s">
        <v>171</v>
      </c>
      <c r="K120" t="s">
        <v>909</v>
      </c>
      <c r="M120" t="s">
        <v>910</v>
      </c>
      <c r="N120" t="s">
        <v>911</v>
      </c>
      <c r="O120">
        <v>542787</v>
      </c>
      <c r="P120">
        <v>181629</v>
      </c>
      <c r="Q120">
        <v>51.515546000000001</v>
      </c>
      <c r="R120">
        <v>5.6418168999999997E-2</v>
      </c>
    </row>
    <row r="121" spans="1:18">
      <c r="A121" t="s">
        <v>420</v>
      </c>
      <c r="B121" t="s">
        <v>912</v>
      </c>
      <c r="C121" t="s">
        <v>913</v>
      </c>
      <c r="D121" t="s">
        <v>876</v>
      </c>
      <c r="E121" t="s">
        <v>877</v>
      </c>
      <c r="F121" t="s">
        <v>901</v>
      </c>
      <c r="G121" t="s">
        <v>902</v>
      </c>
      <c r="H121" t="s">
        <v>902</v>
      </c>
      <c r="I121" t="s">
        <v>903</v>
      </c>
      <c r="J121" t="s">
        <v>171</v>
      </c>
      <c r="K121" t="s">
        <v>914</v>
      </c>
      <c r="M121" t="s">
        <v>915</v>
      </c>
      <c r="N121" t="s">
        <v>916</v>
      </c>
      <c r="O121">
        <v>542593</v>
      </c>
      <c r="P121">
        <v>180059</v>
      </c>
      <c r="Q121">
        <v>51.501486999999997</v>
      </c>
      <c r="R121">
        <v>5.2989908000000002E-2</v>
      </c>
    </row>
    <row r="122" spans="1:18">
      <c r="A122" t="s">
        <v>420</v>
      </c>
      <c r="B122" t="s">
        <v>917</v>
      </c>
      <c r="C122" t="s">
        <v>918</v>
      </c>
      <c r="D122" t="s">
        <v>876</v>
      </c>
      <c r="E122" t="s">
        <v>877</v>
      </c>
      <c r="F122" t="s">
        <v>919</v>
      </c>
      <c r="G122" t="s">
        <v>920</v>
      </c>
      <c r="H122" t="s">
        <v>920</v>
      </c>
      <c r="I122" t="s">
        <v>921</v>
      </c>
      <c r="J122" t="s">
        <v>171</v>
      </c>
      <c r="K122" t="s">
        <v>922</v>
      </c>
      <c r="M122" t="s">
        <v>923</v>
      </c>
      <c r="N122" t="s">
        <v>924</v>
      </c>
      <c r="O122">
        <v>541930</v>
      </c>
      <c r="P122">
        <v>183350</v>
      </c>
      <c r="Q122">
        <v>51.531225999999997</v>
      </c>
      <c r="R122">
        <v>4.4768458999999997E-2</v>
      </c>
    </row>
    <row r="123" spans="1:18">
      <c r="A123" t="s">
        <v>420</v>
      </c>
      <c r="B123" t="s">
        <v>925</v>
      </c>
      <c r="C123" t="s">
        <v>926</v>
      </c>
      <c r="D123" t="s">
        <v>876</v>
      </c>
      <c r="E123" t="s">
        <v>877</v>
      </c>
      <c r="F123" t="s">
        <v>919</v>
      </c>
      <c r="G123" t="s">
        <v>920</v>
      </c>
      <c r="H123" t="s">
        <v>920</v>
      </c>
      <c r="I123" t="s">
        <v>921</v>
      </c>
      <c r="J123" t="s">
        <v>171</v>
      </c>
      <c r="K123" t="s">
        <v>927</v>
      </c>
      <c r="M123" t="s">
        <v>928</v>
      </c>
      <c r="N123" t="s">
        <v>929</v>
      </c>
      <c r="O123">
        <v>541405</v>
      </c>
      <c r="P123">
        <v>183360</v>
      </c>
      <c r="Q123">
        <v>51.531447</v>
      </c>
      <c r="R123">
        <v>3.7208861000000003E-2</v>
      </c>
    </row>
    <row r="124" spans="1:18">
      <c r="A124" t="s">
        <v>420</v>
      </c>
      <c r="B124" t="s">
        <v>930</v>
      </c>
      <c r="C124" t="s">
        <v>931</v>
      </c>
      <c r="D124" t="s">
        <v>876</v>
      </c>
      <c r="E124" t="s">
        <v>877</v>
      </c>
      <c r="F124" t="s">
        <v>919</v>
      </c>
      <c r="G124" t="s">
        <v>920</v>
      </c>
      <c r="H124" t="s">
        <v>920</v>
      </c>
      <c r="I124" t="s">
        <v>921</v>
      </c>
      <c r="J124" t="s">
        <v>171</v>
      </c>
      <c r="K124" t="s">
        <v>932</v>
      </c>
      <c r="M124" t="s">
        <v>933</v>
      </c>
      <c r="N124" t="s">
        <v>934</v>
      </c>
      <c r="O124">
        <v>542477</v>
      </c>
      <c r="P124">
        <v>183507</v>
      </c>
      <c r="Q124">
        <v>51.532499000000001</v>
      </c>
      <c r="R124">
        <v>5.2712424000000001E-2</v>
      </c>
    </row>
    <row r="125" spans="1:18">
      <c r="A125" t="s">
        <v>420</v>
      </c>
      <c r="B125" t="s">
        <v>935</v>
      </c>
      <c r="C125" t="s">
        <v>936</v>
      </c>
      <c r="D125" t="s">
        <v>876</v>
      </c>
      <c r="E125" t="s">
        <v>877</v>
      </c>
      <c r="F125" t="s">
        <v>919</v>
      </c>
      <c r="G125" t="s">
        <v>920</v>
      </c>
      <c r="H125" t="s">
        <v>920</v>
      </c>
      <c r="I125" t="s">
        <v>921</v>
      </c>
      <c r="J125" t="s">
        <v>171</v>
      </c>
      <c r="K125" t="s">
        <v>937</v>
      </c>
      <c r="M125" t="s">
        <v>938</v>
      </c>
      <c r="N125" t="s">
        <v>939</v>
      </c>
      <c r="O125">
        <v>542814</v>
      </c>
      <c r="P125">
        <v>183350</v>
      </c>
      <c r="Q125">
        <v>51.531002999999998</v>
      </c>
      <c r="R125">
        <v>5.7504007000000003E-2</v>
      </c>
    </row>
    <row r="126" spans="1:18">
      <c r="A126" t="s">
        <v>420</v>
      </c>
      <c r="B126" t="s">
        <v>940</v>
      </c>
      <c r="C126" t="s">
        <v>941</v>
      </c>
      <c r="D126" t="s">
        <v>876</v>
      </c>
      <c r="E126" t="s">
        <v>877</v>
      </c>
      <c r="F126" t="s">
        <v>919</v>
      </c>
      <c r="G126" t="s">
        <v>920</v>
      </c>
      <c r="H126" t="s">
        <v>920</v>
      </c>
      <c r="I126" t="s">
        <v>921</v>
      </c>
      <c r="J126" t="s">
        <v>171</v>
      </c>
      <c r="K126" t="s">
        <v>942</v>
      </c>
      <c r="M126" t="s">
        <v>943</v>
      </c>
      <c r="N126" t="s">
        <v>944</v>
      </c>
      <c r="O126">
        <v>540757</v>
      </c>
      <c r="P126">
        <v>182646</v>
      </c>
      <c r="Q126">
        <v>51.525193000000002</v>
      </c>
      <c r="R126">
        <v>2.7588027000000001E-2</v>
      </c>
    </row>
    <row r="127" spans="1:18">
      <c r="A127" t="s">
        <v>420</v>
      </c>
      <c r="B127" t="s">
        <v>945</v>
      </c>
      <c r="C127" t="s">
        <v>946</v>
      </c>
      <c r="D127" t="s">
        <v>876</v>
      </c>
      <c r="E127" t="s">
        <v>877</v>
      </c>
      <c r="F127" t="s">
        <v>919</v>
      </c>
      <c r="G127" t="s">
        <v>920</v>
      </c>
      <c r="H127" t="s">
        <v>920</v>
      </c>
      <c r="I127" t="s">
        <v>921</v>
      </c>
      <c r="J127" t="s">
        <v>171</v>
      </c>
      <c r="K127" t="s">
        <v>947</v>
      </c>
      <c r="M127" t="s">
        <v>948</v>
      </c>
      <c r="N127" t="s">
        <v>949</v>
      </c>
      <c r="O127">
        <v>540253</v>
      </c>
      <c r="P127">
        <v>183419</v>
      </c>
      <c r="Q127">
        <v>51.532263999999998</v>
      </c>
      <c r="R127">
        <v>2.0635384999999999E-2</v>
      </c>
    </row>
    <row r="128" spans="1:18">
      <c r="A128" t="s">
        <v>420</v>
      </c>
      <c r="B128" t="s">
        <v>950</v>
      </c>
      <c r="C128" t="s">
        <v>951</v>
      </c>
      <c r="D128" t="s">
        <v>876</v>
      </c>
      <c r="E128" t="s">
        <v>877</v>
      </c>
      <c r="F128" t="s">
        <v>919</v>
      </c>
      <c r="G128" t="s">
        <v>920</v>
      </c>
      <c r="H128" t="s">
        <v>920</v>
      </c>
      <c r="I128" t="s">
        <v>921</v>
      </c>
      <c r="J128" t="s">
        <v>171</v>
      </c>
      <c r="K128" t="s">
        <v>922</v>
      </c>
      <c r="M128" t="s">
        <v>923</v>
      </c>
      <c r="N128" t="s">
        <v>924</v>
      </c>
      <c r="O128">
        <v>541930</v>
      </c>
      <c r="P128">
        <v>183350</v>
      </c>
      <c r="Q128">
        <v>51.531225999999997</v>
      </c>
      <c r="R128">
        <v>4.4768458999999997E-2</v>
      </c>
    </row>
    <row r="129" spans="1:18">
      <c r="A129" t="s">
        <v>420</v>
      </c>
      <c r="B129" t="s">
        <v>952</v>
      </c>
      <c r="C129" t="s">
        <v>953</v>
      </c>
      <c r="D129" t="s">
        <v>876</v>
      </c>
      <c r="E129" t="s">
        <v>877</v>
      </c>
      <c r="F129" t="s">
        <v>954</v>
      </c>
      <c r="G129" t="s">
        <v>955</v>
      </c>
      <c r="H129" t="s">
        <v>955</v>
      </c>
      <c r="I129" t="s">
        <v>956</v>
      </c>
      <c r="J129" t="s">
        <v>171</v>
      </c>
      <c r="K129" t="s">
        <v>957</v>
      </c>
      <c r="M129" t="s">
        <v>958</v>
      </c>
      <c r="N129" t="s">
        <v>959</v>
      </c>
      <c r="O129">
        <v>540684</v>
      </c>
      <c r="P129">
        <v>182946</v>
      </c>
      <c r="Q129">
        <v>51.527906999999999</v>
      </c>
      <c r="R129">
        <v>2.6656164E-2</v>
      </c>
    </row>
    <row r="130" spans="1:18">
      <c r="A130" t="s">
        <v>420</v>
      </c>
      <c r="B130" t="s">
        <v>960</v>
      </c>
      <c r="C130" t="s">
        <v>961</v>
      </c>
      <c r="D130" t="s">
        <v>876</v>
      </c>
      <c r="E130" t="s">
        <v>877</v>
      </c>
      <c r="F130" t="s">
        <v>954</v>
      </c>
      <c r="G130" t="s">
        <v>955</v>
      </c>
      <c r="H130" t="s">
        <v>955</v>
      </c>
      <c r="I130" t="s">
        <v>956</v>
      </c>
      <c r="J130" t="s">
        <v>171</v>
      </c>
      <c r="K130" t="s">
        <v>962</v>
      </c>
      <c r="M130" t="s">
        <v>963</v>
      </c>
      <c r="N130" t="s">
        <v>964</v>
      </c>
      <c r="O130">
        <v>540488</v>
      </c>
      <c r="P130">
        <v>182808</v>
      </c>
      <c r="Q130">
        <v>51.526716</v>
      </c>
      <c r="R130">
        <v>2.3777605E-2</v>
      </c>
    </row>
    <row r="131" spans="1:18">
      <c r="A131" t="s">
        <v>420</v>
      </c>
      <c r="B131" t="s">
        <v>965</v>
      </c>
      <c r="C131" t="s">
        <v>966</v>
      </c>
      <c r="D131" t="s">
        <v>876</v>
      </c>
      <c r="E131" t="s">
        <v>877</v>
      </c>
      <c r="F131" t="s">
        <v>954</v>
      </c>
      <c r="G131" t="s">
        <v>955</v>
      </c>
      <c r="H131" t="s">
        <v>955</v>
      </c>
      <c r="I131" t="s">
        <v>956</v>
      </c>
      <c r="J131" t="s">
        <v>171</v>
      </c>
      <c r="M131" t="s">
        <v>967</v>
      </c>
      <c r="N131" t="s">
        <v>968</v>
      </c>
      <c r="O131">
        <v>540943</v>
      </c>
      <c r="P131">
        <v>183883</v>
      </c>
      <c r="Q131">
        <v>51.536262000000001</v>
      </c>
      <c r="R131">
        <v>3.0761987000000001E-2</v>
      </c>
    </row>
    <row r="132" spans="1:18">
      <c r="A132" t="s">
        <v>420</v>
      </c>
      <c r="B132" t="s">
        <v>969</v>
      </c>
      <c r="C132" t="s">
        <v>970</v>
      </c>
      <c r="D132" t="s">
        <v>876</v>
      </c>
      <c r="E132" t="s">
        <v>877</v>
      </c>
      <c r="F132" t="s">
        <v>954</v>
      </c>
      <c r="G132" t="s">
        <v>955</v>
      </c>
      <c r="H132" t="s">
        <v>955</v>
      </c>
      <c r="I132" t="s">
        <v>956</v>
      </c>
      <c r="J132" t="s">
        <v>171</v>
      </c>
      <c r="K132" t="s">
        <v>971</v>
      </c>
      <c r="M132" t="s">
        <v>972</v>
      </c>
      <c r="N132" t="s">
        <v>973</v>
      </c>
      <c r="O132">
        <v>538568</v>
      </c>
      <c r="P132">
        <v>183938</v>
      </c>
      <c r="Q132">
        <v>51.537343999999997</v>
      </c>
      <c r="R132">
        <v>-3.4372387999999999E-3</v>
      </c>
    </row>
    <row r="133" spans="1:18">
      <c r="A133" t="s">
        <v>420</v>
      </c>
      <c r="B133" t="s">
        <v>974</v>
      </c>
      <c r="C133" t="s">
        <v>975</v>
      </c>
      <c r="D133" t="s">
        <v>876</v>
      </c>
      <c r="E133" t="s">
        <v>877</v>
      </c>
      <c r="F133" t="s">
        <v>976</v>
      </c>
      <c r="G133" t="s">
        <v>977</v>
      </c>
      <c r="H133" t="s">
        <v>977</v>
      </c>
      <c r="I133" t="s">
        <v>978</v>
      </c>
      <c r="J133" t="s">
        <v>171</v>
      </c>
      <c r="K133" t="s">
        <v>979</v>
      </c>
      <c r="M133" t="s">
        <v>980</v>
      </c>
      <c r="N133" t="s">
        <v>981</v>
      </c>
      <c r="O133">
        <v>542142</v>
      </c>
      <c r="P133">
        <v>185378</v>
      </c>
      <c r="Q133">
        <v>51.549394999999997</v>
      </c>
      <c r="R133">
        <v>4.8640959999999997E-2</v>
      </c>
    </row>
    <row r="134" spans="1:18">
      <c r="A134" t="s">
        <v>420</v>
      </c>
      <c r="B134" t="s">
        <v>982</v>
      </c>
      <c r="C134" t="s">
        <v>983</v>
      </c>
      <c r="D134" t="s">
        <v>876</v>
      </c>
      <c r="E134" t="s">
        <v>877</v>
      </c>
      <c r="F134" t="s">
        <v>976</v>
      </c>
      <c r="G134" t="s">
        <v>977</v>
      </c>
      <c r="H134" t="s">
        <v>977</v>
      </c>
      <c r="I134" t="s">
        <v>978</v>
      </c>
      <c r="J134" t="s">
        <v>171</v>
      </c>
      <c r="K134" t="s">
        <v>984</v>
      </c>
      <c r="M134" t="s">
        <v>985</v>
      </c>
      <c r="N134" t="s">
        <v>986</v>
      </c>
      <c r="O134">
        <v>541250</v>
      </c>
      <c r="P134">
        <v>184414</v>
      </c>
      <c r="Q134">
        <v>51.540956999999999</v>
      </c>
      <c r="R134">
        <v>3.5398279999999997E-2</v>
      </c>
    </row>
    <row r="135" spans="1:18">
      <c r="A135" t="s">
        <v>420</v>
      </c>
      <c r="B135" t="s">
        <v>987</v>
      </c>
      <c r="C135" t="s">
        <v>988</v>
      </c>
      <c r="D135" t="s">
        <v>876</v>
      </c>
      <c r="E135" t="s">
        <v>877</v>
      </c>
      <c r="F135" t="s">
        <v>976</v>
      </c>
      <c r="G135" t="s">
        <v>977</v>
      </c>
      <c r="H135" t="s">
        <v>977</v>
      </c>
      <c r="I135" t="s">
        <v>978</v>
      </c>
      <c r="J135" t="s">
        <v>171</v>
      </c>
      <c r="K135" t="s">
        <v>989</v>
      </c>
      <c r="M135" t="s">
        <v>990</v>
      </c>
      <c r="N135" t="s">
        <v>991</v>
      </c>
      <c r="O135">
        <v>541097</v>
      </c>
      <c r="P135">
        <v>184021</v>
      </c>
      <c r="Q135">
        <v>51.537464</v>
      </c>
      <c r="R135">
        <v>3.3036159000000002E-2</v>
      </c>
    </row>
    <row r="136" spans="1:18">
      <c r="A136" t="s">
        <v>420</v>
      </c>
      <c r="B136" t="s">
        <v>992</v>
      </c>
      <c r="C136" t="s">
        <v>993</v>
      </c>
      <c r="D136" t="s">
        <v>876</v>
      </c>
      <c r="E136" t="s">
        <v>877</v>
      </c>
      <c r="F136" t="s">
        <v>976</v>
      </c>
      <c r="G136" t="s">
        <v>977</v>
      </c>
      <c r="H136" t="s">
        <v>977</v>
      </c>
      <c r="I136" t="s">
        <v>978</v>
      </c>
      <c r="J136" t="s">
        <v>171</v>
      </c>
      <c r="K136" t="s">
        <v>994</v>
      </c>
      <c r="M136" t="s">
        <v>995</v>
      </c>
      <c r="N136" t="s">
        <v>996</v>
      </c>
      <c r="O136">
        <v>540876</v>
      </c>
      <c r="P136">
        <v>184941</v>
      </c>
      <c r="Q136">
        <v>51.545786</v>
      </c>
      <c r="R136">
        <v>3.0219711999999999E-2</v>
      </c>
    </row>
    <row r="137" spans="1:18">
      <c r="A137" t="s">
        <v>420</v>
      </c>
      <c r="B137" t="s">
        <v>997</v>
      </c>
      <c r="C137" t="s">
        <v>998</v>
      </c>
      <c r="D137" t="s">
        <v>876</v>
      </c>
      <c r="E137" t="s">
        <v>877</v>
      </c>
      <c r="F137" t="s">
        <v>976</v>
      </c>
      <c r="G137" t="s">
        <v>977</v>
      </c>
      <c r="H137" t="s">
        <v>977</v>
      </c>
      <c r="I137" t="s">
        <v>978</v>
      </c>
      <c r="J137" t="s">
        <v>171</v>
      </c>
      <c r="K137" t="s">
        <v>999</v>
      </c>
      <c r="M137" t="s">
        <v>1000</v>
      </c>
      <c r="N137" t="s">
        <v>1001</v>
      </c>
      <c r="O137">
        <v>542725</v>
      </c>
      <c r="P137">
        <v>185896</v>
      </c>
      <c r="Q137">
        <v>51.553902999999998</v>
      </c>
      <c r="R137">
        <v>5.7253423999999997E-2</v>
      </c>
    </row>
    <row r="138" spans="1:18">
      <c r="A138" t="s">
        <v>420</v>
      </c>
      <c r="B138" t="s">
        <v>1002</v>
      </c>
      <c r="C138" t="s">
        <v>1003</v>
      </c>
      <c r="D138" t="s">
        <v>876</v>
      </c>
      <c r="E138" t="s">
        <v>877</v>
      </c>
      <c r="F138" t="s">
        <v>976</v>
      </c>
      <c r="G138" t="s">
        <v>977</v>
      </c>
      <c r="H138" t="s">
        <v>977</v>
      </c>
      <c r="I138" t="s">
        <v>978</v>
      </c>
      <c r="J138" t="s">
        <v>171</v>
      </c>
      <c r="K138" t="s">
        <v>1004</v>
      </c>
      <c r="M138" t="s">
        <v>1005</v>
      </c>
      <c r="N138" t="s">
        <v>1006</v>
      </c>
      <c r="O138">
        <v>541441</v>
      </c>
      <c r="P138">
        <v>185069</v>
      </c>
      <c r="Q138">
        <v>51.546795000000003</v>
      </c>
      <c r="R138">
        <v>3.8413612E-2</v>
      </c>
    </row>
    <row r="139" spans="1:18">
      <c r="A139" t="s">
        <v>420</v>
      </c>
      <c r="B139" t="s">
        <v>1007</v>
      </c>
      <c r="C139" t="s">
        <v>1008</v>
      </c>
      <c r="D139" t="s">
        <v>876</v>
      </c>
      <c r="E139" t="s">
        <v>877</v>
      </c>
      <c r="F139" t="s">
        <v>1009</v>
      </c>
      <c r="G139" t="s">
        <v>1010</v>
      </c>
      <c r="H139" t="s">
        <v>1010</v>
      </c>
      <c r="I139" t="s">
        <v>1011</v>
      </c>
      <c r="J139" t="s">
        <v>171</v>
      </c>
      <c r="K139" t="s">
        <v>1012</v>
      </c>
      <c r="M139" t="s">
        <v>1013</v>
      </c>
      <c r="N139" t="s">
        <v>1014</v>
      </c>
      <c r="O139">
        <v>542286</v>
      </c>
      <c r="P139">
        <v>184464</v>
      </c>
      <c r="Q139">
        <v>51.541145999999998</v>
      </c>
      <c r="R139">
        <v>5.0347099999999999E-2</v>
      </c>
    </row>
    <row r="140" spans="1:18">
      <c r="A140" t="s">
        <v>420</v>
      </c>
      <c r="B140" t="s">
        <v>1015</v>
      </c>
      <c r="C140" t="s">
        <v>1016</v>
      </c>
      <c r="D140" t="s">
        <v>876</v>
      </c>
      <c r="E140" t="s">
        <v>877</v>
      </c>
      <c r="F140" t="s">
        <v>1009</v>
      </c>
      <c r="G140" t="s">
        <v>1010</v>
      </c>
      <c r="H140" t="s">
        <v>1010</v>
      </c>
      <c r="I140" t="s">
        <v>1011</v>
      </c>
      <c r="J140" t="s">
        <v>171</v>
      </c>
      <c r="K140" t="s">
        <v>1017</v>
      </c>
      <c r="M140" t="s">
        <v>1018</v>
      </c>
      <c r="N140" t="s">
        <v>1019</v>
      </c>
      <c r="O140">
        <v>541796</v>
      </c>
      <c r="P140">
        <v>184426</v>
      </c>
      <c r="Q140">
        <v>51.540928000000001</v>
      </c>
      <c r="R140">
        <v>4.3270927000000001E-2</v>
      </c>
    </row>
    <row r="141" spans="1:18">
      <c r="A141" t="s">
        <v>420</v>
      </c>
      <c r="B141" t="s">
        <v>1020</v>
      </c>
      <c r="C141" t="s">
        <v>1021</v>
      </c>
      <c r="D141" t="s">
        <v>876</v>
      </c>
      <c r="E141" t="s">
        <v>877</v>
      </c>
      <c r="F141" t="s">
        <v>1009</v>
      </c>
      <c r="G141" t="s">
        <v>1010</v>
      </c>
      <c r="H141" t="s">
        <v>1010</v>
      </c>
      <c r="I141" t="s">
        <v>1011</v>
      </c>
      <c r="J141" t="s">
        <v>171</v>
      </c>
      <c r="K141" t="s">
        <v>1022</v>
      </c>
      <c r="M141" t="s">
        <v>1023</v>
      </c>
      <c r="N141" t="s">
        <v>1024</v>
      </c>
      <c r="O141">
        <v>542172</v>
      </c>
      <c r="P141">
        <v>184503</v>
      </c>
      <c r="Q141">
        <v>51.541525</v>
      </c>
      <c r="R141">
        <v>4.8720109999999997E-2</v>
      </c>
    </row>
    <row r="142" spans="1:18">
      <c r="A142" t="s">
        <v>420</v>
      </c>
      <c r="B142" t="s">
        <v>1025</v>
      </c>
      <c r="C142" t="s">
        <v>1026</v>
      </c>
      <c r="D142" t="s">
        <v>876</v>
      </c>
      <c r="E142" t="s">
        <v>877</v>
      </c>
      <c r="F142" t="s">
        <v>1009</v>
      </c>
      <c r="G142" t="s">
        <v>1010</v>
      </c>
      <c r="H142" t="s">
        <v>1010</v>
      </c>
      <c r="I142" t="s">
        <v>1011</v>
      </c>
      <c r="J142" t="s">
        <v>171</v>
      </c>
      <c r="K142" t="s">
        <v>1027</v>
      </c>
      <c r="M142" t="s">
        <v>1018</v>
      </c>
      <c r="N142" t="s">
        <v>1019</v>
      </c>
      <c r="O142">
        <v>541796</v>
      </c>
      <c r="P142">
        <v>184426</v>
      </c>
      <c r="Q142">
        <v>51.540928000000001</v>
      </c>
      <c r="R142">
        <v>4.3270927000000001E-2</v>
      </c>
    </row>
    <row r="143" spans="1:18">
      <c r="A143" t="s">
        <v>420</v>
      </c>
      <c r="B143" t="s">
        <v>1028</v>
      </c>
      <c r="C143" t="s">
        <v>1029</v>
      </c>
      <c r="D143" t="s">
        <v>876</v>
      </c>
      <c r="E143" t="s">
        <v>877</v>
      </c>
      <c r="F143" t="s">
        <v>1009</v>
      </c>
      <c r="G143" t="s">
        <v>1010</v>
      </c>
      <c r="H143" t="s">
        <v>1010</v>
      </c>
      <c r="I143" t="s">
        <v>1011</v>
      </c>
      <c r="J143" t="s">
        <v>171</v>
      </c>
      <c r="K143" t="s">
        <v>1030</v>
      </c>
      <c r="M143" t="s">
        <v>1031</v>
      </c>
      <c r="N143" t="s">
        <v>1032</v>
      </c>
      <c r="O143">
        <v>542458</v>
      </c>
      <c r="P143">
        <v>184130</v>
      </c>
      <c r="Q143">
        <v>51.538102000000002</v>
      </c>
      <c r="R143">
        <v>5.2690542999999999E-2</v>
      </c>
    </row>
    <row r="144" spans="1:18">
      <c r="A144" t="s">
        <v>420</v>
      </c>
      <c r="B144" t="s">
        <v>1033</v>
      </c>
      <c r="C144" t="s">
        <v>1034</v>
      </c>
      <c r="D144" t="s">
        <v>876</v>
      </c>
      <c r="E144" t="s">
        <v>877</v>
      </c>
      <c r="F144" t="s">
        <v>1035</v>
      </c>
      <c r="G144" t="s">
        <v>1036</v>
      </c>
      <c r="H144" t="s">
        <v>1036</v>
      </c>
      <c r="I144" t="s">
        <v>1037</v>
      </c>
      <c r="J144" t="s">
        <v>171</v>
      </c>
      <c r="K144" t="s">
        <v>1038</v>
      </c>
      <c r="M144" t="s">
        <v>1039</v>
      </c>
      <c r="N144" t="s">
        <v>1040</v>
      </c>
      <c r="O144">
        <v>539102</v>
      </c>
      <c r="P144">
        <v>185361</v>
      </c>
      <c r="Q144">
        <v>51.55</v>
      </c>
      <c r="R144">
        <v>4.8192100999999996E-3</v>
      </c>
    </row>
    <row r="145" spans="1:18">
      <c r="A145" t="s">
        <v>420</v>
      </c>
      <c r="B145" t="s">
        <v>1041</v>
      </c>
      <c r="C145" t="s">
        <v>1042</v>
      </c>
      <c r="D145" t="s">
        <v>876</v>
      </c>
      <c r="E145" t="s">
        <v>877</v>
      </c>
      <c r="F145" t="s">
        <v>1035</v>
      </c>
      <c r="G145" t="s">
        <v>1036</v>
      </c>
      <c r="H145" t="s">
        <v>1036</v>
      </c>
      <c r="I145" t="s">
        <v>1037</v>
      </c>
      <c r="J145" t="s">
        <v>171</v>
      </c>
      <c r="K145" t="s">
        <v>1043</v>
      </c>
      <c r="M145" t="s">
        <v>1044</v>
      </c>
      <c r="N145" t="s">
        <v>1045</v>
      </c>
      <c r="O145">
        <v>541105</v>
      </c>
      <c r="P145">
        <v>185137</v>
      </c>
      <c r="Q145">
        <v>51.547490000000003</v>
      </c>
      <c r="R145">
        <v>3.3598484999999997E-2</v>
      </c>
    </row>
    <row r="146" spans="1:18">
      <c r="A146" t="s">
        <v>420</v>
      </c>
      <c r="B146" t="s">
        <v>1046</v>
      </c>
      <c r="C146" t="s">
        <v>1047</v>
      </c>
      <c r="D146" t="s">
        <v>876</v>
      </c>
      <c r="E146" t="s">
        <v>877</v>
      </c>
      <c r="F146" t="s">
        <v>1035</v>
      </c>
      <c r="G146" t="s">
        <v>1036</v>
      </c>
      <c r="H146" t="s">
        <v>1036</v>
      </c>
      <c r="I146" t="s">
        <v>1037</v>
      </c>
      <c r="J146" t="s">
        <v>171</v>
      </c>
      <c r="K146" t="s">
        <v>1048</v>
      </c>
      <c r="M146" t="s">
        <v>1049</v>
      </c>
      <c r="N146" t="s">
        <v>1050</v>
      </c>
      <c r="O146">
        <v>540516</v>
      </c>
      <c r="P146">
        <v>185243</v>
      </c>
      <c r="Q146">
        <v>51.548589</v>
      </c>
      <c r="R146">
        <v>2.5152046000000001E-2</v>
      </c>
    </row>
    <row r="147" spans="1:18">
      <c r="A147" t="s">
        <v>420</v>
      </c>
      <c r="B147" t="s">
        <v>1051</v>
      </c>
      <c r="C147" t="s">
        <v>1052</v>
      </c>
      <c r="D147" t="s">
        <v>876</v>
      </c>
      <c r="E147" t="s">
        <v>877</v>
      </c>
      <c r="F147" t="s">
        <v>1053</v>
      </c>
      <c r="G147" t="s">
        <v>1054</v>
      </c>
      <c r="H147" t="s">
        <v>1054</v>
      </c>
      <c r="I147" t="s">
        <v>1055</v>
      </c>
      <c r="J147" t="s">
        <v>171</v>
      </c>
      <c r="K147" t="s">
        <v>1056</v>
      </c>
      <c r="M147" t="s">
        <v>1057</v>
      </c>
      <c r="N147" t="s">
        <v>1058</v>
      </c>
      <c r="O147">
        <v>539225</v>
      </c>
      <c r="P147">
        <v>183671</v>
      </c>
      <c r="Q147">
        <v>51.534782999999997</v>
      </c>
      <c r="R147">
        <v>5.9240574000000001E-3</v>
      </c>
    </row>
    <row r="148" spans="1:18">
      <c r="A148" t="s">
        <v>420</v>
      </c>
      <c r="B148" t="s">
        <v>1059</v>
      </c>
      <c r="C148" t="s">
        <v>1060</v>
      </c>
      <c r="D148" t="s">
        <v>876</v>
      </c>
      <c r="E148" t="s">
        <v>877</v>
      </c>
      <c r="F148" t="s">
        <v>1053</v>
      </c>
      <c r="G148" t="s">
        <v>1054</v>
      </c>
      <c r="H148" t="s">
        <v>1054</v>
      </c>
      <c r="I148" t="s">
        <v>1055</v>
      </c>
      <c r="J148" t="s">
        <v>171</v>
      </c>
      <c r="K148" t="s">
        <v>1061</v>
      </c>
      <c r="M148" t="s">
        <v>1062</v>
      </c>
      <c r="N148" t="s">
        <v>1063</v>
      </c>
      <c r="O148">
        <v>538349</v>
      </c>
      <c r="P148">
        <v>185140</v>
      </c>
      <c r="Q148">
        <v>51.548198999999997</v>
      </c>
      <c r="R148">
        <v>-6.1207496000000002E-3</v>
      </c>
    </row>
    <row r="149" spans="1:18">
      <c r="A149" t="s">
        <v>420</v>
      </c>
      <c r="B149" t="s">
        <v>1064</v>
      </c>
      <c r="C149" t="s">
        <v>1065</v>
      </c>
      <c r="D149" t="s">
        <v>876</v>
      </c>
      <c r="E149" t="s">
        <v>877</v>
      </c>
      <c r="F149" t="s">
        <v>1053</v>
      </c>
      <c r="G149" t="s">
        <v>1054</v>
      </c>
      <c r="H149" t="s">
        <v>1054</v>
      </c>
      <c r="I149" t="s">
        <v>1055</v>
      </c>
      <c r="J149" t="s">
        <v>171</v>
      </c>
      <c r="K149" t="s">
        <v>1066</v>
      </c>
      <c r="M149" t="s">
        <v>1067</v>
      </c>
      <c r="N149" t="s">
        <v>1068</v>
      </c>
      <c r="O149">
        <v>539553</v>
      </c>
      <c r="P149">
        <v>184332</v>
      </c>
      <c r="Q149">
        <v>51.540641999999998</v>
      </c>
      <c r="R149">
        <v>1.0911766999999999E-2</v>
      </c>
    </row>
    <row r="150" spans="1:18">
      <c r="A150" t="s">
        <v>420</v>
      </c>
      <c r="B150" t="s">
        <v>1069</v>
      </c>
      <c r="C150" t="s">
        <v>1070</v>
      </c>
      <c r="D150" t="s">
        <v>876</v>
      </c>
      <c r="E150" t="s">
        <v>877</v>
      </c>
      <c r="F150" t="s">
        <v>1053</v>
      </c>
      <c r="G150" t="s">
        <v>1054</v>
      </c>
      <c r="H150" t="s">
        <v>1054</v>
      </c>
      <c r="I150" t="s">
        <v>1055</v>
      </c>
      <c r="J150" t="s">
        <v>171</v>
      </c>
      <c r="K150" t="s">
        <v>1071</v>
      </c>
      <c r="M150" t="s">
        <v>1072</v>
      </c>
      <c r="N150" t="s">
        <v>1073</v>
      </c>
      <c r="O150">
        <v>542460</v>
      </c>
      <c r="P150">
        <v>185199</v>
      </c>
      <c r="Q150">
        <v>51.547707000000003</v>
      </c>
      <c r="R150">
        <v>5.3151713000000003E-2</v>
      </c>
    </row>
    <row r="151" spans="1:18">
      <c r="A151" t="s">
        <v>420</v>
      </c>
      <c r="B151" t="s">
        <v>1074</v>
      </c>
      <c r="C151" t="s">
        <v>1075</v>
      </c>
      <c r="D151" t="s">
        <v>876</v>
      </c>
      <c r="E151" t="s">
        <v>877</v>
      </c>
      <c r="F151" t="s">
        <v>1053</v>
      </c>
      <c r="G151" t="s">
        <v>1054</v>
      </c>
      <c r="H151" t="s">
        <v>1054</v>
      </c>
      <c r="I151" t="s">
        <v>1055</v>
      </c>
      <c r="J151" t="s">
        <v>171</v>
      </c>
      <c r="K151" t="s">
        <v>1076</v>
      </c>
      <c r="M151" t="s">
        <v>1077</v>
      </c>
      <c r="N151" t="s">
        <v>1078</v>
      </c>
      <c r="O151">
        <v>539233</v>
      </c>
      <c r="P151">
        <v>184486</v>
      </c>
      <c r="Q151">
        <v>51.542104999999999</v>
      </c>
      <c r="R151">
        <v>6.3613932999999996E-3</v>
      </c>
    </row>
    <row r="152" spans="1:18">
      <c r="A152" t="s">
        <v>420</v>
      </c>
      <c r="B152" t="s">
        <v>1079</v>
      </c>
      <c r="C152" t="s">
        <v>1080</v>
      </c>
      <c r="D152" t="s">
        <v>876</v>
      </c>
      <c r="E152" t="s">
        <v>877</v>
      </c>
      <c r="F152" t="s">
        <v>1053</v>
      </c>
      <c r="G152" t="s">
        <v>1054</v>
      </c>
      <c r="H152" t="s">
        <v>1054</v>
      </c>
      <c r="I152" t="s">
        <v>1055</v>
      </c>
      <c r="J152" t="s">
        <v>171</v>
      </c>
      <c r="K152" t="s">
        <v>1081</v>
      </c>
      <c r="M152" t="s">
        <v>1072</v>
      </c>
      <c r="N152" t="s">
        <v>1073</v>
      </c>
      <c r="O152">
        <v>542460</v>
      </c>
      <c r="P152">
        <v>185199</v>
      </c>
      <c r="Q152">
        <v>51.547707000000003</v>
      </c>
      <c r="R152">
        <v>5.3151713000000003E-2</v>
      </c>
    </row>
    <row r="153" spans="1:18">
      <c r="A153" t="s">
        <v>420</v>
      </c>
      <c r="B153" t="s">
        <v>1082</v>
      </c>
      <c r="C153" t="s">
        <v>1083</v>
      </c>
      <c r="D153" t="s">
        <v>876</v>
      </c>
      <c r="E153" t="s">
        <v>877</v>
      </c>
      <c r="F153" t="s">
        <v>1084</v>
      </c>
      <c r="G153" t="s">
        <v>1085</v>
      </c>
      <c r="H153" t="s">
        <v>1085</v>
      </c>
      <c r="I153" t="s">
        <v>1086</v>
      </c>
      <c r="J153" t="s">
        <v>171</v>
      </c>
      <c r="K153" t="s">
        <v>1066</v>
      </c>
      <c r="M153" t="s">
        <v>1087</v>
      </c>
      <c r="N153" t="s">
        <v>1088</v>
      </c>
      <c r="O153">
        <v>539491</v>
      </c>
      <c r="P153">
        <v>184416</v>
      </c>
      <c r="Q153">
        <v>51.541412000000001</v>
      </c>
      <c r="R153">
        <v>1.0051602E-2</v>
      </c>
    </row>
    <row r="154" spans="1:18">
      <c r="A154" t="s">
        <v>420</v>
      </c>
      <c r="B154" t="s">
        <v>1089</v>
      </c>
      <c r="C154" t="s">
        <v>1090</v>
      </c>
      <c r="D154" t="s">
        <v>876</v>
      </c>
      <c r="E154" t="s">
        <v>877</v>
      </c>
      <c r="F154" t="s">
        <v>1084</v>
      </c>
      <c r="G154" t="s">
        <v>1085</v>
      </c>
      <c r="H154" t="s">
        <v>1085</v>
      </c>
      <c r="I154" t="s">
        <v>1086</v>
      </c>
      <c r="J154" t="s">
        <v>171</v>
      </c>
      <c r="K154" t="s">
        <v>1091</v>
      </c>
      <c r="M154" t="s">
        <v>1092</v>
      </c>
      <c r="N154" t="s">
        <v>1093</v>
      </c>
      <c r="O154">
        <v>540567</v>
      </c>
      <c r="P154">
        <v>183994</v>
      </c>
      <c r="Q154">
        <v>51.537353000000003</v>
      </c>
      <c r="R154">
        <v>2.5388643999999998E-2</v>
      </c>
    </row>
    <row r="155" spans="1:18">
      <c r="A155" t="s">
        <v>420</v>
      </c>
      <c r="B155" t="s">
        <v>1094</v>
      </c>
      <c r="C155" t="s">
        <v>1095</v>
      </c>
      <c r="D155" t="s">
        <v>876</v>
      </c>
      <c r="E155" t="s">
        <v>877</v>
      </c>
      <c r="F155" t="s">
        <v>1084</v>
      </c>
      <c r="G155" t="s">
        <v>1085</v>
      </c>
      <c r="H155" t="s">
        <v>1085</v>
      </c>
      <c r="I155" t="s">
        <v>1086</v>
      </c>
      <c r="J155" t="s">
        <v>171</v>
      </c>
      <c r="K155" t="s">
        <v>1096</v>
      </c>
      <c r="M155" t="s">
        <v>1097</v>
      </c>
      <c r="N155" t="s">
        <v>1098</v>
      </c>
      <c r="O155">
        <v>539112</v>
      </c>
      <c r="P155">
        <v>184766</v>
      </c>
      <c r="Q155">
        <v>51.544649999999997</v>
      </c>
      <c r="R155">
        <v>4.7282946000000003E-3</v>
      </c>
    </row>
    <row r="156" spans="1:18">
      <c r="A156" t="s">
        <v>420</v>
      </c>
      <c r="B156" t="s">
        <v>1099</v>
      </c>
      <c r="C156" t="s">
        <v>1100</v>
      </c>
      <c r="D156" t="s">
        <v>876</v>
      </c>
      <c r="E156" t="s">
        <v>877</v>
      </c>
      <c r="F156" t="s">
        <v>1084</v>
      </c>
      <c r="G156" t="s">
        <v>1085</v>
      </c>
      <c r="H156" t="s">
        <v>1085</v>
      </c>
      <c r="I156" t="s">
        <v>1086</v>
      </c>
      <c r="J156" t="s">
        <v>171</v>
      </c>
      <c r="K156" t="s">
        <v>1101</v>
      </c>
      <c r="M156" t="s">
        <v>1102</v>
      </c>
      <c r="N156" t="s">
        <v>1103</v>
      </c>
      <c r="O156">
        <v>540492</v>
      </c>
      <c r="P156">
        <v>185464</v>
      </c>
      <c r="Q156">
        <v>51.550581000000001</v>
      </c>
      <c r="R156">
        <v>2.4894327000000001E-2</v>
      </c>
    </row>
    <row r="157" spans="1:18">
      <c r="A157" t="s">
        <v>420</v>
      </c>
      <c r="B157" t="s">
        <v>1104</v>
      </c>
      <c r="C157" t="s">
        <v>1105</v>
      </c>
      <c r="D157" t="s">
        <v>876</v>
      </c>
      <c r="E157" t="s">
        <v>877</v>
      </c>
      <c r="F157" t="s">
        <v>1084</v>
      </c>
      <c r="G157" t="s">
        <v>1085</v>
      </c>
      <c r="H157" t="s">
        <v>1085</v>
      </c>
      <c r="I157" t="s">
        <v>1086</v>
      </c>
      <c r="J157" t="s">
        <v>171</v>
      </c>
      <c r="K157" t="s">
        <v>1106</v>
      </c>
      <c r="M157" t="s">
        <v>1107</v>
      </c>
      <c r="N157" t="s">
        <v>1108</v>
      </c>
      <c r="O157">
        <v>540620</v>
      </c>
      <c r="P157">
        <v>184636</v>
      </c>
      <c r="Q157">
        <v>51.543109000000001</v>
      </c>
      <c r="R157">
        <v>2.6408576E-2</v>
      </c>
    </row>
    <row r="158" spans="1:18">
      <c r="A158" t="s">
        <v>420</v>
      </c>
      <c r="B158" t="s">
        <v>316</v>
      </c>
      <c r="C158" t="s">
        <v>317</v>
      </c>
      <c r="D158" t="s">
        <v>177</v>
      </c>
      <c r="E158" t="s">
        <v>178</v>
      </c>
      <c r="F158" t="s">
        <v>198</v>
      </c>
      <c r="G158" t="s">
        <v>199</v>
      </c>
      <c r="H158" t="s">
        <v>199</v>
      </c>
      <c r="I158" t="s">
        <v>1109</v>
      </c>
      <c r="J158" t="s">
        <v>171</v>
      </c>
      <c r="K158" t="s">
        <v>1110</v>
      </c>
      <c r="L158" t="s">
        <v>1111</v>
      </c>
      <c r="M158" t="s">
        <v>1112</v>
      </c>
      <c r="N158" t="s">
        <v>1113</v>
      </c>
      <c r="O158">
        <v>542899</v>
      </c>
      <c r="P158">
        <v>187429</v>
      </c>
      <c r="Q158">
        <v>51.567633999999998</v>
      </c>
      <c r="R158">
        <v>6.0384001E-2</v>
      </c>
    </row>
    <row r="159" spans="1:18">
      <c r="A159" t="s">
        <v>420</v>
      </c>
      <c r="B159" t="s">
        <v>318</v>
      </c>
      <c r="C159" t="s">
        <v>319</v>
      </c>
      <c r="D159" t="s">
        <v>177</v>
      </c>
      <c r="E159" t="s">
        <v>178</v>
      </c>
      <c r="F159" t="s">
        <v>198</v>
      </c>
      <c r="G159" t="s">
        <v>199</v>
      </c>
      <c r="H159" t="s">
        <v>199</v>
      </c>
      <c r="I159" t="s">
        <v>1109</v>
      </c>
      <c r="J159" t="s">
        <v>171</v>
      </c>
      <c r="K159" t="s">
        <v>1114</v>
      </c>
      <c r="L159" t="s">
        <v>1111</v>
      </c>
      <c r="M159" t="s">
        <v>1115</v>
      </c>
      <c r="N159" t="s">
        <v>1116</v>
      </c>
      <c r="O159">
        <v>543751</v>
      </c>
      <c r="P159">
        <v>187002</v>
      </c>
      <c r="Q159">
        <v>51.563580999999999</v>
      </c>
      <c r="R159">
        <v>7.2493724999999995E-2</v>
      </c>
    </row>
    <row r="160" spans="1:18">
      <c r="A160" t="s">
        <v>420</v>
      </c>
      <c r="B160" t="s">
        <v>320</v>
      </c>
      <c r="C160" t="s">
        <v>321</v>
      </c>
      <c r="D160" t="s">
        <v>177</v>
      </c>
      <c r="E160" t="s">
        <v>178</v>
      </c>
      <c r="F160" t="s">
        <v>198</v>
      </c>
      <c r="G160" t="s">
        <v>199</v>
      </c>
      <c r="H160" t="s">
        <v>199</v>
      </c>
      <c r="I160" t="s">
        <v>1109</v>
      </c>
      <c r="J160" t="s">
        <v>171</v>
      </c>
      <c r="K160" t="s">
        <v>1117</v>
      </c>
      <c r="L160" t="s">
        <v>1111</v>
      </c>
      <c r="M160" t="s">
        <v>1118</v>
      </c>
      <c r="N160" t="s">
        <v>1119</v>
      </c>
      <c r="O160">
        <v>543646</v>
      </c>
      <c r="P160">
        <v>186952</v>
      </c>
      <c r="Q160">
        <v>51.563158000000001</v>
      </c>
      <c r="R160">
        <v>7.0959545999999998E-2</v>
      </c>
    </row>
    <row r="161" spans="1:18">
      <c r="A161" t="s">
        <v>420</v>
      </c>
      <c r="B161" t="s">
        <v>322</v>
      </c>
      <c r="C161" t="s">
        <v>323</v>
      </c>
      <c r="D161" t="s">
        <v>177</v>
      </c>
      <c r="E161" t="s">
        <v>178</v>
      </c>
      <c r="F161" t="s">
        <v>198</v>
      </c>
      <c r="G161" t="s">
        <v>199</v>
      </c>
      <c r="H161" t="s">
        <v>199</v>
      </c>
      <c r="I161" t="s">
        <v>1109</v>
      </c>
      <c r="J161" t="s">
        <v>171</v>
      </c>
      <c r="K161" t="s">
        <v>1120</v>
      </c>
      <c r="L161" t="s">
        <v>1111</v>
      </c>
      <c r="M161" t="s">
        <v>1121</v>
      </c>
      <c r="N161" t="s">
        <v>1122</v>
      </c>
      <c r="O161">
        <v>543990</v>
      </c>
      <c r="P161">
        <v>186949</v>
      </c>
      <c r="Q161">
        <v>51.563043</v>
      </c>
      <c r="R161">
        <v>7.5917640999999994E-2</v>
      </c>
    </row>
    <row r="162" spans="1:18">
      <c r="A162" t="s">
        <v>420</v>
      </c>
      <c r="B162" t="s">
        <v>324</v>
      </c>
      <c r="C162" t="s">
        <v>325</v>
      </c>
      <c r="D162" t="s">
        <v>177</v>
      </c>
      <c r="E162" t="s">
        <v>178</v>
      </c>
      <c r="F162" t="s">
        <v>198</v>
      </c>
      <c r="G162" t="s">
        <v>199</v>
      </c>
      <c r="H162" t="s">
        <v>199</v>
      </c>
      <c r="I162" t="s">
        <v>1109</v>
      </c>
      <c r="J162" t="s">
        <v>171</v>
      </c>
      <c r="K162" t="s">
        <v>1123</v>
      </c>
      <c r="L162" t="s">
        <v>1111</v>
      </c>
      <c r="M162" t="s">
        <v>1124</v>
      </c>
      <c r="N162" t="s">
        <v>1125</v>
      </c>
      <c r="O162">
        <v>543201</v>
      </c>
      <c r="P162">
        <v>188032</v>
      </c>
      <c r="Q162">
        <v>51.572975</v>
      </c>
      <c r="R162">
        <v>6.4983819999999998E-2</v>
      </c>
    </row>
    <row r="163" spans="1:18">
      <c r="A163" t="s">
        <v>420</v>
      </c>
      <c r="B163" t="s">
        <v>326</v>
      </c>
      <c r="C163" t="s">
        <v>327</v>
      </c>
      <c r="D163" t="s">
        <v>177</v>
      </c>
      <c r="E163" t="s">
        <v>178</v>
      </c>
      <c r="F163" t="s">
        <v>198</v>
      </c>
      <c r="G163" t="s">
        <v>199</v>
      </c>
      <c r="H163" t="s">
        <v>199</v>
      </c>
      <c r="I163" t="s">
        <v>1109</v>
      </c>
      <c r="J163" t="s">
        <v>171</v>
      </c>
      <c r="K163" t="s">
        <v>1126</v>
      </c>
      <c r="L163" t="s">
        <v>1127</v>
      </c>
      <c r="M163" t="s">
        <v>1128</v>
      </c>
      <c r="N163" t="s">
        <v>1129</v>
      </c>
      <c r="O163">
        <v>543151</v>
      </c>
      <c r="P163">
        <v>188496</v>
      </c>
      <c r="Q163">
        <v>51.577157</v>
      </c>
      <c r="R163">
        <v>6.4451751000000002E-2</v>
      </c>
    </row>
    <row r="164" spans="1:18">
      <c r="A164" t="s">
        <v>420</v>
      </c>
      <c r="B164" t="s">
        <v>328</v>
      </c>
      <c r="C164" t="s">
        <v>329</v>
      </c>
      <c r="D164" t="s">
        <v>177</v>
      </c>
      <c r="E164" t="s">
        <v>178</v>
      </c>
      <c r="F164" t="s">
        <v>198</v>
      </c>
      <c r="G164" t="s">
        <v>199</v>
      </c>
      <c r="H164" t="s">
        <v>199</v>
      </c>
      <c r="I164" t="s">
        <v>1109</v>
      </c>
      <c r="J164" t="s">
        <v>171</v>
      </c>
      <c r="K164" t="s">
        <v>1130</v>
      </c>
      <c r="L164" t="s">
        <v>1127</v>
      </c>
      <c r="M164" t="s">
        <v>1131</v>
      </c>
      <c r="N164" t="s">
        <v>1132</v>
      </c>
      <c r="O164">
        <v>542406</v>
      </c>
      <c r="P164">
        <v>188530</v>
      </c>
      <c r="Q164">
        <v>51.577651000000003</v>
      </c>
      <c r="R164">
        <v>5.3721702000000003E-2</v>
      </c>
    </row>
    <row r="165" spans="1:18">
      <c r="A165" t="s">
        <v>420</v>
      </c>
      <c r="B165" t="s">
        <v>330</v>
      </c>
      <c r="C165" t="s">
        <v>331</v>
      </c>
      <c r="D165" t="s">
        <v>177</v>
      </c>
      <c r="E165" t="s">
        <v>178</v>
      </c>
      <c r="F165" t="s">
        <v>198</v>
      </c>
      <c r="G165" t="s">
        <v>199</v>
      </c>
      <c r="H165" t="s">
        <v>199</v>
      </c>
      <c r="I165" t="s">
        <v>1109</v>
      </c>
      <c r="J165" t="s">
        <v>221</v>
      </c>
      <c r="K165" t="s">
        <v>1133</v>
      </c>
      <c r="L165" t="s">
        <v>1111</v>
      </c>
      <c r="M165" t="s">
        <v>1134</v>
      </c>
      <c r="N165" t="s">
        <v>1135</v>
      </c>
      <c r="O165">
        <v>543305</v>
      </c>
      <c r="P165">
        <v>186498</v>
      </c>
      <c r="Q165">
        <v>51.559165</v>
      </c>
      <c r="R165">
        <v>6.5858546000000004E-2</v>
      </c>
    </row>
    <row r="166" spans="1:18">
      <c r="A166" t="s">
        <v>420</v>
      </c>
      <c r="B166" t="s">
        <v>332</v>
      </c>
      <c r="C166" t="s">
        <v>333</v>
      </c>
      <c r="D166" t="s">
        <v>177</v>
      </c>
      <c r="E166" t="s">
        <v>178</v>
      </c>
      <c r="F166" t="s">
        <v>201</v>
      </c>
      <c r="G166" t="s">
        <v>202</v>
      </c>
      <c r="H166" t="s">
        <v>202</v>
      </c>
      <c r="I166" t="s">
        <v>1136</v>
      </c>
      <c r="J166" t="s">
        <v>171</v>
      </c>
      <c r="K166" t="s">
        <v>1137</v>
      </c>
      <c r="L166" t="s">
        <v>1127</v>
      </c>
      <c r="M166" t="s">
        <v>1138</v>
      </c>
      <c r="N166" t="s">
        <v>1139</v>
      </c>
      <c r="O166">
        <v>543661</v>
      </c>
      <c r="P166">
        <v>188984</v>
      </c>
      <c r="Q166">
        <v>51.581412999999998</v>
      </c>
      <c r="R166">
        <v>7.2005967000000004E-2</v>
      </c>
    </row>
    <row r="167" spans="1:18">
      <c r="A167" t="s">
        <v>420</v>
      </c>
      <c r="B167" t="s">
        <v>334</v>
      </c>
      <c r="C167" t="s">
        <v>335</v>
      </c>
      <c r="D167" t="s">
        <v>177</v>
      </c>
      <c r="E167" t="s">
        <v>178</v>
      </c>
      <c r="F167" t="s">
        <v>201</v>
      </c>
      <c r="G167" t="s">
        <v>202</v>
      </c>
      <c r="H167" t="s">
        <v>202</v>
      </c>
      <c r="I167" t="s">
        <v>1136</v>
      </c>
      <c r="J167" t="s">
        <v>171</v>
      </c>
      <c r="K167" t="s">
        <v>1140</v>
      </c>
      <c r="L167" t="s">
        <v>1127</v>
      </c>
      <c r="M167" t="s">
        <v>1141</v>
      </c>
      <c r="N167" t="s">
        <v>1142</v>
      </c>
      <c r="O167">
        <v>542226</v>
      </c>
      <c r="P167">
        <v>188390</v>
      </c>
      <c r="Q167">
        <v>51.576439000000001</v>
      </c>
      <c r="R167">
        <v>5.1069203000000001E-2</v>
      </c>
    </row>
    <row r="168" spans="1:18">
      <c r="A168" t="s">
        <v>420</v>
      </c>
      <c r="B168" t="s">
        <v>336</v>
      </c>
      <c r="C168" t="s">
        <v>337</v>
      </c>
      <c r="D168" t="s">
        <v>177</v>
      </c>
      <c r="E168" t="s">
        <v>178</v>
      </c>
      <c r="F168" t="s">
        <v>201</v>
      </c>
      <c r="G168" t="s">
        <v>202</v>
      </c>
      <c r="H168" t="s">
        <v>202</v>
      </c>
      <c r="I168" t="s">
        <v>1136</v>
      </c>
      <c r="J168" t="s">
        <v>171</v>
      </c>
      <c r="K168" t="s">
        <v>1143</v>
      </c>
      <c r="L168" t="s">
        <v>1144</v>
      </c>
      <c r="M168" t="s">
        <v>1145</v>
      </c>
      <c r="N168" t="s">
        <v>1146</v>
      </c>
      <c r="O168">
        <v>543621</v>
      </c>
      <c r="P168">
        <v>190647</v>
      </c>
      <c r="Q168">
        <v>51.596366000000003</v>
      </c>
      <c r="R168">
        <v>7.2108948000000006E-2</v>
      </c>
    </row>
    <row r="169" spans="1:18">
      <c r="A169" t="s">
        <v>420</v>
      </c>
      <c r="B169" t="s">
        <v>338</v>
      </c>
      <c r="C169" t="s">
        <v>339</v>
      </c>
      <c r="D169" t="s">
        <v>177</v>
      </c>
      <c r="E169" t="s">
        <v>178</v>
      </c>
      <c r="F169" t="s">
        <v>201</v>
      </c>
      <c r="G169" t="s">
        <v>202</v>
      </c>
      <c r="H169" t="s">
        <v>202</v>
      </c>
      <c r="I169" t="s">
        <v>1136</v>
      </c>
      <c r="J169" t="s">
        <v>171</v>
      </c>
      <c r="K169" t="s">
        <v>1147</v>
      </c>
      <c r="L169" t="s">
        <v>1148</v>
      </c>
      <c r="M169" t="s">
        <v>1149</v>
      </c>
      <c r="N169" t="s">
        <v>1150</v>
      </c>
      <c r="O169">
        <v>542982</v>
      </c>
      <c r="P169">
        <v>190347</v>
      </c>
      <c r="Q169">
        <v>51.593831999999999</v>
      </c>
      <c r="R169">
        <v>6.2767795000000001E-2</v>
      </c>
    </row>
    <row r="170" spans="1:18">
      <c r="A170" t="s">
        <v>420</v>
      </c>
      <c r="B170" t="s">
        <v>340</v>
      </c>
      <c r="C170" t="s">
        <v>341</v>
      </c>
      <c r="D170" t="s">
        <v>177</v>
      </c>
      <c r="E170" t="s">
        <v>178</v>
      </c>
      <c r="F170" t="s">
        <v>201</v>
      </c>
      <c r="G170" t="s">
        <v>202</v>
      </c>
      <c r="H170" t="s">
        <v>202</v>
      </c>
      <c r="I170" t="s">
        <v>1136</v>
      </c>
      <c r="J170" t="s">
        <v>171</v>
      </c>
      <c r="K170" t="s">
        <v>1151</v>
      </c>
      <c r="L170" t="s">
        <v>202</v>
      </c>
      <c r="M170" t="s">
        <v>1152</v>
      </c>
      <c r="N170" t="s">
        <v>1153</v>
      </c>
      <c r="O170">
        <v>544453</v>
      </c>
      <c r="P170">
        <v>191094</v>
      </c>
      <c r="Q170">
        <v>51.600169999999999</v>
      </c>
      <c r="R170">
        <v>8.4296185999999995E-2</v>
      </c>
    </row>
    <row r="171" spans="1:18">
      <c r="A171" t="s">
        <v>420</v>
      </c>
      <c r="B171" t="s">
        <v>344</v>
      </c>
      <c r="C171" t="s">
        <v>345</v>
      </c>
      <c r="D171" t="s">
        <v>177</v>
      </c>
      <c r="E171" t="s">
        <v>178</v>
      </c>
      <c r="F171" t="s">
        <v>201</v>
      </c>
      <c r="G171" t="s">
        <v>202</v>
      </c>
      <c r="H171" t="s">
        <v>202</v>
      </c>
      <c r="I171" t="s">
        <v>1136</v>
      </c>
      <c r="J171" t="s">
        <v>171</v>
      </c>
      <c r="K171" t="s">
        <v>1154</v>
      </c>
      <c r="L171" t="s">
        <v>1155</v>
      </c>
      <c r="M171" t="s">
        <v>1156</v>
      </c>
      <c r="N171" t="s">
        <v>1157</v>
      </c>
      <c r="O171">
        <v>545822</v>
      </c>
      <c r="P171">
        <v>191978</v>
      </c>
      <c r="Q171">
        <v>51.607759999999999</v>
      </c>
      <c r="R171">
        <v>0.10441554</v>
      </c>
    </row>
    <row r="172" spans="1:18">
      <c r="A172" t="s">
        <v>420</v>
      </c>
      <c r="B172" t="s">
        <v>346</v>
      </c>
      <c r="C172" t="s">
        <v>347</v>
      </c>
      <c r="D172" t="s">
        <v>177</v>
      </c>
      <c r="E172" t="s">
        <v>178</v>
      </c>
      <c r="F172" t="s">
        <v>201</v>
      </c>
      <c r="G172" t="s">
        <v>202</v>
      </c>
      <c r="H172" t="s">
        <v>202</v>
      </c>
      <c r="I172" t="s">
        <v>1136</v>
      </c>
      <c r="J172" t="s">
        <v>171</v>
      </c>
      <c r="K172" t="s">
        <v>1154</v>
      </c>
      <c r="L172" t="s">
        <v>1155</v>
      </c>
      <c r="M172" t="s">
        <v>1156</v>
      </c>
      <c r="N172" t="s">
        <v>1157</v>
      </c>
      <c r="O172">
        <v>545822</v>
      </c>
      <c r="P172">
        <v>191978</v>
      </c>
      <c r="Q172">
        <v>51.607759999999999</v>
      </c>
      <c r="R172">
        <v>0.10441554</v>
      </c>
    </row>
    <row r="173" spans="1:18">
      <c r="A173" t="s">
        <v>420</v>
      </c>
      <c r="B173" t="s">
        <v>348</v>
      </c>
      <c r="C173" t="s">
        <v>349</v>
      </c>
      <c r="D173" t="s">
        <v>177</v>
      </c>
      <c r="E173" t="s">
        <v>178</v>
      </c>
      <c r="F173" t="s">
        <v>204</v>
      </c>
      <c r="G173" t="s">
        <v>205</v>
      </c>
      <c r="H173" t="s">
        <v>205</v>
      </c>
      <c r="I173" t="s">
        <v>1158</v>
      </c>
      <c r="J173" t="s">
        <v>171</v>
      </c>
      <c r="K173" t="s">
        <v>1159</v>
      </c>
      <c r="L173" t="s">
        <v>1160</v>
      </c>
      <c r="M173" t="s">
        <v>1161</v>
      </c>
      <c r="N173" t="s">
        <v>1162</v>
      </c>
      <c r="O173">
        <v>544820</v>
      </c>
      <c r="P173">
        <v>188524</v>
      </c>
      <c r="Q173">
        <v>51.576982999999998</v>
      </c>
      <c r="R173">
        <v>8.8531907000000007E-2</v>
      </c>
    </row>
    <row r="174" spans="1:18">
      <c r="A174" t="s">
        <v>420</v>
      </c>
      <c r="B174" t="s">
        <v>350</v>
      </c>
      <c r="C174" t="s">
        <v>351</v>
      </c>
      <c r="D174" t="s">
        <v>177</v>
      </c>
      <c r="E174" t="s">
        <v>178</v>
      </c>
      <c r="F174" t="s">
        <v>204</v>
      </c>
      <c r="G174" t="s">
        <v>205</v>
      </c>
      <c r="H174" t="s">
        <v>205</v>
      </c>
      <c r="I174" t="s">
        <v>1158</v>
      </c>
      <c r="J174" t="s">
        <v>171</v>
      </c>
      <c r="K174" t="s">
        <v>1163</v>
      </c>
      <c r="L174" t="s">
        <v>1164</v>
      </c>
      <c r="M174" t="s">
        <v>1165</v>
      </c>
      <c r="N174" t="s">
        <v>1166</v>
      </c>
      <c r="O174">
        <v>546331</v>
      </c>
      <c r="P174">
        <v>187526</v>
      </c>
      <c r="Q174">
        <v>51.567625999999997</v>
      </c>
      <c r="R174">
        <v>0.10990630999999999</v>
      </c>
    </row>
    <row r="175" spans="1:18">
      <c r="A175" t="s">
        <v>420</v>
      </c>
      <c r="B175" t="s">
        <v>352</v>
      </c>
      <c r="C175" t="s">
        <v>353</v>
      </c>
      <c r="D175" t="s">
        <v>177</v>
      </c>
      <c r="E175" t="s">
        <v>178</v>
      </c>
      <c r="F175" t="s">
        <v>204</v>
      </c>
      <c r="G175" t="s">
        <v>205</v>
      </c>
      <c r="H175" t="s">
        <v>205</v>
      </c>
      <c r="I175" t="s">
        <v>1158</v>
      </c>
      <c r="J175" t="s">
        <v>171</v>
      </c>
      <c r="K175" t="s">
        <v>1167</v>
      </c>
      <c r="L175" t="s">
        <v>205</v>
      </c>
      <c r="M175" t="s">
        <v>1168</v>
      </c>
      <c r="N175" t="s">
        <v>1169</v>
      </c>
      <c r="O175">
        <v>545438</v>
      </c>
      <c r="P175">
        <v>187037</v>
      </c>
      <c r="Q175">
        <v>51.563462999999999</v>
      </c>
      <c r="R175">
        <v>9.6829019000000002E-2</v>
      </c>
    </row>
    <row r="176" spans="1:18">
      <c r="A176" t="s">
        <v>420</v>
      </c>
      <c r="B176" t="s">
        <v>354</v>
      </c>
      <c r="C176" t="s">
        <v>355</v>
      </c>
      <c r="D176" t="s">
        <v>177</v>
      </c>
      <c r="E176" t="s">
        <v>178</v>
      </c>
      <c r="F176" t="s">
        <v>204</v>
      </c>
      <c r="G176" t="s">
        <v>205</v>
      </c>
      <c r="H176" t="s">
        <v>205</v>
      </c>
      <c r="I176" t="s">
        <v>1158</v>
      </c>
      <c r="J176" t="s">
        <v>171</v>
      </c>
      <c r="K176" t="s">
        <v>1170</v>
      </c>
      <c r="L176" t="s">
        <v>205</v>
      </c>
      <c r="M176" t="s">
        <v>1171</v>
      </c>
      <c r="N176" t="s">
        <v>1172</v>
      </c>
      <c r="O176">
        <v>545249</v>
      </c>
      <c r="P176">
        <v>187246</v>
      </c>
      <c r="Q176">
        <v>51.565389000000003</v>
      </c>
      <c r="R176">
        <v>9.4190582999999994E-2</v>
      </c>
    </row>
    <row r="177" spans="1:18">
      <c r="A177" t="s">
        <v>420</v>
      </c>
      <c r="B177" t="s">
        <v>356</v>
      </c>
      <c r="C177" t="s">
        <v>357</v>
      </c>
      <c r="D177" t="s">
        <v>177</v>
      </c>
      <c r="E177" t="s">
        <v>178</v>
      </c>
      <c r="F177" t="s">
        <v>204</v>
      </c>
      <c r="G177" t="s">
        <v>205</v>
      </c>
      <c r="H177" t="s">
        <v>205</v>
      </c>
      <c r="I177" t="s">
        <v>1158</v>
      </c>
      <c r="J177" t="s">
        <v>171</v>
      </c>
      <c r="K177" t="s">
        <v>1173</v>
      </c>
      <c r="L177" t="s">
        <v>1164</v>
      </c>
      <c r="M177" t="s">
        <v>1174</v>
      </c>
      <c r="N177" t="s">
        <v>1175</v>
      </c>
      <c r="O177">
        <v>546598</v>
      </c>
      <c r="P177">
        <v>187054</v>
      </c>
      <c r="Q177">
        <v>51.563316</v>
      </c>
      <c r="R177">
        <v>0.11355912999999999</v>
      </c>
    </row>
    <row r="178" spans="1:18">
      <c r="A178" t="s">
        <v>420</v>
      </c>
      <c r="B178" t="s">
        <v>358</v>
      </c>
      <c r="C178" t="s">
        <v>359</v>
      </c>
      <c r="D178" t="s">
        <v>177</v>
      </c>
      <c r="E178" t="s">
        <v>178</v>
      </c>
      <c r="F178" t="s">
        <v>204</v>
      </c>
      <c r="G178" t="s">
        <v>205</v>
      </c>
      <c r="H178" t="s">
        <v>205</v>
      </c>
      <c r="I178" t="s">
        <v>1158</v>
      </c>
      <c r="J178" t="s">
        <v>171</v>
      </c>
      <c r="K178" t="s">
        <v>1176</v>
      </c>
      <c r="L178" t="s">
        <v>1164</v>
      </c>
      <c r="M178" t="s">
        <v>1177</v>
      </c>
      <c r="N178" t="s">
        <v>1178</v>
      </c>
      <c r="O178">
        <v>546532</v>
      </c>
      <c r="P178">
        <v>187121</v>
      </c>
      <c r="Q178">
        <v>51.563935000000001</v>
      </c>
      <c r="R178">
        <v>0.11263556</v>
      </c>
    </row>
    <row r="179" spans="1:18">
      <c r="A179" t="s">
        <v>420</v>
      </c>
      <c r="B179" t="s">
        <v>360</v>
      </c>
      <c r="C179" t="s">
        <v>361</v>
      </c>
      <c r="D179" t="s">
        <v>177</v>
      </c>
      <c r="E179" t="s">
        <v>178</v>
      </c>
      <c r="F179" t="s">
        <v>204</v>
      </c>
      <c r="G179" t="s">
        <v>205</v>
      </c>
      <c r="H179" t="s">
        <v>205</v>
      </c>
      <c r="I179" t="s">
        <v>1158</v>
      </c>
      <c r="J179" t="s">
        <v>171</v>
      </c>
      <c r="K179" t="s">
        <v>1179</v>
      </c>
      <c r="L179" t="s">
        <v>753</v>
      </c>
      <c r="M179" t="s">
        <v>1180</v>
      </c>
      <c r="N179" t="s">
        <v>1181</v>
      </c>
      <c r="O179">
        <v>547352</v>
      </c>
      <c r="P179">
        <v>188216</v>
      </c>
      <c r="Q179">
        <v>51.573560000000001</v>
      </c>
      <c r="R179">
        <v>0.12491581</v>
      </c>
    </row>
    <row r="180" spans="1:18">
      <c r="A180" t="s">
        <v>420</v>
      </c>
      <c r="B180" t="s">
        <v>362</v>
      </c>
      <c r="C180" t="s">
        <v>1182</v>
      </c>
      <c r="D180" t="s">
        <v>177</v>
      </c>
      <c r="E180" t="s">
        <v>178</v>
      </c>
      <c r="F180" t="s">
        <v>204</v>
      </c>
      <c r="G180" t="s">
        <v>205</v>
      </c>
      <c r="H180" t="s">
        <v>205</v>
      </c>
      <c r="I180" t="s">
        <v>1158</v>
      </c>
      <c r="J180" t="s">
        <v>221</v>
      </c>
      <c r="K180" t="s">
        <v>1183</v>
      </c>
      <c r="L180" t="s">
        <v>753</v>
      </c>
      <c r="M180" t="s">
        <v>1184</v>
      </c>
      <c r="N180" t="s">
        <v>1185</v>
      </c>
      <c r="O180">
        <v>547178</v>
      </c>
      <c r="P180">
        <v>188535</v>
      </c>
      <c r="Q180">
        <v>51.576472000000003</v>
      </c>
      <c r="R180">
        <v>0.12254036</v>
      </c>
    </row>
    <row r="181" spans="1:18">
      <c r="A181" t="s">
        <v>420</v>
      </c>
      <c r="B181" t="s">
        <v>384</v>
      </c>
      <c r="C181" t="s">
        <v>385</v>
      </c>
      <c r="D181" t="s">
        <v>177</v>
      </c>
      <c r="E181" t="s">
        <v>178</v>
      </c>
      <c r="F181" t="s">
        <v>207</v>
      </c>
      <c r="G181" t="s">
        <v>208</v>
      </c>
      <c r="H181" t="s">
        <v>208</v>
      </c>
      <c r="I181" t="s">
        <v>1186</v>
      </c>
      <c r="J181" t="s">
        <v>221</v>
      </c>
      <c r="K181" t="s">
        <v>1187</v>
      </c>
      <c r="L181" t="s">
        <v>1188</v>
      </c>
      <c r="M181" t="s">
        <v>1189</v>
      </c>
      <c r="N181" t="s">
        <v>1190</v>
      </c>
      <c r="O181">
        <v>540897</v>
      </c>
      <c r="P181">
        <v>191927</v>
      </c>
      <c r="Q181">
        <v>51.608555000000003</v>
      </c>
      <c r="R181">
        <v>3.3322327999999998E-2</v>
      </c>
    </row>
    <row r="182" spans="1:18">
      <c r="A182" t="s">
        <v>420</v>
      </c>
      <c r="B182" t="s">
        <v>364</v>
      </c>
      <c r="C182" t="s">
        <v>365</v>
      </c>
      <c r="D182" t="s">
        <v>177</v>
      </c>
      <c r="E182" t="s">
        <v>178</v>
      </c>
      <c r="F182" t="s">
        <v>207</v>
      </c>
      <c r="G182" t="s">
        <v>208</v>
      </c>
      <c r="H182" t="s">
        <v>208</v>
      </c>
      <c r="I182" t="s">
        <v>1186</v>
      </c>
      <c r="J182" t="s">
        <v>171</v>
      </c>
      <c r="K182" t="s">
        <v>1191</v>
      </c>
      <c r="L182" t="s">
        <v>1192</v>
      </c>
      <c r="M182" t="s">
        <v>1193</v>
      </c>
      <c r="N182" t="s">
        <v>1194</v>
      </c>
      <c r="O182">
        <v>540453</v>
      </c>
      <c r="P182">
        <v>188526</v>
      </c>
      <c r="Q182">
        <v>51.578105000000001</v>
      </c>
      <c r="R182">
        <v>2.5554684000000001E-2</v>
      </c>
    </row>
    <row r="183" spans="1:18">
      <c r="A183" t="s">
        <v>420</v>
      </c>
      <c r="B183" t="s">
        <v>366</v>
      </c>
      <c r="C183" t="s">
        <v>367</v>
      </c>
      <c r="D183" t="s">
        <v>177</v>
      </c>
      <c r="E183" t="s">
        <v>178</v>
      </c>
      <c r="F183" t="s">
        <v>207</v>
      </c>
      <c r="G183" t="s">
        <v>208</v>
      </c>
      <c r="H183" t="s">
        <v>208</v>
      </c>
      <c r="I183" t="s">
        <v>1186</v>
      </c>
      <c r="J183" t="s">
        <v>171</v>
      </c>
      <c r="K183" t="s">
        <v>1195</v>
      </c>
      <c r="L183" t="s">
        <v>1192</v>
      </c>
      <c r="M183" t="s">
        <v>1196</v>
      </c>
      <c r="N183" t="s">
        <v>1197</v>
      </c>
      <c r="O183">
        <v>540289</v>
      </c>
      <c r="P183">
        <v>188521</v>
      </c>
      <c r="Q183">
        <v>51.578100999999997</v>
      </c>
      <c r="R183">
        <v>2.3187508999999999E-2</v>
      </c>
    </row>
    <row r="184" spans="1:18">
      <c r="A184" t="s">
        <v>420</v>
      </c>
      <c r="B184" t="s">
        <v>368</v>
      </c>
      <c r="C184" t="s">
        <v>369</v>
      </c>
      <c r="D184" t="s">
        <v>177</v>
      </c>
      <c r="E184" t="s">
        <v>178</v>
      </c>
      <c r="F184" t="s">
        <v>207</v>
      </c>
      <c r="G184" t="s">
        <v>208</v>
      </c>
      <c r="H184" t="s">
        <v>208</v>
      </c>
      <c r="I184" t="s">
        <v>1186</v>
      </c>
      <c r="J184" t="s">
        <v>171</v>
      </c>
      <c r="K184" t="s">
        <v>1198</v>
      </c>
      <c r="L184" t="s">
        <v>1199</v>
      </c>
      <c r="M184" t="s">
        <v>1200</v>
      </c>
      <c r="N184" t="s">
        <v>1201</v>
      </c>
      <c r="O184">
        <v>541394</v>
      </c>
      <c r="P184">
        <v>186612</v>
      </c>
      <c r="Q184">
        <v>51.560670999999999</v>
      </c>
      <c r="R184">
        <v>3.8356031999999998E-2</v>
      </c>
    </row>
    <row r="185" spans="1:18">
      <c r="A185" t="s">
        <v>420</v>
      </c>
      <c r="B185" t="s">
        <v>370</v>
      </c>
      <c r="C185" t="s">
        <v>371</v>
      </c>
      <c r="D185" t="s">
        <v>177</v>
      </c>
      <c r="E185" t="s">
        <v>178</v>
      </c>
      <c r="F185" t="s">
        <v>207</v>
      </c>
      <c r="G185" t="s">
        <v>208</v>
      </c>
      <c r="H185" t="s">
        <v>208</v>
      </c>
      <c r="I185" t="s">
        <v>1186</v>
      </c>
      <c r="J185" t="s">
        <v>171</v>
      </c>
      <c r="K185" t="s">
        <v>1202</v>
      </c>
      <c r="L185" t="s">
        <v>1203</v>
      </c>
      <c r="M185" t="s">
        <v>1204</v>
      </c>
      <c r="N185" t="s">
        <v>1205</v>
      </c>
      <c r="O185">
        <v>540404</v>
      </c>
      <c r="P185">
        <v>190279</v>
      </c>
      <c r="Q185">
        <v>51.593868999999998</v>
      </c>
      <c r="R185">
        <v>2.554851E-2</v>
      </c>
    </row>
    <row r="186" spans="1:18">
      <c r="A186" t="s">
        <v>420</v>
      </c>
      <c r="B186" t="s">
        <v>372</v>
      </c>
      <c r="C186" t="s">
        <v>373</v>
      </c>
      <c r="D186" t="s">
        <v>177</v>
      </c>
      <c r="E186" t="s">
        <v>178</v>
      </c>
      <c r="F186" t="s">
        <v>207</v>
      </c>
      <c r="G186" t="s">
        <v>208</v>
      </c>
      <c r="H186" t="s">
        <v>208</v>
      </c>
      <c r="I186" t="s">
        <v>1186</v>
      </c>
      <c r="J186" t="s">
        <v>171</v>
      </c>
      <c r="K186" t="s">
        <v>1206</v>
      </c>
      <c r="L186" t="s">
        <v>1203</v>
      </c>
      <c r="M186" t="s">
        <v>1204</v>
      </c>
      <c r="N186" t="s">
        <v>1205</v>
      </c>
      <c r="O186">
        <v>540404</v>
      </c>
      <c r="P186">
        <v>190279</v>
      </c>
      <c r="Q186">
        <v>51.593868999999998</v>
      </c>
      <c r="R186">
        <v>2.554851E-2</v>
      </c>
    </row>
    <row r="187" spans="1:18">
      <c r="A187" t="s">
        <v>420</v>
      </c>
      <c r="B187" t="s">
        <v>374</v>
      </c>
      <c r="C187" t="s">
        <v>375</v>
      </c>
      <c r="D187" t="s">
        <v>177</v>
      </c>
      <c r="E187" t="s">
        <v>178</v>
      </c>
      <c r="F187" t="s">
        <v>207</v>
      </c>
      <c r="G187" t="s">
        <v>208</v>
      </c>
      <c r="H187" t="s">
        <v>208</v>
      </c>
      <c r="I187" t="s">
        <v>1186</v>
      </c>
      <c r="J187" t="s">
        <v>171</v>
      </c>
      <c r="K187" t="s">
        <v>1207</v>
      </c>
      <c r="L187" t="s">
        <v>1203</v>
      </c>
      <c r="M187" t="s">
        <v>1208</v>
      </c>
      <c r="N187" t="s">
        <v>1209</v>
      </c>
      <c r="O187">
        <v>540310</v>
      </c>
      <c r="P187">
        <v>190124</v>
      </c>
      <c r="Q187">
        <v>51.592500000000001</v>
      </c>
      <c r="R187">
        <v>2.4130467999999999E-2</v>
      </c>
    </row>
    <row r="188" spans="1:18">
      <c r="A188" t="s">
        <v>420</v>
      </c>
      <c r="B188" t="s">
        <v>376</v>
      </c>
      <c r="C188" t="s">
        <v>377</v>
      </c>
      <c r="D188" t="s">
        <v>177</v>
      </c>
      <c r="E188" t="s">
        <v>178</v>
      </c>
      <c r="F188" t="s">
        <v>207</v>
      </c>
      <c r="G188" t="s">
        <v>208</v>
      </c>
      <c r="H188" t="s">
        <v>208</v>
      </c>
      <c r="I188" t="s">
        <v>1186</v>
      </c>
      <c r="J188" t="s">
        <v>171</v>
      </c>
      <c r="K188" t="s">
        <v>1210</v>
      </c>
      <c r="L188" t="s">
        <v>1203</v>
      </c>
      <c r="M188" t="s">
        <v>1211</v>
      </c>
      <c r="N188" t="s">
        <v>1212</v>
      </c>
      <c r="O188">
        <v>540129</v>
      </c>
      <c r="P188">
        <v>190669</v>
      </c>
      <c r="Q188">
        <v>51.597442000000001</v>
      </c>
      <c r="R188">
        <v>2.1736756999999999E-2</v>
      </c>
    </row>
    <row r="189" spans="1:18">
      <c r="A189" t="s">
        <v>420</v>
      </c>
      <c r="B189" t="s">
        <v>378</v>
      </c>
      <c r="C189" t="s">
        <v>379</v>
      </c>
      <c r="D189" t="s">
        <v>177</v>
      </c>
      <c r="E189" t="s">
        <v>178</v>
      </c>
      <c r="F189" t="s">
        <v>207</v>
      </c>
      <c r="G189" t="s">
        <v>208</v>
      </c>
      <c r="H189" t="s">
        <v>208</v>
      </c>
      <c r="I189" t="s">
        <v>1186</v>
      </c>
      <c r="J189" t="s">
        <v>171</v>
      </c>
      <c r="K189" t="s">
        <v>1213</v>
      </c>
      <c r="L189" t="s">
        <v>1111</v>
      </c>
      <c r="M189" t="s">
        <v>1214</v>
      </c>
      <c r="N189" t="s">
        <v>1215</v>
      </c>
      <c r="O189">
        <v>542206</v>
      </c>
      <c r="P189">
        <v>190038</v>
      </c>
      <c r="Q189">
        <v>51.591251999999997</v>
      </c>
      <c r="R189">
        <v>5.1447693000000003E-2</v>
      </c>
    </row>
    <row r="190" spans="1:18">
      <c r="A190" t="s">
        <v>420</v>
      </c>
      <c r="B190" t="s">
        <v>380</v>
      </c>
      <c r="C190" t="s">
        <v>381</v>
      </c>
      <c r="D190" t="s">
        <v>177</v>
      </c>
      <c r="E190" t="s">
        <v>178</v>
      </c>
      <c r="F190" t="s">
        <v>207</v>
      </c>
      <c r="G190" t="s">
        <v>208</v>
      </c>
      <c r="H190" t="s">
        <v>208</v>
      </c>
      <c r="I190" t="s">
        <v>1186</v>
      </c>
      <c r="J190" t="s">
        <v>171</v>
      </c>
      <c r="K190" t="s">
        <v>1216</v>
      </c>
      <c r="L190" t="s">
        <v>1188</v>
      </c>
      <c r="M190" t="s">
        <v>1217</v>
      </c>
      <c r="N190" t="s">
        <v>1218</v>
      </c>
      <c r="O190">
        <v>539982</v>
      </c>
      <c r="P190">
        <v>191888</v>
      </c>
      <c r="Q190">
        <v>51.608432000000001</v>
      </c>
      <c r="R190">
        <v>2.0101964E-2</v>
      </c>
    </row>
    <row r="191" spans="1:18">
      <c r="A191" t="s">
        <v>420</v>
      </c>
      <c r="B191" t="s">
        <v>382</v>
      </c>
      <c r="C191" t="s">
        <v>383</v>
      </c>
      <c r="D191" t="s">
        <v>177</v>
      </c>
      <c r="E191" t="s">
        <v>178</v>
      </c>
      <c r="F191" t="s">
        <v>207</v>
      </c>
      <c r="G191" t="s">
        <v>208</v>
      </c>
      <c r="H191" t="s">
        <v>208</v>
      </c>
      <c r="I191" t="s">
        <v>1186</v>
      </c>
      <c r="J191" t="s">
        <v>171</v>
      </c>
      <c r="K191" t="s">
        <v>1210</v>
      </c>
      <c r="L191" t="s">
        <v>1203</v>
      </c>
      <c r="M191" t="s">
        <v>1211</v>
      </c>
      <c r="N191" t="s">
        <v>1212</v>
      </c>
      <c r="O191">
        <v>540129</v>
      </c>
      <c r="P191">
        <v>190669</v>
      </c>
      <c r="Q191">
        <v>51.597442000000001</v>
      </c>
      <c r="R191">
        <v>2.1736756999999999E-2</v>
      </c>
    </row>
    <row r="192" spans="1:18">
      <c r="A192" t="s">
        <v>420</v>
      </c>
      <c r="B192" t="s">
        <v>386</v>
      </c>
      <c r="C192" t="s">
        <v>387</v>
      </c>
      <c r="D192" t="s">
        <v>177</v>
      </c>
      <c r="E192" t="s">
        <v>178</v>
      </c>
      <c r="F192" t="s">
        <v>210</v>
      </c>
      <c r="G192" t="s">
        <v>211</v>
      </c>
      <c r="H192" t="s">
        <v>211</v>
      </c>
      <c r="I192" t="s">
        <v>1219</v>
      </c>
      <c r="J192" t="s">
        <v>171</v>
      </c>
      <c r="K192" t="s">
        <v>1220</v>
      </c>
      <c r="L192" t="s">
        <v>1111</v>
      </c>
      <c r="M192" t="s">
        <v>1221</v>
      </c>
      <c r="N192" t="s">
        <v>1222</v>
      </c>
      <c r="O192">
        <v>543897</v>
      </c>
      <c r="P192">
        <v>186254</v>
      </c>
      <c r="Q192">
        <v>51.556821999999997</v>
      </c>
      <c r="R192">
        <v>7.4292691999999994E-2</v>
      </c>
    </row>
    <row r="193" spans="1:18">
      <c r="A193" t="s">
        <v>420</v>
      </c>
      <c r="B193" t="s">
        <v>388</v>
      </c>
      <c r="C193" t="s">
        <v>389</v>
      </c>
      <c r="D193" t="s">
        <v>177</v>
      </c>
      <c r="E193" t="s">
        <v>178</v>
      </c>
      <c r="F193" t="s">
        <v>210</v>
      </c>
      <c r="G193" t="s">
        <v>211</v>
      </c>
      <c r="H193" t="s">
        <v>211</v>
      </c>
      <c r="I193" t="s">
        <v>1219</v>
      </c>
      <c r="J193" t="s">
        <v>171</v>
      </c>
      <c r="K193" t="s">
        <v>1223</v>
      </c>
      <c r="L193" t="s">
        <v>1111</v>
      </c>
      <c r="M193" t="s">
        <v>1224</v>
      </c>
      <c r="N193" t="s">
        <v>1225</v>
      </c>
      <c r="O193">
        <v>544106</v>
      </c>
      <c r="P193">
        <v>185110</v>
      </c>
      <c r="Q193">
        <v>51.546489000000001</v>
      </c>
      <c r="R193">
        <v>7.6837077000000004E-2</v>
      </c>
    </row>
    <row r="194" spans="1:18">
      <c r="A194" t="s">
        <v>420</v>
      </c>
      <c r="B194" t="s">
        <v>390</v>
      </c>
      <c r="C194" t="s">
        <v>391</v>
      </c>
      <c r="D194" t="s">
        <v>177</v>
      </c>
      <c r="E194" t="s">
        <v>178</v>
      </c>
      <c r="F194" t="s">
        <v>210</v>
      </c>
      <c r="G194" t="s">
        <v>211</v>
      </c>
      <c r="H194" t="s">
        <v>211</v>
      </c>
      <c r="I194" t="s">
        <v>1219</v>
      </c>
      <c r="J194" t="s">
        <v>171</v>
      </c>
      <c r="K194" t="s">
        <v>1226</v>
      </c>
      <c r="L194" t="s">
        <v>1111</v>
      </c>
      <c r="M194" t="s">
        <v>1227</v>
      </c>
      <c r="N194" t="s">
        <v>1228</v>
      </c>
      <c r="O194">
        <v>543991</v>
      </c>
      <c r="P194">
        <v>185477</v>
      </c>
      <c r="Q194">
        <v>51.549816</v>
      </c>
      <c r="R194">
        <v>7.5329842999999994E-2</v>
      </c>
    </row>
    <row r="195" spans="1:18">
      <c r="A195" t="s">
        <v>420</v>
      </c>
      <c r="B195" t="s">
        <v>392</v>
      </c>
      <c r="C195" t="s">
        <v>393</v>
      </c>
      <c r="D195" t="s">
        <v>177</v>
      </c>
      <c r="E195" t="s">
        <v>178</v>
      </c>
      <c r="F195" t="s">
        <v>210</v>
      </c>
      <c r="G195" t="s">
        <v>211</v>
      </c>
      <c r="H195" t="s">
        <v>211</v>
      </c>
      <c r="I195" t="s">
        <v>1219</v>
      </c>
      <c r="J195" t="s">
        <v>221</v>
      </c>
      <c r="K195" t="s">
        <v>1223</v>
      </c>
      <c r="L195" t="s">
        <v>1111</v>
      </c>
      <c r="M195" t="s">
        <v>1224</v>
      </c>
      <c r="N195" t="s">
        <v>1225</v>
      </c>
      <c r="O195">
        <v>544106</v>
      </c>
      <c r="P195">
        <v>185110</v>
      </c>
      <c r="Q195">
        <v>51.546489000000001</v>
      </c>
      <c r="R195">
        <v>7.6837077000000004E-2</v>
      </c>
    </row>
    <row r="196" spans="1:18">
      <c r="A196" t="s">
        <v>420</v>
      </c>
      <c r="B196" t="s">
        <v>394</v>
      </c>
      <c r="C196" t="s">
        <v>395</v>
      </c>
      <c r="D196" t="s">
        <v>177</v>
      </c>
      <c r="E196" t="s">
        <v>178</v>
      </c>
      <c r="F196" t="s">
        <v>210</v>
      </c>
      <c r="G196" t="s">
        <v>211</v>
      </c>
      <c r="H196" t="s">
        <v>211</v>
      </c>
      <c r="I196" t="s">
        <v>1219</v>
      </c>
      <c r="J196" t="s">
        <v>221</v>
      </c>
      <c r="K196" t="s">
        <v>1229</v>
      </c>
      <c r="L196" t="s">
        <v>205</v>
      </c>
      <c r="M196" t="s">
        <v>1230</v>
      </c>
      <c r="N196" t="s">
        <v>1231</v>
      </c>
      <c r="O196">
        <v>545422</v>
      </c>
      <c r="P196">
        <v>186734</v>
      </c>
      <c r="Q196">
        <v>51.560744</v>
      </c>
      <c r="R196">
        <v>9.6473119999999996E-2</v>
      </c>
    </row>
    <row r="197" spans="1:18">
      <c r="A197" t="s">
        <v>420</v>
      </c>
      <c r="B197" t="s">
        <v>342</v>
      </c>
      <c r="C197" t="s">
        <v>343</v>
      </c>
      <c r="D197" t="s">
        <v>177</v>
      </c>
      <c r="E197" t="s">
        <v>178</v>
      </c>
      <c r="F197" t="s">
        <v>213</v>
      </c>
      <c r="G197" t="s">
        <v>214</v>
      </c>
      <c r="H197" t="s">
        <v>1232</v>
      </c>
      <c r="I197" t="s">
        <v>1233</v>
      </c>
      <c r="J197" t="s">
        <v>171</v>
      </c>
      <c r="K197" t="s">
        <v>1234</v>
      </c>
      <c r="L197" t="s">
        <v>1235</v>
      </c>
      <c r="M197" t="s">
        <v>1236</v>
      </c>
      <c r="N197" t="s">
        <v>1237</v>
      </c>
      <c r="O197">
        <v>544572</v>
      </c>
      <c r="P197">
        <v>191321</v>
      </c>
      <c r="Q197">
        <v>51.602179</v>
      </c>
      <c r="R197">
        <v>8.6106632000000002E-2</v>
      </c>
    </row>
    <row r="198" spans="1:18">
      <c r="A198" t="s">
        <v>420</v>
      </c>
      <c r="B198" t="s">
        <v>396</v>
      </c>
      <c r="C198" t="s">
        <v>397</v>
      </c>
      <c r="D198" t="s">
        <v>177</v>
      </c>
      <c r="E198" t="s">
        <v>178</v>
      </c>
      <c r="F198" t="s">
        <v>213</v>
      </c>
      <c r="G198" t="s">
        <v>214</v>
      </c>
      <c r="H198" t="s">
        <v>1232</v>
      </c>
      <c r="I198" t="s">
        <v>1233</v>
      </c>
      <c r="J198" t="s">
        <v>171</v>
      </c>
      <c r="K198" t="s">
        <v>1238</v>
      </c>
      <c r="L198" t="s">
        <v>202</v>
      </c>
      <c r="M198" t="s">
        <v>1239</v>
      </c>
      <c r="N198" t="s">
        <v>1240</v>
      </c>
      <c r="O198">
        <v>544435</v>
      </c>
      <c r="P198">
        <v>190476</v>
      </c>
      <c r="Q198">
        <v>51.594620999999997</v>
      </c>
      <c r="R198">
        <v>8.3782263999999995E-2</v>
      </c>
    </row>
    <row r="199" spans="1:18">
      <c r="A199" t="s">
        <v>420</v>
      </c>
      <c r="B199" t="s">
        <v>398</v>
      </c>
      <c r="C199" t="s">
        <v>399</v>
      </c>
      <c r="D199" t="s">
        <v>177</v>
      </c>
      <c r="E199" t="s">
        <v>178</v>
      </c>
      <c r="F199" t="s">
        <v>213</v>
      </c>
      <c r="G199" t="s">
        <v>214</v>
      </c>
      <c r="H199" t="s">
        <v>1232</v>
      </c>
      <c r="I199" t="s">
        <v>1233</v>
      </c>
      <c r="J199" t="s">
        <v>171</v>
      </c>
      <c r="K199" t="s">
        <v>1241</v>
      </c>
      <c r="L199" t="s">
        <v>1160</v>
      </c>
      <c r="M199" t="s">
        <v>1242</v>
      </c>
      <c r="N199" t="s">
        <v>1243</v>
      </c>
      <c r="O199">
        <v>544654</v>
      </c>
      <c r="P199">
        <v>188447</v>
      </c>
      <c r="Q199">
        <v>51.576334000000003</v>
      </c>
      <c r="R199">
        <v>8.6106352999999997E-2</v>
      </c>
    </row>
    <row r="200" spans="1:18">
      <c r="A200" t="s">
        <v>420</v>
      </c>
      <c r="B200" t="s">
        <v>1244</v>
      </c>
      <c r="C200" t="s">
        <v>1245</v>
      </c>
      <c r="D200" t="s">
        <v>1246</v>
      </c>
      <c r="E200" t="s">
        <v>1247</v>
      </c>
      <c r="F200" t="s">
        <v>1248</v>
      </c>
      <c r="G200" t="s">
        <v>1249</v>
      </c>
      <c r="H200" t="s">
        <v>1250</v>
      </c>
      <c r="I200" t="s">
        <v>1251</v>
      </c>
      <c r="J200" t="s">
        <v>171</v>
      </c>
      <c r="K200" t="s">
        <v>1252</v>
      </c>
      <c r="M200" t="s">
        <v>1253</v>
      </c>
      <c r="N200" t="s">
        <v>1254</v>
      </c>
      <c r="O200">
        <v>534381</v>
      </c>
      <c r="P200">
        <v>182665</v>
      </c>
      <c r="Q200">
        <v>51.526916</v>
      </c>
      <c r="R200">
        <v>-6.4255604999999993E-2</v>
      </c>
    </row>
    <row r="201" spans="1:18">
      <c r="A201" t="s">
        <v>420</v>
      </c>
      <c r="B201" t="s">
        <v>1255</v>
      </c>
      <c r="C201" t="s">
        <v>1256</v>
      </c>
      <c r="D201" t="s">
        <v>1246</v>
      </c>
      <c r="E201" t="s">
        <v>1247</v>
      </c>
      <c r="F201" t="s">
        <v>1248</v>
      </c>
      <c r="G201" t="s">
        <v>1249</v>
      </c>
      <c r="H201" t="s">
        <v>1250</v>
      </c>
      <c r="I201" t="s">
        <v>1251</v>
      </c>
      <c r="J201" t="s">
        <v>171</v>
      </c>
      <c r="K201" t="s">
        <v>1257</v>
      </c>
      <c r="M201" t="s">
        <v>1258</v>
      </c>
      <c r="N201" t="s">
        <v>1259</v>
      </c>
      <c r="O201">
        <v>534907</v>
      </c>
      <c r="P201">
        <v>183175</v>
      </c>
      <c r="Q201">
        <v>51.531373000000002</v>
      </c>
      <c r="R201">
        <v>-5.6482689000000003E-2</v>
      </c>
    </row>
    <row r="202" spans="1:18">
      <c r="A202" t="s">
        <v>420</v>
      </c>
      <c r="B202" t="s">
        <v>1260</v>
      </c>
      <c r="C202" t="s">
        <v>1261</v>
      </c>
      <c r="D202" t="s">
        <v>1246</v>
      </c>
      <c r="E202" t="s">
        <v>1247</v>
      </c>
      <c r="F202" t="s">
        <v>1248</v>
      </c>
      <c r="G202" t="s">
        <v>1249</v>
      </c>
      <c r="H202" t="s">
        <v>1250</v>
      </c>
      <c r="I202" t="s">
        <v>1251</v>
      </c>
      <c r="J202" t="s">
        <v>171</v>
      </c>
      <c r="K202" t="s">
        <v>1262</v>
      </c>
      <c r="M202" t="s">
        <v>1263</v>
      </c>
      <c r="N202" t="s">
        <v>1264</v>
      </c>
      <c r="O202">
        <v>535420</v>
      </c>
      <c r="P202">
        <v>182859</v>
      </c>
      <c r="Q202">
        <v>51.528410999999998</v>
      </c>
      <c r="R202">
        <v>-4.9212931000000001E-2</v>
      </c>
    </row>
    <row r="203" spans="1:18">
      <c r="A203" t="s">
        <v>420</v>
      </c>
      <c r="B203" t="s">
        <v>1265</v>
      </c>
      <c r="C203" t="s">
        <v>1266</v>
      </c>
      <c r="D203" t="s">
        <v>1246</v>
      </c>
      <c r="E203" t="s">
        <v>1247</v>
      </c>
      <c r="F203" t="s">
        <v>1248</v>
      </c>
      <c r="G203" t="s">
        <v>1249</v>
      </c>
      <c r="H203" t="s">
        <v>1250</v>
      </c>
      <c r="I203" t="s">
        <v>1251</v>
      </c>
      <c r="J203" t="s">
        <v>171</v>
      </c>
      <c r="K203" t="s">
        <v>1267</v>
      </c>
      <c r="M203" t="s">
        <v>1268</v>
      </c>
      <c r="N203" t="s">
        <v>1269</v>
      </c>
      <c r="O203">
        <v>533683</v>
      </c>
      <c r="P203">
        <v>182924</v>
      </c>
      <c r="Q203">
        <v>51.529409000000001</v>
      </c>
      <c r="R203">
        <v>-7.4213118999999994E-2</v>
      </c>
    </row>
    <row r="204" spans="1:18">
      <c r="A204" t="s">
        <v>420</v>
      </c>
      <c r="B204" t="s">
        <v>1270</v>
      </c>
      <c r="C204" t="s">
        <v>1271</v>
      </c>
      <c r="D204" t="s">
        <v>1246</v>
      </c>
      <c r="E204" t="s">
        <v>1247</v>
      </c>
      <c r="F204" t="s">
        <v>1272</v>
      </c>
      <c r="G204" t="s">
        <v>1273</v>
      </c>
      <c r="H204" t="s">
        <v>1274</v>
      </c>
      <c r="I204" t="s">
        <v>1275</v>
      </c>
      <c r="J204" t="s">
        <v>171</v>
      </c>
      <c r="K204" t="s">
        <v>1276</v>
      </c>
      <c r="M204" t="s">
        <v>1277</v>
      </c>
      <c r="N204" t="s">
        <v>1278</v>
      </c>
      <c r="O204">
        <v>534066</v>
      </c>
      <c r="P204">
        <v>181571</v>
      </c>
      <c r="Q204">
        <v>51.517158999999999</v>
      </c>
      <c r="R204">
        <v>-6.9209514E-2</v>
      </c>
    </row>
    <row r="205" spans="1:18">
      <c r="A205" t="s">
        <v>420</v>
      </c>
      <c r="B205" t="s">
        <v>1279</v>
      </c>
      <c r="C205" t="s">
        <v>1280</v>
      </c>
      <c r="D205" t="s">
        <v>1246</v>
      </c>
      <c r="E205" t="s">
        <v>1247</v>
      </c>
      <c r="F205" t="s">
        <v>1272</v>
      </c>
      <c r="G205" t="s">
        <v>1273</v>
      </c>
      <c r="H205" t="s">
        <v>1274</v>
      </c>
      <c r="I205" t="s">
        <v>1275</v>
      </c>
      <c r="J205" t="s">
        <v>171</v>
      </c>
      <c r="K205" t="s">
        <v>1281</v>
      </c>
      <c r="M205" t="s">
        <v>1282</v>
      </c>
      <c r="N205" t="s">
        <v>1283</v>
      </c>
      <c r="O205">
        <v>534306</v>
      </c>
      <c r="P205">
        <v>182311</v>
      </c>
      <c r="Q205">
        <v>51.523752000000002</v>
      </c>
      <c r="R205">
        <v>-6.5470924E-2</v>
      </c>
    </row>
    <row r="206" spans="1:18">
      <c r="A206" t="s">
        <v>420</v>
      </c>
      <c r="B206" t="s">
        <v>1284</v>
      </c>
      <c r="C206" t="s">
        <v>1285</v>
      </c>
      <c r="D206" t="s">
        <v>1246</v>
      </c>
      <c r="E206" t="s">
        <v>1247</v>
      </c>
      <c r="F206" t="s">
        <v>1272</v>
      </c>
      <c r="G206" t="s">
        <v>1273</v>
      </c>
      <c r="H206" t="s">
        <v>1274</v>
      </c>
      <c r="I206" t="s">
        <v>1275</v>
      </c>
      <c r="J206" t="s">
        <v>171</v>
      </c>
      <c r="K206" t="s">
        <v>1286</v>
      </c>
      <c r="M206" t="s">
        <v>1287</v>
      </c>
      <c r="N206" t="s">
        <v>1288</v>
      </c>
      <c r="O206">
        <v>533910</v>
      </c>
      <c r="P206">
        <v>181676</v>
      </c>
      <c r="Q206">
        <v>51.518140000000002</v>
      </c>
      <c r="R206">
        <v>-7.1416585000000005E-2</v>
      </c>
    </row>
    <row r="207" spans="1:18">
      <c r="A207" t="s">
        <v>420</v>
      </c>
      <c r="B207" t="s">
        <v>1289</v>
      </c>
      <c r="C207" t="s">
        <v>1290</v>
      </c>
      <c r="D207" t="s">
        <v>1246</v>
      </c>
      <c r="E207" t="s">
        <v>1247</v>
      </c>
      <c r="F207" t="s">
        <v>1272</v>
      </c>
      <c r="G207" t="s">
        <v>1273</v>
      </c>
      <c r="H207" t="s">
        <v>1274</v>
      </c>
      <c r="I207" t="s">
        <v>1275</v>
      </c>
      <c r="J207" t="s">
        <v>171</v>
      </c>
      <c r="K207" t="s">
        <v>1291</v>
      </c>
      <c r="M207" t="s">
        <v>1292</v>
      </c>
      <c r="N207" t="s">
        <v>1293</v>
      </c>
      <c r="O207">
        <v>534859</v>
      </c>
      <c r="P207">
        <v>181910</v>
      </c>
      <c r="Q207">
        <v>51.520017000000003</v>
      </c>
      <c r="R207">
        <v>-5.7658092000000001E-2</v>
      </c>
    </row>
    <row r="208" spans="1:18">
      <c r="A208" t="s">
        <v>420</v>
      </c>
      <c r="B208" t="s">
        <v>1294</v>
      </c>
      <c r="C208" t="s">
        <v>1295</v>
      </c>
      <c r="D208" t="s">
        <v>1246</v>
      </c>
      <c r="E208" t="s">
        <v>1247</v>
      </c>
      <c r="F208" t="s">
        <v>1296</v>
      </c>
      <c r="G208" t="s">
        <v>1297</v>
      </c>
      <c r="H208" t="s">
        <v>1297</v>
      </c>
      <c r="I208" t="s">
        <v>1298</v>
      </c>
      <c r="J208" t="s">
        <v>171</v>
      </c>
      <c r="K208" t="s">
        <v>1299</v>
      </c>
      <c r="M208" t="s">
        <v>1300</v>
      </c>
      <c r="N208" t="s">
        <v>1301</v>
      </c>
      <c r="O208">
        <v>535898</v>
      </c>
      <c r="P208">
        <v>181752</v>
      </c>
      <c r="Q208">
        <v>51.518349000000001</v>
      </c>
      <c r="R208">
        <v>-4.2753129000000001E-2</v>
      </c>
    </row>
    <row r="209" spans="1:18">
      <c r="A209" t="s">
        <v>420</v>
      </c>
      <c r="B209" t="s">
        <v>1302</v>
      </c>
      <c r="C209" t="s">
        <v>1303</v>
      </c>
      <c r="D209" t="s">
        <v>1246</v>
      </c>
      <c r="E209" t="s">
        <v>1247</v>
      </c>
      <c r="F209" t="s">
        <v>1296</v>
      </c>
      <c r="G209" t="s">
        <v>1297</v>
      </c>
      <c r="H209" t="s">
        <v>1297</v>
      </c>
      <c r="I209" t="s">
        <v>1298</v>
      </c>
      <c r="J209" t="s">
        <v>171</v>
      </c>
      <c r="K209" t="s">
        <v>1304</v>
      </c>
      <c r="M209" t="s">
        <v>1305</v>
      </c>
      <c r="N209" t="s">
        <v>1306</v>
      </c>
      <c r="O209">
        <v>534537</v>
      </c>
      <c r="P209">
        <v>181246</v>
      </c>
      <c r="Q209">
        <v>51.514127000000002</v>
      </c>
      <c r="R209">
        <v>-6.2549480000000005E-2</v>
      </c>
    </row>
    <row r="210" spans="1:18">
      <c r="A210" t="s">
        <v>420</v>
      </c>
      <c r="B210" t="s">
        <v>1307</v>
      </c>
      <c r="C210" t="s">
        <v>1308</v>
      </c>
      <c r="D210" t="s">
        <v>1246</v>
      </c>
      <c r="E210" t="s">
        <v>1247</v>
      </c>
      <c r="F210" t="s">
        <v>1296</v>
      </c>
      <c r="G210" t="s">
        <v>1297</v>
      </c>
      <c r="H210" t="s">
        <v>1297</v>
      </c>
      <c r="I210" t="s">
        <v>1298</v>
      </c>
      <c r="J210" t="s">
        <v>171</v>
      </c>
      <c r="K210" t="s">
        <v>1309</v>
      </c>
      <c r="M210" t="s">
        <v>1310</v>
      </c>
      <c r="N210" t="s">
        <v>1311</v>
      </c>
      <c r="O210">
        <v>534595</v>
      </c>
      <c r="P210">
        <v>181156</v>
      </c>
      <c r="Q210">
        <v>51.513303999999998</v>
      </c>
      <c r="R210">
        <v>-6.1748474999999997E-2</v>
      </c>
    </row>
    <row r="211" spans="1:18">
      <c r="A211" t="s">
        <v>420</v>
      </c>
      <c r="B211" t="s">
        <v>1312</v>
      </c>
      <c r="C211" t="s">
        <v>1313</v>
      </c>
      <c r="D211" t="s">
        <v>1246</v>
      </c>
      <c r="E211" t="s">
        <v>1247</v>
      </c>
      <c r="F211" t="s">
        <v>1296</v>
      </c>
      <c r="G211" t="s">
        <v>1297</v>
      </c>
      <c r="H211" t="s">
        <v>1297</v>
      </c>
      <c r="I211" t="s">
        <v>1298</v>
      </c>
      <c r="J211" t="s">
        <v>171</v>
      </c>
      <c r="K211" t="s">
        <v>1314</v>
      </c>
      <c r="M211" t="s">
        <v>1315</v>
      </c>
      <c r="N211" t="s">
        <v>1316</v>
      </c>
      <c r="O211">
        <v>534810</v>
      </c>
      <c r="P211">
        <v>180364</v>
      </c>
      <c r="Q211">
        <v>51.506135999999998</v>
      </c>
      <c r="R211">
        <v>-5.8954558999999997E-2</v>
      </c>
    </row>
    <row r="212" spans="1:18">
      <c r="A212" t="s">
        <v>420</v>
      </c>
      <c r="B212" t="s">
        <v>1317</v>
      </c>
      <c r="C212" t="s">
        <v>1318</v>
      </c>
      <c r="D212" t="s">
        <v>1246</v>
      </c>
      <c r="E212" t="s">
        <v>1247</v>
      </c>
      <c r="F212" t="s">
        <v>1296</v>
      </c>
      <c r="G212" t="s">
        <v>1297</v>
      </c>
      <c r="H212" t="s">
        <v>1297</v>
      </c>
      <c r="I212" t="s">
        <v>1298</v>
      </c>
      <c r="J212" t="s">
        <v>171</v>
      </c>
      <c r="K212" t="s">
        <v>1319</v>
      </c>
      <c r="M212" t="s">
        <v>1320</v>
      </c>
      <c r="N212" t="s">
        <v>1321</v>
      </c>
      <c r="O212">
        <v>535359</v>
      </c>
      <c r="P212">
        <v>181212</v>
      </c>
      <c r="Q212">
        <v>51.513624999999998</v>
      </c>
      <c r="R212">
        <v>-5.0723846000000003E-2</v>
      </c>
    </row>
    <row r="213" spans="1:18">
      <c r="A213" t="s">
        <v>420</v>
      </c>
      <c r="B213" t="s">
        <v>1322</v>
      </c>
      <c r="C213" t="s">
        <v>1323</v>
      </c>
      <c r="D213" t="s">
        <v>1246</v>
      </c>
      <c r="E213" t="s">
        <v>1247</v>
      </c>
      <c r="F213" t="s">
        <v>1296</v>
      </c>
      <c r="G213" t="s">
        <v>1297</v>
      </c>
      <c r="H213" t="s">
        <v>1297</v>
      </c>
      <c r="I213" t="s">
        <v>1298</v>
      </c>
      <c r="J213" t="s">
        <v>171</v>
      </c>
      <c r="K213" t="s">
        <v>1324</v>
      </c>
      <c r="M213" t="s">
        <v>1325</v>
      </c>
      <c r="N213" t="s">
        <v>1326</v>
      </c>
      <c r="O213">
        <v>534160</v>
      </c>
      <c r="P213">
        <v>180441</v>
      </c>
      <c r="Q213">
        <v>51.506982999999998</v>
      </c>
      <c r="R213">
        <v>-6.8285214999999996E-2</v>
      </c>
    </row>
    <row r="214" spans="1:18">
      <c r="A214" t="s">
        <v>420</v>
      </c>
      <c r="B214" t="s">
        <v>1327</v>
      </c>
      <c r="C214" t="s">
        <v>1328</v>
      </c>
      <c r="D214" t="s">
        <v>1246</v>
      </c>
      <c r="E214" t="s">
        <v>1247</v>
      </c>
      <c r="F214" t="s">
        <v>1329</v>
      </c>
      <c r="G214" t="s">
        <v>1330</v>
      </c>
      <c r="H214" t="s">
        <v>1331</v>
      </c>
      <c r="I214" t="s">
        <v>1332</v>
      </c>
      <c r="J214" t="s">
        <v>171</v>
      </c>
      <c r="K214" t="s">
        <v>1333</v>
      </c>
      <c r="M214" t="s">
        <v>1334</v>
      </c>
      <c r="N214" t="s">
        <v>1335</v>
      </c>
      <c r="O214">
        <v>536903</v>
      </c>
      <c r="P214">
        <v>182836</v>
      </c>
      <c r="Q214">
        <v>51.527847000000001</v>
      </c>
      <c r="R214">
        <v>-2.7856860000000001E-2</v>
      </c>
    </row>
    <row r="215" spans="1:18">
      <c r="A215" t="s">
        <v>420</v>
      </c>
      <c r="B215" t="s">
        <v>1336</v>
      </c>
      <c r="C215" t="s">
        <v>1337</v>
      </c>
      <c r="D215" t="s">
        <v>1246</v>
      </c>
      <c r="E215" t="s">
        <v>1247</v>
      </c>
      <c r="F215" t="s">
        <v>1329</v>
      </c>
      <c r="G215" t="s">
        <v>1330</v>
      </c>
      <c r="H215" t="s">
        <v>1331</v>
      </c>
      <c r="I215" t="s">
        <v>1332</v>
      </c>
      <c r="J215" t="s">
        <v>171</v>
      </c>
      <c r="K215" t="s">
        <v>1338</v>
      </c>
      <c r="M215" t="s">
        <v>1339</v>
      </c>
      <c r="N215" t="s">
        <v>1340</v>
      </c>
      <c r="O215">
        <v>536678</v>
      </c>
      <c r="P215">
        <v>183316</v>
      </c>
      <c r="Q215">
        <v>51.532215000000001</v>
      </c>
      <c r="R215">
        <v>-3.0912192000000002E-2</v>
      </c>
    </row>
    <row r="216" spans="1:18">
      <c r="A216" t="s">
        <v>420</v>
      </c>
      <c r="B216" t="s">
        <v>1341</v>
      </c>
      <c r="C216" t="s">
        <v>1342</v>
      </c>
      <c r="D216" t="s">
        <v>1246</v>
      </c>
      <c r="E216" t="s">
        <v>1247</v>
      </c>
      <c r="F216" t="s">
        <v>1329</v>
      </c>
      <c r="G216" t="s">
        <v>1330</v>
      </c>
      <c r="H216" t="s">
        <v>1331</v>
      </c>
      <c r="I216" t="s">
        <v>1332</v>
      </c>
      <c r="J216" t="s">
        <v>171</v>
      </c>
      <c r="K216" t="s">
        <v>1343</v>
      </c>
      <c r="M216" t="s">
        <v>1344</v>
      </c>
      <c r="N216" t="s">
        <v>1345</v>
      </c>
      <c r="O216">
        <v>536931</v>
      </c>
      <c r="P216">
        <v>183782</v>
      </c>
      <c r="Q216">
        <v>51.536341</v>
      </c>
      <c r="R216">
        <v>-2.7085962000000002E-2</v>
      </c>
    </row>
    <row r="217" spans="1:18">
      <c r="A217" t="s">
        <v>420</v>
      </c>
      <c r="B217" t="s">
        <v>1346</v>
      </c>
      <c r="C217" t="s">
        <v>1347</v>
      </c>
      <c r="D217" t="s">
        <v>1246</v>
      </c>
      <c r="E217" t="s">
        <v>1247</v>
      </c>
      <c r="F217" t="s">
        <v>1329</v>
      </c>
      <c r="G217" t="s">
        <v>1330</v>
      </c>
      <c r="H217" t="s">
        <v>1331</v>
      </c>
      <c r="I217" t="s">
        <v>1332</v>
      </c>
      <c r="J217" t="s">
        <v>171</v>
      </c>
      <c r="K217" t="s">
        <v>1348</v>
      </c>
      <c r="M217" t="s">
        <v>1349</v>
      </c>
      <c r="N217" t="s">
        <v>1350</v>
      </c>
      <c r="O217">
        <v>536133</v>
      </c>
      <c r="P217">
        <v>183031</v>
      </c>
      <c r="Q217">
        <v>51.529784999999997</v>
      </c>
      <c r="R217">
        <v>-3.8874542999999998E-2</v>
      </c>
    </row>
    <row r="218" spans="1:18">
      <c r="A218" t="s">
        <v>420</v>
      </c>
      <c r="B218" t="s">
        <v>1351</v>
      </c>
      <c r="C218" t="s">
        <v>1352</v>
      </c>
      <c r="D218" t="s">
        <v>1246</v>
      </c>
      <c r="E218" t="s">
        <v>1247</v>
      </c>
      <c r="F218" t="s">
        <v>1329</v>
      </c>
      <c r="G218" t="s">
        <v>1330</v>
      </c>
      <c r="H218" t="s">
        <v>1331</v>
      </c>
      <c r="I218" t="s">
        <v>1332</v>
      </c>
      <c r="J218" t="s">
        <v>171</v>
      </c>
      <c r="K218" t="s">
        <v>1353</v>
      </c>
      <c r="M218" t="s">
        <v>1354</v>
      </c>
      <c r="N218" t="s">
        <v>1355</v>
      </c>
      <c r="O218">
        <v>536617</v>
      </c>
      <c r="P218">
        <v>183214</v>
      </c>
      <c r="Q218">
        <v>51.531312999999997</v>
      </c>
      <c r="R218">
        <v>-3.1830602999999999E-2</v>
      </c>
    </row>
    <row r="219" spans="1:18">
      <c r="A219" t="s">
        <v>420</v>
      </c>
      <c r="B219" t="s">
        <v>1356</v>
      </c>
      <c r="C219" t="s">
        <v>1357</v>
      </c>
      <c r="D219" t="s">
        <v>1246</v>
      </c>
      <c r="E219" t="s">
        <v>1247</v>
      </c>
      <c r="F219" t="s">
        <v>1358</v>
      </c>
      <c r="G219" t="s">
        <v>1359</v>
      </c>
      <c r="H219" t="s">
        <v>1360</v>
      </c>
      <c r="I219" t="s">
        <v>1361</v>
      </c>
      <c r="J219" t="s">
        <v>171</v>
      </c>
      <c r="K219" t="s">
        <v>1362</v>
      </c>
      <c r="M219" t="s">
        <v>1363</v>
      </c>
      <c r="N219" t="s">
        <v>1364</v>
      </c>
      <c r="O219">
        <v>537837</v>
      </c>
      <c r="P219">
        <v>182418</v>
      </c>
      <c r="Q219">
        <v>51.523864000000003</v>
      </c>
      <c r="R219">
        <v>-1.4564782E-2</v>
      </c>
    </row>
    <row r="220" spans="1:18">
      <c r="A220" t="s">
        <v>420</v>
      </c>
      <c r="B220" t="s">
        <v>1365</v>
      </c>
      <c r="C220" t="s">
        <v>1366</v>
      </c>
      <c r="D220" t="s">
        <v>1246</v>
      </c>
      <c r="E220" t="s">
        <v>1247</v>
      </c>
      <c r="F220" t="s">
        <v>1358</v>
      </c>
      <c r="G220" t="s">
        <v>1359</v>
      </c>
      <c r="H220" t="s">
        <v>1360</v>
      </c>
      <c r="I220" t="s">
        <v>1361</v>
      </c>
      <c r="J220" t="s">
        <v>171</v>
      </c>
      <c r="K220" t="s">
        <v>1367</v>
      </c>
      <c r="M220" t="s">
        <v>1368</v>
      </c>
      <c r="N220" t="s">
        <v>1369</v>
      </c>
      <c r="O220">
        <v>536940</v>
      </c>
      <c r="P220">
        <v>182648</v>
      </c>
      <c r="Q220">
        <v>51.526148999999997</v>
      </c>
      <c r="R220">
        <v>-2.7396845E-2</v>
      </c>
    </row>
    <row r="221" spans="1:18">
      <c r="A221" t="s">
        <v>420</v>
      </c>
      <c r="B221" t="s">
        <v>1370</v>
      </c>
      <c r="C221" t="s">
        <v>1371</v>
      </c>
      <c r="D221" t="s">
        <v>1246</v>
      </c>
      <c r="E221" t="s">
        <v>1247</v>
      </c>
      <c r="F221" t="s">
        <v>1358</v>
      </c>
      <c r="G221" t="s">
        <v>1359</v>
      </c>
      <c r="H221" t="s">
        <v>1360</v>
      </c>
      <c r="I221" t="s">
        <v>1361</v>
      </c>
      <c r="J221" t="s">
        <v>171</v>
      </c>
      <c r="K221" t="s">
        <v>1372</v>
      </c>
      <c r="M221" t="s">
        <v>1373</v>
      </c>
      <c r="N221" t="s">
        <v>1374</v>
      </c>
      <c r="O221">
        <v>537160</v>
      </c>
      <c r="P221">
        <v>181748</v>
      </c>
      <c r="Q221">
        <v>51.518008000000002</v>
      </c>
      <c r="R221">
        <v>-2.4577591999999999E-2</v>
      </c>
    </row>
    <row r="222" spans="1:18">
      <c r="A222" t="s">
        <v>420</v>
      </c>
      <c r="B222" t="s">
        <v>1375</v>
      </c>
      <c r="C222" t="s">
        <v>1376</v>
      </c>
      <c r="D222" t="s">
        <v>1246</v>
      </c>
      <c r="E222" t="s">
        <v>1247</v>
      </c>
      <c r="F222" t="s">
        <v>1358</v>
      </c>
      <c r="G222" t="s">
        <v>1359</v>
      </c>
      <c r="H222" t="s">
        <v>1360</v>
      </c>
      <c r="I222" t="s">
        <v>1361</v>
      </c>
      <c r="J222" t="s">
        <v>171</v>
      </c>
      <c r="K222" t="s">
        <v>1377</v>
      </c>
      <c r="M222" t="s">
        <v>1378</v>
      </c>
      <c r="N222" t="s">
        <v>1379</v>
      </c>
      <c r="O222">
        <v>537975</v>
      </c>
      <c r="P222">
        <v>182706</v>
      </c>
      <c r="Q222">
        <v>51.526418</v>
      </c>
      <c r="R222">
        <v>-1.2464196E-2</v>
      </c>
    </row>
    <row r="223" spans="1:18">
      <c r="A223" t="s">
        <v>420</v>
      </c>
      <c r="B223" t="s">
        <v>1380</v>
      </c>
      <c r="C223" t="s">
        <v>1381</v>
      </c>
      <c r="D223" t="s">
        <v>1246</v>
      </c>
      <c r="E223" t="s">
        <v>1247</v>
      </c>
      <c r="F223" t="s">
        <v>1382</v>
      </c>
      <c r="G223" t="s">
        <v>1383</v>
      </c>
      <c r="H223" t="s">
        <v>1384</v>
      </c>
      <c r="I223" t="s">
        <v>1385</v>
      </c>
      <c r="J223" t="s">
        <v>171</v>
      </c>
      <c r="K223" t="s">
        <v>1386</v>
      </c>
      <c r="M223" t="s">
        <v>1387</v>
      </c>
      <c r="N223" t="s">
        <v>1388</v>
      </c>
      <c r="O223">
        <v>536891</v>
      </c>
      <c r="P223">
        <v>180989</v>
      </c>
      <c r="Q223">
        <v>51.511253000000004</v>
      </c>
      <c r="R223">
        <v>-2.8746565000000002E-2</v>
      </c>
    </row>
    <row r="224" spans="1:18">
      <c r="A224" t="s">
        <v>420</v>
      </c>
      <c r="B224" t="s">
        <v>1389</v>
      </c>
      <c r="C224" t="s">
        <v>1390</v>
      </c>
      <c r="D224" t="s">
        <v>1246</v>
      </c>
      <c r="E224" t="s">
        <v>1247</v>
      </c>
      <c r="F224" t="s">
        <v>1382</v>
      </c>
      <c r="G224" t="s">
        <v>1383</v>
      </c>
      <c r="H224" t="s">
        <v>1384</v>
      </c>
      <c r="I224" t="s">
        <v>1385</v>
      </c>
      <c r="J224" t="s">
        <v>171</v>
      </c>
      <c r="K224" t="s">
        <v>1391</v>
      </c>
      <c r="M224" t="s">
        <v>1392</v>
      </c>
      <c r="N224" t="s">
        <v>1393</v>
      </c>
      <c r="O224">
        <v>537882</v>
      </c>
      <c r="P224">
        <v>181345</v>
      </c>
      <c r="Q224">
        <v>51.514211000000003</v>
      </c>
      <c r="R224">
        <v>-1.4335996E-2</v>
      </c>
    </row>
    <row r="225" spans="1:18">
      <c r="A225" t="s">
        <v>420</v>
      </c>
      <c r="B225" t="s">
        <v>1394</v>
      </c>
      <c r="C225" t="s">
        <v>1395</v>
      </c>
      <c r="D225" t="s">
        <v>1246</v>
      </c>
      <c r="E225" t="s">
        <v>1247</v>
      </c>
      <c r="F225" t="s">
        <v>1382</v>
      </c>
      <c r="G225" t="s">
        <v>1383</v>
      </c>
      <c r="H225" t="s">
        <v>1384</v>
      </c>
      <c r="I225" t="s">
        <v>1385</v>
      </c>
      <c r="J225" t="s">
        <v>171</v>
      </c>
      <c r="K225" t="s">
        <v>1396</v>
      </c>
      <c r="M225" t="s">
        <v>1397</v>
      </c>
      <c r="N225" t="s">
        <v>1398</v>
      </c>
      <c r="O225">
        <v>538534</v>
      </c>
      <c r="P225">
        <v>181393</v>
      </c>
      <c r="Q225">
        <v>51.514482999999998</v>
      </c>
      <c r="R225">
        <v>-4.9271033000000001E-3</v>
      </c>
    </row>
    <row r="226" spans="1:18">
      <c r="A226" t="s">
        <v>420</v>
      </c>
      <c r="B226" t="s">
        <v>1399</v>
      </c>
      <c r="C226" t="s">
        <v>1400</v>
      </c>
      <c r="D226" t="s">
        <v>1246</v>
      </c>
      <c r="E226" t="s">
        <v>1247</v>
      </c>
      <c r="F226" t="s">
        <v>1382</v>
      </c>
      <c r="G226" t="s">
        <v>1383</v>
      </c>
      <c r="H226" t="s">
        <v>1384</v>
      </c>
      <c r="I226" t="s">
        <v>1385</v>
      </c>
      <c r="J226" t="s">
        <v>171</v>
      </c>
      <c r="K226" t="s">
        <v>1401</v>
      </c>
      <c r="M226" t="s">
        <v>1402</v>
      </c>
      <c r="N226" t="s">
        <v>1403</v>
      </c>
      <c r="O226">
        <v>538012</v>
      </c>
      <c r="P226">
        <v>180933</v>
      </c>
      <c r="Q226">
        <v>51.510477000000002</v>
      </c>
      <c r="R226">
        <v>-1.2624882E-2</v>
      </c>
    </row>
    <row r="227" spans="1:18">
      <c r="A227" t="s">
        <v>420</v>
      </c>
      <c r="B227" t="s">
        <v>1404</v>
      </c>
      <c r="C227" t="s">
        <v>1405</v>
      </c>
      <c r="D227" t="s">
        <v>1246</v>
      </c>
      <c r="E227" t="s">
        <v>1247</v>
      </c>
      <c r="F227" t="s">
        <v>1406</v>
      </c>
      <c r="G227" t="s">
        <v>1407</v>
      </c>
      <c r="H227" t="s">
        <v>1408</v>
      </c>
      <c r="I227" t="s">
        <v>1409</v>
      </c>
      <c r="J227" t="s">
        <v>171</v>
      </c>
      <c r="K227" t="s">
        <v>1410</v>
      </c>
      <c r="M227" t="s">
        <v>1411</v>
      </c>
      <c r="N227" t="s">
        <v>1412</v>
      </c>
      <c r="O227">
        <v>537996</v>
      </c>
      <c r="P227">
        <v>179250</v>
      </c>
      <c r="Q227">
        <v>51.495356999999998</v>
      </c>
      <c r="R227">
        <v>-1.3513117E-2</v>
      </c>
    </row>
    <row r="228" spans="1:18">
      <c r="A228" t="s">
        <v>420</v>
      </c>
      <c r="B228" t="s">
        <v>1413</v>
      </c>
      <c r="C228" t="s">
        <v>1414</v>
      </c>
      <c r="D228" t="s">
        <v>1246</v>
      </c>
      <c r="E228" t="s">
        <v>1247</v>
      </c>
      <c r="F228" t="s">
        <v>1406</v>
      </c>
      <c r="G228" t="s">
        <v>1407</v>
      </c>
      <c r="H228" t="s">
        <v>1408</v>
      </c>
      <c r="I228" t="s">
        <v>1409</v>
      </c>
      <c r="J228" t="s">
        <v>171</v>
      </c>
      <c r="K228" t="s">
        <v>1415</v>
      </c>
      <c r="M228" t="s">
        <v>1416</v>
      </c>
      <c r="N228" t="s">
        <v>1417</v>
      </c>
      <c r="O228">
        <v>537480</v>
      </c>
      <c r="P228">
        <v>178772</v>
      </c>
      <c r="Q228">
        <v>51.491188000000001</v>
      </c>
      <c r="R228">
        <v>-2.1127525000000001E-2</v>
      </c>
    </row>
    <row r="229" spans="1:18">
      <c r="A229" t="s">
        <v>420</v>
      </c>
      <c r="B229" t="s">
        <v>1418</v>
      </c>
      <c r="C229" t="s">
        <v>1419</v>
      </c>
      <c r="D229" t="s">
        <v>1246</v>
      </c>
      <c r="E229" t="s">
        <v>1247</v>
      </c>
      <c r="F229" t="s">
        <v>1406</v>
      </c>
      <c r="G229" t="s">
        <v>1407</v>
      </c>
      <c r="H229" t="s">
        <v>1408</v>
      </c>
      <c r="I229" t="s">
        <v>1409</v>
      </c>
      <c r="J229" t="s">
        <v>171</v>
      </c>
      <c r="K229" t="s">
        <v>1420</v>
      </c>
      <c r="M229" t="s">
        <v>1421</v>
      </c>
      <c r="N229" t="s">
        <v>1422</v>
      </c>
      <c r="O229">
        <v>538227</v>
      </c>
      <c r="P229">
        <v>179604</v>
      </c>
      <c r="Q229">
        <v>51.498482000000003</v>
      </c>
      <c r="R229">
        <v>-1.0049091E-2</v>
      </c>
    </row>
    <row r="230" spans="1:18">
      <c r="A230" t="s">
        <v>420</v>
      </c>
      <c r="B230" t="s">
        <v>1423</v>
      </c>
      <c r="C230" t="s">
        <v>1424</v>
      </c>
      <c r="D230" t="s">
        <v>1246</v>
      </c>
      <c r="E230" t="s">
        <v>1247</v>
      </c>
      <c r="F230" t="s">
        <v>1406</v>
      </c>
      <c r="G230" t="s">
        <v>1407</v>
      </c>
      <c r="H230" t="s">
        <v>1408</v>
      </c>
      <c r="I230" t="s">
        <v>1409</v>
      </c>
      <c r="J230" t="s">
        <v>171</v>
      </c>
      <c r="K230" t="s">
        <v>1425</v>
      </c>
      <c r="M230" t="s">
        <v>1426</v>
      </c>
      <c r="N230" t="s">
        <v>1427</v>
      </c>
      <c r="O230">
        <v>537136</v>
      </c>
      <c r="P230">
        <v>179834</v>
      </c>
      <c r="Q230">
        <v>51.500813999999998</v>
      </c>
      <c r="R230">
        <v>-2.5666996000000001E-2</v>
      </c>
    </row>
    <row r="231" spans="1:18">
      <c r="A231" t="s">
        <v>420</v>
      </c>
      <c r="B231" t="s">
        <v>1428</v>
      </c>
      <c r="C231" t="s">
        <v>1429</v>
      </c>
      <c r="D231" t="s">
        <v>1430</v>
      </c>
      <c r="E231" t="s">
        <v>1431</v>
      </c>
      <c r="F231" t="s">
        <v>1432</v>
      </c>
      <c r="G231" t="s">
        <v>1433</v>
      </c>
      <c r="H231" t="s">
        <v>1434</v>
      </c>
      <c r="I231" t="s">
        <v>1435</v>
      </c>
      <c r="J231" t="s">
        <v>221</v>
      </c>
      <c r="K231" t="s">
        <v>1436</v>
      </c>
      <c r="L231" t="s">
        <v>1437</v>
      </c>
      <c r="M231" t="s">
        <v>1438</v>
      </c>
      <c r="N231" t="s">
        <v>1439</v>
      </c>
      <c r="O231">
        <v>538283</v>
      </c>
      <c r="P231">
        <v>190316</v>
      </c>
      <c r="Q231">
        <v>51.594726000000001</v>
      </c>
      <c r="R231">
        <v>-5.0366318E-3</v>
      </c>
    </row>
    <row r="232" spans="1:18">
      <c r="A232" t="s">
        <v>420</v>
      </c>
      <c r="B232" t="s">
        <v>1440</v>
      </c>
      <c r="C232" t="s">
        <v>1441</v>
      </c>
      <c r="D232" t="s">
        <v>1430</v>
      </c>
      <c r="E232" t="s">
        <v>1431</v>
      </c>
      <c r="F232" t="s">
        <v>1432</v>
      </c>
      <c r="G232" t="s">
        <v>1433</v>
      </c>
      <c r="H232" t="s">
        <v>1434</v>
      </c>
      <c r="I232" t="s">
        <v>1435</v>
      </c>
      <c r="J232" t="s">
        <v>171</v>
      </c>
      <c r="K232" t="s">
        <v>1442</v>
      </c>
      <c r="L232" t="s">
        <v>1443</v>
      </c>
      <c r="M232" t="s">
        <v>1444</v>
      </c>
      <c r="N232" t="s">
        <v>1445</v>
      </c>
      <c r="O232">
        <v>537715</v>
      </c>
      <c r="P232">
        <v>194859</v>
      </c>
      <c r="Q232">
        <v>51.635688000000002</v>
      </c>
      <c r="R232">
        <v>-1.1447793E-2</v>
      </c>
    </row>
    <row r="233" spans="1:18">
      <c r="A233" t="s">
        <v>420</v>
      </c>
      <c r="B233" t="s">
        <v>1446</v>
      </c>
      <c r="C233" t="s">
        <v>1447</v>
      </c>
      <c r="D233" t="s">
        <v>1430</v>
      </c>
      <c r="E233" t="s">
        <v>1431</v>
      </c>
      <c r="F233" t="s">
        <v>1432</v>
      </c>
      <c r="G233" t="s">
        <v>1433</v>
      </c>
      <c r="H233" t="s">
        <v>1434</v>
      </c>
      <c r="I233" t="s">
        <v>1435</v>
      </c>
      <c r="J233" t="s">
        <v>171</v>
      </c>
      <c r="K233" t="s">
        <v>1448</v>
      </c>
      <c r="L233" t="s">
        <v>1443</v>
      </c>
      <c r="M233" t="s">
        <v>1449</v>
      </c>
      <c r="N233" t="s">
        <v>1450</v>
      </c>
      <c r="O233">
        <v>538739</v>
      </c>
      <c r="P233">
        <v>193914</v>
      </c>
      <c r="Q233">
        <v>51.626944999999999</v>
      </c>
      <c r="R233">
        <v>2.9649466000000002E-3</v>
      </c>
    </row>
    <row r="234" spans="1:18">
      <c r="A234" t="s">
        <v>420</v>
      </c>
      <c r="B234" t="s">
        <v>1451</v>
      </c>
      <c r="C234" t="s">
        <v>1452</v>
      </c>
      <c r="D234" t="s">
        <v>1430</v>
      </c>
      <c r="E234" t="s">
        <v>1431</v>
      </c>
      <c r="F234" t="s">
        <v>1432</v>
      </c>
      <c r="G234" t="s">
        <v>1433</v>
      </c>
      <c r="H234" t="s">
        <v>1434</v>
      </c>
      <c r="I234" t="s">
        <v>1435</v>
      </c>
      <c r="J234" t="s">
        <v>171</v>
      </c>
      <c r="K234" t="s">
        <v>1453</v>
      </c>
      <c r="L234" t="s">
        <v>1437</v>
      </c>
      <c r="M234" t="s">
        <v>1454</v>
      </c>
      <c r="N234" t="s">
        <v>1455</v>
      </c>
      <c r="O234">
        <v>536985</v>
      </c>
      <c r="P234">
        <v>190544</v>
      </c>
      <c r="Q234">
        <v>51.597090999999999</v>
      </c>
      <c r="R234">
        <v>-2.3674555E-2</v>
      </c>
    </row>
    <row r="235" spans="1:18">
      <c r="A235" t="s">
        <v>420</v>
      </c>
      <c r="B235" t="s">
        <v>1456</v>
      </c>
      <c r="C235" t="s">
        <v>1457</v>
      </c>
      <c r="D235" t="s">
        <v>1430</v>
      </c>
      <c r="E235" t="s">
        <v>1431</v>
      </c>
      <c r="F235" t="s">
        <v>1432</v>
      </c>
      <c r="G235" t="s">
        <v>1433</v>
      </c>
      <c r="H235" t="s">
        <v>1434</v>
      </c>
      <c r="I235" t="s">
        <v>1435</v>
      </c>
      <c r="J235" t="s">
        <v>171</v>
      </c>
      <c r="K235" t="s">
        <v>1458</v>
      </c>
      <c r="L235" t="s">
        <v>1437</v>
      </c>
      <c r="M235" t="s">
        <v>1459</v>
      </c>
      <c r="N235" t="s">
        <v>1460</v>
      </c>
      <c r="O235">
        <v>536694</v>
      </c>
      <c r="P235">
        <v>189687</v>
      </c>
      <c r="Q235">
        <v>51.589461</v>
      </c>
      <c r="R235">
        <v>-2.8206729E-2</v>
      </c>
    </row>
    <row r="236" spans="1:18">
      <c r="A236" t="s">
        <v>420</v>
      </c>
      <c r="B236" t="s">
        <v>1461</v>
      </c>
      <c r="C236" t="s">
        <v>1462</v>
      </c>
      <c r="D236" t="s">
        <v>1430</v>
      </c>
      <c r="E236" t="s">
        <v>1431</v>
      </c>
      <c r="F236" t="s">
        <v>1432</v>
      </c>
      <c r="G236" t="s">
        <v>1433</v>
      </c>
      <c r="H236" t="s">
        <v>1434</v>
      </c>
      <c r="I236" t="s">
        <v>1435</v>
      </c>
      <c r="J236" t="s">
        <v>171</v>
      </c>
      <c r="K236" t="s">
        <v>1463</v>
      </c>
      <c r="L236" t="s">
        <v>1437</v>
      </c>
      <c r="M236" t="s">
        <v>1464</v>
      </c>
      <c r="N236" t="s">
        <v>1465</v>
      </c>
      <c r="O236">
        <v>535891</v>
      </c>
      <c r="P236">
        <v>190652</v>
      </c>
      <c r="Q236">
        <v>51.598326999999998</v>
      </c>
      <c r="R236">
        <v>-3.9417391000000003E-2</v>
      </c>
    </row>
    <row r="237" spans="1:18">
      <c r="A237" t="s">
        <v>420</v>
      </c>
      <c r="B237" t="s">
        <v>1466</v>
      </c>
      <c r="C237" t="s">
        <v>1467</v>
      </c>
      <c r="D237" t="s">
        <v>1430</v>
      </c>
      <c r="E237" t="s">
        <v>1431</v>
      </c>
      <c r="F237" t="s">
        <v>1432</v>
      </c>
      <c r="G237" t="s">
        <v>1433</v>
      </c>
      <c r="H237" t="s">
        <v>1434</v>
      </c>
      <c r="I237" t="s">
        <v>1435</v>
      </c>
      <c r="J237" t="s">
        <v>171</v>
      </c>
      <c r="K237" t="s">
        <v>1468</v>
      </c>
      <c r="L237" t="s">
        <v>1437</v>
      </c>
      <c r="M237" t="s">
        <v>1469</v>
      </c>
      <c r="N237" t="s">
        <v>1470</v>
      </c>
      <c r="O237">
        <v>538167</v>
      </c>
      <c r="P237">
        <v>189081</v>
      </c>
      <c r="Q237">
        <v>51.583657000000002</v>
      </c>
      <c r="R237">
        <v>-7.1959318999999999E-3</v>
      </c>
    </row>
    <row r="238" spans="1:18">
      <c r="A238" t="s">
        <v>420</v>
      </c>
      <c r="B238" t="s">
        <v>1471</v>
      </c>
      <c r="C238" t="s">
        <v>1472</v>
      </c>
      <c r="D238" t="s">
        <v>1430</v>
      </c>
      <c r="E238" t="s">
        <v>1431</v>
      </c>
      <c r="F238" t="s">
        <v>1432</v>
      </c>
      <c r="G238" t="s">
        <v>1433</v>
      </c>
      <c r="H238" t="s">
        <v>1434</v>
      </c>
      <c r="I238" t="s">
        <v>1435</v>
      </c>
      <c r="J238" t="s">
        <v>221</v>
      </c>
      <c r="K238" t="s">
        <v>1473</v>
      </c>
      <c r="L238" t="s">
        <v>1443</v>
      </c>
      <c r="M238" t="s">
        <v>1474</v>
      </c>
      <c r="N238" t="s">
        <v>1475</v>
      </c>
      <c r="O238">
        <v>537307</v>
      </c>
      <c r="P238">
        <v>192314</v>
      </c>
      <c r="Q238">
        <v>51.612918000000001</v>
      </c>
      <c r="R238">
        <v>-1.8336228999999999E-2</v>
      </c>
    </row>
    <row r="239" spans="1:18">
      <c r="A239" t="s">
        <v>420</v>
      </c>
      <c r="B239" t="s">
        <v>1476</v>
      </c>
      <c r="C239" t="s">
        <v>1477</v>
      </c>
      <c r="D239" t="s">
        <v>1430</v>
      </c>
      <c r="E239" t="s">
        <v>1431</v>
      </c>
      <c r="F239" t="s">
        <v>1478</v>
      </c>
      <c r="G239" t="s">
        <v>1479</v>
      </c>
      <c r="H239" t="s">
        <v>1479</v>
      </c>
      <c r="I239" t="s">
        <v>1480</v>
      </c>
      <c r="J239" t="s">
        <v>221</v>
      </c>
      <c r="K239" t="s">
        <v>1481</v>
      </c>
      <c r="L239" t="s">
        <v>1443</v>
      </c>
      <c r="M239" t="s">
        <v>1482</v>
      </c>
    </row>
    <row r="240" spans="1:18">
      <c r="A240" t="s">
        <v>420</v>
      </c>
      <c r="B240" t="s">
        <v>1483</v>
      </c>
      <c r="C240" t="s">
        <v>1484</v>
      </c>
      <c r="D240" t="s">
        <v>1430</v>
      </c>
      <c r="E240" t="s">
        <v>1431</v>
      </c>
      <c r="F240" t="s">
        <v>1478</v>
      </c>
      <c r="G240" t="s">
        <v>1479</v>
      </c>
      <c r="H240" t="s">
        <v>1479</v>
      </c>
      <c r="I240" t="s">
        <v>1480</v>
      </c>
      <c r="J240" t="s">
        <v>171</v>
      </c>
      <c r="K240" t="s">
        <v>1485</v>
      </c>
      <c r="L240" t="s">
        <v>1443</v>
      </c>
      <c r="M240" t="s">
        <v>1486</v>
      </c>
      <c r="N240" t="s">
        <v>1487</v>
      </c>
      <c r="O240">
        <v>537006</v>
      </c>
      <c r="P240">
        <v>192657</v>
      </c>
      <c r="Q240">
        <v>51.616073999999998</v>
      </c>
      <c r="R240">
        <v>-2.2546676000000002E-2</v>
      </c>
    </row>
    <row r="241" spans="1:18">
      <c r="A241" t="s">
        <v>420</v>
      </c>
      <c r="B241" t="s">
        <v>1488</v>
      </c>
      <c r="C241" t="s">
        <v>1489</v>
      </c>
      <c r="D241" t="s">
        <v>1430</v>
      </c>
      <c r="E241" t="s">
        <v>1431</v>
      </c>
      <c r="F241" t="s">
        <v>1478</v>
      </c>
      <c r="G241" t="s">
        <v>1479</v>
      </c>
      <c r="H241" t="s">
        <v>1479</v>
      </c>
      <c r="I241" t="s">
        <v>1480</v>
      </c>
      <c r="J241" t="s">
        <v>171</v>
      </c>
      <c r="K241" t="s">
        <v>1490</v>
      </c>
      <c r="L241" t="s">
        <v>1443</v>
      </c>
      <c r="M241" t="s">
        <v>1491</v>
      </c>
      <c r="N241" t="s">
        <v>1492</v>
      </c>
      <c r="O241">
        <v>537293</v>
      </c>
      <c r="P241">
        <v>192913</v>
      </c>
      <c r="Q241">
        <v>51.618304000000002</v>
      </c>
      <c r="R241">
        <v>-1.8303841000000001E-2</v>
      </c>
    </row>
    <row r="242" spans="1:18">
      <c r="A242" t="s">
        <v>420</v>
      </c>
      <c r="B242" t="s">
        <v>1493</v>
      </c>
      <c r="C242" t="s">
        <v>1494</v>
      </c>
      <c r="D242" t="s">
        <v>1430</v>
      </c>
      <c r="E242" t="s">
        <v>1431</v>
      </c>
      <c r="F242" t="s">
        <v>1478</v>
      </c>
      <c r="G242" t="s">
        <v>1479</v>
      </c>
      <c r="H242" t="s">
        <v>1479</v>
      </c>
      <c r="I242" t="s">
        <v>1480</v>
      </c>
      <c r="J242" t="s">
        <v>171</v>
      </c>
      <c r="K242" t="s">
        <v>1495</v>
      </c>
      <c r="L242" t="s">
        <v>1443</v>
      </c>
      <c r="M242" t="s">
        <v>1496</v>
      </c>
      <c r="N242" t="s">
        <v>1497</v>
      </c>
      <c r="O242">
        <v>537765</v>
      </c>
      <c r="P242">
        <v>194083</v>
      </c>
      <c r="Q242">
        <v>51.628701999999997</v>
      </c>
      <c r="R242">
        <v>-1.1030843E-2</v>
      </c>
    </row>
    <row r="243" spans="1:18">
      <c r="A243" t="s">
        <v>420</v>
      </c>
      <c r="B243" t="s">
        <v>1498</v>
      </c>
      <c r="C243" t="s">
        <v>1499</v>
      </c>
      <c r="D243" t="s">
        <v>1430</v>
      </c>
      <c r="E243" t="s">
        <v>1431</v>
      </c>
      <c r="F243" t="s">
        <v>1478</v>
      </c>
      <c r="G243" t="s">
        <v>1479</v>
      </c>
      <c r="H243" t="s">
        <v>1479</v>
      </c>
      <c r="I243" t="s">
        <v>1480</v>
      </c>
      <c r="J243" t="s">
        <v>171</v>
      </c>
      <c r="K243" t="s">
        <v>1500</v>
      </c>
      <c r="L243" t="s">
        <v>1443</v>
      </c>
      <c r="M243" t="s">
        <v>1501</v>
      </c>
      <c r="N243" t="s">
        <v>1502</v>
      </c>
      <c r="O243">
        <v>537534</v>
      </c>
      <c r="P243">
        <v>193450</v>
      </c>
      <c r="Q243">
        <v>51.623071000000003</v>
      </c>
      <c r="R243">
        <v>-1.4614411000000001E-2</v>
      </c>
    </row>
    <row r="244" spans="1:18">
      <c r="A244" t="s">
        <v>420</v>
      </c>
      <c r="B244" t="s">
        <v>407</v>
      </c>
      <c r="C244" t="s">
        <v>1503</v>
      </c>
      <c r="D244" t="s">
        <v>1430</v>
      </c>
      <c r="E244" t="s">
        <v>1431</v>
      </c>
      <c r="F244" t="s">
        <v>1504</v>
      </c>
      <c r="G244" t="s">
        <v>1505</v>
      </c>
      <c r="H244" t="s">
        <v>1505</v>
      </c>
      <c r="I244" t="s">
        <v>1506</v>
      </c>
      <c r="J244" t="s">
        <v>221</v>
      </c>
      <c r="K244" t="s">
        <v>1507</v>
      </c>
      <c r="L244" t="s">
        <v>1508</v>
      </c>
      <c r="M244" t="s">
        <v>1509</v>
      </c>
      <c r="N244" t="s">
        <v>1510</v>
      </c>
      <c r="O244">
        <v>537815</v>
      </c>
      <c r="P244">
        <v>186429</v>
      </c>
      <c r="Q244">
        <v>51.559911999999997</v>
      </c>
      <c r="R244">
        <v>-1.3312475000000001E-2</v>
      </c>
    </row>
    <row r="245" spans="1:18">
      <c r="A245" t="s">
        <v>420</v>
      </c>
      <c r="B245" t="s">
        <v>1511</v>
      </c>
      <c r="C245" t="s">
        <v>1512</v>
      </c>
      <c r="D245" t="s">
        <v>1430</v>
      </c>
      <c r="E245" t="s">
        <v>1431</v>
      </c>
      <c r="F245" t="s">
        <v>1504</v>
      </c>
      <c r="G245" t="s">
        <v>1505</v>
      </c>
      <c r="H245" t="s">
        <v>1505</v>
      </c>
      <c r="I245" t="s">
        <v>1506</v>
      </c>
      <c r="J245" t="s">
        <v>171</v>
      </c>
      <c r="K245" t="s">
        <v>1513</v>
      </c>
      <c r="L245" t="s">
        <v>1508</v>
      </c>
      <c r="M245" t="s">
        <v>1514</v>
      </c>
      <c r="N245" t="s">
        <v>1515</v>
      </c>
      <c r="O245">
        <v>537179</v>
      </c>
      <c r="P245">
        <v>187682</v>
      </c>
      <c r="Q245">
        <v>51.571325999999999</v>
      </c>
      <c r="R245">
        <v>-2.1992728E-2</v>
      </c>
    </row>
    <row r="246" spans="1:18">
      <c r="A246" t="s">
        <v>420</v>
      </c>
      <c r="B246" t="s">
        <v>1516</v>
      </c>
      <c r="C246" t="s">
        <v>1517</v>
      </c>
      <c r="D246" t="s">
        <v>1430</v>
      </c>
      <c r="E246" t="s">
        <v>1431</v>
      </c>
      <c r="F246" t="s">
        <v>1504</v>
      </c>
      <c r="G246" t="s">
        <v>1505</v>
      </c>
      <c r="H246" t="s">
        <v>1505</v>
      </c>
      <c r="I246" t="s">
        <v>1506</v>
      </c>
      <c r="J246" t="s">
        <v>171</v>
      </c>
      <c r="K246" t="s">
        <v>1518</v>
      </c>
      <c r="L246" t="s">
        <v>1508</v>
      </c>
      <c r="M246" t="s">
        <v>1519</v>
      </c>
      <c r="N246" t="s">
        <v>1520</v>
      </c>
      <c r="O246">
        <v>538108</v>
      </c>
      <c r="P246">
        <v>187688</v>
      </c>
      <c r="Q246">
        <v>51.571154</v>
      </c>
      <c r="R246">
        <v>-8.5942013999999994E-3</v>
      </c>
    </row>
    <row r="247" spans="1:18">
      <c r="A247" t="s">
        <v>420</v>
      </c>
      <c r="B247" t="s">
        <v>1521</v>
      </c>
      <c r="C247" t="s">
        <v>1522</v>
      </c>
      <c r="D247" t="s">
        <v>1430</v>
      </c>
      <c r="E247" t="s">
        <v>1431</v>
      </c>
      <c r="F247" t="s">
        <v>1523</v>
      </c>
      <c r="G247" t="s">
        <v>1524</v>
      </c>
      <c r="H247" t="s">
        <v>1525</v>
      </c>
      <c r="I247" t="s">
        <v>1526</v>
      </c>
      <c r="J247" t="s">
        <v>221</v>
      </c>
      <c r="K247" t="s">
        <v>1527</v>
      </c>
      <c r="L247" t="s">
        <v>1508</v>
      </c>
      <c r="M247" t="s">
        <v>1528</v>
      </c>
      <c r="N247" t="s">
        <v>1529</v>
      </c>
      <c r="O247">
        <v>538574</v>
      </c>
      <c r="P247">
        <v>188755</v>
      </c>
      <c r="Q247">
        <v>51.580627</v>
      </c>
      <c r="R247">
        <v>-1.4539803E-3</v>
      </c>
    </row>
    <row r="248" spans="1:18">
      <c r="A248" t="s">
        <v>420</v>
      </c>
      <c r="B248" t="s">
        <v>1530</v>
      </c>
      <c r="C248" t="s">
        <v>1531</v>
      </c>
      <c r="D248" t="s">
        <v>1430</v>
      </c>
      <c r="E248" t="s">
        <v>1431</v>
      </c>
      <c r="F248" t="s">
        <v>1523</v>
      </c>
      <c r="G248" t="s">
        <v>1524</v>
      </c>
      <c r="H248" t="s">
        <v>1525</v>
      </c>
      <c r="I248" t="s">
        <v>1526</v>
      </c>
      <c r="J248" t="s">
        <v>171</v>
      </c>
      <c r="K248" t="s">
        <v>1532</v>
      </c>
      <c r="L248" t="s">
        <v>1533</v>
      </c>
      <c r="M248" t="s">
        <v>1534</v>
      </c>
      <c r="N248" t="s">
        <v>1535</v>
      </c>
      <c r="O248">
        <v>538947</v>
      </c>
      <c r="P248">
        <v>187574</v>
      </c>
      <c r="Q248">
        <v>51.569923000000003</v>
      </c>
      <c r="R248">
        <v>3.4589922000000002E-3</v>
      </c>
    </row>
    <row r="249" spans="1:18">
      <c r="A249" t="s">
        <v>420</v>
      </c>
      <c r="B249" t="s">
        <v>1536</v>
      </c>
      <c r="C249" t="s">
        <v>1537</v>
      </c>
      <c r="D249" t="s">
        <v>1430</v>
      </c>
      <c r="E249" t="s">
        <v>1431</v>
      </c>
      <c r="F249" t="s">
        <v>1523</v>
      </c>
      <c r="G249" t="s">
        <v>1524</v>
      </c>
      <c r="H249" t="s">
        <v>1525</v>
      </c>
      <c r="I249" t="s">
        <v>1526</v>
      </c>
      <c r="J249" t="s">
        <v>171</v>
      </c>
      <c r="K249" t="s">
        <v>1538</v>
      </c>
      <c r="L249" t="s">
        <v>1508</v>
      </c>
      <c r="M249" t="s">
        <v>1539</v>
      </c>
      <c r="N249" t="s">
        <v>1540</v>
      </c>
      <c r="O249">
        <v>537940</v>
      </c>
      <c r="P249">
        <v>186918</v>
      </c>
      <c r="Q249">
        <v>51.564276</v>
      </c>
      <c r="R249">
        <v>-1.1318719E-2</v>
      </c>
    </row>
    <row r="250" spans="1:18">
      <c r="A250" t="s">
        <v>420</v>
      </c>
      <c r="B250" t="s">
        <v>1541</v>
      </c>
      <c r="C250" t="s">
        <v>1542</v>
      </c>
      <c r="D250" t="s">
        <v>1430</v>
      </c>
      <c r="E250" t="s">
        <v>1431</v>
      </c>
      <c r="F250" t="s">
        <v>1523</v>
      </c>
      <c r="G250" t="s">
        <v>1524</v>
      </c>
      <c r="H250" t="s">
        <v>1525</v>
      </c>
      <c r="I250" t="s">
        <v>1526</v>
      </c>
      <c r="J250" t="s">
        <v>171</v>
      </c>
      <c r="K250" t="s">
        <v>1543</v>
      </c>
      <c r="L250" t="s">
        <v>1508</v>
      </c>
      <c r="M250" t="s">
        <v>1544</v>
      </c>
      <c r="N250" t="s">
        <v>1545</v>
      </c>
      <c r="O250">
        <v>538466</v>
      </c>
      <c r="P250">
        <v>186672</v>
      </c>
      <c r="Q250">
        <v>51.561936000000003</v>
      </c>
      <c r="R250">
        <v>-3.8318204999999998E-3</v>
      </c>
    </row>
    <row r="251" spans="1:18">
      <c r="A251" t="s">
        <v>420</v>
      </c>
      <c r="B251" t="s">
        <v>1546</v>
      </c>
      <c r="C251" t="s">
        <v>1547</v>
      </c>
      <c r="D251" t="s">
        <v>1430</v>
      </c>
      <c r="E251" t="s">
        <v>1431</v>
      </c>
      <c r="F251" t="s">
        <v>1523</v>
      </c>
      <c r="G251" t="s">
        <v>1524</v>
      </c>
      <c r="H251" t="s">
        <v>1525</v>
      </c>
      <c r="I251" t="s">
        <v>1526</v>
      </c>
      <c r="J251" t="s">
        <v>171</v>
      </c>
      <c r="K251" t="s">
        <v>1548</v>
      </c>
      <c r="L251" t="s">
        <v>1533</v>
      </c>
      <c r="M251" t="s">
        <v>1549</v>
      </c>
      <c r="N251" t="s">
        <v>1550</v>
      </c>
      <c r="O251">
        <v>538721</v>
      </c>
      <c r="P251">
        <v>187186</v>
      </c>
      <c r="Q251">
        <v>51.566491999999997</v>
      </c>
      <c r="R251">
        <v>4.7171125999999997E-5</v>
      </c>
    </row>
    <row r="252" spans="1:18">
      <c r="A252" t="s">
        <v>420</v>
      </c>
      <c r="B252" t="s">
        <v>1551</v>
      </c>
      <c r="C252" t="s">
        <v>1552</v>
      </c>
      <c r="D252" t="s">
        <v>1430</v>
      </c>
      <c r="E252" t="s">
        <v>1431</v>
      </c>
      <c r="F252" t="s">
        <v>1523</v>
      </c>
      <c r="G252" t="s">
        <v>1524</v>
      </c>
      <c r="H252" t="s">
        <v>1525</v>
      </c>
      <c r="I252" t="s">
        <v>1526</v>
      </c>
      <c r="J252" t="s">
        <v>171</v>
      </c>
      <c r="K252" t="s">
        <v>1553</v>
      </c>
      <c r="L252" t="s">
        <v>1533</v>
      </c>
      <c r="M252" t="s">
        <v>1554</v>
      </c>
      <c r="N252" t="s">
        <v>1555</v>
      </c>
      <c r="O252">
        <v>539258</v>
      </c>
      <c r="P252">
        <v>185734</v>
      </c>
      <c r="Q252">
        <v>51.553313000000003</v>
      </c>
      <c r="R252">
        <v>7.2151919999999996E-3</v>
      </c>
    </row>
    <row r="253" spans="1:18">
      <c r="A253" t="s">
        <v>420</v>
      </c>
      <c r="B253" t="s">
        <v>1556</v>
      </c>
      <c r="C253" t="s">
        <v>1557</v>
      </c>
      <c r="D253" t="s">
        <v>1430</v>
      </c>
      <c r="E253" t="s">
        <v>1431</v>
      </c>
      <c r="F253" t="s">
        <v>1523</v>
      </c>
      <c r="G253" t="s">
        <v>1524</v>
      </c>
      <c r="H253" t="s">
        <v>1525</v>
      </c>
      <c r="I253" t="s">
        <v>1526</v>
      </c>
      <c r="J253" t="s">
        <v>171</v>
      </c>
      <c r="K253" t="s">
        <v>1558</v>
      </c>
      <c r="L253" t="s">
        <v>1508</v>
      </c>
      <c r="M253" t="s">
        <v>1559</v>
      </c>
      <c r="N253" t="s">
        <v>1560</v>
      </c>
      <c r="O253">
        <v>538433</v>
      </c>
      <c r="P253">
        <v>187787</v>
      </c>
      <c r="Q253">
        <v>51.571964000000001</v>
      </c>
      <c r="R253">
        <v>-3.8687688000000001E-3</v>
      </c>
    </row>
    <row r="254" spans="1:18">
      <c r="A254" t="s">
        <v>420</v>
      </c>
      <c r="B254" t="s">
        <v>1561</v>
      </c>
      <c r="C254" t="s">
        <v>1562</v>
      </c>
      <c r="D254" t="s">
        <v>1430</v>
      </c>
      <c r="E254" t="s">
        <v>1431</v>
      </c>
      <c r="F254" t="s">
        <v>1563</v>
      </c>
      <c r="G254" t="s">
        <v>1564</v>
      </c>
      <c r="H254" t="s">
        <v>1564</v>
      </c>
      <c r="I254" t="s">
        <v>1565</v>
      </c>
      <c r="J254" t="s">
        <v>171</v>
      </c>
      <c r="K254" t="s">
        <v>1566</v>
      </c>
      <c r="L254" t="s">
        <v>1533</v>
      </c>
      <c r="M254" t="s">
        <v>1567</v>
      </c>
      <c r="N254" t="s">
        <v>1568</v>
      </c>
      <c r="O254">
        <v>539685</v>
      </c>
      <c r="P254">
        <v>187696</v>
      </c>
      <c r="Q254">
        <v>51.570836999999997</v>
      </c>
      <c r="R254">
        <v>1.4148923000000001E-2</v>
      </c>
    </row>
    <row r="255" spans="1:18">
      <c r="A255" t="s">
        <v>420</v>
      </c>
      <c r="B255" t="s">
        <v>1569</v>
      </c>
      <c r="C255" t="s">
        <v>1570</v>
      </c>
      <c r="D255" t="s">
        <v>1430</v>
      </c>
      <c r="E255" t="s">
        <v>1431</v>
      </c>
      <c r="F255" t="s">
        <v>1563</v>
      </c>
      <c r="G255" t="s">
        <v>1564</v>
      </c>
      <c r="H255" t="s">
        <v>1564</v>
      </c>
      <c r="I255" t="s">
        <v>1565</v>
      </c>
      <c r="J255" t="s">
        <v>171</v>
      </c>
      <c r="K255" t="s">
        <v>1571</v>
      </c>
      <c r="L255" t="s">
        <v>1533</v>
      </c>
      <c r="M255" t="s">
        <v>1572</v>
      </c>
      <c r="N255" t="s">
        <v>1573</v>
      </c>
      <c r="O255">
        <v>539101</v>
      </c>
      <c r="P255">
        <v>185749</v>
      </c>
      <c r="Q255">
        <v>51.553485999999999</v>
      </c>
      <c r="R255">
        <v>4.9580980000000002E-3</v>
      </c>
    </row>
    <row r="256" spans="1:18">
      <c r="A256" t="s">
        <v>420</v>
      </c>
      <c r="B256" t="s">
        <v>1574</v>
      </c>
      <c r="C256" t="s">
        <v>1575</v>
      </c>
      <c r="D256" t="s">
        <v>1430</v>
      </c>
      <c r="E256" t="s">
        <v>1431</v>
      </c>
      <c r="F256" t="s">
        <v>1563</v>
      </c>
      <c r="G256" t="s">
        <v>1564</v>
      </c>
      <c r="H256" t="s">
        <v>1564</v>
      </c>
      <c r="I256" t="s">
        <v>1565</v>
      </c>
      <c r="J256" t="s">
        <v>171</v>
      </c>
      <c r="K256" t="s">
        <v>1576</v>
      </c>
      <c r="L256" t="s">
        <v>1533</v>
      </c>
      <c r="M256" t="s">
        <v>1577</v>
      </c>
      <c r="N256" t="s">
        <v>1578</v>
      </c>
      <c r="O256">
        <v>538897</v>
      </c>
      <c r="P256">
        <v>185957</v>
      </c>
      <c r="Q256">
        <v>51.555405999999998</v>
      </c>
      <c r="R256">
        <v>2.0996700000000001E-3</v>
      </c>
    </row>
    <row r="257" spans="1:18">
      <c r="A257" t="s">
        <v>420</v>
      </c>
      <c r="B257" t="s">
        <v>1579</v>
      </c>
      <c r="C257" t="s">
        <v>1580</v>
      </c>
      <c r="D257" t="s">
        <v>1430</v>
      </c>
      <c r="E257" t="s">
        <v>1431</v>
      </c>
      <c r="F257" t="s">
        <v>1563</v>
      </c>
      <c r="G257" t="s">
        <v>1564</v>
      </c>
      <c r="H257" t="s">
        <v>1564</v>
      </c>
      <c r="I257" t="s">
        <v>1565</v>
      </c>
      <c r="J257" t="s">
        <v>171</v>
      </c>
      <c r="K257" t="s">
        <v>1576</v>
      </c>
      <c r="L257" t="s">
        <v>1533</v>
      </c>
      <c r="M257" t="s">
        <v>1577</v>
      </c>
      <c r="N257" t="s">
        <v>1578</v>
      </c>
      <c r="O257">
        <v>538897</v>
      </c>
      <c r="P257">
        <v>185957</v>
      </c>
      <c r="Q257">
        <v>51.555405999999998</v>
      </c>
      <c r="R257">
        <v>2.0996700000000001E-3</v>
      </c>
    </row>
    <row r="258" spans="1:18">
      <c r="A258" t="s">
        <v>420</v>
      </c>
      <c r="B258" t="s">
        <v>1581</v>
      </c>
      <c r="C258" t="s">
        <v>1582</v>
      </c>
      <c r="D258" t="s">
        <v>1430</v>
      </c>
      <c r="E258" t="s">
        <v>1431</v>
      </c>
      <c r="F258" t="s">
        <v>1563</v>
      </c>
      <c r="G258" t="s">
        <v>1564</v>
      </c>
      <c r="H258" t="s">
        <v>1564</v>
      </c>
      <c r="I258" t="s">
        <v>1565</v>
      </c>
      <c r="J258" t="s">
        <v>171</v>
      </c>
      <c r="K258" t="s">
        <v>1583</v>
      </c>
      <c r="L258" t="s">
        <v>1533</v>
      </c>
      <c r="M258" t="s">
        <v>1584</v>
      </c>
      <c r="N258" t="s">
        <v>1585</v>
      </c>
      <c r="O258">
        <v>539369</v>
      </c>
      <c r="P258">
        <v>186366</v>
      </c>
      <c r="Q258">
        <v>51.558964000000003</v>
      </c>
      <c r="R258">
        <v>9.0654107999999997E-3</v>
      </c>
    </row>
    <row r="259" spans="1:18">
      <c r="A259" t="s">
        <v>420</v>
      </c>
      <c r="B259" t="s">
        <v>1586</v>
      </c>
      <c r="C259" t="s">
        <v>1587</v>
      </c>
      <c r="D259" t="s">
        <v>1430</v>
      </c>
      <c r="E259" t="s">
        <v>1431</v>
      </c>
      <c r="F259" t="s">
        <v>1563</v>
      </c>
      <c r="G259" t="s">
        <v>1564</v>
      </c>
      <c r="H259" t="s">
        <v>1564</v>
      </c>
      <c r="I259" t="s">
        <v>1565</v>
      </c>
      <c r="J259" t="s">
        <v>171</v>
      </c>
      <c r="K259" t="s">
        <v>1576</v>
      </c>
      <c r="L259" t="s">
        <v>1533</v>
      </c>
      <c r="M259" t="s">
        <v>1577</v>
      </c>
      <c r="N259" t="s">
        <v>1578</v>
      </c>
      <c r="O259">
        <v>538897</v>
      </c>
      <c r="P259">
        <v>185957</v>
      </c>
      <c r="Q259">
        <v>51.555405999999998</v>
      </c>
      <c r="R259">
        <v>2.0996700000000001E-3</v>
      </c>
    </row>
    <row r="260" spans="1:18">
      <c r="A260" t="s">
        <v>420</v>
      </c>
      <c r="B260" t="s">
        <v>1588</v>
      </c>
      <c r="C260" t="s">
        <v>1589</v>
      </c>
      <c r="D260" t="s">
        <v>1430</v>
      </c>
      <c r="E260" t="s">
        <v>1431</v>
      </c>
      <c r="F260" t="s">
        <v>1590</v>
      </c>
      <c r="G260" t="s">
        <v>1591</v>
      </c>
      <c r="H260" t="s">
        <v>1591</v>
      </c>
      <c r="I260" t="s">
        <v>1592</v>
      </c>
      <c r="J260" t="s">
        <v>171</v>
      </c>
      <c r="K260" t="s">
        <v>1593</v>
      </c>
      <c r="L260" t="s">
        <v>1437</v>
      </c>
      <c r="M260" t="s">
        <v>1594</v>
      </c>
      <c r="N260" t="s">
        <v>1595</v>
      </c>
      <c r="O260">
        <v>538040</v>
      </c>
      <c r="P260">
        <v>189024</v>
      </c>
      <c r="Q260">
        <v>51.583176000000002</v>
      </c>
      <c r="R260">
        <v>-9.0501534999999998E-3</v>
      </c>
    </row>
    <row r="261" spans="1:18">
      <c r="A261" t="s">
        <v>420</v>
      </c>
      <c r="B261" t="s">
        <v>1596</v>
      </c>
      <c r="C261" t="s">
        <v>1597</v>
      </c>
      <c r="D261" t="s">
        <v>1430</v>
      </c>
      <c r="E261" t="s">
        <v>1431</v>
      </c>
      <c r="F261" t="s">
        <v>1590</v>
      </c>
      <c r="G261" t="s">
        <v>1591</v>
      </c>
      <c r="H261" t="s">
        <v>1591</v>
      </c>
      <c r="I261" t="s">
        <v>1592</v>
      </c>
      <c r="J261" t="s">
        <v>171</v>
      </c>
      <c r="K261" t="s">
        <v>1598</v>
      </c>
      <c r="L261" t="s">
        <v>1437</v>
      </c>
      <c r="M261" t="s">
        <v>1599</v>
      </c>
      <c r="N261" t="s">
        <v>1600</v>
      </c>
      <c r="O261">
        <v>536291</v>
      </c>
      <c r="P261">
        <v>190221</v>
      </c>
      <c r="Q261">
        <v>51.594357000000002</v>
      </c>
      <c r="R261">
        <v>-3.3813172000000002E-2</v>
      </c>
    </row>
    <row r="262" spans="1:18">
      <c r="A262" t="s">
        <v>420</v>
      </c>
      <c r="B262" t="s">
        <v>1601</v>
      </c>
      <c r="C262" t="s">
        <v>1602</v>
      </c>
      <c r="D262" t="s">
        <v>1430</v>
      </c>
      <c r="E262" t="s">
        <v>1431</v>
      </c>
      <c r="F262" t="s">
        <v>1590</v>
      </c>
      <c r="G262" t="s">
        <v>1591</v>
      </c>
      <c r="H262" t="s">
        <v>1591</v>
      </c>
      <c r="I262" t="s">
        <v>1592</v>
      </c>
      <c r="J262" t="s">
        <v>171</v>
      </c>
      <c r="K262" t="s">
        <v>1603</v>
      </c>
      <c r="L262" t="s">
        <v>1437</v>
      </c>
      <c r="M262" t="s">
        <v>1604</v>
      </c>
      <c r="N262" t="s">
        <v>1605</v>
      </c>
      <c r="O262">
        <v>536241</v>
      </c>
      <c r="P262">
        <v>188655</v>
      </c>
      <c r="Q262">
        <v>51.580297000000002</v>
      </c>
      <c r="R262">
        <v>-3.5141800000000001E-2</v>
      </c>
    </row>
    <row r="263" spans="1:18">
      <c r="A263" t="s">
        <v>420</v>
      </c>
      <c r="B263" t="s">
        <v>1606</v>
      </c>
      <c r="C263" t="s">
        <v>1607</v>
      </c>
      <c r="D263" t="s">
        <v>1430</v>
      </c>
      <c r="E263" t="s">
        <v>1431</v>
      </c>
      <c r="F263" t="s">
        <v>1590</v>
      </c>
      <c r="G263" t="s">
        <v>1591</v>
      </c>
      <c r="H263" t="s">
        <v>1591</v>
      </c>
      <c r="I263" t="s">
        <v>1592</v>
      </c>
      <c r="J263" t="s">
        <v>171</v>
      </c>
      <c r="K263" t="s">
        <v>1608</v>
      </c>
      <c r="L263" t="s">
        <v>1437</v>
      </c>
      <c r="M263" t="s">
        <v>1609</v>
      </c>
      <c r="N263" t="s">
        <v>1610</v>
      </c>
      <c r="O263">
        <v>538444</v>
      </c>
      <c r="P263">
        <v>189544</v>
      </c>
      <c r="Q263">
        <v>51.587749000000002</v>
      </c>
      <c r="R263">
        <v>-3.0181050000000001E-3</v>
      </c>
    </row>
    <row r="264" spans="1:18">
      <c r="A264" t="s">
        <v>420</v>
      </c>
      <c r="B264" t="s">
        <v>1611</v>
      </c>
      <c r="C264" t="s">
        <v>1612</v>
      </c>
      <c r="D264" t="s">
        <v>1430</v>
      </c>
      <c r="E264" t="s">
        <v>1431</v>
      </c>
      <c r="F264" t="s">
        <v>1590</v>
      </c>
      <c r="G264" t="s">
        <v>1591</v>
      </c>
      <c r="H264" t="s">
        <v>1591</v>
      </c>
      <c r="I264" t="s">
        <v>1592</v>
      </c>
      <c r="J264" t="s">
        <v>171</v>
      </c>
      <c r="K264" t="s">
        <v>1608</v>
      </c>
      <c r="L264" t="s">
        <v>1437</v>
      </c>
      <c r="M264" t="s">
        <v>1609</v>
      </c>
      <c r="N264" t="s">
        <v>1610</v>
      </c>
      <c r="O264">
        <v>538444</v>
      </c>
      <c r="P264">
        <v>189544</v>
      </c>
      <c r="Q264">
        <v>51.587749000000002</v>
      </c>
      <c r="R264">
        <v>-3.0181050000000001E-3</v>
      </c>
    </row>
    <row r="265" spans="1:18">
      <c r="A265" t="s">
        <v>420</v>
      </c>
      <c r="B265" t="s">
        <v>1613</v>
      </c>
      <c r="C265" t="s">
        <v>1614</v>
      </c>
      <c r="D265" t="s">
        <v>1430</v>
      </c>
      <c r="E265" t="s">
        <v>1431</v>
      </c>
      <c r="F265" t="s">
        <v>1615</v>
      </c>
      <c r="G265" t="s">
        <v>1616</v>
      </c>
      <c r="H265" t="s">
        <v>1617</v>
      </c>
      <c r="I265" t="s">
        <v>1618</v>
      </c>
      <c r="J265" t="s">
        <v>171</v>
      </c>
      <c r="K265" t="s">
        <v>1619</v>
      </c>
      <c r="L265" t="s">
        <v>1437</v>
      </c>
      <c r="M265" t="s">
        <v>1620</v>
      </c>
      <c r="N265" t="s">
        <v>1621</v>
      </c>
      <c r="O265">
        <v>536763</v>
      </c>
      <c r="P265">
        <v>187420</v>
      </c>
      <c r="Q265">
        <v>51.569073000000003</v>
      </c>
      <c r="R265">
        <v>-2.8093386000000001E-2</v>
      </c>
    </row>
    <row r="266" spans="1:18">
      <c r="A266" t="s">
        <v>420</v>
      </c>
      <c r="B266" t="s">
        <v>1622</v>
      </c>
      <c r="C266" t="s">
        <v>1623</v>
      </c>
      <c r="D266" t="s">
        <v>1430</v>
      </c>
      <c r="E266" t="s">
        <v>1431</v>
      </c>
      <c r="F266" t="s">
        <v>1615</v>
      </c>
      <c r="G266" t="s">
        <v>1616</v>
      </c>
      <c r="H266" t="s">
        <v>1617</v>
      </c>
      <c r="I266" t="s">
        <v>1618</v>
      </c>
      <c r="J266" t="s">
        <v>171</v>
      </c>
      <c r="K266" t="s">
        <v>1624</v>
      </c>
      <c r="L266" t="s">
        <v>1437</v>
      </c>
      <c r="M266" t="s">
        <v>1625</v>
      </c>
      <c r="N266" t="s">
        <v>1626</v>
      </c>
      <c r="O266">
        <v>537259</v>
      </c>
      <c r="P266">
        <v>188627</v>
      </c>
      <c r="Q266">
        <v>51.579799000000001</v>
      </c>
      <c r="R266">
        <v>-2.0470187000000001E-2</v>
      </c>
    </row>
    <row r="267" spans="1:18">
      <c r="A267" t="s">
        <v>420</v>
      </c>
      <c r="B267" t="s">
        <v>1627</v>
      </c>
      <c r="C267" t="s">
        <v>363</v>
      </c>
      <c r="D267" t="s">
        <v>1430</v>
      </c>
      <c r="E267" t="s">
        <v>1431</v>
      </c>
      <c r="F267" t="s">
        <v>1615</v>
      </c>
      <c r="G267" t="s">
        <v>1616</v>
      </c>
      <c r="H267" t="s">
        <v>1617</v>
      </c>
      <c r="I267" t="s">
        <v>1618</v>
      </c>
      <c r="J267" t="s">
        <v>171</v>
      </c>
      <c r="K267" t="s">
        <v>1628</v>
      </c>
      <c r="L267" t="s">
        <v>1437</v>
      </c>
      <c r="M267" t="s">
        <v>1629</v>
      </c>
      <c r="N267" t="s">
        <v>1630</v>
      </c>
      <c r="O267">
        <v>537919</v>
      </c>
      <c r="P267">
        <v>188578</v>
      </c>
      <c r="Q267">
        <v>51.579197000000001</v>
      </c>
      <c r="R267">
        <v>-1.0970442E-2</v>
      </c>
    </row>
    <row r="268" spans="1:18">
      <c r="A268" t="s">
        <v>420</v>
      </c>
      <c r="B268" t="s">
        <v>1631</v>
      </c>
      <c r="C268" t="s">
        <v>1632</v>
      </c>
      <c r="D268" t="s">
        <v>1430</v>
      </c>
      <c r="E268" t="s">
        <v>1431</v>
      </c>
      <c r="F268" t="s">
        <v>1615</v>
      </c>
      <c r="G268" t="s">
        <v>1616</v>
      </c>
      <c r="H268" t="s">
        <v>1617</v>
      </c>
      <c r="I268" t="s">
        <v>1618</v>
      </c>
      <c r="J268" t="s">
        <v>171</v>
      </c>
      <c r="K268" t="s">
        <v>1633</v>
      </c>
      <c r="L268" t="s">
        <v>1437</v>
      </c>
      <c r="M268" t="s">
        <v>1634</v>
      </c>
      <c r="N268" t="s">
        <v>1635</v>
      </c>
      <c r="O268">
        <v>536234</v>
      </c>
      <c r="P268">
        <v>190272</v>
      </c>
      <c r="Q268">
        <v>51.594828999999997</v>
      </c>
      <c r="R268">
        <v>-3.4615754999999998E-2</v>
      </c>
    </row>
    <row r="269" spans="1:18">
      <c r="A269" t="s">
        <v>420</v>
      </c>
      <c r="B269" t="s">
        <v>1636</v>
      </c>
      <c r="C269" t="s">
        <v>1637</v>
      </c>
      <c r="D269" t="s">
        <v>1430</v>
      </c>
      <c r="E269" t="s">
        <v>1431</v>
      </c>
      <c r="F269" t="s">
        <v>1615</v>
      </c>
      <c r="G269" t="s">
        <v>1616</v>
      </c>
      <c r="H269" t="s">
        <v>1617</v>
      </c>
      <c r="I269" t="s">
        <v>1638</v>
      </c>
      <c r="J269" t="s">
        <v>171</v>
      </c>
      <c r="K269" t="s">
        <v>1639</v>
      </c>
      <c r="L269" t="s">
        <v>1437</v>
      </c>
      <c r="M269" t="s">
        <v>1640</v>
      </c>
      <c r="N269" t="s">
        <v>1641</v>
      </c>
      <c r="O269">
        <v>536455</v>
      </c>
      <c r="P269">
        <v>188670</v>
      </c>
      <c r="Q269">
        <v>51.580379999999998</v>
      </c>
      <c r="R269">
        <v>-3.2049451E-2</v>
      </c>
    </row>
    <row r="270" spans="1:18">
      <c r="A270" t="s">
        <v>1642</v>
      </c>
      <c r="B270" t="s">
        <v>1643</v>
      </c>
      <c r="C270" t="s">
        <v>1644</v>
      </c>
      <c r="D270" t="s">
        <v>537</v>
      </c>
      <c r="E270" t="s">
        <v>538</v>
      </c>
      <c r="J270" t="s">
        <v>171</v>
      </c>
    </row>
  </sheetData>
  <phoneticPr fontId="22" type="noConversion"/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K1779"/>
  <sheetViews>
    <sheetView topLeftCell="A1743" workbookViewId="0">
      <selection activeCell="B1768" sqref="B1768:B1779"/>
    </sheetView>
  </sheetViews>
  <sheetFormatPr defaultRowHeight="15"/>
  <cols>
    <col min="1" max="1" width="11.42578125" bestFit="1" customWidth="1"/>
    <col min="2" max="3" width="10.7109375" bestFit="1" customWidth="1"/>
    <col min="4" max="4" width="17.5703125" bestFit="1" customWidth="1"/>
    <col min="5" max="5" width="32.42578125" bestFit="1" customWidth="1"/>
    <col min="6" max="6" width="47" bestFit="1" customWidth="1"/>
    <col min="7" max="7" width="47.28515625" bestFit="1" customWidth="1"/>
    <col min="8" max="8" width="48.7109375" bestFit="1" customWidth="1"/>
    <col min="9" max="9" width="61.42578125" bestFit="1" customWidth="1"/>
    <col min="10" max="10" width="26.85546875" bestFit="1" customWidth="1"/>
    <col min="11" max="11" width="36.7109375" bestFit="1" customWidth="1"/>
    <col min="12" max="12" width="54.5703125" bestFit="1" customWidth="1"/>
    <col min="13" max="13" width="55.85546875" bestFit="1" customWidth="1"/>
    <col min="14" max="14" width="42.7109375" bestFit="1" customWidth="1"/>
    <col min="15" max="15" width="45.5703125" bestFit="1" customWidth="1"/>
    <col min="16" max="16" width="61.5703125" bestFit="1" customWidth="1"/>
    <col min="17" max="17" width="50.7109375" bestFit="1" customWidth="1"/>
    <col min="18" max="18" width="45" bestFit="1" customWidth="1"/>
    <col min="19" max="19" width="49" bestFit="1" customWidth="1"/>
    <col min="20" max="20" width="33.140625" bestFit="1" customWidth="1"/>
    <col min="21" max="21" width="57.5703125" bestFit="1" customWidth="1"/>
    <col min="22" max="22" width="63.42578125" bestFit="1" customWidth="1"/>
    <col min="23" max="23" width="59.28515625" bestFit="1" customWidth="1"/>
    <col min="24" max="25" width="33.28515625" bestFit="1" customWidth="1"/>
    <col min="26" max="26" width="44.140625" bestFit="1" customWidth="1"/>
    <col min="27" max="27" width="37" bestFit="1" customWidth="1"/>
    <col min="28" max="28" width="28.85546875" bestFit="1" customWidth="1"/>
    <col min="29" max="29" width="28.42578125" bestFit="1" customWidth="1"/>
    <col min="30" max="30" width="34" bestFit="1" customWidth="1"/>
    <col min="31" max="31" width="30.28515625" bestFit="1" customWidth="1"/>
    <col min="32" max="32" width="28.7109375" bestFit="1" customWidth="1"/>
    <col min="33" max="33" width="39.85546875" bestFit="1" customWidth="1"/>
    <col min="34" max="34" width="67.5703125" bestFit="1" customWidth="1"/>
    <col min="35" max="35" width="12.28515625" bestFit="1" customWidth="1"/>
    <col min="36" max="36" width="15.7109375" customWidth="1"/>
    <col min="37" max="38" width="21.5703125" bestFit="1" customWidth="1"/>
    <col min="39" max="39" width="19.5703125" bestFit="1" customWidth="1"/>
    <col min="40" max="40" width="61.140625" bestFit="1" customWidth="1"/>
    <col min="41" max="41" width="17.5703125" bestFit="1" customWidth="1"/>
    <col min="42" max="42" width="13.5703125" bestFit="1" customWidth="1"/>
    <col min="43" max="43" width="11.28515625" bestFit="1" customWidth="1"/>
    <col min="44" max="48" width="11.140625" bestFit="1" customWidth="1"/>
    <col min="49" max="138" width="12.140625" bestFit="1" customWidth="1"/>
    <col min="139" max="151" width="13.140625" bestFit="1" customWidth="1"/>
  </cols>
  <sheetData>
    <row r="1" spans="1:37">
      <c r="A1" t="s">
        <v>400</v>
      </c>
      <c r="B1" t="s">
        <v>401</v>
      </c>
      <c r="C1" t="s">
        <v>402</v>
      </c>
      <c r="D1" t="s">
        <v>403</v>
      </c>
      <c r="E1" t="s">
        <v>122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100</v>
      </c>
      <c r="L1" t="s">
        <v>103</v>
      </c>
      <c r="M1" t="s">
        <v>104</v>
      </c>
      <c r="N1" t="s">
        <v>105</v>
      </c>
      <c r="O1" t="s">
        <v>106</v>
      </c>
      <c r="P1" t="s">
        <v>107</v>
      </c>
      <c r="Q1" t="s">
        <v>108</v>
      </c>
      <c r="R1" t="s">
        <v>109</v>
      </c>
      <c r="S1" t="s">
        <v>110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102</v>
      </c>
      <c r="AA1" t="s">
        <v>111</v>
      </c>
      <c r="AB1" t="s">
        <v>112</v>
      </c>
      <c r="AC1" t="s">
        <v>113</v>
      </c>
      <c r="AD1" t="s">
        <v>114</v>
      </c>
      <c r="AE1" t="s">
        <v>115</v>
      </c>
      <c r="AF1" t="s">
        <v>116</v>
      </c>
      <c r="AG1" t="s">
        <v>101</v>
      </c>
      <c r="AH1" t="s">
        <v>159</v>
      </c>
      <c r="AI1" t="s">
        <v>160</v>
      </c>
      <c r="AJ1" t="s">
        <v>162</v>
      </c>
      <c r="AK1" t="s">
        <v>163</v>
      </c>
    </row>
    <row r="2" spans="1:37">
      <c r="A2" t="s">
        <v>1645</v>
      </c>
      <c r="B2" s="55">
        <v>44562</v>
      </c>
      <c r="C2" s="55">
        <v>44575</v>
      </c>
      <c r="D2" t="s">
        <v>270</v>
      </c>
      <c r="E2">
        <v>4094</v>
      </c>
      <c r="F2">
        <v>3</v>
      </c>
      <c r="G2">
        <v>3</v>
      </c>
      <c r="H2">
        <v>0</v>
      </c>
      <c r="I2">
        <v>0</v>
      </c>
      <c r="J2">
        <v>4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H2" t="s">
        <v>271</v>
      </c>
      <c r="AI2" t="s">
        <v>173</v>
      </c>
      <c r="AJ2" t="s">
        <v>192</v>
      </c>
      <c r="AK2" t="s">
        <v>193</v>
      </c>
    </row>
    <row r="3" spans="1:37">
      <c r="A3" t="s">
        <v>1645</v>
      </c>
      <c r="B3" s="55">
        <v>44562</v>
      </c>
      <c r="C3" s="55">
        <v>44575</v>
      </c>
      <c r="D3" t="s">
        <v>316</v>
      </c>
      <c r="E3">
        <v>1895</v>
      </c>
      <c r="F3">
        <v>33</v>
      </c>
      <c r="G3">
        <v>33</v>
      </c>
      <c r="H3">
        <v>0</v>
      </c>
      <c r="I3">
        <v>0</v>
      </c>
      <c r="J3">
        <v>8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3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H3" t="s">
        <v>317</v>
      </c>
      <c r="AI3" t="s">
        <v>177</v>
      </c>
      <c r="AJ3" t="s">
        <v>198</v>
      </c>
      <c r="AK3" t="s">
        <v>199</v>
      </c>
    </row>
    <row r="4" spans="1:37">
      <c r="A4" t="s">
        <v>1645</v>
      </c>
      <c r="B4" s="55">
        <v>44562</v>
      </c>
      <c r="C4" s="55">
        <v>44575</v>
      </c>
      <c r="D4" t="s">
        <v>81</v>
      </c>
      <c r="E4">
        <v>5595</v>
      </c>
      <c r="F4">
        <v>29</v>
      </c>
      <c r="G4">
        <v>29</v>
      </c>
      <c r="H4">
        <v>0</v>
      </c>
      <c r="I4">
        <v>0</v>
      </c>
      <c r="J4">
        <v>5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H4" t="s">
        <v>226</v>
      </c>
      <c r="AI4" t="s">
        <v>168</v>
      </c>
      <c r="AJ4" t="s">
        <v>73</v>
      </c>
      <c r="AK4" t="s">
        <v>182</v>
      </c>
    </row>
    <row r="5" spans="1:37">
      <c r="A5" t="s">
        <v>1645</v>
      </c>
      <c r="B5" s="55">
        <v>44562</v>
      </c>
      <c r="C5" s="55">
        <v>44575</v>
      </c>
      <c r="D5" t="s">
        <v>372</v>
      </c>
      <c r="E5">
        <v>2221</v>
      </c>
      <c r="F5">
        <v>126</v>
      </c>
      <c r="G5">
        <v>125</v>
      </c>
      <c r="H5">
        <v>1</v>
      </c>
      <c r="I5">
        <v>0</v>
      </c>
      <c r="J5">
        <v>16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1</v>
      </c>
      <c r="U5">
        <v>0</v>
      </c>
      <c r="V5">
        <v>0</v>
      </c>
      <c r="W5">
        <v>0</v>
      </c>
      <c r="X5">
        <v>1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H5" t="s">
        <v>373</v>
      </c>
      <c r="AI5" t="s">
        <v>177</v>
      </c>
      <c r="AJ5" t="s">
        <v>207</v>
      </c>
      <c r="AK5" t="s">
        <v>208</v>
      </c>
    </row>
    <row r="6" spans="1:37">
      <c r="A6" t="s">
        <v>1645</v>
      </c>
      <c r="B6" s="55">
        <v>44562</v>
      </c>
      <c r="C6" s="55">
        <v>44575</v>
      </c>
      <c r="D6" t="s">
        <v>358</v>
      </c>
      <c r="E6">
        <v>949</v>
      </c>
      <c r="F6">
        <v>12</v>
      </c>
      <c r="G6">
        <v>12</v>
      </c>
      <c r="H6">
        <v>0</v>
      </c>
      <c r="I6">
        <v>0</v>
      </c>
      <c r="J6">
        <v>4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2</v>
      </c>
      <c r="U6">
        <v>0</v>
      </c>
      <c r="V6">
        <v>0</v>
      </c>
      <c r="W6">
        <v>0</v>
      </c>
      <c r="X6">
        <v>1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H6" t="s">
        <v>359</v>
      </c>
      <c r="AI6" t="s">
        <v>177</v>
      </c>
      <c r="AJ6" t="s">
        <v>204</v>
      </c>
      <c r="AK6" t="s">
        <v>205</v>
      </c>
    </row>
    <row r="7" spans="1:37">
      <c r="A7" t="s">
        <v>1645</v>
      </c>
      <c r="B7" s="55">
        <v>44562</v>
      </c>
      <c r="C7" s="55">
        <v>44575</v>
      </c>
      <c r="D7" t="s">
        <v>79</v>
      </c>
      <c r="E7">
        <v>2809</v>
      </c>
      <c r="F7">
        <v>35</v>
      </c>
      <c r="G7">
        <v>33</v>
      </c>
      <c r="H7">
        <v>2</v>
      </c>
      <c r="I7">
        <v>1</v>
      </c>
      <c r="J7">
        <v>27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H7" t="s">
        <v>224</v>
      </c>
      <c r="AI7" t="s">
        <v>168</v>
      </c>
      <c r="AJ7" t="s">
        <v>73</v>
      </c>
      <c r="AK7" t="s">
        <v>182</v>
      </c>
    </row>
    <row r="8" spans="1:37">
      <c r="A8" t="s">
        <v>1645</v>
      </c>
      <c r="B8" s="55">
        <v>44562</v>
      </c>
      <c r="C8" s="55">
        <v>44575</v>
      </c>
      <c r="D8" t="s">
        <v>276</v>
      </c>
      <c r="E8">
        <v>14831</v>
      </c>
      <c r="F8">
        <v>24</v>
      </c>
      <c r="G8">
        <v>24</v>
      </c>
      <c r="H8">
        <v>0</v>
      </c>
      <c r="I8">
        <v>0</v>
      </c>
      <c r="J8">
        <v>8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2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H8" t="s">
        <v>806</v>
      </c>
      <c r="AI8" t="s">
        <v>173</v>
      </c>
      <c r="AJ8" t="s">
        <v>192</v>
      </c>
      <c r="AK8" t="s">
        <v>193</v>
      </c>
    </row>
    <row r="9" spans="1:37">
      <c r="A9" t="s">
        <v>1645</v>
      </c>
      <c r="B9" s="55">
        <v>44562</v>
      </c>
      <c r="C9" s="55">
        <v>44575</v>
      </c>
      <c r="D9" t="s">
        <v>378</v>
      </c>
      <c r="E9">
        <v>1653</v>
      </c>
      <c r="F9">
        <v>255</v>
      </c>
      <c r="G9">
        <v>254</v>
      </c>
      <c r="H9">
        <v>1</v>
      </c>
      <c r="I9">
        <v>1</v>
      </c>
      <c r="J9">
        <v>23</v>
      </c>
      <c r="K9">
        <v>11</v>
      </c>
      <c r="L9">
        <v>11</v>
      </c>
      <c r="M9">
        <v>11</v>
      </c>
      <c r="N9">
        <v>11</v>
      </c>
      <c r="O9">
        <v>11</v>
      </c>
      <c r="P9">
        <v>11</v>
      </c>
      <c r="Q9">
        <v>4</v>
      </c>
      <c r="R9">
        <v>8</v>
      </c>
      <c r="S9">
        <v>11</v>
      </c>
      <c r="T9">
        <v>8</v>
      </c>
      <c r="U9">
        <v>8</v>
      </c>
      <c r="V9">
        <v>6</v>
      </c>
      <c r="W9">
        <v>8</v>
      </c>
      <c r="X9">
        <v>3</v>
      </c>
      <c r="Y9">
        <v>0</v>
      </c>
      <c r="Z9">
        <v>11</v>
      </c>
      <c r="AA9">
        <v>10</v>
      </c>
      <c r="AB9">
        <v>6</v>
      </c>
      <c r="AC9">
        <v>6</v>
      </c>
      <c r="AD9">
        <v>7</v>
      </c>
      <c r="AE9">
        <v>2</v>
      </c>
      <c r="AF9">
        <v>0</v>
      </c>
      <c r="AH9" t="s">
        <v>379</v>
      </c>
      <c r="AI9" t="s">
        <v>177</v>
      </c>
      <c r="AJ9" t="s">
        <v>207</v>
      </c>
      <c r="AK9" t="s">
        <v>208</v>
      </c>
    </row>
    <row r="10" spans="1:37">
      <c r="A10" t="s">
        <v>1645</v>
      </c>
      <c r="B10" s="55">
        <v>44562</v>
      </c>
      <c r="C10" s="55">
        <v>44575</v>
      </c>
      <c r="D10" t="s">
        <v>242</v>
      </c>
      <c r="E10">
        <v>2903</v>
      </c>
      <c r="F10">
        <v>105</v>
      </c>
      <c r="G10">
        <v>104</v>
      </c>
      <c r="H10">
        <v>1</v>
      </c>
      <c r="I10">
        <v>0</v>
      </c>
      <c r="J10">
        <v>9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2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H10" t="s">
        <v>243</v>
      </c>
      <c r="AI10" t="s">
        <v>173</v>
      </c>
      <c r="AJ10" t="s">
        <v>186</v>
      </c>
      <c r="AK10" t="s">
        <v>187</v>
      </c>
    </row>
    <row r="11" spans="1:37">
      <c r="A11" t="s">
        <v>1645</v>
      </c>
      <c r="B11" s="55">
        <v>44562</v>
      </c>
      <c r="C11" s="55">
        <v>44575</v>
      </c>
      <c r="D11" t="s">
        <v>382</v>
      </c>
      <c r="E11">
        <v>580</v>
      </c>
      <c r="F11">
        <v>34</v>
      </c>
      <c r="G11">
        <v>34</v>
      </c>
      <c r="H11">
        <v>0</v>
      </c>
      <c r="I11">
        <v>0</v>
      </c>
      <c r="J11">
        <v>7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4</v>
      </c>
      <c r="U11">
        <v>0</v>
      </c>
      <c r="V11">
        <v>0</v>
      </c>
      <c r="W11">
        <v>0</v>
      </c>
      <c r="X11">
        <v>1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H11" t="s">
        <v>383</v>
      </c>
      <c r="AI11" t="s">
        <v>177</v>
      </c>
      <c r="AJ11" t="s">
        <v>207</v>
      </c>
      <c r="AK11" t="s">
        <v>208</v>
      </c>
    </row>
    <row r="12" spans="1:37">
      <c r="A12" t="s">
        <v>1645</v>
      </c>
      <c r="B12" s="55">
        <v>44562</v>
      </c>
      <c r="C12" s="55">
        <v>44575</v>
      </c>
      <c r="D12" t="s">
        <v>350</v>
      </c>
      <c r="E12">
        <v>2243</v>
      </c>
      <c r="F12">
        <v>63</v>
      </c>
      <c r="G12">
        <v>63</v>
      </c>
      <c r="H12">
        <v>0</v>
      </c>
      <c r="I12">
        <v>0</v>
      </c>
      <c r="J12">
        <v>3</v>
      </c>
      <c r="K12">
        <v>2</v>
      </c>
      <c r="L12">
        <v>2</v>
      </c>
      <c r="M12">
        <v>2</v>
      </c>
      <c r="N12">
        <v>2</v>
      </c>
      <c r="O12">
        <v>2</v>
      </c>
      <c r="P12">
        <v>2</v>
      </c>
      <c r="Q12">
        <v>0</v>
      </c>
      <c r="R12">
        <v>1</v>
      </c>
      <c r="S12">
        <v>2</v>
      </c>
      <c r="T12">
        <v>1</v>
      </c>
      <c r="U12">
        <v>1</v>
      </c>
      <c r="V12">
        <v>1</v>
      </c>
      <c r="W12">
        <v>0</v>
      </c>
      <c r="X12">
        <v>1</v>
      </c>
      <c r="Y12">
        <v>0</v>
      </c>
      <c r="Z12">
        <v>2</v>
      </c>
      <c r="AA12">
        <v>2</v>
      </c>
      <c r="AB12">
        <v>2</v>
      </c>
      <c r="AC12">
        <v>2</v>
      </c>
      <c r="AD12">
        <v>2</v>
      </c>
      <c r="AE12">
        <v>2</v>
      </c>
      <c r="AF12">
        <v>0</v>
      </c>
      <c r="AH12" t="s">
        <v>351</v>
      </c>
      <c r="AI12" t="s">
        <v>177</v>
      </c>
      <c r="AJ12" t="s">
        <v>204</v>
      </c>
      <c r="AK12" t="s">
        <v>205</v>
      </c>
    </row>
    <row r="13" spans="1:37">
      <c r="A13" t="s">
        <v>1645</v>
      </c>
      <c r="B13" s="55">
        <v>44562</v>
      </c>
      <c r="C13" s="55">
        <v>44575</v>
      </c>
      <c r="D13" t="s">
        <v>85</v>
      </c>
      <c r="E13">
        <v>821</v>
      </c>
      <c r="F13">
        <v>12</v>
      </c>
      <c r="G13">
        <v>11</v>
      </c>
      <c r="H13">
        <v>1</v>
      </c>
      <c r="I13">
        <v>1</v>
      </c>
      <c r="J13">
        <v>4</v>
      </c>
      <c r="K13">
        <v>2</v>
      </c>
      <c r="L13">
        <v>2</v>
      </c>
      <c r="M13">
        <v>2</v>
      </c>
      <c r="N13">
        <v>2</v>
      </c>
      <c r="O13">
        <v>2</v>
      </c>
      <c r="P13">
        <v>2</v>
      </c>
      <c r="Q13">
        <v>2</v>
      </c>
      <c r="R13">
        <v>2</v>
      </c>
      <c r="S13">
        <v>2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2</v>
      </c>
      <c r="AA13">
        <v>2</v>
      </c>
      <c r="AB13">
        <v>1</v>
      </c>
      <c r="AC13">
        <v>2</v>
      </c>
      <c r="AD13">
        <v>2</v>
      </c>
      <c r="AE13">
        <v>0</v>
      </c>
      <c r="AF13">
        <v>0</v>
      </c>
      <c r="AH13" t="s">
        <v>228</v>
      </c>
      <c r="AI13" t="s">
        <v>168</v>
      </c>
      <c r="AJ13" t="s">
        <v>73</v>
      </c>
      <c r="AK13" t="s">
        <v>182</v>
      </c>
    </row>
    <row r="14" spans="1:37">
      <c r="A14" t="s">
        <v>1645</v>
      </c>
      <c r="B14" s="55">
        <v>44562</v>
      </c>
      <c r="C14" s="55">
        <v>44575</v>
      </c>
      <c r="D14" t="s">
        <v>240</v>
      </c>
      <c r="E14">
        <v>2421</v>
      </c>
      <c r="F14">
        <v>60</v>
      </c>
      <c r="G14">
        <v>60</v>
      </c>
      <c r="H14">
        <v>0</v>
      </c>
      <c r="I14">
        <v>0</v>
      </c>
      <c r="J14">
        <v>5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H14" t="s">
        <v>241</v>
      </c>
      <c r="AI14" t="s">
        <v>173</v>
      </c>
      <c r="AJ14" t="s">
        <v>186</v>
      </c>
      <c r="AK14" t="s">
        <v>187</v>
      </c>
    </row>
    <row r="15" spans="1:37">
      <c r="A15" t="s">
        <v>1645</v>
      </c>
      <c r="B15" s="55">
        <v>44562</v>
      </c>
      <c r="C15" s="55">
        <v>44575</v>
      </c>
      <c r="D15" t="s">
        <v>334</v>
      </c>
      <c r="E15">
        <v>2105</v>
      </c>
      <c r="F15">
        <v>42</v>
      </c>
      <c r="G15">
        <v>42</v>
      </c>
      <c r="H15">
        <v>0</v>
      </c>
      <c r="I15">
        <v>0</v>
      </c>
      <c r="J15">
        <v>15</v>
      </c>
      <c r="K15">
        <v>4</v>
      </c>
      <c r="L15">
        <v>4</v>
      </c>
      <c r="M15">
        <v>4</v>
      </c>
      <c r="N15">
        <v>4</v>
      </c>
      <c r="O15">
        <v>3</v>
      </c>
      <c r="P15">
        <v>4</v>
      </c>
      <c r="Q15">
        <v>1</v>
      </c>
      <c r="R15">
        <v>4</v>
      </c>
      <c r="S15">
        <v>4</v>
      </c>
      <c r="T15">
        <v>3</v>
      </c>
      <c r="U15">
        <v>3</v>
      </c>
      <c r="V15">
        <v>3</v>
      </c>
      <c r="W15">
        <v>0</v>
      </c>
      <c r="X15">
        <v>0</v>
      </c>
      <c r="Y15">
        <v>0</v>
      </c>
      <c r="Z15">
        <v>3</v>
      </c>
      <c r="AA15">
        <v>3</v>
      </c>
      <c r="AB15">
        <v>1</v>
      </c>
      <c r="AC15">
        <v>1</v>
      </c>
      <c r="AD15">
        <v>2</v>
      </c>
      <c r="AE15">
        <v>0</v>
      </c>
      <c r="AF15">
        <v>0</v>
      </c>
      <c r="AH15" t="s">
        <v>335</v>
      </c>
      <c r="AI15" t="s">
        <v>177</v>
      </c>
      <c r="AJ15" t="s">
        <v>201</v>
      </c>
      <c r="AK15" t="s">
        <v>202</v>
      </c>
    </row>
    <row r="16" spans="1:37">
      <c r="A16" t="s">
        <v>1645</v>
      </c>
      <c r="B16" s="55">
        <v>44562</v>
      </c>
      <c r="C16" s="55">
        <v>44575</v>
      </c>
      <c r="D16" t="s">
        <v>342</v>
      </c>
      <c r="E16">
        <v>1111</v>
      </c>
      <c r="F16">
        <v>11</v>
      </c>
      <c r="G16">
        <v>11</v>
      </c>
      <c r="H16">
        <v>0</v>
      </c>
      <c r="I16">
        <v>0</v>
      </c>
      <c r="J16">
        <v>2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H16" t="s">
        <v>343</v>
      </c>
      <c r="AI16" t="s">
        <v>177</v>
      </c>
      <c r="AJ16" t="s">
        <v>213</v>
      </c>
      <c r="AK16" t="s">
        <v>214</v>
      </c>
    </row>
    <row r="17" spans="1:37">
      <c r="A17" t="s">
        <v>1645</v>
      </c>
      <c r="B17" s="55">
        <v>44562</v>
      </c>
      <c r="C17" s="55">
        <v>44575</v>
      </c>
      <c r="D17" t="s">
        <v>352</v>
      </c>
      <c r="E17">
        <v>1789</v>
      </c>
      <c r="F17">
        <v>102</v>
      </c>
      <c r="G17">
        <v>99</v>
      </c>
      <c r="H17">
        <v>3</v>
      </c>
      <c r="I17">
        <v>0</v>
      </c>
      <c r="J17">
        <v>5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H17" t="s">
        <v>353</v>
      </c>
      <c r="AI17" t="s">
        <v>177</v>
      </c>
      <c r="AJ17" t="s">
        <v>204</v>
      </c>
      <c r="AK17" t="s">
        <v>205</v>
      </c>
    </row>
    <row r="18" spans="1:37">
      <c r="A18" t="s">
        <v>1645</v>
      </c>
      <c r="B18" s="55">
        <v>44562</v>
      </c>
      <c r="C18" s="55">
        <v>44575</v>
      </c>
      <c r="D18" t="s">
        <v>83</v>
      </c>
      <c r="E18">
        <v>924</v>
      </c>
      <c r="F18">
        <v>6</v>
      </c>
      <c r="G18">
        <v>6</v>
      </c>
      <c r="H18">
        <v>0</v>
      </c>
      <c r="I18">
        <v>0</v>
      </c>
      <c r="J18">
        <v>6</v>
      </c>
      <c r="K18">
        <v>1</v>
      </c>
      <c r="L18">
        <v>1</v>
      </c>
      <c r="M18">
        <v>1</v>
      </c>
      <c r="N18">
        <v>1</v>
      </c>
      <c r="O18">
        <v>1</v>
      </c>
      <c r="P18">
        <v>1</v>
      </c>
      <c r="Q18">
        <v>1</v>
      </c>
      <c r="R18">
        <v>1</v>
      </c>
      <c r="S18">
        <v>1</v>
      </c>
      <c r="T18">
        <v>6</v>
      </c>
      <c r="U18">
        <v>6</v>
      </c>
      <c r="V18">
        <v>6</v>
      </c>
      <c r="W18">
        <v>4</v>
      </c>
      <c r="X18">
        <v>2</v>
      </c>
      <c r="Y18">
        <v>0</v>
      </c>
      <c r="Z18">
        <v>1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H18" t="s">
        <v>227</v>
      </c>
      <c r="AI18" t="s">
        <v>168</v>
      </c>
      <c r="AJ18" t="s">
        <v>73</v>
      </c>
      <c r="AK18" t="s">
        <v>182</v>
      </c>
    </row>
    <row r="19" spans="1:37">
      <c r="A19" t="s">
        <v>1645</v>
      </c>
      <c r="B19" s="55">
        <v>44562</v>
      </c>
      <c r="C19" s="55">
        <v>44575</v>
      </c>
      <c r="D19" t="s">
        <v>89</v>
      </c>
      <c r="E19">
        <v>3936</v>
      </c>
      <c r="F19">
        <v>96</v>
      </c>
      <c r="G19">
        <v>96</v>
      </c>
      <c r="H19">
        <v>0</v>
      </c>
      <c r="I19">
        <v>0</v>
      </c>
      <c r="J19">
        <v>7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1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H19" t="s">
        <v>230</v>
      </c>
      <c r="AI19" t="s">
        <v>168</v>
      </c>
      <c r="AJ19" t="s">
        <v>73</v>
      </c>
      <c r="AK19" t="s">
        <v>182</v>
      </c>
    </row>
    <row r="20" spans="1:37">
      <c r="A20" t="s">
        <v>1645</v>
      </c>
      <c r="B20" s="55">
        <v>44562</v>
      </c>
      <c r="C20" s="55">
        <v>44575</v>
      </c>
      <c r="D20" t="s">
        <v>336</v>
      </c>
      <c r="E20">
        <v>1154</v>
      </c>
      <c r="F20">
        <v>26</v>
      </c>
      <c r="G20">
        <v>25</v>
      </c>
      <c r="H20">
        <v>1</v>
      </c>
      <c r="I20">
        <v>0</v>
      </c>
      <c r="J20">
        <v>6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H20" t="s">
        <v>337</v>
      </c>
      <c r="AI20" t="s">
        <v>177</v>
      </c>
      <c r="AJ20" t="s">
        <v>201</v>
      </c>
      <c r="AK20" t="s">
        <v>202</v>
      </c>
    </row>
    <row r="21" spans="1:37">
      <c r="A21" t="s">
        <v>1645</v>
      </c>
      <c r="B21" s="55">
        <v>44562</v>
      </c>
      <c r="C21" s="55">
        <v>44575</v>
      </c>
      <c r="D21" t="s">
        <v>338</v>
      </c>
      <c r="E21">
        <v>1072</v>
      </c>
      <c r="F21">
        <v>27</v>
      </c>
      <c r="G21">
        <v>27</v>
      </c>
      <c r="H21">
        <v>0</v>
      </c>
      <c r="I21">
        <v>0</v>
      </c>
      <c r="J21">
        <v>1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H21" t="s">
        <v>339</v>
      </c>
      <c r="AI21" t="s">
        <v>177</v>
      </c>
      <c r="AJ21" t="s">
        <v>201</v>
      </c>
      <c r="AK21" t="s">
        <v>202</v>
      </c>
    </row>
    <row r="22" spans="1:37">
      <c r="A22" t="s">
        <v>1645</v>
      </c>
      <c r="B22" s="55">
        <v>44562</v>
      </c>
      <c r="C22" s="55">
        <v>44575</v>
      </c>
      <c r="D22" t="s">
        <v>244</v>
      </c>
      <c r="E22">
        <v>1734</v>
      </c>
      <c r="F22">
        <v>43</v>
      </c>
      <c r="G22">
        <v>43</v>
      </c>
      <c r="H22">
        <v>0</v>
      </c>
      <c r="I22">
        <v>0</v>
      </c>
      <c r="J22">
        <v>10</v>
      </c>
      <c r="K22">
        <v>5</v>
      </c>
      <c r="L22">
        <v>3</v>
      </c>
      <c r="M22">
        <v>3</v>
      </c>
      <c r="N22">
        <v>3</v>
      </c>
      <c r="O22">
        <v>5</v>
      </c>
      <c r="P22">
        <v>4</v>
      </c>
      <c r="Q22">
        <v>4</v>
      </c>
      <c r="R22">
        <v>5</v>
      </c>
      <c r="S22">
        <v>5</v>
      </c>
      <c r="T22">
        <v>0</v>
      </c>
      <c r="U22">
        <v>0</v>
      </c>
      <c r="V22">
        <v>0</v>
      </c>
      <c r="W22">
        <v>0</v>
      </c>
      <c r="X22">
        <v>1</v>
      </c>
      <c r="Y22">
        <v>0</v>
      </c>
      <c r="Z22">
        <v>2</v>
      </c>
      <c r="AA22">
        <v>3</v>
      </c>
      <c r="AB22">
        <v>3</v>
      </c>
      <c r="AC22">
        <v>3</v>
      </c>
      <c r="AD22">
        <v>3</v>
      </c>
      <c r="AE22">
        <v>1</v>
      </c>
      <c r="AF22">
        <v>0</v>
      </c>
      <c r="AH22" t="s">
        <v>245</v>
      </c>
      <c r="AI22" t="s">
        <v>173</v>
      </c>
      <c r="AJ22" t="s">
        <v>186</v>
      </c>
      <c r="AK22" t="s">
        <v>187</v>
      </c>
    </row>
    <row r="23" spans="1:37">
      <c r="A23" t="s">
        <v>1645</v>
      </c>
      <c r="B23" s="55">
        <v>44562</v>
      </c>
      <c r="C23" s="55">
        <v>44575</v>
      </c>
      <c r="D23" t="s">
        <v>68</v>
      </c>
      <c r="E23">
        <v>2419</v>
      </c>
      <c r="F23">
        <v>57</v>
      </c>
      <c r="G23">
        <v>57</v>
      </c>
      <c r="H23">
        <v>0</v>
      </c>
      <c r="I23">
        <v>0</v>
      </c>
      <c r="J23">
        <v>5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H23" t="s">
        <v>219</v>
      </c>
      <c r="AI23" t="s">
        <v>168</v>
      </c>
      <c r="AJ23" t="s">
        <v>58</v>
      </c>
      <c r="AK23" t="s">
        <v>180</v>
      </c>
    </row>
    <row r="24" spans="1:37">
      <c r="A24" t="s">
        <v>1645</v>
      </c>
      <c r="B24" s="55">
        <v>44562</v>
      </c>
      <c r="C24" s="55">
        <v>44575</v>
      </c>
      <c r="D24" t="s">
        <v>388</v>
      </c>
      <c r="E24">
        <v>7937</v>
      </c>
      <c r="F24">
        <v>95</v>
      </c>
      <c r="G24">
        <v>95</v>
      </c>
      <c r="H24">
        <v>0</v>
      </c>
      <c r="I24">
        <v>0</v>
      </c>
      <c r="J24">
        <v>16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1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H24" t="s">
        <v>389</v>
      </c>
      <c r="AI24" t="s">
        <v>177</v>
      </c>
      <c r="AJ24" t="s">
        <v>210</v>
      </c>
      <c r="AK24" t="s">
        <v>211</v>
      </c>
    </row>
    <row r="25" spans="1:37">
      <c r="A25" t="s">
        <v>1645</v>
      </c>
      <c r="B25" s="55">
        <v>44562</v>
      </c>
      <c r="C25" s="55">
        <v>44575</v>
      </c>
      <c r="D25" t="s">
        <v>77</v>
      </c>
      <c r="E25">
        <v>2046</v>
      </c>
      <c r="F25">
        <v>9</v>
      </c>
      <c r="G25">
        <v>9</v>
      </c>
      <c r="H25">
        <v>0</v>
      </c>
      <c r="I25">
        <v>0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1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H25" t="s">
        <v>223</v>
      </c>
      <c r="AI25" t="s">
        <v>168</v>
      </c>
      <c r="AJ25" t="s">
        <v>73</v>
      </c>
      <c r="AK25" t="s">
        <v>182</v>
      </c>
    </row>
    <row r="26" spans="1:37">
      <c r="A26" t="s">
        <v>1645</v>
      </c>
      <c r="B26" s="55">
        <v>44562</v>
      </c>
      <c r="C26" s="55">
        <v>44575</v>
      </c>
      <c r="D26" t="s">
        <v>320</v>
      </c>
      <c r="E26">
        <v>1383</v>
      </c>
      <c r="F26">
        <v>106</v>
      </c>
      <c r="G26">
        <v>106</v>
      </c>
      <c r="H26">
        <v>0</v>
      </c>
      <c r="I26">
        <v>0</v>
      </c>
      <c r="J26">
        <v>4</v>
      </c>
      <c r="K26">
        <v>2</v>
      </c>
      <c r="L26">
        <v>1</v>
      </c>
      <c r="M26">
        <v>1</v>
      </c>
      <c r="N26">
        <v>1</v>
      </c>
      <c r="O26">
        <v>1</v>
      </c>
      <c r="P26">
        <v>1</v>
      </c>
      <c r="Q26">
        <v>2</v>
      </c>
      <c r="R26">
        <v>2</v>
      </c>
      <c r="S26">
        <v>2</v>
      </c>
      <c r="T26">
        <v>3</v>
      </c>
      <c r="U26">
        <v>3</v>
      </c>
      <c r="V26">
        <v>3</v>
      </c>
      <c r="W26">
        <v>0</v>
      </c>
      <c r="X26">
        <v>0</v>
      </c>
      <c r="Y26">
        <v>0</v>
      </c>
      <c r="Z26">
        <v>1</v>
      </c>
      <c r="AA26">
        <v>2</v>
      </c>
      <c r="AB26">
        <v>2</v>
      </c>
      <c r="AC26">
        <v>2</v>
      </c>
      <c r="AD26">
        <v>2</v>
      </c>
      <c r="AE26">
        <v>0</v>
      </c>
      <c r="AF26">
        <v>0</v>
      </c>
      <c r="AH26" t="s">
        <v>321</v>
      </c>
      <c r="AI26" t="s">
        <v>177</v>
      </c>
      <c r="AJ26" t="s">
        <v>198</v>
      </c>
      <c r="AK26" t="s">
        <v>199</v>
      </c>
    </row>
    <row r="27" spans="1:37">
      <c r="A27" t="s">
        <v>1645</v>
      </c>
      <c r="B27" s="55">
        <v>44562</v>
      </c>
      <c r="C27" s="55">
        <v>44575</v>
      </c>
      <c r="D27" t="s">
        <v>260</v>
      </c>
      <c r="E27">
        <v>1126</v>
      </c>
      <c r="F27">
        <v>29</v>
      </c>
      <c r="G27">
        <v>29</v>
      </c>
      <c r="H27">
        <v>0</v>
      </c>
      <c r="I27">
        <v>0</v>
      </c>
      <c r="J27">
        <v>3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H27" t="s">
        <v>261</v>
      </c>
      <c r="AI27" t="s">
        <v>173</v>
      </c>
      <c r="AJ27" t="s">
        <v>192</v>
      </c>
      <c r="AK27" t="s">
        <v>193</v>
      </c>
    </row>
    <row r="28" spans="1:37">
      <c r="A28" t="s">
        <v>1645</v>
      </c>
      <c r="B28" s="55">
        <v>44562</v>
      </c>
      <c r="C28" s="55">
        <v>44575</v>
      </c>
      <c r="D28" t="s">
        <v>64</v>
      </c>
      <c r="E28">
        <v>2010</v>
      </c>
      <c r="F28">
        <v>22</v>
      </c>
      <c r="G28">
        <v>22</v>
      </c>
      <c r="H28">
        <v>0</v>
      </c>
      <c r="I28">
        <v>0</v>
      </c>
      <c r="J28">
        <v>7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1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H28" t="s">
        <v>217</v>
      </c>
      <c r="AI28" t="s">
        <v>168</v>
      </c>
      <c r="AJ28" t="s">
        <v>58</v>
      </c>
      <c r="AK28" t="s">
        <v>180</v>
      </c>
    </row>
    <row r="29" spans="1:37">
      <c r="A29" t="s">
        <v>1645</v>
      </c>
      <c r="B29" s="55">
        <v>44562</v>
      </c>
      <c r="C29" s="55">
        <v>44575</v>
      </c>
      <c r="D29" t="s">
        <v>252</v>
      </c>
      <c r="E29">
        <v>5088</v>
      </c>
      <c r="F29">
        <v>38</v>
      </c>
      <c r="G29">
        <v>38</v>
      </c>
      <c r="H29">
        <v>0</v>
      </c>
      <c r="I29">
        <v>0</v>
      </c>
      <c r="J29">
        <v>29</v>
      </c>
      <c r="K29">
        <v>8</v>
      </c>
      <c r="L29">
        <v>7</v>
      </c>
      <c r="M29">
        <v>5</v>
      </c>
      <c r="N29">
        <v>4</v>
      </c>
      <c r="O29">
        <v>5</v>
      </c>
      <c r="P29">
        <v>4</v>
      </c>
      <c r="Q29">
        <v>5</v>
      </c>
      <c r="R29">
        <v>8</v>
      </c>
      <c r="S29">
        <v>8</v>
      </c>
      <c r="T29">
        <v>12</v>
      </c>
      <c r="U29">
        <v>5</v>
      </c>
      <c r="V29">
        <v>4</v>
      </c>
      <c r="W29">
        <v>0</v>
      </c>
      <c r="X29">
        <v>0</v>
      </c>
      <c r="Y29">
        <v>0</v>
      </c>
      <c r="Z29">
        <v>5</v>
      </c>
      <c r="AA29">
        <v>7</v>
      </c>
      <c r="AB29">
        <v>6</v>
      </c>
      <c r="AC29">
        <v>6</v>
      </c>
      <c r="AD29">
        <v>6</v>
      </c>
      <c r="AE29">
        <v>0</v>
      </c>
      <c r="AF29">
        <v>0</v>
      </c>
      <c r="AH29" t="s">
        <v>253</v>
      </c>
      <c r="AI29" t="s">
        <v>173</v>
      </c>
      <c r="AJ29" t="s">
        <v>189</v>
      </c>
      <c r="AK29" t="s">
        <v>190</v>
      </c>
    </row>
    <row r="30" spans="1:37">
      <c r="A30" t="s">
        <v>1645</v>
      </c>
      <c r="B30" s="55">
        <v>44562</v>
      </c>
      <c r="C30" s="55">
        <v>44575</v>
      </c>
      <c r="D30" t="s">
        <v>296</v>
      </c>
      <c r="E30">
        <v>9202</v>
      </c>
      <c r="F30">
        <v>236</v>
      </c>
      <c r="G30">
        <v>235</v>
      </c>
      <c r="H30">
        <v>1</v>
      </c>
      <c r="I30">
        <v>0</v>
      </c>
      <c r="J30">
        <v>34</v>
      </c>
      <c r="K30">
        <v>2</v>
      </c>
      <c r="L30">
        <v>2</v>
      </c>
      <c r="M30">
        <v>2</v>
      </c>
      <c r="N30">
        <v>2</v>
      </c>
      <c r="O30">
        <v>2</v>
      </c>
      <c r="P30">
        <v>0</v>
      </c>
      <c r="Q30">
        <v>2</v>
      </c>
      <c r="R30">
        <v>1</v>
      </c>
      <c r="S30">
        <v>2</v>
      </c>
      <c r="T30">
        <v>13</v>
      </c>
      <c r="U30">
        <v>1</v>
      </c>
      <c r="V30">
        <v>1</v>
      </c>
      <c r="W30">
        <v>0</v>
      </c>
      <c r="X30">
        <v>0</v>
      </c>
      <c r="Y30">
        <v>0</v>
      </c>
      <c r="Z30">
        <v>2</v>
      </c>
      <c r="AA30">
        <v>2</v>
      </c>
      <c r="AB30">
        <v>1</v>
      </c>
      <c r="AC30">
        <v>1</v>
      </c>
      <c r="AD30">
        <v>2</v>
      </c>
      <c r="AE30">
        <v>0</v>
      </c>
      <c r="AF30">
        <v>0</v>
      </c>
      <c r="AH30" t="s">
        <v>297</v>
      </c>
      <c r="AI30" t="s">
        <v>173</v>
      </c>
      <c r="AJ30" t="s">
        <v>195</v>
      </c>
      <c r="AK30" t="s">
        <v>196</v>
      </c>
    </row>
    <row r="31" spans="1:37">
      <c r="A31" t="s">
        <v>1645</v>
      </c>
      <c r="B31" s="55">
        <v>44562</v>
      </c>
      <c r="C31" s="55">
        <v>44575</v>
      </c>
      <c r="D31" t="s">
        <v>66</v>
      </c>
      <c r="E31">
        <v>1709</v>
      </c>
      <c r="F31">
        <v>13</v>
      </c>
      <c r="G31">
        <v>12</v>
      </c>
      <c r="H31">
        <v>1</v>
      </c>
      <c r="I31">
        <v>0</v>
      </c>
      <c r="J31">
        <v>2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H31" t="s">
        <v>218</v>
      </c>
      <c r="AI31" t="s">
        <v>168</v>
      </c>
      <c r="AJ31" t="s">
        <v>58</v>
      </c>
      <c r="AK31" t="s">
        <v>180</v>
      </c>
    </row>
    <row r="32" spans="1:37">
      <c r="A32" t="s">
        <v>1645</v>
      </c>
      <c r="B32" s="55">
        <v>44562</v>
      </c>
      <c r="C32" s="55">
        <v>44575</v>
      </c>
      <c r="D32" t="s">
        <v>318</v>
      </c>
      <c r="E32">
        <v>3329</v>
      </c>
      <c r="F32">
        <v>41</v>
      </c>
      <c r="G32">
        <v>41</v>
      </c>
      <c r="H32">
        <v>0</v>
      </c>
      <c r="I32">
        <v>0</v>
      </c>
      <c r="J32">
        <v>6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H32" t="s">
        <v>319</v>
      </c>
      <c r="AI32" t="s">
        <v>177</v>
      </c>
      <c r="AJ32" t="s">
        <v>198</v>
      </c>
      <c r="AK32" t="s">
        <v>199</v>
      </c>
    </row>
    <row r="33" spans="1:37">
      <c r="A33" t="s">
        <v>1645</v>
      </c>
      <c r="B33" s="55">
        <v>44562</v>
      </c>
      <c r="C33" s="55">
        <v>44575</v>
      </c>
      <c r="D33" t="s">
        <v>292</v>
      </c>
      <c r="E33">
        <v>2569</v>
      </c>
      <c r="F33">
        <v>91</v>
      </c>
      <c r="G33">
        <v>89</v>
      </c>
      <c r="H33">
        <v>2</v>
      </c>
      <c r="I33">
        <v>1</v>
      </c>
      <c r="J33">
        <v>26</v>
      </c>
      <c r="K33">
        <v>4</v>
      </c>
      <c r="L33">
        <v>1</v>
      </c>
      <c r="M33">
        <v>2</v>
      </c>
      <c r="N33">
        <v>2</v>
      </c>
      <c r="O33">
        <v>4</v>
      </c>
      <c r="P33">
        <v>2</v>
      </c>
      <c r="Q33">
        <v>1</v>
      </c>
      <c r="R33">
        <v>3</v>
      </c>
      <c r="S33">
        <v>4</v>
      </c>
      <c r="T33">
        <v>4</v>
      </c>
      <c r="U33">
        <v>2</v>
      </c>
      <c r="V33">
        <v>2</v>
      </c>
      <c r="W33">
        <v>0</v>
      </c>
      <c r="X33">
        <v>2</v>
      </c>
      <c r="Y33">
        <v>0</v>
      </c>
      <c r="Z33">
        <v>0</v>
      </c>
      <c r="AA33">
        <v>4</v>
      </c>
      <c r="AB33">
        <v>4</v>
      </c>
      <c r="AC33">
        <v>4</v>
      </c>
      <c r="AD33">
        <v>4</v>
      </c>
      <c r="AE33">
        <v>0</v>
      </c>
      <c r="AF33">
        <v>1</v>
      </c>
      <c r="AH33" t="s">
        <v>833</v>
      </c>
      <c r="AI33" t="s">
        <v>173</v>
      </c>
      <c r="AJ33" t="s">
        <v>195</v>
      </c>
      <c r="AK33" t="s">
        <v>196</v>
      </c>
    </row>
    <row r="34" spans="1:37">
      <c r="A34" t="s">
        <v>1645</v>
      </c>
      <c r="B34" s="55">
        <v>44562</v>
      </c>
      <c r="C34" s="55">
        <v>44575</v>
      </c>
      <c r="D34" t="s">
        <v>324</v>
      </c>
      <c r="E34">
        <v>1033</v>
      </c>
      <c r="F34">
        <v>29</v>
      </c>
      <c r="G34">
        <v>28</v>
      </c>
      <c r="H34">
        <v>1</v>
      </c>
      <c r="I34">
        <v>0</v>
      </c>
      <c r="J34">
        <v>7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H34" t="s">
        <v>325</v>
      </c>
      <c r="AI34" t="s">
        <v>177</v>
      </c>
      <c r="AJ34" t="s">
        <v>198</v>
      </c>
      <c r="AK34" t="s">
        <v>199</v>
      </c>
    </row>
    <row r="35" spans="1:37">
      <c r="A35" t="s">
        <v>1645</v>
      </c>
      <c r="B35" s="55">
        <v>44562</v>
      </c>
      <c r="C35" s="55">
        <v>44575</v>
      </c>
      <c r="D35" t="s">
        <v>390</v>
      </c>
      <c r="E35">
        <v>2250</v>
      </c>
      <c r="F35">
        <v>74</v>
      </c>
      <c r="G35">
        <v>74</v>
      </c>
      <c r="H35">
        <v>0</v>
      </c>
      <c r="I35">
        <v>0</v>
      </c>
      <c r="J35">
        <v>3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H35" t="s">
        <v>391</v>
      </c>
      <c r="AI35" t="s">
        <v>177</v>
      </c>
      <c r="AJ35" t="s">
        <v>210</v>
      </c>
      <c r="AK35" t="s">
        <v>211</v>
      </c>
    </row>
    <row r="36" spans="1:37">
      <c r="A36" t="s">
        <v>1645</v>
      </c>
      <c r="B36" s="55">
        <v>44562</v>
      </c>
      <c r="C36" s="55">
        <v>44575</v>
      </c>
      <c r="D36" t="s">
        <v>278</v>
      </c>
      <c r="E36">
        <v>5802</v>
      </c>
      <c r="F36">
        <v>119</v>
      </c>
      <c r="G36">
        <v>119</v>
      </c>
      <c r="H36">
        <v>0</v>
      </c>
      <c r="I36">
        <v>0</v>
      </c>
      <c r="J36">
        <v>45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6</v>
      </c>
      <c r="U36">
        <v>0</v>
      </c>
      <c r="V36">
        <v>0</v>
      </c>
      <c r="W36">
        <v>0</v>
      </c>
      <c r="X36">
        <v>3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H36" t="s">
        <v>279</v>
      </c>
      <c r="AI36" t="s">
        <v>173</v>
      </c>
      <c r="AJ36" t="s">
        <v>192</v>
      </c>
      <c r="AK36" t="s">
        <v>193</v>
      </c>
    </row>
    <row r="37" spans="1:37">
      <c r="A37" t="s">
        <v>1645</v>
      </c>
      <c r="B37" s="55">
        <v>44562</v>
      </c>
      <c r="C37" s="55">
        <v>44575</v>
      </c>
      <c r="D37" t="s">
        <v>368</v>
      </c>
      <c r="E37">
        <v>980</v>
      </c>
      <c r="F37">
        <v>75</v>
      </c>
      <c r="G37">
        <v>75</v>
      </c>
      <c r="H37">
        <v>0</v>
      </c>
      <c r="I37">
        <v>0</v>
      </c>
      <c r="J37">
        <v>4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H37" t="s">
        <v>369</v>
      </c>
      <c r="AI37" t="s">
        <v>177</v>
      </c>
      <c r="AJ37" t="s">
        <v>207</v>
      </c>
      <c r="AK37" t="s">
        <v>208</v>
      </c>
    </row>
    <row r="38" spans="1:37">
      <c r="A38" t="s">
        <v>1645</v>
      </c>
      <c r="B38" s="55">
        <v>44562</v>
      </c>
      <c r="C38" s="55">
        <v>44575</v>
      </c>
      <c r="D38" t="s">
        <v>354</v>
      </c>
      <c r="E38">
        <v>2917</v>
      </c>
      <c r="F38">
        <v>25</v>
      </c>
      <c r="G38">
        <v>25</v>
      </c>
      <c r="H38">
        <v>0</v>
      </c>
      <c r="I38">
        <v>0</v>
      </c>
      <c r="J38">
        <v>7</v>
      </c>
      <c r="K38">
        <v>1</v>
      </c>
      <c r="L38">
        <v>1</v>
      </c>
      <c r="M38">
        <v>1</v>
      </c>
      <c r="N38">
        <v>1</v>
      </c>
      <c r="O38">
        <v>1</v>
      </c>
      <c r="P38">
        <v>0</v>
      </c>
      <c r="Q38">
        <v>1</v>
      </c>
      <c r="R38">
        <v>1</v>
      </c>
      <c r="S38">
        <v>1</v>
      </c>
      <c r="T38">
        <v>3</v>
      </c>
      <c r="U38">
        <v>1</v>
      </c>
      <c r="V38">
        <v>1</v>
      </c>
      <c r="W38">
        <v>0</v>
      </c>
      <c r="X38">
        <v>0</v>
      </c>
      <c r="Y38">
        <v>0</v>
      </c>
      <c r="Z38">
        <v>1</v>
      </c>
      <c r="AA38">
        <v>1</v>
      </c>
      <c r="AB38">
        <v>1</v>
      </c>
      <c r="AC38">
        <v>1</v>
      </c>
      <c r="AD38">
        <v>1</v>
      </c>
      <c r="AE38">
        <v>0</v>
      </c>
      <c r="AF38">
        <v>0</v>
      </c>
      <c r="AH38" t="s">
        <v>355</v>
      </c>
      <c r="AI38" t="s">
        <v>177</v>
      </c>
      <c r="AJ38" t="s">
        <v>204</v>
      </c>
      <c r="AK38" t="s">
        <v>205</v>
      </c>
    </row>
    <row r="39" spans="1:37">
      <c r="A39" t="s">
        <v>1645</v>
      </c>
      <c r="B39" s="55">
        <v>44562</v>
      </c>
      <c r="C39" s="55">
        <v>44575</v>
      </c>
      <c r="D39" t="s">
        <v>72</v>
      </c>
      <c r="E39">
        <v>2494</v>
      </c>
      <c r="F39">
        <v>9</v>
      </c>
      <c r="G39">
        <v>9</v>
      </c>
      <c r="H39">
        <v>0</v>
      </c>
      <c r="I39">
        <v>0</v>
      </c>
      <c r="J39">
        <v>5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H39" t="s">
        <v>215</v>
      </c>
      <c r="AI39" t="s">
        <v>168</v>
      </c>
      <c r="AJ39" t="s">
        <v>73</v>
      </c>
      <c r="AK39" t="s">
        <v>182</v>
      </c>
    </row>
    <row r="40" spans="1:37">
      <c r="A40" t="s">
        <v>1645</v>
      </c>
      <c r="B40" s="55">
        <v>44562</v>
      </c>
      <c r="C40" s="55">
        <v>44575</v>
      </c>
      <c r="D40" t="s">
        <v>328</v>
      </c>
      <c r="E40">
        <v>594</v>
      </c>
      <c r="F40">
        <v>10</v>
      </c>
      <c r="G40">
        <v>10</v>
      </c>
      <c r="H40">
        <v>0</v>
      </c>
      <c r="I40">
        <v>0</v>
      </c>
      <c r="J40">
        <v>4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H40" t="s">
        <v>329</v>
      </c>
      <c r="AI40" t="s">
        <v>177</v>
      </c>
      <c r="AJ40" t="s">
        <v>198</v>
      </c>
      <c r="AK40" t="s">
        <v>199</v>
      </c>
    </row>
    <row r="41" spans="1:37">
      <c r="A41" t="s">
        <v>1645</v>
      </c>
      <c r="B41" s="55">
        <v>44562</v>
      </c>
      <c r="C41" s="55">
        <v>44575</v>
      </c>
      <c r="D41" t="s">
        <v>340</v>
      </c>
      <c r="E41">
        <v>1204</v>
      </c>
      <c r="F41">
        <v>28</v>
      </c>
      <c r="G41">
        <v>27</v>
      </c>
      <c r="H41">
        <v>1</v>
      </c>
      <c r="I41">
        <v>0</v>
      </c>
      <c r="J41">
        <v>2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H41" t="s">
        <v>341</v>
      </c>
      <c r="AI41" t="s">
        <v>177</v>
      </c>
      <c r="AJ41" t="s">
        <v>201</v>
      </c>
      <c r="AK41" t="s">
        <v>202</v>
      </c>
    </row>
    <row r="42" spans="1:37">
      <c r="A42" t="s">
        <v>1645</v>
      </c>
      <c r="B42" s="55">
        <v>44562</v>
      </c>
      <c r="C42" s="55">
        <v>44575</v>
      </c>
      <c r="D42" t="s">
        <v>346</v>
      </c>
      <c r="E42">
        <v>2662</v>
      </c>
      <c r="F42">
        <v>69</v>
      </c>
      <c r="G42">
        <v>68</v>
      </c>
      <c r="H42">
        <v>1</v>
      </c>
      <c r="I42">
        <v>0</v>
      </c>
      <c r="J42">
        <v>21</v>
      </c>
      <c r="K42">
        <v>7</v>
      </c>
      <c r="L42">
        <v>7</v>
      </c>
      <c r="M42">
        <v>6</v>
      </c>
      <c r="N42">
        <v>7</v>
      </c>
      <c r="O42">
        <v>7</v>
      </c>
      <c r="P42">
        <v>7</v>
      </c>
      <c r="Q42">
        <v>4</v>
      </c>
      <c r="R42">
        <v>5</v>
      </c>
      <c r="S42">
        <v>7</v>
      </c>
      <c r="T42">
        <v>9</v>
      </c>
      <c r="U42">
        <v>7</v>
      </c>
      <c r="V42">
        <v>7</v>
      </c>
      <c r="W42">
        <v>3</v>
      </c>
      <c r="X42">
        <v>0</v>
      </c>
      <c r="Y42">
        <v>0</v>
      </c>
      <c r="Z42">
        <v>6</v>
      </c>
      <c r="AA42">
        <v>6</v>
      </c>
      <c r="AB42">
        <v>6</v>
      </c>
      <c r="AC42">
        <v>6</v>
      </c>
      <c r="AD42">
        <v>6</v>
      </c>
      <c r="AE42">
        <v>0</v>
      </c>
      <c r="AF42">
        <v>0</v>
      </c>
      <c r="AH42" t="s">
        <v>347</v>
      </c>
      <c r="AI42" t="s">
        <v>177</v>
      </c>
      <c r="AJ42" t="s">
        <v>201</v>
      </c>
      <c r="AK42" t="s">
        <v>202</v>
      </c>
    </row>
    <row r="43" spans="1:37">
      <c r="A43" t="s">
        <v>1645</v>
      </c>
      <c r="B43" s="55">
        <v>44562</v>
      </c>
      <c r="C43" s="55">
        <v>44575</v>
      </c>
      <c r="D43" t="s">
        <v>326</v>
      </c>
      <c r="E43">
        <v>3153</v>
      </c>
      <c r="F43">
        <v>24</v>
      </c>
      <c r="G43">
        <v>24</v>
      </c>
      <c r="H43">
        <v>0</v>
      </c>
      <c r="I43">
        <v>0</v>
      </c>
      <c r="J43">
        <v>13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H43" t="s">
        <v>327</v>
      </c>
      <c r="AI43" t="s">
        <v>177</v>
      </c>
      <c r="AJ43" t="s">
        <v>198</v>
      </c>
      <c r="AK43" t="s">
        <v>199</v>
      </c>
    </row>
    <row r="44" spans="1:37">
      <c r="A44" t="s">
        <v>1645</v>
      </c>
      <c r="B44" s="55">
        <v>44562</v>
      </c>
      <c r="C44" s="55">
        <v>44575</v>
      </c>
      <c r="D44" t="s">
        <v>298</v>
      </c>
      <c r="E44">
        <v>1081</v>
      </c>
      <c r="F44">
        <v>30</v>
      </c>
      <c r="G44">
        <v>29</v>
      </c>
      <c r="H44">
        <v>1</v>
      </c>
      <c r="I44">
        <v>1</v>
      </c>
      <c r="J44">
        <v>6</v>
      </c>
      <c r="K44">
        <v>3</v>
      </c>
      <c r="L44">
        <v>2</v>
      </c>
      <c r="M44">
        <v>1</v>
      </c>
      <c r="N44">
        <v>1</v>
      </c>
      <c r="O44">
        <v>3</v>
      </c>
      <c r="P44">
        <v>2</v>
      </c>
      <c r="Q44">
        <v>1</v>
      </c>
      <c r="R44">
        <v>2</v>
      </c>
      <c r="S44">
        <v>3</v>
      </c>
      <c r="T44">
        <v>3</v>
      </c>
      <c r="U44">
        <v>3</v>
      </c>
      <c r="V44">
        <v>2</v>
      </c>
      <c r="W44">
        <v>0</v>
      </c>
      <c r="X44">
        <v>0</v>
      </c>
      <c r="Y44">
        <v>0</v>
      </c>
      <c r="Z44">
        <v>1</v>
      </c>
      <c r="AA44">
        <v>3</v>
      </c>
      <c r="AB44">
        <v>2</v>
      </c>
      <c r="AC44">
        <v>3</v>
      </c>
      <c r="AD44">
        <v>3</v>
      </c>
      <c r="AE44">
        <v>3</v>
      </c>
      <c r="AF44">
        <v>0</v>
      </c>
      <c r="AH44" t="s">
        <v>299</v>
      </c>
      <c r="AI44" t="s">
        <v>173</v>
      </c>
      <c r="AJ44" t="s">
        <v>195</v>
      </c>
      <c r="AK44" t="s">
        <v>196</v>
      </c>
    </row>
    <row r="45" spans="1:37">
      <c r="A45" t="s">
        <v>1645</v>
      </c>
      <c r="B45" s="55">
        <v>44562</v>
      </c>
      <c r="C45" s="55">
        <v>44575</v>
      </c>
      <c r="D45" t="s">
        <v>246</v>
      </c>
      <c r="E45">
        <v>2616</v>
      </c>
      <c r="F45">
        <v>81</v>
      </c>
      <c r="G45">
        <v>81</v>
      </c>
      <c r="H45">
        <v>0</v>
      </c>
      <c r="I45">
        <v>0</v>
      </c>
      <c r="J45">
        <v>7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3</v>
      </c>
      <c r="U45">
        <v>0</v>
      </c>
      <c r="V45">
        <v>0</v>
      </c>
      <c r="W45">
        <v>0</v>
      </c>
      <c r="X45">
        <v>1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H45" t="s">
        <v>247</v>
      </c>
      <c r="AI45" t="s">
        <v>173</v>
      </c>
      <c r="AJ45" t="s">
        <v>186</v>
      </c>
      <c r="AK45" t="s">
        <v>187</v>
      </c>
    </row>
    <row r="46" spans="1:37">
      <c r="A46" t="s">
        <v>1645</v>
      </c>
      <c r="B46" s="55">
        <v>44562</v>
      </c>
      <c r="C46" s="55">
        <v>44575</v>
      </c>
      <c r="D46" t="s">
        <v>256</v>
      </c>
      <c r="E46">
        <v>959</v>
      </c>
      <c r="F46">
        <v>17</v>
      </c>
      <c r="G46">
        <v>17</v>
      </c>
      <c r="H46">
        <v>0</v>
      </c>
      <c r="I46">
        <v>0</v>
      </c>
      <c r="J46">
        <v>3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1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H46" t="s">
        <v>784</v>
      </c>
      <c r="AI46" t="s">
        <v>173</v>
      </c>
      <c r="AJ46" t="s">
        <v>192</v>
      </c>
      <c r="AK46" t="s">
        <v>193</v>
      </c>
    </row>
    <row r="47" spans="1:37">
      <c r="A47" t="s">
        <v>1645</v>
      </c>
      <c r="B47" s="55">
        <v>44562</v>
      </c>
      <c r="C47" s="55">
        <v>44575</v>
      </c>
      <c r="D47" t="s">
        <v>286</v>
      </c>
      <c r="E47">
        <v>1526</v>
      </c>
      <c r="F47">
        <v>94</v>
      </c>
      <c r="G47">
        <v>94</v>
      </c>
      <c r="H47">
        <v>0</v>
      </c>
      <c r="I47">
        <v>0</v>
      </c>
      <c r="J47">
        <v>18</v>
      </c>
      <c r="K47">
        <v>3</v>
      </c>
      <c r="L47">
        <v>2</v>
      </c>
      <c r="M47">
        <v>1</v>
      </c>
      <c r="N47">
        <v>1</v>
      </c>
      <c r="O47">
        <v>3</v>
      </c>
      <c r="P47">
        <v>2</v>
      </c>
      <c r="Q47">
        <v>3</v>
      </c>
      <c r="R47">
        <v>3</v>
      </c>
      <c r="S47">
        <v>3</v>
      </c>
      <c r="T47">
        <v>2</v>
      </c>
      <c r="U47">
        <v>2</v>
      </c>
      <c r="V47">
        <v>2</v>
      </c>
      <c r="W47">
        <v>0</v>
      </c>
      <c r="X47">
        <v>1</v>
      </c>
      <c r="Y47">
        <v>0</v>
      </c>
      <c r="Z47">
        <v>1</v>
      </c>
      <c r="AA47">
        <v>3</v>
      </c>
      <c r="AB47">
        <v>3</v>
      </c>
      <c r="AC47">
        <v>3</v>
      </c>
      <c r="AD47">
        <v>3</v>
      </c>
      <c r="AE47">
        <v>0</v>
      </c>
      <c r="AF47">
        <v>0</v>
      </c>
      <c r="AH47" t="s">
        <v>287</v>
      </c>
      <c r="AI47" t="s">
        <v>173</v>
      </c>
      <c r="AJ47" t="s">
        <v>195</v>
      </c>
      <c r="AK47" t="s">
        <v>196</v>
      </c>
    </row>
    <row r="48" spans="1:37">
      <c r="A48" t="s">
        <v>1645</v>
      </c>
      <c r="B48" s="55">
        <v>44562</v>
      </c>
      <c r="C48" s="55">
        <v>44575</v>
      </c>
      <c r="D48" t="s">
        <v>380</v>
      </c>
      <c r="E48">
        <v>2832</v>
      </c>
      <c r="F48">
        <v>163</v>
      </c>
      <c r="G48">
        <v>162</v>
      </c>
      <c r="H48">
        <v>1</v>
      </c>
      <c r="I48">
        <v>0</v>
      </c>
      <c r="J48">
        <v>11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2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H48" t="s">
        <v>381</v>
      </c>
      <c r="AI48" t="s">
        <v>177</v>
      </c>
      <c r="AJ48" t="s">
        <v>207</v>
      </c>
      <c r="AK48" t="s">
        <v>208</v>
      </c>
    </row>
    <row r="49" spans="1:37">
      <c r="A49" t="s">
        <v>1645</v>
      </c>
      <c r="B49" s="55">
        <v>44562</v>
      </c>
      <c r="C49" s="55">
        <v>44575</v>
      </c>
      <c r="D49" t="s">
        <v>396</v>
      </c>
      <c r="E49">
        <v>7071</v>
      </c>
      <c r="F49">
        <v>108</v>
      </c>
      <c r="G49">
        <v>108</v>
      </c>
      <c r="H49">
        <v>0</v>
      </c>
      <c r="I49">
        <v>0</v>
      </c>
      <c r="J49">
        <v>23</v>
      </c>
      <c r="K49">
        <v>3</v>
      </c>
      <c r="L49">
        <v>3</v>
      </c>
      <c r="M49">
        <v>2</v>
      </c>
      <c r="N49">
        <v>2</v>
      </c>
      <c r="O49">
        <v>3</v>
      </c>
      <c r="P49">
        <v>2</v>
      </c>
      <c r="Q49">
        <v>0</v>
      </c>
      <c r="R49">
        <v>3</v>
      </c>
      <c r="S49">
        <v>3</v>
      </c>
      <c r="T49">
        <v>1</v>
      </c>
      <c r="U49">
        <v>0</v>
      </c>
      <c r="V49">
        <v>0</v>
      </c>
      <c r="W49">
        <v>0</v>
      </c>
      <c r="X49">
        <v>2</v>
      </c>
      <c r="Y49">
        <v>0</v>
      </c>
      <c r="Z49">
        <v>2</v>
      </c>
      <c r="AA49">
        <v>3</v>
      </c>
      <c r="AB49">
        <v>1</v>
      </c>
      <c r="AC49">
        <v>2</v>
      </c>
      <c r="AD49">
        <v>2</v>
      </c>
      <c r="AE49">
        <v>0</v>
      </c>
      <c r="AF49">
        <v>0</v>
      </c>
      <c r="AH49" t="s">
        <v>397</v>
      </c>
      <c r="AI49" t="s">
        <v>177</v>
      </c>
      <c r="AJ49" t="s">
        <v>213</v>
      </c>
      <c r="AK49" t="s">
        <v>214</v>
      </c>
    </row>
    <row r="50" spans="1:37">
      <c r="A50" t="s">
        <v>1645</v>
      </c>
      <c r="B50" s="55">
        <v>44562</v>
      </c>
      <c r="C50" s="55">
        <v>44575</v>
      </c>
      <c r="D50" t="s">
        <v>282</v>
      </c>
      <c r="E50">
        <v>975</v>
      </c>
      <c r="F50">
        <v>66</v>
      </c>
      <c r="G50">
        <v>65</v>
      </c>
      <c r="H50">
        <v>1</v>
      </c>
      <c r="I50">
        <v>1</v>
      </c>
      <c r="J50">
        <v>7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1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H50" t="s">
        <v>283</v>
      </c>
      <c r="AI50" t="s">
        <v>173</v>
      </c>
      <c r="AJ50" t="s">
        <v>192</v>
      </c>
      <c r="AK50" t="s">
        <v>193</v>
      </c>
    </row>
    <row r="51" spans="1:37">
      <c r="A51" t="s">
        <v>1645</v>
      </c>
      <c r="B51" s="55">
        <v>44562</v>
      </c>
      <c r="C51" s="55">
        <v>44575</v>
      </c>
      <c r="D51" t="s">
        <v>348</v>
      </c>
      <c r="E51">
        <v>3994</v>
      </c>
      <c r="F51">
        <v>16</v>
      </c>
      <c r="G51">
        <v>16</v>
      </c>
      <c r="H51">
        <v>0</v>
      </c>
      <c r="I51">
        <v>0</v>
      </c>
      <c r="J51">
        <v>6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H51" t="s">
        <v>349</v>
      </c>
      <c r="AI51" t="s">
        <v>177</v>
      </c>
      <c r="AJ51" t="s">
        <v>204</v>
      </c>
      <c r="AK51" t="s">
        <v>205</v>
      </c>
    </row>
    <row r="52" spans="1:37">
      <c r="A52" t="s">
        <v>1645</v>
      </c>
      <c r="B52" s="55">
        <v>44562</v>
      </c>
      <c r="C52" s="55">
        <v>44575</v>
      </c>
      <c r="D52" t="s">
        <v>280</v>
      </c>
      <c r="E52">
        <v>2261</v>
      </c>
      <c r="F52">
        <v>74</v>
      </c>
      <c r="G52">
        <v>73</v>
      </c>
      <c r="H52">
        <v>1</v>
      </c>
      <c r="I52">
        <v>1</v>
      </c>
      <c r="J52">
        <v>11</v>
      </c>
      <c r="K52">
        <v>2</v>
      </c>
      <c r="L52">
        <v>1</v>
      </c>
      <c r="M52">
        <v>1</v>
      </c>
      <c r="N52">
        <v>0</v>
      </c>
      <c r="O52">
        <v>2</v>
      </c>
      <c r="P52">
        <v>0</v>
      </c>
      <c r="Q52">
        <v>0</v>
      </c>
      <c r="R52">
        <v>1</v>
      </c>
      <c r="S52">
        <v>2</v>
      </c>
      <c r="T52">
        <v>1</v>
      </c>
      <c r="U52">
        <v>1</v>
      </c>
      <c r="V52">
        <v>0</v>
      </c>
      <c r="W52">
        <v>0</v>
      </c>
      <c r="X52">
        <v>0</v>
      </c>
      <c r="Y52">
        <v>0</v>
      </c>
      <c r="Z52">
        <v>1</v>
      </c>
      <c r="AA52">
        <v>2</v>
      </c>
      <c r="AB52">
        <v>2</v>
      </c>
      <c r="AC52">
        <v>2</v>
      </c>
      <c r="AD52">
        <v>2</v>
      </c>
      <c r="AE52">
        <v>0</v>
      </c>
      <c r="AF52">
        <v>0</v>
      </c>
      <c r="AH52" t="s">
        <v>281</v>
      </c>
      <c r="AI52" t="s">
        <v>173</v>
      </c>
      <c r="AJ52" t="s">
        <v>192</v>
      </c>
      <c r="AK52" t="s">
        <v>193</v>
      </c>
    </row>
    <row r="53" spans="1:37">
      <c r="A53" t="s">
        <v>1645</v>
      </c>
      <c r="B53" s="55">
        <v>44562</v>
      </c>
      <c r="C53" s="55">
        <v>44575</v>
      </c>
      <c r="D53" t="s">
        <v>294</v>
      </c>
      <c r="E53">
        <v>1207</v>
      </c>
      <c r="F53">
        <v>43</v>
      </c>
      <c r="G53">
        <v>43</v>
      </c>
      <c r="H53">
        <v>0</v>
      </c>
      <c r="I53">
        <v>0</v>
      </c>
      <c r="J53">
        <v>11</v>
      </c>
      <c r="K53">
        <v>7</v>
      </c>
      <c r="L53">
        <v>4</v>
      </c>
      <c r="M53">
        <v>4</v>
      </c>
      <c r="N53">
        <v>3</v>
      </c>
      <c r="O53">
        <v>6</v>
      </c>
      <c r="P53">
        <v>1</v>
      </c>
      <c r="Q53">
        <v>1</v>
      </c>
      <c r="R53">
        <v>5</v>
      </c>
      <c r="S53">
        <v>6</v>
      </c>
      <c r="T53">
        <v>1</v>
      </c>
      <c r="U53">
        <v>0</v>
      </c>
      <c r="V53">
        <v>0</v>
      </c>
      <c r="W53">
        <v>0</v>
      </c>
      <c r="X53">
        <v>0</v>
      </c>
      <c r="Y53">
        <v>0</v>
      </c>
      <c r="Z53">
        <v>2</v>
      </c>
      <c r="AA53">
        <v>6</v>
      </c>
      <c r="AB53">
        <v>4</v>
      </c>
      <c r="AC53">
        <v>4</v>
      </c>
      <c r="AD53">
        <v>4</v>
      </c>
      <c r="AE53">
        <v>1</v>
      </c>
      <c r="AF53">
        <v>1</v>
      </c>
      <c r="AH53" t="s">
        <v>295</v>
      </c>
      <c r="AI53" t="s">
        <v>173</v>
      </c>
      <c r="AJ53" t="s">
        <v>195</v>
      </c>
      <c r="AK53" t="s">
        <v>196</v>
      </c>
    </row>
    <row r="54" spans="1:37">
      <c r="A54" t="s">
        <v>1645</v>
      </c>
      <c r="B54" s="55">
        <v>44562</v>
      </c>
      <c r="C54" s="55">
        <v>44575</v>
      </c>
      <c r="D54" t="s">
        <v>248</v>
      </c>
      <c r="E54">
        <v>686</v>
      </c>
      <c r="F54">
        <v>7</v>
      </c>
      <c r="G54">
        <v>7</v>
      </c>
      <c r="H54">
        <v>0</v>
      </c>
      <c r="I54">
        <v>0</v>
      </c>
      <c r="J54">
        <v>9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H54" t="s">
        <v>249</v>
      </c>
      <c r="AI54" t="s">
        <v>173</v>
      </c>
      <c r="AJ54" t="s">
        <v>186</v>
      </c>
      <c r="AK54" t="s">
        <v>187</v>
      </c>
    </row>
    <row r="55" spans="1:37">
      <c r="A55" t="s">
        <v>1645</v>
      </c>
      <c r="B55" s="55">
        <v>44562</v>
      </c>
      <c r="C55" s="55">
        <v>44575</v>
      </c>
      <c r="D55" t="s">
        <v>238</v>
      </c>
      <c r="E55">
        <v>1673</v>
      </c>
      <c r="F55">
        <v>35</v>
      </c>
      <c r="G55">
        <v>34</v>
      </c>
      <c r="H55">
        <v>1</v>
      </c>
      <c r="I55">
        <v>1</v>
      </c>
      <c r="J55">
        <v>11</v>
      </c>
      <c r="K55">
        <v>3</v>
      </c>
      <c r="L55">
        <v>2</v>
      </c>
      <c r="M55">
        <v>3</v>
      </c>
      <c r="N55">
        <v>1</v>
      </c>
      <c r="O55">
        <v>3</v>
      </c>
      <c r="P55">
        <v>3</v>
      </c>
      <c r="Q55">
        <v>2</v>
      </c>
      <c r="R55">
        <v>3</v>
      </c>
      <c r="S55">
        <v>3</v>
      </c>
      <c r="T55">
        <v>6</v>
      </c>
      <c r="U55">
        <v>3</v>
      </c>
      <c r="V55">
        <v>3</v>
      </c>
      <c r="W55">
        <v>0</v>
      </c>
      <c r="X55">
        <v>0</v>
      </c>
      <c r="Y55">
        <v>0</v>
      </c>
      <c r="Z55">
        <v>2</v>
      </c>
      <c r="AA55">
        <v>3</v>
      </c>
      <c r="AB55">
        <v>3</v>
      </c>
      <c r="AC55">
        <v>3</v>
      </c>
      <c r="AD55">
        <v>3</v>
      </c>
      <c r="AE55">
        <v>0</v>
      </c>
      <c r="AF55">
        <v>0</v>
      </c>
      <c r="AH55" t="s">
        <v>239</v>
      </c>
      <c r="AI55" t="s">
        <v>173</v>
      </c>
      <c r="AJ55" t="s">
        <v>186</v>
      </c>
      <c r="AK55" t="s">
        <v>187</v>
      </c>
    </row>
    <row r="56" spans="1:37">
      <c r="A56" t="s">
        <v>1645</v>
      </c>
      <c r="B56" s="55">
        <v>44562</v>
      </c>
      <c r="C56" s="55">
        <v>44575</v>
      </c>
      <c r="D56" t="s">
        <v>302</v>
      </c>
      <c r="E56">
        <v>2355</v>
      </c>
      <c r="F56">
        <v>26</v>
      </c>
      <c r="G56">
        <v>26</v>
      </c>
      <c r="H56">
        <v>0</v>
      </c>
      <c r="I56">
        <v>0</v>
      </c>
      <c r="J56">
        <v>14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H56" t="s">
        <v>303</v>
      </c>
      <c r="AI56" t="s">
        <v>173</v>
      </c>
      <c r="AJ56" t="s">
        <v>195</v>
      </c>
      <c r="AK56" t="s">
        <v>196</v>
      </c>
    </row>
    <row r="57" spans="1:37">
      <c r="A57" t="s">
        <v>1645</v>
      </c>
      <c r="B57" s="55">
        <v>44562</v>
      </c>
      <c r="C57" s="55">
        <v>44575</v>
      </c>
      <c r="D57" t="s">
        <v>306</v>
      </c>
      <c r="E57">
        <v>1247</v>
      </c>
      <c r="F57">
        <v>73</v>
      </c>
      <c r="G57">
        <v>71</v>
      </c>
      <c r="H57">
        <v>2</v>
      </c>
      <c r="I57">
        <v>0</v>
      </c>
      <c r="J57">
        <v>11</v>
      </c>
      <c r="K57">
        <v>2</v>
      </c>
      <c r="L57">
        <v>2</v>
      </c>
      <c r="M57">
        <v>2</v>
      </c>
      <c r="N57">
        <v>2</v>
      </c>
      <c r="O57">
        <v>2</v>
      </c>
      <c r="P57">
        <v>2</v>
      </c>
      <c r="Q57">
        <v>1</v>
      </c>
      <c r="R57">
        <v>2</v>
      </c>
      <c r="S57">
        <v>2</v>
      </c>
      <c r="T57">
        <v>3</v>
      </c>
      <c r="U57">
        <v>3</v>
      </c>
      <c r="V57">
        <v>1</v>
      </c>
      <c r="W57">
        <v>0</v>
      </c>
      <c r="X57">
        <v>0</v>
      </c>
      <c r="Y57">
        <v>0</v>
      </c>
      <c r="Z57">
        <v>2</v>
      </c>
      <c r="AA57">
        <v>2</v>
      </c>
      <c r="AB57">
        <v>1</v>
      </c>
      <c r="AC57">
        <v>1</v>
      </c>
      <c r="AD57">
        <v>1</v>
      </c>
      <c r="AE57">
        <v>1</v>
      </c>
      <c r="AF57">
        <v>0</v>
      </c>
      <c r="AH57" t="s">
        <v>307</v>
      </c>
      <c r="AI57" t="s">
        <v>173</v>
      </c>
      <c r="AJ57" t="s">
        <v>195</v>
      </c>
      <c r="AK57" t="s">
        <v>196</v>
      </c>
    </row>
    <row r="58" spans="1:37">
      <c r="A58" t="s">
        <v>1645</v>
      </c>
      <c r="B58" s="55">
        <v>44562</v>
      </c>
      <c r="C58" s="55">
        <v>44575</v>
      </c>
      <c r="D58" t="s">
        <v>312</v>
      </c>
      <c r="E58">
        <v>1531</v>
      </c>
      <c r="F58">
        <v>74</v>
      </c>
      <c r="G58">
        <v>73</v>
      </c>
      <c r="H58">
        <v>1</v>
      </c>
      <c r="I58">
        <v>0</v>
      </c>
      <c r="J58">
        <v>6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H58" t="s">
        <v>313</v>
      </c>
      <c r="AI58" t="s">
        <v>173</v>
      </c>
      <c r="AJ58" t="s">
        <v>195</v>
      </c>
      <c r="AK58" t="s">
        <v>196</v>
      </c>
    </row>
    <row r="59" spans="1:37">
      <c r="A59" t="s">
        <v>1645</v>
      </c>
      <c r="B59" s="55">
        <v>44562</v>
      </c>
      <c r="C59" s="55">
        <v>44575</v>
      </c>
      <c r="D59" t="s">
        <v>262</v>
      </c>
      <c r="E59">
        <v>1660</v>
      </c>
      <c r="F59">
        <v>24</v>
      </c>
      <c r="G59">
        <v>24</v>
      </c>
      <c r="H59">
        <v>0</v>
      </c>
      <c r="I59">
        <v>0</v>
      </c>
      <c r="J59">
        <v>9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2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H59" t="s">
        <v>263</v>
      </c>
      <c r="AI59" t="s">
        <v>173</v>
      </c>
      <c r="AJ59" t="s">
        <v>192</v>
      </c>
      <c r="AK59" t="s">
        <v>193</v>
      </c>
    </row>
    <row r="60" spans="1:37">
      <c r="A60" t="s">
        <v>1645</v>
      </c>
      <c r="B60" s="55">
        <v>44562</v>
      </c>
      <c r="C60" s="55">
        <v>44575</v>
      </c>
      <c r="D60" t="s">
        <v>264</v>
      </c>
      <c r="E60">
        <v>856</v>
      </c>
      <c r="F60">
        <v>59</v>
      </c>
      <c r="G60">
        <v>59</v>
      </c>
      <c r="H60">
        <v>0</v>
      </c>
      <c r="I60">
        <v>0</v>
      </c>
      <c r="J60">
        <v>6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H60" t="s">
        <v>265</v>
      </c>
      <c r="AI60" t="s">
        <v>173</v>
      </c>
      <c r="AJ60" t="s">
        <v>192</v>
      </c>
      <c r="AK60" t="s">
        <v>193</v>
      </c>
    </row>
    <row r="61" spans="1:37">
      <c r="A61" t="s">
        <v>1645</v>
      </c>
      <c r="B61" s="55">
        <v>44562</v>
      </c>
      <c r="C61" s="55">
        <v>44575</v>
      </c>
      <c r="D61" t="s">
        <v>300</v>
      </c>
      <c r="E61">
        <v>2097</v>
      </c>
      <c r="F61">
        <v>55</v>
      </c>
      <c r="G61">
        <v>55</v>
      </c>
      <c r="H61">
        <v>0</v>
      </c>
      <c r="I61">
        <v>0</v>
      </c>
      <c r="J61">
        <v>8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H61" t="s">
        <v>301</v>
      </c>
      <c r="AI61" t="s">
        <v>173</v>
      </c>
      <c r="AJ61" t="s">
        <v>195</v>
      </c>
      <c r="AK61" t="s">
        <v>196</v>
      </c>
    </row>
    <row r="62" spans="1:37">
      <c r="A62" t="s">
        <v>1645</v>
      </c>
      <c r="B62" s="55">
        <v>44562</v>
      </c>
      <c r="C62" s="55">
        <v>44575</v>
      </c>
      <c r="D62" t="s">
        <v>398</v>
      </c>
      <c r="E62">
        <v>6320</v>
      </c>
      <c r="F62">
        <v>88</v>
      </c>
      <c r="G62">
        <v>88</v>
      </c>
      <c r="H62">
        <v>0</v>
      </c>
      <c r="I62">
        <v>0</v>
      </c>
      <c r="J62">
        <v>29</v>
      </c>
      <c r="K62">
        <v>8</v>
      </c>
      <c r="L62">
        <v>5</v>
      </c>
      <c r="M62">
        <v>7</v>
      </c>
      <c r="N62">
        <v>8</v>
      </c>
      <c r="O62">
        <v>8</v>
      </c>
      <c r="P62">
        <v>8</v>
      </c>
      <c r="Q62">
        <v>8</v>
      </c>
      <c r="R62">
        <v>3</v>
      </c>
      <c r="S62">
        <v>8</v>
      </c>
      <c r="T62">
        <v>4</v>
      </c>
      <c r="U62">
        <v>0</v>
      </c>
      <c r="V62">
        <v>0</v>
      </c>
      <c r="W62">
        <v>0</v>
      </c>
      <c r="X62">
        <v>1</v>
      </c>
      <c r="Y62">
        <v>0</v>
      </c>
      <c r="Z62">
        <v>4</v>
      </c>
      <c r="AA62">
        <v>5</v>
      </c>
      <c r="AB62">
        <v>4</v>
      </c>
      <c r="AC62">
        <v>4</v>
      </c>
      <c r="AD62">
        <v>4</v>
      </c>
      <c r="AE62">
        <v>0</v>
      </c>
      <c r="AF62">
        <v>0</v>
      </c>
      <c r="AH62" t="s">
        <v>399</v>
      </c>
      <c r="AI62" t="s">
        <v>177</v>
      </c>
      <c r="AJ62" t="s">
        <v>213</v>
      </c>
      <c r="AK62" t="s">
        <v>214</v>
      </c>
    </row>
    <row r="63" spans="1:37">
      <c r="A63" t="s">
        <v>1645</v>
      </c>
      <c r="B63" s="55">
        <v>44562</v>
      </c>
      <c r="C63" s="55">
        <v>44575</v>
      </c>
      <c r="D63" t="s">
        <v>274</v>
      </c>
      <c r="E63">
        <v>1809</v>
      </c>
      <c r="F63">
        <v>1</v>
      </c>
      <c r="G63">
        <v>1</v>
      </c>
      <c r="H63">
        <v>0</v>
      </c>
      <c r="I63">
        <v>0</v>
      </c>
      <c r="J63">
        <v>9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H63" t="s">
        <v>275</v>
      </c>
      <c r="AI63" t="s">
        <v>173</v>
      </c>
      <c r="AJ63" t="s">
        <v>192</v>
      </c>
      <c r="AK63" t="s">
        <v>193</v>
      </c>
    </row>
    <row r="64" spans="1:37">
      <c r="A64" t="s">
        <v>1645</v>
      </c>
      <c r="B64" s="55">
        <v>44562</v>
      </c>
      <c r="C64" s="55">
        <v>44575</v>
      </c>
      <c r="D64" t="s">
        <v>344</v>
      </c>
      <c r="E64">
        <v>4523</v>
      </c>
      <c r="F64">
        <v>89</v>
      </c>
      <c r="G64">
        <v>88</v>
      </c>
      <c r="H64">
        <v>1</v>
      </c>
      <c r="I64">
        <v>0</v>
      </c>
      <c r="J64">
        <v>12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H64" t="s">
        <v>345</v>
      </c>
      <c r="AI64" t="s">
        <v>177</v>
      </c>
      <c r="AJ64" t="s">
        <v>201</v>
      </c>
      <c r="AK64" t="s">
        <v>202</v>
      </c>
    </row>
    <row r="65" spans="1:37">
      <c r="A65" t="s">
        <v>1645</v>
      </c>
      <c r="B65" s="55">
        <v>44562</v>
      </c>
      <c r="C65" s="55">
        <v>44575</v>
      </c>
      <c r="D65" t="s">
        <v>322</v>
      </c>
      <c r="E65">
        <v>1059</v>
      </c>
      <c r="F65">
        <v>47</v>
      </c>
      <c r="G65">
        <v>47</v>
      </c>
      <c r="H65">
        <v>0</v>
      </c>
      <c r="I65">
        <v>0</v>
      </c>
      <c r="J65">
        <v>4</v>
      </c>
      <c r="K65">
        <v>4</v>
      </c>
      <c r="L65">
        <v>4</v>
      </c>
      <c r="M65">
        <v>4</v>
      </c>
      <c r="N65">
        <v>4</v>
      </c>
      <c r="O65">
        <v>4</v>
      </c>
      <c r="P65">
        <v>4</v>
      </c>
      <c r="Q65">
        <v>4</v>
      </c>
      <c r="R65">
        <v>3</v>
      </c>
      <c r="S65">
        <v>4</v>
      </c>
      <c r="T65">
        <v>3</v>
      </c>
      <c r="U65">
        <v>1</v>
      </c>
      <c r="V65">
        <v>1</v>
      </c>
      <c r="W65">
        <v>0</v>
      </c>
      <c r="X65">
        <v>1</v>
      </c>
      <c r="Y65">
        <v>0</v>
      </c>
      <c r="Z65">
        <v>4</v>
      </c>
      <c r="AA65">
        <v>2</v>
      </c>
      <c r="AB65">
        <v>1</v>
      </c>
      <c r="AC65">
        <v>2</v>
      </c>
      <c r="AD65">
        <v>2</v>
      </c>
      <c r="AE65">
        <v>0</v>
      </c>
      <c r="AF65">
        <v>0</v>
      </c>
      <c r="AH65" t="s">
        <v>323</v>
      </c>
      <c r="AI65" t="s">
        <v>177</v>
      </c>
      <c r="AJ65" t="s">
        <v>198</v>
      </c>
      <c r="AK65" t="s">
        <v>199</v>
      </c>
    </row>
    <row r="66" spans="1:37">
      <c r="A66" t="s">
        <v>1645</v>
      </c>
      <c r="B66" s="55">
        <v>44562</v>
      </c>
      <c r="C66" s="55">
        <v>44575</v>
      </c>
      <c r="D66" t="s">
        <v>94</v>
      </c>
      <c r="E66">
        <v>5158</v>
      </c>
      <c r="F66">
        <v>229</v>
      </c>
      <c r="G66">
        <v>226</v>
      </c>
      <c r="H66">
        <v>3</v>
      </c>
      <c r="I66">
        <v>0</v>
      </c>
      <c r="J66">
        <v>28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H66" t="s">
        <v>232</v>
      </c>
      <c r="AI66" t="s">
        <v>168</v>
      </c>
      <c r="AJ66" t="s">
        <v>92</v>
      </c>
      <c r="AK66" t="s">
        <v>184</v>
      </c>
    </row>
    <row r="67" spans="1:37">
      <c r="A67" t="s">
        <v>1645</v>
      </c>
      <c r="B67" s="55">
        <v>44562</v>
      </c>
      <c r="C67" s="55">
        <v>44575</v>
      </c>
      <c r="D67" t="s">
        <v>332</v>
      </c>
      <c r="E67">
        <v>2026</v>
      </c>
      <c r="F67">
        <v>76</v>
      </c>
      <c r="G67">
        <v>76</v>
      </c>
      <c r="H67">
        <v>0</v>
      </c>
      <c r="I67">
        <v>0</v>
      </c>
      <c r="J67">
        <v>1</v>
      </c>
      <c r="K67">
        <v>1</v>
      </c>
      <c r="L67">
        <v>1</v>
      </c>
      <c r="M67">
        <v>1</v>
      </c>
      <c r="N67">
        <v>1</v>
      </c>
      <c r="O67">
        <v>1</v>
      </c>
      <c r="P67">
        <v>1</v>
      </c>
      <c r="Q67">
        <v>1</v>
      </c>
      <c r="R67">
        <v>0</v>
      </c>
      <c r="S67">
        <v>1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1</v>
      </c>
      <c r="AA67">
        <v>1</v>
      </c>
      <c r="AB67">
        <v>1</v>
      </c>
      <c r="AC67">
        <v>1</v>
      </c>
      <c r="AD67">
        <v>1</v>
      </c>
      <c r="AE67">
        <v>0</v>
      </c>
      <c r="AF67">
        <v>0</v>
      </c>
      <c r="AH67" t="s">
        <v>333</v>
      </c>
      <c r="AI67" t="s">
        <v>177</v>
      </c>
      <c r="AJ67" t="s">
        <v>201</v>
      </c>
      <c r="AK67" t="s">
        <v>202</v>
      </c>
    </row>
    <row r="68" spans="1:37">
      <c r="A68" t="s">
        <v>1645</v>
      </c>
      <c r="B68" s="55">
        <v>44562</v>
      </c>
      <c r="C68" s="55">
        <v>44575</v>
      </c>
      <c r="D68" t="s">
        <v>87</v>
      </c>
      <c r="E68">
        <v>791</v>
      </c>
      <c r="F68">
        <v>20</v>
      </c>
      <c r="G68">
        <v>20</v>
      </c>
      <c r="H68">
        <v>0</v>
      </c>
      <c r="I68">
        <v>0</v>
      </c>
      <c r="J68">
        <v>3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H68" t="s">
        <v>515</v>
      </c>
      <c r="AI68" t="s">
        <v>168</v>
      </c>
      <c r="AJ68" t="s">
        <v>73</v>
      </c>
      <c r="AK68" t="s">
        <v>182</v>
      </c>
    </row>
    <row r="69" spans="1:37">
      <c r="A69" t="s">
        <v>1645</v>
      </c>
      <c r="B69" s="55">
        <v>44562</v>
      </c>
      <c r="C69" s="55">
        <v>44575</v>
      </c>
      <c r="D69" t="s">
        <v>91</v>
      </c>
      <c r="E69">
        <v>1441</v>
      </c>
      <c r="F69">
        <v>36</v>
      </c>
      <c r="G69">
        <v>35</v>
      </c>
      <c r="H69">
        <v>1</v>
      </c>
      <c r="I69">
        <v>0</v>
      </c>
      <c r="J69">
        <v>4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H69" t="s">
        <v>231</v>
      </c>
      <c r="AI69" t="s">
        <v>168</v>
      </c>
      <c r="AJ69" t="s">
        <v>92</v>
      </c>
      <c r="AK69" t="s">
        <v>184</v>
      </c>
    </row>
    <row r="70" spans="1:37">
      <c r="A70" t="s">
        <v>1645</v>
      </c>
      <c r="B70" s="55">
        <v>44562</v>
      </c>
      <c r="C70" s="55">
        <v>44575</v>
      </c>
      <c r="D70" t="s">
        <v>376</v>
      </c>
      <c r="E70">
        <v>1383</v>
      </c>
      <c r="F70">
        <v>23</v>
      </c>
      <c r="G70">
        <v>23</v>
      </c>
      <c r="H70">
        <v>0</v>
      </c>
      <c r="I70">
        <v>0</v>
      </c>
      <c r="J70">
        <v>3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H70" t="s">
        <v>377</v>
      </c>
      <c r="AI70" t="s">
        <v>177</v>
      </c>
      <c r="AJ70" t="s">
        <v>207</v>
      </c>
      <c r="AK70" t="s">
        <v>208</v>
      </c>
    </row>
    <row r="71" spans="1:37">
      <c r="A71" t="s">
        <v>1645</v>
      </c>
      <c r="B71" s="55">
        <v>44562</v>
      </c>
      <c r="C71" s="55">
        <v>44575</v>
      </c>
      <c r="D71" t="s">
        <v>370</v>
      </c>
      <c r="E71">
        <v>4029</v>
      </c>
      <c r="F71">
        <v>77</v>
      </c>
      <c r="G71">
        <v>76</v>
      </c>
      <c r="H71">
        <v>1</v>
      </c>
      <c r="I71">
        <v>0</v>
      </c>
      <c r="J71">
        <v>11</v>
      </c>
      <c r="K71">
        <v>7</v>
      </c>
      <c r="L71">
        <v>6</v>
      </c>
      <c r="M71">
        <v>4</v>
      </c>
      <c r="N71">
        <v>7</v>
      </c>
      <c r="O71">
        <v>7</v>
      </c>
      <c r="P71">
        <v>5</v>
      </c>
      <c r="Q71">
        <v>5</v>
      </c>
      <c r="R71">
        <v>7</v>
      </c>
      <c r="S71">
        <v>7</v>
      </c>
      <c r="T71">
        <v>3</v>
      </c>
      <c r="U71">
        <v>2</v>
      </c>
      <c r="V71">
        <v>2</v>
      </c>
      <c r="W71">
        <v>0</v>
      </c>
      <c r="X71">
        <v>1</v>
      </c>
      <c r="Y71">
        <v>1</v>
      </c>
      <c r="Z71">
        <v>3</v>
      </c>
      <c r="AA71">
        <v>5</v>
      </c>
      <c r="AB71">
        <v>5</v>
      </c>
      <c r="AC71">
        <v>5</v>
      </c>
      <c r="AD71">
        <v>5</v>
      </c>
      <c r="AE71">
        <v>5</v>
      </c>
      <c r="AF71">
        <v>3</v>
      </c>
      <c r="AH71" t="s">
        <v>371</v>
      </c>
      <c r="AI71" t="s">
        <v>177</v>
      </c>
      <c r="AJ71" t="s">
        <v>207</v>
      </c>
      <c r="AK71" t="s">
        <v>208</v>
      </c>
    </row>
    <row r="72" spans="1:37">
      <c r="A72" t="s">
        <v>1645</v>
      </c>
      <c r="B72" s="55">
        <v>44562</v>
      </c>
      <c r="C72" s="55">
        <v>44575</v>
      </c>
      <c r="D72" t="s">
        <v>364</v>
      </c>
      <c r="E72">
        <v>3974</v>
      </c>
      <c r="F72">
        <v>34</v>
      </c>
      <c r="G72">
        <v>33</v>
      </c>
      <c r="H72">
        <v>1</v>
      </c>
      <c r="I72">
        <v>1</v>
      </c>
      <c r="J72">
        <v>28</v>
      </c>
      <c r="K72">
        <v>3</v>
      </c>
      <c r="L72">
        <v>2</v>
      </c>
      <c r="M72">
        <v>3</v>
      </c>
      <c r="N72">
        <v>3</v>
      </c>
      <c r="O72">
        <v>3</v>
      </c>
      <c r="P72">
        <v>3</v>
      </c>
      <c r="Q72">
        <v>2</v>
      </c>
      <c r="R72">
        <v>2</v>
      </c>
      <c r="S72">
        <v>3</v>
      </c>
      <c r="T72">
        <v>4</v>
      </c>
      <c r="U72">
        <v>2</v>
      </c>
      <c r="V72">
        <v>2</v>
      </c>
      <c r="W72">
        <v>0</v>
      </c>
      <c r="X72">
        <v>0</v>
      </c>
      <c r="Y72">
        <v>0</v>
      </c>
      <c r="Z72">
        <v>2</v>
      </c>
      <c r="AA72">
        <v>2</v>
      </c>
      <c r="AB72">
        <v>1</v>
      </c>
      <c r="AC72">
        <v>2</v>
      </c>
      <c r="AD72">
        <v>2</v>
      </c>
      <c r="AE72">
        <v>1</v>
      </c>
      <c r="AF72">
        <v>1</v>
      </c>
      <c r="AH72" t="s">
        <v>365</v>
      </c>
      <c r="AI72" t="s">
        <v>177</v>
      </c>
      <c r="AJ72" t="s">
        <v>207</v>
      </c>
      <c r="AK72" t="s">
        <v>208</v>
      </c>
    </row>
    <row r="73" spans="1:37">
      <c r="A73" t="s">
        <v>1645</v>
      </c>
      <c r="B73" s="55">
        <v>44562</v>
      </c>
      <c r="C73" s="55">
        <v>44575</v>
      </c>
      <c r="D73" t="s">
        <v>284</v>
      </c>
      <c r="E73">
        <v>2184</v>
      </c>
      <c r="F73">
        <v>78</v>
      </c>
      <c r="G73">
        <v>77</v>
      </c>
      <c r="H73">
        <v>1</v>
      </c>
      <c r="I73">
        <v>1</v>
      </c>
      <c r="J73">
        <v>22</v>
      </c>
      <c r="K73">
        <v>1</v>
      </c>
      <c r="L73">
        <v>1</v>
      </c>
      <c r="M73">
        <v>1</v>
      </c>
      <c r="N73">
        <v>1</v>
      </c>
      <c r="O73">
        <v>1</v>
      </c>
      <c r="P73">
        <v>1</v>
      </c>
      <c r="Q73">
        <v>1</v>
      </c>
      <c r="R73">
        <v>1</v>
      </c>
      <c r="S73">
        <v>1</v>
      </c>
      <c r="T73">
        <v>5</v>
      </c>
      <c r="U73">
        <v>3</v>
      </c>
      <c r="V73">
        <v>3</v>
      </c>
      <c r="W73">
        <v>0</v>
      </c>
      <c r="X73">
        <v>0</v>
      </c>
      <c r="Y73">
        <v>0</v>
      </c>
      <c r="Z73">
        <v>1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H73" t="s">
        <v>285</v>
      </c>
      <c r="AI73" t="s">
        <v>173</v>
      </c>
      <c r="AJ73" t="s">
        <v>195</v>
      </c>
      <c r="AK73" t="s">
        <v>196</v>
      </c>
    </row>
    <row r="74" spans="1:37">
      <c r="A74" t="s">
        <v>1645</v>
      </c>
      <c r="B74" s="55">
        <v>44562</v>
      </c>
      <c r="C74" s="55">
        <v>44575</v>
      </c>
      <c r="D74" t="s">
        <v>386</v>
      </c>
      <c r="E74">
        <v>5575</v>
      </c>
      <c r="F74">
        <v>133</v>
      </c>
      <c r="G74">
        <v>131</v>
      </c>
      <c r="H74">
        <v>2</v>
      </c>
      <c r="I74">
        <v>1</v>
      </c>
      <c r="J74">
        <v>17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1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H74" t="s">
        <v>387</v>
      </c>
      <c r="AI74" t="s">
        <v>177</v>
      </c>
      <c r="AJ74" t="s">
        <v>210</v>
      </c>
      <c r="AK74" t="s">
        <v>211</v>
      </c>
    </row>
    <row r="75" spans="1:37">
      <c r="A75" t="s">
        <v>1645</v>
      </c>
      <c r="B75" s="55">
        <v>44562</v>
      </c>
      <c r="C75" s="55">
        <v>44575</v>
      </c>
      <c r="D75" t="s">
        <v>374</v>
      </c>
      <c r="E75">
        <v>4078</v>
      </c>
      <c r="F75">
        <v>62</v>
      </c>
      <c r="G75">
        <v>62</v>
      </c>
      <c r="H75">
        <v>0</v>
      </c>
      <c r="I75">
        <v>0</v>
      </c>
      <c r="J75">
        <v>9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1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H75" t="s">
        <v>375</v>
      </c>
      <c r="AI75" t="s">
        <v>177</v>
      </c>
      <c r="AJ75" t="s">
        <v>207</v>
      </c>
      <c r="AK75" t="s">
        <v>208</v>
      </c>
    </row>
    <row r="76" spans="1:37">
      <c r="A76" t="s">
        <v>1645</v>
      </c>
      <c r="B76" s="55">
        <v>44562</v>
      </c>
      <c r="C76" s="55">
        <v>44575</v>
      </c>
      <c r="D76" t="s">
        <v>304</v>
      </c>
      <c r="E76">
        <v>1636</v>
      </c>
      <c r="F76">
        <v>48</v>
      </c>
      <c r="G76">
        <v>48</v>
      </c>
      <c r="H76">
        <v>0</v>
      </c>
      <c r="I76">
        <v>0</v>
      </c>
      <c r="J76">
        <v>8</v>
      </c>
      <c r="K76">
        <v>1</v>
      </c>
      <c r="L76">
        <v>1</v>
      </c>
      <c r="M76">
        <v>1</v>
      </c>
      <c r="N76">
        <v>1</v>
      </c>
      <c r="O76">
        <v>1</v>
      </c>
      <c r="P76">
        <v>1</v>
      </c>
      <c r="Q76">
        <v>0</v>
      </c>
      <c r="R76">
        <v>0</v>
      </c>
      <c r="S76">
        <v>1</v>
      </c>
      <c r="T76">
        <v>1</v>
      </c>
      <c r="U76">
        <v>1</v>
      </c>
      <c r="V76">
        <v>1</v>
      </c>
      <c r="W76">
        <v>0</v>
      </c>
      <c r="X76">
        <v>0</v>
      </c>
      <c r="Y76">
        <v>0</v>
      </c>
      <c r="Z76">
        <v>1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H76" t="s">
        <v>305</v>
      </c>
      <c r="AI76" t="s">
        <v>173</v>
      </c>
      <c r="AJ76" t="s">
        <v>195</v>
      </c>
      <c r="AK76" t="s">
        <v>196</v>
      </c>
    </row>
    <row r="77" spans="1:37">
      <c r="A77" t="s">
        <v>1645</v>
      </c>
      <c r="B77" s="55">
        <v>44562</v>
      </c>
      <c r="C77" s="55">
        <v>44575</v>
      </c>
      <c r="D77" t="s">
        <v>356</v>
      </c>
      <c r="E77">
        <v>1809</v>
      </c>
      <c r="F77">
        <v>41</v>
      </c>
      <c r="G77">
        <v>41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H77" t="s">
        <v>357</v>
      </c>
      <c r="AI77" t="s">
        <v>177</v>
      </c>
      <c r="AJ77" t="s">
        <v>204</v>
      </c>
      <c r="AK77" t="s">
        <v>205</v>
      </c>
    </row>
    <row r="78" spans="1:37">
      <c r="A78" t="s">
        <v>1645</v>
      </c>
      <c r="B78" s="55">
        <v>44562</v>
      </c>
      <c r="C78" s="55">
        <v>44575</v>
      </c>
      <c r="D78" t="s">
        <v>96</v>
      </c>
      <c r="E78">
        <v>1529</v>
      </c>
      <c r="F78">
        <v>71</v>
      </c>
      <c r="G78">
        <v>70</v>
      </c>
      <c r="H78">
        <v>1</v>
      </c>
      <c r="I78">
        <v>0</v>
      </c>
      <c r="J78">
        <v>8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H78" t="s">
        <v>233</v>
      </c>
      <c r="AI78" t="s">
        <v>168</v>
      </c>
      <c r="AJ78" t="s">
        <v>92</v>
      </c>
      <c r="AK78" t="s">
        <v>184</v>
      </c>
    </row>
    <row r="79" spans="1:37">
      <c r="A79" t="s">
        <v>1645</v>
      </c>
      <c r="B79" s="55">
        <v>44562</v>
      </c>
      <c r="C79" s="55">
        <v>44575</v>
      </c>
      <c r="D79" t="s">
        <v>310</v>
      </c>
      <c r="E79">
        <v>1237</v>
      </c>
      <c r="F79">
        <v>8</v>
      </c>
      <c r="G79">
        <v>8</v>
      </c>
      <c r="H79">
        <v>0</v>
      </c>
      <c r="I79">
        <v>0</v>
      </c>
      <c r="J79">
        <v>11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H79" t="s">
        <v>311</v>
      </c>
      <c r="AI79" t="s">
        <v>173</v>
      </c>
      <c r="AJ79" t="s">
        <v>195</v>
      </c>
      <c r="AK79" t="s">
        <v>196</v>
      </c>
    </row>
    <row r="80" spans="1:37">
      <c r="A80" t="s">
        <v>1645</v>
      </c>
      <c r="B80" s="55">
        <v>44562</v>
      </c>
      <c r="C80" s="55">
        <v>44575</v>
      </c>
      <c r="D80" t="s">
        <v>360</v>
      </c>
      <c r="E80">
        <v>3233</v>
      </c>
      <c r="F80">
        <v>54</v>
      </c>
      <c r="G80">
        <v>51</v>
      </c>
      <c r="H80">
        <v>3</v>
      </c>
      <c r="I80">
        <v>2</v>
      </c>
      <c r="J80">
        <v>9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1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H80" t="s">
        <v>361</v>
      </c>
      <c r="AI80" t="s">
        <v>177</v>
      </c>
      <c r="AJ80" t="s">
        <v>204</v>
      </c>
      <c r="AK80" t="s">
        <v>205</v>
      </c>
    </row>
    <row r="81" spans="1:37">
      <c r="A81" t="s">
        <v>1645</v>
      </c>
      <c r="B81" s="55">
        <v>44562</v>
      </c>
      <c r="C81" s="55">
        <v>44575</v>
      </c>
      <c r="D81" t="s">
        <v>366</v>
      </c>
      <c r="E81">
        <v>3593</v>
      </c>
      <c r="F81">
        <v>36</v>
      </c>
      <c r="G81">
        <v>35</v>
      </c>
      <c r="H81">
        <v>1</v>
      </c>
      <c r="I81">
        <v>0</v>
      </c>
      <c r="J81">
        <v>17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2</v>
      </c>
      <c r="U81">
        <v>0</v>
      </c>
      <c r="V81">
        <v>0</v>
      </c>
      <c r="W81">
        <v>0</v>
      </c>
      <c r="X81">
        <v>1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H81" t="s">
        <v>367</v>
      </c>
      <c r="AI81" t="s">
        <v>177</v>
      </c>
      <c r="AJ81" t="s">
        <v>207</v>
      </c>
      <c r="AK81" t="s">
        <v>208</v>
      </c>
    </row>
    <row r="82" spans="1:37">
      <c r="A82" t="s">
        <v>1645</v>
      </c>
      <c r="B82" s="55">
        <v>44562</v>
      </c>
      <c r="C82" s="55">
        <v>44575</v>
      </c>
      <c r="D82" t="s">
        <v>234</v>
      </c>
      <c r="E82">
        <v>5277</v>
      </c>
      <c r="F82">
        <v>50</v>
      </c>
      <c r="G82">
        <v>50</v>
      </c>
      <c r="H82">
        <v>0</v>
      </c>
      <c r="I82">
        <v>0</v>
      </c>
      <c r="J82">
        <v>16</v>
      </c>
      <c r="K82">
        <v>2</v>
      </c>
      <c r="L82">
        <v>1</v>
      </c>
      <c r="M82">
        <v>1</v>
      </c>
      <c r="N82">
        <v>1</v>
      </c>
      <c r="O82">
        <v>2</v>
      </c>
      <c r="P82">
        <v>1</v>
      </c>
      <c r="Q82">
        <v>1</v>
      </c>
      <c r="R82">
        <v>1</v>
      </c>
      <c r="S82">
        <v>2</v>
      </c>
      <c r="T82">
        <v>3</v>
      </c>
      <c r="U82">
        <v>2</v>
      </c>
      <c r="V82">
        <v>2</v>
      </c>
      <c r="W82">
        <v>0</v>
      </c>
      <c r="X82">
        <v>0</v>
      </c>
      <c r="Y82">
        <v>0</v>
      </c>
      <c r="Z82">
        <v>1</v>
      </c>
      <c r="AA82">
        <v>2</v>
      </c>
      <c r="AB82">
        <v>2</v>
      </c>
      <c r="AC82">
        <v>2</v>
      </c>
      <c r="AD82">
        <v>2</v>
      </c>
      <c r="AE82">
        <v>0</v>
      </c>
      <c r="AF82">
        <v>0</v>
      </c>
      <c r="AH82" t="s">
        <v>235</v>
      </c>
      <c r="AI82" t="s">
        <v>173</v>
      </c>
      <c r="AJ82" t="s">
        <v>186</v>
      </c>
      <c r="AK82" t="s">
        <v>187</v>
      </c>
    </row>
    <row r="83" spans="1:37">
      <c r="A83" t="s">
        <v>1645</v>
      </c>
      <c r="B83" s="55">
        <v>44562</v>
      </c>
      <c r="C83" s="55">
        <v>44575</v>
      </c>
      <c r="D83" t="s">
        <v>55</v>
      </c>
      <c r="E83">
        <v>5631</v>
      </c>
      <c r="F83">
        <v>1</v>
      </c>
      <c r="G83">
        <v>1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H83" t="s">
        <v>209</v>
      </c>
      <c r="AI83" t="s">
        <v>168</v>
      </c>
      <c r="AJ83" t="s">
        <v>49</v>
      </c>
      <c r="AK83" t="s">
        <v>176</v>
      </c>
    </row>
    <row r="84" spans="1:37">
      <c r="A84" t="s">
        <v>1645</v>
      </c>
      <c r="B84" s="55">
        <v>44562</v>
      </c>
      <c r="C84" s="55">
        <v>44575</v>
      </c>
      <c r="D84" t="s">
        <v>53</v>
      </c>
      <c r="E84">
        <v>1940</v>
      </c>
      <c r="F84">
        <v>39</v>
      </c>
      <c r="G84">
        <v>39</v>
      </c>
      <c r="H84">
        <v>0</v>
      </c>
      <c r="I84">
        <v>0</v>
      </c>
      <c r="J84">
        <v>7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H84" t="s">
        <v>206</v>
      </c>
      <c r="AI84" t="s">
        <v>168</v>
      </c>
      <c r="AJ84" t="s">
        <v>49</v>
      </c>
      <c r="AK84" t="s">
        <v>176</v>
      </c>
    </row>
    <row r="85" spans="1:37">
      <c r="A85" t="s">
        <v>1645</v>
      </c>
      <c r="B85" s="55">
        <v>44562</v>
      </c>
      <c r="C85" s="55">
        <v>44575</v>
      </c>
      <c r="D85" t="s">
        <v>308</v>
      </c>
      <c r="E85">
        <v>4924</v>
      </c>
      <c r="F85">
        <v>118</v>
      </c>
      <c r="G85">
        <v>118</v>
      </c>
      <c r="H85">
        <v>0</v>
      </c>
      <c r="I85">
        <v>0</v>
      </c>
      <c r="J85">
        <v>27</v>
      </c>
      <c r="K85">
        <v>1</v>
      </c>
      <c r="L85">
        <v>1</v>
      </c>
      <c r="M85">
        <v>1</v>
      </c>
      <c r="N85">
        <v>1</v>
      </c>
      <c r="O85">
        <v>1</v>
      </c>
      <c r="P85">
        <v>1</v>
      </c>
      <c r="Q85">
        <v>1</v>
      </c>
      <c r="R85">
        <v>1</v>
      </c>
      <c r="S85">
        <v>1</v>
      </c>
      <c r="T85">
        <v>2</v>
      </c>
      <c r="U85">
        <v>0</v>
      </c>
      <c r="V85">
        <v>0</v>
      </c>
      <c r="W85">
        <v>0</v>
      </c>
      <c r="X85">
        <v>0</v>
      </c>
      <c r="Y85">
        <v>0</v>
      </c>
      <c r="Z85">
        <v>1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H85" t="s">
        <v>309</v>
      </c>
      <c r="AI85" t="s">
        <v>173</v>
      </c>
      <c r="AJ85" t="s">
        <v>195</v>
      </c>
      <c r="AK85" t="s">
        <v>196</v>
      </c>
    </row>
    <row r="86" spans="1:37">
      <c r="A86" t="s">
        <v>1645</v>
      </c>
      <c r="B86" s="55">
        <v>44562</v>
      </c>
      <c r="C86" s="55">
        <v>44575</v>
      </c>
      <c r="D86" t="s">
        <v>48</v>
      </c>
      <c r="E86">
        <v>2191</v>
      </c>
      <c r="F86">
        <v>16</v>
      </c>
      <c r="G86">
        <v>16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H86" t="s">
        <v>200</v>
      </c>
      <c r="AI86" t="s">
        <v>168</v>
      </c>
      <c r="AJ86" t="s">
        <v>49</v>
      </c>
      <c r="AK86" t="s">
        <v>176</v>
      </c>
    </row>
    <row r="87" spans="1:37">
      <c r="A87" t="s">
        <v>1645</v>
      </c>
      <c r="B87" s="55">
        <v>44562</v>
      </c>
      <c r="C87" s="55">
        <v>44575</v>
      </c>
      <c r="D87" t="s">
        <v>44</v>
      </c>
      <c r="E87">
        <v>2050</v>
      </c>
      <c r="F87">
        <v>52</v>
      </c>
      <c r="G87">
        <v>52</v>
      </c>
      <c r="H87">
        <v>0</v>
      </c>
      <c r="I87">
        <v>0</v>
      </c>
      <c r="J87">
        <v>15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1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H87" t="s">
        <v>194</v>
      </c>
      <c r="AI87" t="s">
        <v>168</v>
      </c>
      <c r="AJ87" t="s">
        <v>34</v>
      </c>
      <c r="AK87" t="s">
        <v>172</v>
      </c>
    </row>
    <row r="88" spans="1:37">
      <c r="A88" t="s">
        <v>1645</v>
      </c>
      <c r="B88" s="55">
        <v>44562</v>
      </c>
      <c r="C88" s="55">
        <v>44575</v>
      </c>
      <c r="D88" t="s">
        <v>31</v>
      </c>
      <c r="E88">
        <v>1063</v>
      </c>
      <c r="F88">
        <v>29</v>
      </c>
      <c r="G88">
        <v>29</v>
      </c>
      <c r="H88">
        <v>0</v>
      </c>
      <c r="I88">
        <v>0</v>
      </c>
      <c r="J88">
        <v>7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H88" t="s">
        <v>179</v>
      </c>
      <c r="AI88" t="s">
        <v>168</v>
      </c>
      <c r="AJ88" t="s">
        <v>27</v>
      </c>
      <c r="AK88" t="s">
        <v>169</v>
      </c>
    </row>
    <row r="89" spans="1:37">
      <c r="A89" t="s">
        <v>1645</v>
      </c>
      <c r="B89" s="55">
        <v>44562</v>
      </c>
      <c r="C89" s="55">
        <v>44575</v>
      </c>
      <c r="D89" t="s">
        <v>268</v>
      </c>
      <c r="E89">
        <v>3054</v>
      </c>
      <c r="F89">
        <v>35</v>
      </c>
      <c r="G89">
        <v>35</v>
      </c>
      <c r="H89">
        <v>0</v>
      </c>
      <c r="I89">
        <v>0</v>
      </c>
      <c r="J89">
        <v>12</v>
      </c>
      <c r="K89">
        <v>1</v>
      </c>
      <c r="L89">
        <v>0</v>
      </c>
      <c r="M89">
        <v>0</v>
      </c>
      <c r="N89">
        <v>1</v>
      </c>
      <c r="O89">
        <v>0</v>
      </c>
      <c r="P89">
        <v>1</v>
      </c>
      <c r="Q89">
        <v>1</v>
      </c>
      <c r="R89">
        <v>1</v>
      </c>
      <c r="S89">
        <v>1</v>
      </c>
      <c r="T89">
        <v>2</v>
      </c>
      <c r="U89">
        <v>1</v>
      </c>
      <c r="V89">
        <v>1</v>
      </c>
      <c r="W89">
        <v>0</v>
      </c>
      <c r="X89">
        <v>1</v>
      </c>
      <c r="Y89">
        <v>1</v>
      </c>
      <c r="Z89">
        <v>0</v>
      </c>
      <c r="AA89">
        <v>1</v>
      </c>
      <c r="AB89">
        <v>0</v>
      </c>
      <c r="AC89">
        <v>0</v>
      </c>
      <c r="AD89">
        <v>0</v>
      </c>
      <c r="AE89">
        <v>0</v>
      </c>
      <c r="AF89">
        <v>0</v>
      </c>
      <c r="AH89" t="s">
        <v>269</v>
      </c>
      <c r="AI89" t="s">
        <v>173</v>
      </c>
      <c r="AJ89" t="s">
        <v>192</v>
      </c>
      <c r="AK89" t="s">
        <v>193</v>
      </c>
    </row>
    <row r="90" spans="1:37">
      <c r="A90" t="s">
        <v>1645</v>
      </c>
      <c r="B90" s="55">
        <v>44562</v>
      </c>
      <c r="C90" s="55">
        <v>44575</v>
      </c>
      <c r="D90" t="s">
        <v>272</v>
      </c>
      <c r="E90">
        <v>4969</v>
      </c>
      <c r="F90">
        <v>110</v>
      </c>
      <c r="G90">
        <v>105</v>
      </c>
      <c r="H90">
        <v>5</v>
      </c>
      <c r="I90">
        <v>0</v>
      </c>
      <c r="J90">
        <v>24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3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H90" t="s">
        <v>273</v>
      </c>
      <c r="AI90" t="s">
        <v>173</v>
      </c>
      <c r="AJ90" t="s">
        <v>192</v>
      </c>
      <c r="AK90" t="s">
        <v>193</v>
      </c>
    </row>
    <row r="91" spans="1:37">
      <c r="A91" t="s">
        <v>1645</v>
      </c>
      <c r="B91" s="55">
        <v>44562</v>
      </c>
      <c r="C91" s="55">
        <v>44575</v>
      </c>
      <c r="D91" t="s">
        <v>75</v>
      </c>
      <c r="E91">
        <v>5886</v>
      </c>
      <c r="F91">
        <v>9</v>
      </c>
      <c r="G91">
        <v>8</v>
      </c>
      <c r="H91">
        <v>1</v>
      </c>
      <c r="I91">
        <v>0</v>
      </c>
      <c r="J91">
        <v>8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H91" t="s">
        <v>222</v>
      </c>
      <c r="AI91" t="s">
        <v>168</v>
      </c>
      <c r="AJ91" t="s">
        <v>73</v>
      </c>
      <c r="AK91" t="s">
        <v>182</v>
      </c>
    </row>
    <row r="92" spans="1:37">
      <c r="A92" t="s">
        <v>1645</v>
      </c>
      <c r="B92" s="55">
        <v>44562</v>
      </c>
      <c r="C92" s="55">
        <v>44575</v>
      </c>
      <c r="D92" t="s">
        <v>38</v>
      </c>
      <c r="E92">
        <v>3006</v>
      </c>
      <c r="F92">
        <v>34</v>
      </c>
      <c r="G92">
        <v>34</v>
      </c>
      <c r="H92">
        <v>0</v>
      </c>
      <c r="I92">
        <v>0</v>
      </c>
      <c r="J92">
        <v>8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H92" t="s">
        <v>185</v>
      </c>
      <c r="AI92" t="s">
        <v>168</v>
      </c>
      <c r="AJ92" t="s">
        <v>34</v>
      </c>
      <c r="AK92" t="s">
        <v>172</v>
      </c>
    </row>
    <row r="93" spans="1:37">
      <c r="A93" t="s">
        <v>1645</v>
      </c>
      <c r="B93" s="55">
        <v>44562</v>
      </c>
      <c r="C93" s="55">
        <v>44575</v>
      </c>
      <c r="D93" t="s">
        <v>250</v>
      </c>
      <c r="E93">
        <v>5647</v>
      </c>
      <c r="F93">
        <v>156</v>
      </c>
      <c r="G93">
        <v>155</v>
      </c>
      <c r="H93">
        <v>1</v>
      </c>
      <c r="I93">
        <v>0</v>
      </c>
      <c r="J93">
        <v>33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3</v>
      </c>
      <c r="U93">
        <v>2</v>
      </c>
      <c r="V93">
        <v>2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H93" t="s">
        <v>251</v>
      </c>
      <c r="AI93" t="s">
        <v>173</v>
      </c>
      <c r="AJ93" t="s">
        <v>189</v>
      </c>
      <c r="AK93" t="s">
        <v>190</v>
      </c>
    </row>
    <row r="94" spans="1:37">
      <c r="A94" t="s">
        <v>1645</v>
      </c>
      <c r="B94" s="55">
        <v>44562</v>
      </c>
      <c r="C94" s="55">
        <v>44575</v>
      </c>
      <c r="D94" t="s">
        <v>46</v>
      </c>
      <c r="E94">
        <v>1813</v>
      </c>
      <c r="F94">
        <v>21</v>
      </c>
      <c r="G94">
        <v>20</v>
      </c>
      <c r="H94">
        <v>1</v>
      </c>
      <c r="I94">
        <v>0</v>
      </c>
      <c r="J94">
        <v>3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H94" t="s">
        <v>197</v>
      </c>
      <c r="AI94" t="s">
        <v>168</v>
      </c>
      <c r="AJ94" t="s">
        <v>34</v>
      </c>
      <c r="AK94" t="s">
        <v>172</v>
      </c>
    </row>
    <row r="95" spans="1:37">
      <c r="A95" t="s">
        <v>1645</v>
      </c>
      <c r="B95" s="55">
        <v>44562</v>
      </c>
      <c r="C95" s="55">
        <v>44575</v>
      </c>
      <c r="D95" t="s">
        <v>290</v>
      </c>
      <c r="E95">
        <v>6433</v>
      </c>
      <c r="F95">
        <v>250</v>
      </c>
      <c r="G95">
        <v>247</v>
      </c>
      <c r="H95">
        <v>3</v>
      </c>
      <c r="I95">
        <v>2</v>
      </c>
      <c r="J95">
        <v>42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6</v>
      </c>
      <c r="U95">
        <v>1</v>
      </c>
      <c r="V95">
        <v>1</v>
      </c>
      <c r="W95">
        <v>0</v>
      </c>
      <c r="X95">
        <v>1</v>
      </c>
      <c r="Y95">
        <v>1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H95" t="s">
        <v>291</v>
      </c>
      <c r="AI95" t="s">
        <v>173</v>
      </c>
      <c r="AJ95" t="s">
        <v>195</v>
      </c>
      <c r="AK95" t="s">
        <v>196</v>
      </c>
    </row>
    <row r="96" spans="1:37">
      <c r="A96" t="s">
        <v>1645</v>
      </c>
      <c r="B96" s="55">
        <v>44562</v>
      </c>
      <c r="C96" s="55">
        <v>44575</v>
      </c>
      <c r="D96" t="s">
        <v>51</v>
      </c>
      <c r="E96">
        <v>3404</v>
      </c>
      <c r="F96">
        <v>67</v>
      </c>
      <c r="G96">
        <v>66</v>
      </c>
      <c r="H96">
        <v>1</v>
      </c>
      <c r="I96">
        <v>0</v>
      </c>
      <c r="J96">
        <v>16</v>
      </c>
      <c r="K96">
        <v>1</v>
      </c>
      <c r="L96">
        <v>0</v>
      </c>
      <c r="M96">
        <v>1</v>
      </c>
      <c r="N96">
        <v>0</v>
      </c>
      <c r="O96">
        <v>1</v>
      </c>
      <c r="P96">
        <v>0</v>
      </c>
      <c r="Q96">
        <v>0</v>
      </c>
      <c r="R96">
        <v>1</v>
      </c>
      <c r="S96">
        <v>1</v>
      </c>
      <c r="T96">
        <v>1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1</v>
      </c>
      <c r="AB96">
        <v>1</v>
      </c>
      <c r="AC96">
        <v>1</v>
      </c>
      <c r="AD96">
        <v>1</v>
      </c>
      <c r="AE96">
        <v>0</v>
      </c>
      <c r="AF96">
        <v>0</v>
      </c>
      <c r="AH96" t="s">
        <v>203</v>
      </c>
      <c r="AI96" t="s">
        <v>168</v>
      </c>
      <c r="AJ96" t="s">
        <v>49</v>
      </c>
      <c r="AK96" t="s">
        <v>176</v>
      </c>
    </row>
    <row r="97" spans="1:37">
      <c r="A97" t="s">
        <v>1645</v>
      </c>
      <c r="B97" s="55">
        <v>44562</v>
      </c>
      <c r="C97" s="55">
        <v>44575</v>
      </c>
      <c r="D97" t="s">
        <v>36</v>
      </c>
      <c r="E97">
        <v>2938</v>
      </c>
      <c r="F97">
        <v>58</v>
      </c>
      <c r="G97">
        <v>58</v>
      </c>
      <c r="H97">
        <v>0</v>
      </c>
      <c r="I97">
        <v>0</v>
      </c>
      <c r="J97">
        <v>6</v>
      </c>
      <c r="K97">
        <v>6</v>
      </c>
      <c r="L97">
        <v>2</v>
      </c>
      <c r="M97">
        <v>2</v>
      </c>
      <c r="N97">
        <v>4</v>
      </c>
      <c r="O97">
        <v>5</v>
      </c>
      <c r="P97">
        <v>5</v>
      </c>
      <c r="Q97">
        <v>4</v>
      </c>
      <c r="R97">
        <v>3</v>
      </c>
      <c r="S97">
        <v>6</v>
      </c>
      <c r="T97">
        <v>1</v>
      </c>
      <c r="U97">
        <v>1</v>
      </c>
      <c r="V97">
        <v>1</v>
      </c>
      <c r="W97">
        <v>0</v>
      </c>
      <c r="X97">
        <v>0</v>
      </c>
      <c r="Y97">
        <v>0</v>
      </c>
      <c r="Z97">
        <v>1</v>
      </c>
      <c r="AA97">
        <v>6</v>
      </c>
      <c r="AB97">
        <v>5</v>
      </c>
      <c r="AC97">
        <v>6</v>
      </c>
      <c r="AD97">
        <v>6</v>
      </c>
      <c r="AE97">
        <v>1</v>
      </c>
      <c r="AF97">
        <v>0</v>
      </c>
      <c r="AH97" t="s">
        <v>183</v>
      </c>
      <c r="AI97" t="s">
        <v>168</v>
      </c>
      <c r="AJ97" t="s">
        <v>34</v>
      </c>
      <c r="AK97" t="s">
        <v>172</v>
      </c>
    </row>
    <row r="98" spans="1:37">
      <c r="A98" t="s">
        <v>1645</v>
      </c>
      <c r="B98" s="55">
        <v>44562</v>
      </c>
      <c r="C98" s="55">
        <v>44575</v>
      </c>
      <c r="D98" t="s">
        <v>254</v>
      </c>
      <c r="E98">
        <v>8886</v>
      </c>
      <c r="F98">
        <v>246</v>
      </c>
      <c r="G98">
        <v>246</v>
      </c>
      <c r="H98">
        <v>0</v>
      </c>
      <c r="I98">
        <v>0</v>
      </c>
      <c r="J98">
        <v>40</v>
      </c>
      <c r="K98">
        <v>4</v>
      </c>
      <c r="L98">
        <v>3</v>
      </c>
      <c r="M98">
        <v>3</v>
      </c>
      <c r="N98">
        <v>1</v>
      </c>
      <c r="O98">
        <v>4</v>
      </c>
      <c r="P98">
        <v>1</v>
      </c>
      <c r="Q98">
        <v>3</v>
      </c>
      <c r="R98">
        <v>2</v>
      </c>
      <c r="S98">
        <v>4</v>
      </c>
      <c r="T98">
        <v>6</v>
      </c>
      <c r="U98">
        <v>2</v>
      </c>
      <c r="V98">
        <v>2</v>
      </c>
      <c r="W98">
        <v>0</v>
      </c>
      <c r="X98">
        <v>2</v>
      </c>
      <c r="Y98">
        <v>0</v>
      </c>
      <c r="Z98">
        <v>3</v>
      </c>
      <c r="AA98">
        <v>3</v>
      </c>
      <c r="AB98">
        <v>2</v>
      </c>
      <c r="AC98">
        <v>2</v>
      </c>
      <c r="AD98">
        <v>2</v>
      </c>
      <c r="AE98">
        <v>1</v>
      </c>
      <c r="AF98">
        <v>1</v>
      </c>
      <c r="AH98" t="s">
        <v>255</v>
      </c>
      <c r="AI98" t="s">
        <v>173</v>
      </c>
      <c r="AJ98" t="s">
        <v>189</v>
      </c>
      <c r="AK98" t="s">
        <v>190</v>
      </c>
    </row>
    <row r="99" spans="1:37">
      <c r="A99" t="s">
        <v>1645</v>
      </c>
      <c r="B99" s="55">
        <v>44562</v>
      </c>
      <c r="C99" s="55">
        <v>44575</v>
      </c>
      <c r="D99" t="s">
        <v>266</v>
      </c>
      <c r="E99">
        <v>3574</v>
      </c>
      <c r="F99">
        <v>135</v>
      </c>
      <c r="G99">
        <v>134</v>
      </c>
      <c r="H99">
        <v>1</v>
      </c>
      <c r="I99">
        <v>1</v>
      </c>
      <c r="J99">
        <v>15</v>
      </c>
      <c r="K99">
        <v>1</v>
      </c>
      <c r="L99">
        <v>1</v>
      </c>
      <c r="M99">
        <v>1</v>
      </c>
      <c r="N99">
        <v>0</v>
      </c>
      <c r="O99">
        <v>1</v>
      </c>
      <c r="P99">
        <v>1</v>
      </c>
      <c r="Q99">
        <v>0</v>
      </c>
      <c r="R99">
        <v>1</v>
      </c>
      <c r="S99">
        <v>1</v>
      </c>
      <c r="T99">
        <v>2</v>
      </c>
      <c r="U99">
        <v>0</v>
      </c>
      <c r="V99">
        <v>0</v>
      </c>
      <c r="W99">
        <v>0</v>
      </c>
      <c r="X99">
        <v>2</v>
      </c>
      <c r="Y99">
        <v>0</v>
      </c>
      <c r="Z99">
        <v>1</v>
      </c>
      <c r="AA99">
        <v>1</v>
      </c>
      <c r="AB99">
        <v>1</v>
      </c>
      <c r="AC99">
        <v>1</v>
      </c>
      <c r="AD99">
        <v>1</v>
      </c>
      <c r="AE99">
        <v>0</v>
      </c>
      <c r="AF99">
        <v>0</v>
      </c>
      <c r="AH99" t="s">
        <v>267</v>
      </c>
      <c r="AI99" t="s">
        <v>173</v>
      </c>
      <c r="AJ99" t="s">
        <v>192</v>
      </c>
      <c r="AK99" t="s">
        <v>193</v>
      </c>
    </row>
    <row r="100" spans="1:37">
      <c r="A100" t="s">
        <v>1645</v>
      </c>
      <c r="B100" s="55">
        <v>44562</v>
      </c>
      <c r="C100" s="55">
        <v>44575</v>
      </c>
      <c r="D100" t="s">
        <v>62</v>
      </c>
      <c r="E100">
        <v>1246</v>
      </c>
      <c r="F100">
        <v>49</v>
      </c>
      <c r="G100">
        <v>49</v>
      </c>
      <c r="H100">
        <v>0</v>
      </c>
      <c r="I100">
        <v>0</v>
      </c>
      <c r="J100">
        <v>4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H100" t="s">
        <v>216</v>
      </c>
      <c r="AI100" t="s">
        <v>168</v>
      </c>
      <c r="AJ100" t="s">
        <v>58</v>
      </c>
      <c r="AK100" t="s">
        <v>180</v>
      </c>
    </row>
    <row r="101" spans="1:37">
      <c r="A101" t="s">
        <v>1645</v>
      </c>
      <c r="B101" s="55">
        <v>44562</v>
      </c>
      <c r="C101" s="55">
        <v>44575</v>
      </c>
      <c r="D101" t="s">
        <v>26</v>
      </c>
      <c r="E101">
        <v>2133</v>
      </c>
      <c r="F101">
        <v>83</v>
      </c>
      <c r="G101">
        <v>82</v>
      </c>
      <c r="H101">
        <v>1</v>
      </c>
      <c r="I101">
        <v>1</v>
      </c>
      <c r="J101">
        <v>10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2</v>
      </c>
      <c r="U101">
        <v>1</v>
      </c>
      <c r="V101">
        <v>1</v>
      </c>
      <c r="W101">
        <v>0</v>
      </c>
      <c r="X101">
        <v>1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H101" t="s">
        <v>170</v>
      </c>
      <c r="AI101" t="s">
        <v>168</v>
      </c>
      <c r="AJ101" t="s">
        <v>27</v>
      </c>
      <c r="AK101" t="s">
        <v>169</v>
      </c>
    </row>
    <row r="102" spans="1:37">
      <c r="A102" t="s">
        <v>1645</v>
      </c>
      <c r="B102" s="55">
        <v>44562</v>
      </c>
      <c r="C102" s="55">
        <v>44575</v>
      </c>
      <c r="D102" t="s">
        <v>236</v>
      </c>
      <c r="E102">
        <v>2846</v>
      </c>
      <c r="F102">
        <v>118</v>
      </c>
      <c r="G102">
        <v>118</v>
      </c>
      <c r="H102">
        <v>0</v>
      </c>
      <c r="I102">
        <v>0</v>
      </c>
      <c r="J102">
        <v>14</v>
      </c>
      <c r="K102">
        <v>2</v>
      </c>
      <c r="L102">
        <v>2</v>
      </c>
      <c r="M102">
        <v>2</v>
      </c>
      <c r="N102">
        <v>1</v>
      </c>
      <c r="O102">
        <v>1</v>
      </c>
      <c r="P102">
        <v>1</v>
      </c>
      <c r="Q102">
        <v>1</v>
      </c>
      <c r="R102">
        <v>1</v>
      </c>
      <c r="S102">
        <v>1</v>
      </c>
      <c r="T102">
        <v>1</v>
      </c>
      <c r="U102">
        <v>1</v>
      </c>
      <c r="V102">
        <v>1</v>
      </c>
      <c r="W102">
        <v>0</v>
      </c>
      <c r="X102">
        <v>0</v>
      </c>
      <c r="Y102">
        <v>0</v>
      </c>
      <c r="Z102">
        <v>1</v>
      </c>
      <c r="AA102">
        <v>1</v>
      </c>
      <c r="AB102">
        <v>1</v>
      </c>
      <c r="AC102">
        <v>1</v>
      </c>
      <c r="AD102">
        <v>1</v>
      </c>
      <c r="AE102">
        <v>0</v>
      </c>
      <c r="AF102">
        <v>1</v>
      </c>
      <c r="AH102" t="s">
        <v>237</v>
      </c>
      <c r="AI102" t="s">
        <v>173</v>
      </c>
      <c r="AJ102" t="s">
        <v>186</v>
      </c>
      <c r="AK102" t="s">
        <v>187</v>
      </c>
    </row>
    <row r="103" spans="1:37">
      <c r="A103" t="s">
        <v>1645</v>
      </c>
      <c r="B103" s="55">
        <v>44562</v>
      </c>
      <c r="C103" s="55">
        <v>44575</v>
      </c>
      <c r="D103" t="s">
        <v>42</v>
      </c>
      <c r="E103">
        <v>1241</v>
      </c>
      <c r="F103">
        <v>23</v>
      </c>
      <c r="G103">
        <v>22</v>
      </c>
      <c r="H103">
        <v>1</v>
      </c>
      <c r="I103">
        <v>1</v>
      </c>
      <c r="J103">
        <v>10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2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H103" t="s">
        <v>191</v>
      </c>
      <c r="AI103" t="s">
        <v>168</v>
      </c>
      <c r="AJ103" t="s">
        <v>34</v>
      </c>
      <c r="AK103" t="s">
        <v>172</v>
      </c>
    </row>
    <row r="104" spans="1:37">
      <c r="A104" t="s">
        <v>1645</v>
      </c>
      <c r="B104" s="55">
        <v>44562</v>
      </c>
      <c r="C104" s="55">
        <v>44575</v>
      </c>
      <c r="D104" t="s">
        <v>57</v>
      </c>
      <c r="E104">
        <v>2238</v>
      </c>
      <c r="F104">
        <v>23</v>
      </c>
      <c r="G104">
        <v>23</v>
      </c>
      <c r="H104">
        <v>0</v>
      </c>
      <c r="I104">
        <v>0</v>
      </c>
      <c r="J104">
        <v>9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H104" t="s">
        <v>167</v>
      </c>
      <c r="AI104" t="s">
        <v>168</v>
      </c>
      <c r="AJ104" t="s">
        <v>58</v>
      </c>
      <c r="AK104" t="s">
        <v>180</v>
      </c>
    </row>
    <row r="105" spans="1:37">
      <c r="A105" t="s">
        <v>1645</v>
      </c>
      <c r="B105" s="55">
        <v>44562</v>
      </c>
      <c r="C105" s="55">
        <v>44575</v>
      </c>
      <c r="D105" t="s">
        <v>29</v>
      </c>
      <c r="E105">
        <v>12942</v>
      </c>
      <c r="F105">
        <v>8</v>
      </c>
      <c r="G105">
        <v>8</v>
      </c>
      <c r="H105">
        <v>0</v>
      </c>
      <c r="I105">
        <v>0</v>
      </c>
      <c r="J105">
        <v>10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H105" t="s">
        <v>175</v>
      </c>
      <c r="AI105" t="s">
        <v>168</v>
      </c>
      <c r="AJ105" t="s">
        <v>27</v>
      </c>
      <c r="AK105" t="s">
        <v>169</v>
      </c>
    </row>
    <row r="106" spans="1:37">
      <c r="A106" t="s">
        <v>1645</v>
      </c>
      <c r="B106" s="55">
        <v>44562</v>
      </c>
      <c r="C106" s="55">
        <v>44575</v>
      </c>
      <c r="D106" t="s">
        <v>40</v>
      </c>
      <c r="E106">
        <v>1484</v>
      </c>
      <c r="F106">
        <v>37</v>
      </c>
      <c r="G106">
        <v>37</v>
      </c>
      <c r="H106">
        <v>0</v>
      </c>
      <c r="I106">
        <v>0</v>
      </c>
      <c r="J106">
        <v>12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2</v>
      </c>
      <c r="U106">
        <v>1</v>
      </c>
      <c r="V106">
        <v>1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H106" t="s">
        <v>447</v>
      </c>
      <c r="AI106" t="s">
        <v>168</v>
      </c>
      <c r="AJ106" t="s">
        <v>34</v>
      </c>
      <c r="AK106" t="s">
        <v>172</v>
      </c>
    </row>
    <row r="107" spans="1:37">
      <c r="A107" t="s">
        <v>1645</v>
      </c>
      <c r="B107" s="55">
        <v>44562</v>
      </c>
      <c r="C107" s="55">
        <v>44575</v>
      </c>
      <c r="D107" t="s">
        <v>33</v>
      </c>
      <c r="E107">
        <v>1636</v>
      </c>
      <c r="F107">
        <v>78</v>
      </c>
      <c r="G107">
        <v>78</v>
      </c>
      <c r="H107">
        <v>0</v>
      </c>
      <c r="I107">
        <v>0</v>
      </c>
      <c r="J107">
        <v>1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H107" t="s">
        <v>181</v>
      </c>
      <c r="AI107" t="s">
        <v>168</v>
      </c>
      <c r="AJ107" t="s">
        <v>34</v>
      </c>
      <c r="AK107" t="s">
        <v>172</v>
      </c>
    </row>
    <row r="108" spans="1:37">
      <c r="A108" t="s">
        <v>1645</v>
      </c>
      <c r="B108" s="55">
        <v>44562</v>
      </c>
      <c r="C108" s="55">
        <v>44575</v>
      </c>
      <c r="D108" t="s">
        <v>60</v>
      </c>
      <c r="E108">
        <v>5445</v>
      </c>
      <c r="F108">
        <v>88</v>
      </c>
      <c r="G108">
        <v>87</v>
      </c>
      <c r="H108">
        <v>1</v>
      </c>
      <c r="I108">
        <v>0</v>
      </c>
      <c r="J108">
        <v>8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H108" t="s">
        <v>212</v>
      </c>
      <c r="AI108" t="s">
        <v>168</v>
      </c>
      <c r="AJ108" t="s">
        <v>58</v>
      </c>
      <c r="AK108" t="s">
        <v>180</v>
      </c>
    </row>
    <row r="109" spans="1:37">
      <c r="A109" t="s">
        <v>1645</v>
      </c>
      <c r="B109" s="55">
        <v>44562</v>
      </c>
      <c r="C109" s="55">
        <v>44575</v>
      </c>
      <c r="D109" t="s">
        <v>288</v>
      </c>
      <c r="E109">
        <v>4226</v>
      </c>
      <c r="F109">
        <v>90</v>
      </c>
      <c r="G109">
        <v>90</v>
      </c>
      <c r="H109">
        <v>0</v>
      </c>
      <c r="I109">
        <v>0</v>
      </c>
      <c r="J109">
        <v>20</v>
      </c>
      <c r="K109">
        <v>1</v>
      </c>
      <c r="L109">
        <v>1</v>
      </c>
      <c r="M109">
        <v>1</v>
      </c>
      <c r="N109">
        <v>1</v>
      </c>
      <c r="O109">
        <v>1</v>
      </c>
      <c r="P109">
        <v>0</v>
      </c>
      <c r="Q109">
        <v>1</v>
      </c>
      <c r="R109">
        <v>1</v>
      </c>
      <c r="S109">
        <v>1</v>
      </c>
      <c r="T109">
        <v>5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1</v>
      </c>
      <c r="AA109">
        <v>1</v>
      </c>
      <c r="AB109">
        <v>0</v>
      </c>
      <c r="AC109">
        <v>0</v>
      </c>
      <c r="AD109">
        <v>0</v>
      </c>
      <c r="AE109">
        <v>0</v>
      </c>
      <c r="AF109">
        <v>0</v>
      </c>
      <c r="AH109" t="s">
        <v>289</v>
      </c>
      <c r="AI109" t="s">
        <v>173</v>
      </c>
      <c r="AJ109" t="s">
        <v>195</v>
      </c>
      <c r="AK109" t="s">
        <v>196</v>
      </c>
    </row>
    <row r="110" spans="1:37">
      <c r="A110" t="s">
        <v>1645</v>
      </c>
      <c r="B110" s="55">
        <v>44562</v>
      </c>
      <c r="C110" s="55">
        <v>44575</v>
      </c>
      <c r="D110" t="s">
        <v>258</v>
      </c>
      <c r="E110">
        <v>3789</v>
      </c>
      <c r="F110">
        <v>8</v>
      </c>
      <c r="G110">
        <v>8</v>
      </c>
      <c r="H110">
        <v>0</v>
      </c>
      <c r="I110">
        <v>0</v>
      </c>
      <c r="J110">
        <v>15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8</v>
      </c>
      <c r="U110">
        <v>0</v>
      </c>
      <c r="V110">
        <v>0</v>
      </c>
      <c r="W110">
        <v>0</v>
      </c>
      <c r="X110">
        <v>2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H110" t="s">
        <v>259</v>
      </c>
      <c r="AI110" t="s">
        <v>173</v>
      </c>
      <c r="AJ110" t="s">
        <v>192</v>
      </c>
      <c r="AK110" t="s">
        <v>193</v>
      </c>
    </row>
    <row r="111" spans="1:37">
      <c r="A111" t="s">
        <v>1645</v>
      </c>
      <c r="B111" s="55">
        <v>44593</v>
      </c>
      <c r="C111" s="55">
        <v>44599</v>
      </c>
      <c r="D111" t="s">
        <v>372</v>
      </c>
      <c r="E111">
        <v>2231</v>
      </c>
      <c r="F111">
        <v>131</v>
      </c>
      <c r="G111">
        <v>129</v>
      </c>
      <c r="H111">
        <v>2</v>
      </c>
      <c r="I111">
        <v>1</v>
      </c>
      <c r="J111">
        <v>21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1</v>
      </c>
      <c r="U111">
        <v>0</v>
      </c>
      <c r="V111">
        <v>0</v>
      </c>
      <c r="W111">
        <v>0</v>
      </c>
      <c r="X111">
        <v>1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H111" t="s">
        <v>373</v>
      </c>
      <c r="AI111" t="s">
        <v>177</v>
      </c>
      <c r="AJ111" t="s">
        <v>207</v>
      </c>
      <c r="AK111" t="s">
        <v>208</v>
      </c>
    </row>
    <row r="112" spans="1:37">
      <c r="A112" t="s">
        <v>1645</v>
      </c>
      <c r="B112" s="55">
        <v>44593</v>
      </c>
      <c r="C112" s="55">
        <v>44599</v>
      </c>
      <c r="D112" t="s">
        <v>382</v>
      </c>
      <c r="E112">
        <v>583</v>
      </c>
      <c r="F112">
        <v>35</v>
      </c>
      <c r="G112">
        <v>35</v>
      </c>
      <c r="H112">
        <v>0</v>
      </c>
      <c r="I112">
        <v>0</v>
      </c>
      <c r="J112">
        <v>8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4</v>
      </c>
      <c r="U112">
        <v>0</v>
      </c>
      <c r="V112">
        <v>0</v>
      </c>
      <c r="W112">
        <v>0</v>
      </c>
      <c r="X112">
        <v>1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H112" t="s">
        <v>383</v>
      </c>
      <c r="AI112" t="s">
        <v>177</v>
      </c>
      <c r="AJ112" t="s">
        <v>207</v>
      </c>
      <c r="AK112" t="s">
        <v>208</v>
      </c>
    </row>
    <row r="113" spans="1:37">
      <c r="A113" t="s">
        <v>1645</v>
      </c>
      <c r="B113" s="55">
        <v>44593</v>
      </c>
      <c r="C113" s="55">
        <v>44599</v>
      </c>
      <c r="D113" t="s">
        <v>358</v>
      </c>
      <c r="E113">
        <v>955</v>
      </c>
      <c r="F113">
        <v>15</v>
      </c>
      <c r="G113">
        <v>15</v>
      </c>
      <c r="H113">
        <v>0</v>
      </c>
      <c r="I113">
        <v>0</v>
      </c>
      <c r="J113">
        <v>5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2</v>
      </c>
      <c r="U113">
        <v>0</v>
      </c>
      <c r="V113">
        <v>0</v>
      </c>
      <c r="W113">
        <v>0</v>
      </c>
      <c r="X113">
        <v>1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H113" t="s">
        <v>359</v>
      </c>
      <c r="AI113" t="s">
        <v>177</v>
      </c>
      <c r="AJ113" t="s">
        <v>204</v>
      </c>
      <c r="AK113" t="s">
        <v>205</v>
      </c>
    </row>
    <row r="114" spans="1:37">
      <c r="A114" t="s">
        <v>1645</v>
      </c>
      <c r="B114" s="55">
        <v>44593</v>
      </c>
      <c r="C114" s="55">
        <v>44599</v>
      </c>
      <c r="D114" t="s">
        <v>352</v>
      </c>
      <c r="E114">
        <v>1800</v>
      </c>
      <c r="F114">
        <v>109</v>
      </c>
      <c r="G114">
        <v>106</v>
      </c>
      <c r="H114">
        <v>3</v>
      </c>
      <c r="I114">
        <v>0</v>
      </c>
      <c r="J114">
        <v>5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H114" t="s">
        <v>353</v>
      </c>
      <c r="AI114" t="s">
        <v>177</v>
      </c>
      <c r="AJ114" t="s">
        <v>204</v>
      </c>
      <c r="AK114" t="s">
        <v>205</v>
      </c>
    </row>
    <row r="115" spans="1:37">
      <c r="A115" t="s">
        <v>1645</v>
      </c>
      <c r="B115" s="55">
        <v>44593</v>
      </c>
      <c r="C115" s="55">
        <v>44599</v>
      </c>
      <c r="D115" t="s">
        <v>338</v>
      </c>
      <c r="E115">
        <v>1078</v>
      </c>
      <c r="F115">
        <v>27</v>
      </c>
      <c r="G115">
        <v>27</v>
      </c>
      <c r="H115">
        <v>0</v>
      </c>
      <c r="I115">
        <v>0</v>
      </c>
      <c r="J115">
        <v>1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H115" t="s">
        <v>339</v>
      </c>
      <c r="AI115" t="s">
        <v>177</v>
      </c>
      <c r="AJ115" t="s">
        <v>201</v>
      </c>
      <c r="AK115" t="s">
        <v>202</v>
      </c>
    </row>
    <row r="116" spans="1:37">
      <c r="A116" t="s">
        <v>1645</v>
      </c>
      <c r="B116" s="55">
        <v>44593</v>
      </c>
      <c r="C116" s="55">
        <v>44599</v>
      </c>
      <c r="D116" t="s">
        <v>336</v>
      </c>
      <c r="E116">
        <v>1155</v>
      </c>
      <c r="F116">
        <v>32</v>
      </c>
      <c r="G116">
        <v>31</v>
      </c>
      <c r="H116">
        <v>1</v>
      </c>
      <c r="I116">
        <v>0</v>
      </c>
      <c r="J116">
        <v>6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H116" t="s">
        <v>337</v>
      </c>
      <c r="AI116" t="s">
        <v>177</v>
      </c>
      <c r="AJ116" t="s">
        <v>201</v>
      </c>
      <c r="AK116" t="s">
        <v>202</v>
      </c>
    </row>
    <row r="117" spans="1:37">
      <c r="A117" t="s">
        <v>1645</v>
      </c>
      <c r="B117" s="55">
        <v>44593</v>
      </c>
      <c r="C117" s="55">
        <v>44599</v>
      </c>
      <c r="D117" t="s">
        <v>316</v>
      </c>
      <c r="E117">
        <v>1903</v>
      </c>
      <c r="F117">
        <v>36</v>
      </c>
      <c r="G117">
        <v>36</v>
      </c>
      <c r="H117">
        <v>0</v>
      </c>
      <c r="I117">
        <v>0</v>
      </c>
      <c r="J117">
        <v>9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4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H117" t="s">
        <v>317</v>
      </c>
      <c r="AI117" t="s">
        <v>177</v>
      </c>
      <c r="AJ117" t="s">
        <v>198</v>
      </c>
      <c r="AK117" t="s">
        <v>199</v>
      </c>
    </row>
    <row r="118" spans="1:37">
      <c r="A118" t="s">
        <v>1645</v>
      </c>
      <c r="B118" s="55">
        <v>44593</v>
      </c>
      <c r="C118" s="55">
        <v>44599</v>
      </c>
      <c r="D118" t="s">
        <v>55</v>
      </c>
      <c r="E118">
        <v>5661</v>
      </c>
      <c r="F118">
        <v>4</v>
      </c>
      <c r="G118">
        <v>4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H118" t="s">
        <v>209</v>
      </c>
      <c r="AI118" t="s">
        <v>168</v>
      </c>
      <c r="AJ118" t="s">
        <v>49</v>
      </c>
      <c r="AK118" t="s">
        <v>176</v>
      </c>
    </row>
    <row r="119" spans="1:37">
      <c r="A119" t="s">
        <v>1645</v>
      </c>
      <c r="B119" s="55">
        <v>44593</v>
      </c>
      <c r="C119" s="55">
        <v>44599</v>
      </c>
      <c r="D119" t="s">
        <v>29</v>
      </c>
      <c r="E119">
        <v>13011</v>
      </c>
      <c r="F119">
        <v>10</v>
      </c>
      <c r="G119">
        <v>10</v>
      </c>
      <c r="H119">
        <v>0</v>
      </c>
      <c r="I119">
        <v>0</v>
      </c>
      <c r="J119">
        <v>10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H119" t="s">
        <v>175</v>
      </c>
      <c r="AI119" t="s">
        <v>168</v>
      </c>
      <c r="AJ119" t="s">
        <v>27</v>
      </c>
      <c r="AK119" t="s">
        <v>169</v>
      </c>
    </row>
    <row r="120" spans="1:37">
      <c r="A120" t="s">
        <v>1645</v>
      </c>
      <c r="B120" s="55">
        <v>44593</v>
      </c>
      <c r="C120" s="55">
        <v>44599</v>
      </c>
      <c r="D120" t="s">
        <v>270</v>
      </c>
      <c r="E120">
        <v>4114</v>
      </c>
      <c r="F120">
        <v>3</v>
      </c>
      <c r="G120">
        <v>3</v>
      </c>
      <c r="H120">
        <v>0</v>
      </c>
      <c r="I120">
        <v>0</v>
      </c>
      <c r="J120">
        <v>4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H120" t="s">
        <v>271</v>
      </c>
      <c r="AI120" t="s">
        <v>173</v>
      </c>
      <c r="AJ120" t="s">
        <v>192</v>
      </c>
      <c r="AK120" t="s">
        <v>193</v>
      </c>
    </row>
    <row r="121" spans="1:37">
      <c r="A121" t="s">
        <v>1645</v>
      </c>
      <c r="B121" s="55">
        <v>44593</v>
      </c>
      <c r="C121" s="55">
        <v>44599</v>
      </c>
      <c r="D121" t="s">
        <v>320</v>
      </c>
      <c r="E121">
        <v>1393</v>
      </c>
      <c r="F121">
        <v>108</v>
      </c>
      <c r="G121">
        <v>108</v>
      </c>
      <c r="H121">
        <v>0</v>
      </c>
      <c r="I121">
        <v>0</v>
      </c>
      <c r="J121">
        <v>4</v>
      </c>
      <c r="K121">
        <v>2</v>
      </c>
      <c r="L121">
        <v>1</v>
      </c>
      <c r="M121">
        <v>1</v>
      </c>
      <c r="N121">
        <v>1</v>
      </c>
      <c r="O121">
        <v>1</v>
      </c>
      <c r="P121">
        <v>1</v>
      </c>
      <c r="Q121">
        <v>2</v>
      </c>
      <c r="R121">
        <v>2</v>
      </c>
      <c r="S121">
        <v>2</v>
      </c>
      <c r="T121">
        <v>3</v>
      </c>
      <c r="U121">
        <v>3</v>
      </c>
      <c r="V121">
        <v>3</v>
      </c>
      <c r="W121">
        <v>0</v>
      </c>
      <c r="X121">
        <v>0</v>
      </c>
      <c r="Y121">
        <v>0</v>
      </c>
      <c r="Z121">
        <v>1</v>
      </c>
      <c r="AA121">
        <v>2</v>
      </c>
      <c r="AB121">
        <v>2</v>
      </c>
      <c r="AC121">
        <v>2</v>
      </c>
      <c r="AD121">
        <v>2</v>
      </c>
      <c r="AE121">
        <v>0</v>
      </c>
      <c r="AF121">
        <v>0</v>
      </c>
      <c r="AH121" t="s">
        <v>321</v>
      </c>
      <c r="AI121" t="s">
        <v>177</v>
      </c>
      <c r="AJ121" t="s">
        <v>198</v>
      </c>
      <c r="AK121" t="s">
        <v>199</v>
      </c>
    </row>
    <row r="122" spans="1:37">
      <c r="A122" t="s">
        <v>1645</v>
      </c>
      <c r="B122" s="55">
        <v>44593</v>
      </c>
      <c r="C122" s="55">
        <v>44599</v>
      </c>
      <c r="D122" t="s">
        <v>276</v>
      </c>
      <c r="E122">
        <v>14919</v>
      </c>
      <c r="F122">
        <v>24</v>
      </c>
      <c r="G122">
        <v>24</v>
      </c>
      <c r="H122">
        <v>0</v>
      </c>
      <c r="I122">
        <v>0</v>
      </c>
      <c r="J122">
        <v>11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2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H122" t="s">
        <v>806</v>
      </c>
      <c r="AI122" t="s">
        <v>173</v>
      </c>
      <c r="AJ122" t="s">
        <v>192</v>
      </c>
      <c r="AK122" t="s">
        <v>193</v>
      </c>
    </row>
    <row r="123" spans="1:37">
      <c r="A123" t="s">
        <v>1645</v>
      </c>
      <c r="B123" s="55">
        <v>44593</v>
      </c>
      <c r="C123" s="55">
        <v>44599</v>
      </c>
      <c r="D123" t="s">
        <v>388</v>
      </c>
      <c r="E123">
        <v>7984</v>
      </c>
      <c r="F123">
        <v>108</v>
      </c>
      <c r="G123">
        <v>107</v>
      </c>
      <c r="H123">
        <v>1</v>
      </c>
      <c r="I123">
        <v>0</v>
      </c>
      <c r="J123">
        <v>16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1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H123" t="s">
        <v>389</v>
      </c>
      <c r="AI123" t="s">
        <v>177</v>
      </c>
      <c r="AJ123" t="s">
        <v>210</v>
      </c>
      <c r="AK123" t="s">
        <v>211</v>
      </c>
    </row>
    <row r="124" spans="1:37">
      <c r="A124" t="s">
        <v>1645</v>
      </c>
      <c r="B124" s="55">
        <v>44593</v>
      </c>
      <c r="C124" s="55">
        <v>44599</v>
      </c>
      <c r="D124" t="s">
        <v>87</v>
      </c>
      <c r="E124">
        <v>787</v>
      </c>
      <c r="F124">
        <v>17</v>
      </c>
      <c r="G124">
        <v>17</v>
      </c>
      <c r="H124">
        <v>0</v>
      </c>
      <c r="I124">
        <v>0</v>
      </c>
      <c r="J124">
        <v>5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1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H124" t="s">
        <v>515</v>
      </c>
      <c r="AI124" t="s">
        <v>168</v>
      </c>
      <c r="AJ124" t="s">
        <v>73</v>
      </c>
      <c r="AK124" t="s">
        <v>182</v>
      </c>
    </row>
    <row r="125" spans="1:37">
      <c r="A125" t="s">
        <v>1645</v>
      </c>
      <c r="B125" s="55">
        <v>44593</v>
      </c>
      <c r="C125" s="55">
        <v>44599</v>
      </c>
      <c r="D125" t="s">
        <v>31</v>
      </c>
      <c r="E125">
        <v>1076</v>
      </c>
      <c r="F125">
        <v>30</v>
      </c>
      <c r="G125">
        <v>30</v>
      </c>
      <c r="H125">
        <v>0</v>
      </c>
      <c r="I125">
        <v>0</v>
      </c>
      <c r="J125">
        <v>7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H125" t="s">
        <v>179</v>
      </c>
      <c r="AI125" t="s">
        <v>168</v>
      </c>
      <c r="AJ125" t="s">
        <v>27</v>
      </c>
      <c r="AK125" t="s">
        <v>169</v>
      </c>
    </row>
    <row r="126" spans="1:37">
      <c r="A126" t="s">
        <v>1645</v>
      </c>
      <c r="B126" s="55">
        <v>44593</v>
      </c>
      <c r="C126" s="55">
        <v>44599</v>
      </c>
      <c r="D126" t="s">
        <v>354</v>
      </c>
      <c r="E126">
        <v>2935</v>
      </c>
      <c r="F126">
        <v>30</v>
      </c>
      <c r="G126">
        <v>30</v>
      </c>
      <c r="H126">
        <v>0</v>
      </c>
      <c r="I126">
        <v>0</v>
      </c>
      <c r="J126">
        <v>7</v>
      </c>
      <c r="K126">
        <v>1</v>
      </c>
      <c r="L126">
        <v>1</v>
      </c>
      <c r="M126">
        <v>1</v>
      </c>
      <c r="N126">
        <v>1</v>
      </c>
      <c r="O126">
        <v>1</v>
      </c>
      <c r="P126">
        <v>0</v>
      </c>
      <c r="Q126">
        <v>1</v>
      </c>
      <c r="R126">
        <v>1</v>
      </c>
      <c r="S126">
        <v>1</v>
      </c>
      <c r="T126">
        <v>3</v>
      </c>
      <c r="U126">
        <v>1</v>
      </c>
      <c r="V126">
        <v>1</v>
      </c>
      <c r="W126">
        <v>0</v>
      </c>
      <c r="X126">
        <v>0</v>
      </c>
      <c r="Y126">
        <v>0</v>
      </c>
      <c r="Z126">
        <v>1</v>
      </c>
      <c r="AA126">
        <v>1</v>
      </c>
      <c r="AB126">
        <v>1</v>
      </c>
      <c r="AC126">
        <v>1</v>
      </c>
      <c r="AD126">
        <v>1</v>
      </c>
      <c r="AE126">
        <v>0</v>
      </c>
      <c r="AF126">
        <v>0</v>
      </c>
      <c r="AH126" t="s">
        <v>355</v>
      </c>
      <c r="AI126" t="s">
        <v>177</v>
      </c>
      <c r="AJ126" t="s">
        <v>204</v>
      </c>
      <c r="AK126" t="s">
        <v>205</v>
      </c>
    </row>
    <row r="127" spans="1:37">
      <c r="A127" t="s">
        <v>1645</v>
      </c>
      <c r="B127" s="55">
        <v>44593</v>
      </c>
      <c r="C127" s="55">
        <v>44599</v>
      </c>
      <c r="D127" t="s">
        <v>324</v>
      </c>
      <c r="E127">
        <v>1039</v>
      </c>
      <c r="F127">
        <v>31</v>
      </c>
      <c r="G127">
        <v>30</v>
      </c>
      <c r="H127">
        <v>1</v>
      </c>
      <c r="I127">
        <v>0</v>
      </c>
      <c r="J127">
        <v>8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H127" t="s">
        <v>325</v>
      </c>
      <c r="AI127" t="s">
        <v>177</v>
      </c>
      <c r="AJ127" t="s">
        <v>198</v>
      </c>
      <c r="AK127" t="s">
        <v>199</v>
      </c>
    </row>
    <row r="128" spans="1:37">
      <c r="A128" t="s">
        <v>1645</v>
      </c>
      <c r="B128" s="55">
        <v>44593</v>
      </c>
      <c r="C128" s="55">
        <v>44599</v>
      </c>
      <c r="D128" t="s">
        <v>318</v>
      </c>
      <c r="E128">
        <v>3349</v>
      </c>
      <c r="F128">
        <v>40</v>
      </c>
      <c r="G128">
        <v>40</v>
      </c>
      <c r="H128">
        <v>0</v>
      </c>
      <c r="I128">
        <v>0</v>
      </c>
      <c r="J128">
        <v>6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H128" t="s">
        <v>319</v>
      </c>
      <c r="AI128" t="s">
        <v>177</v>
      </c>
      <c r="AJ128" t="s">
        <v>198</v>
      </c>
      <c r="AK128" t="s">
        <v>199</v>
      </c>
    </row>
    <row r="129" spans="1:37">
      <c r="A129" t="s">
        <v>1645</v>
      </c>
      <c r="B129" s="55">
        <v>44593</v>
      </c>
      <c r="C129" s="55">
        <v>44599</v>
      </c>
      <c r="D129" t="s">
        <v>378</v>
      </c>
      <c r="E129">
        <v>1656</v>
      </c>
      <c r="F129">
        <v>254</v>
      </c>
      <c r="G129">
        <v>253</v>
      </c>
      <c r="H129">
        <v>1</v>
      </c>
      <c r="I129">
        <v>1</v>
      </c>
      <c r="J129">
        <v>24</v>
      </c>
      <c r="K129">
        <v>11</v>
      </c>
      <c r="L129">
        <v>11</v>
      </c>
      <c r="M129">
        <v>11</v>
      </c>
      <c r="N129">
        <v>11</v>
      </c>
      <c r="O129">
        <v>11</v>
      </c>
      <c r="P129">
        <v>11</v>
      </c>
      <c r="Q129">
        <v>5</v>
      </c>
      <c r="R129">
        <v>8</v>
      </c>
      <c r="S129">
        <v>11</v>
      </c>
      <c r="T129">
        <v>8</v>
      </c>
      <c r="U129">
        <v>8</v>
      </c>
      <c r="V129">
        <v>6</v>
      </c>
      <c r="W129">
        <v>8</v>
      </c>
      <c r="X129">
        <v>3</v>
      </c>
      <c r="Y129">
        <v>0</v>
      </c>
      <c r="Z129">
        <v>11</v>
      </c>
      <c r="AA129">
        <v>10</v>
      </c>
      <c r="AB129">
        <v>7</v>
      </c>
      <c r="AC129">
        <v>6</v>
      </c>
      <c r="AD129">
        <v>7</v>
      </c>
      <c r="AE129">
        <v>4</v>
      </c>
      <c r="AF129">
        <v>0</v>
      </c>
      <c r="AH129" t="s">
        <v>379</v>
      </c>
      <c r="AI129" t="s">
        <v>177</v>
      </c>
      <c r="AJ129" t="s">
        <v>207</v>
      </c>
      <c r="AK129" t="s">
        <v>208</v>
      </c>
    </row>
    <row r="130" spans="1:37">
      <c r="A130" t="s">
        <v>1645</v>
      </c>
      <c r="B130" s="55">
        <v>44593</v>
      </c>
      <c r="C130" s="55">
        <v>44599</v>
      </c>
      <c r="D130" t="s">
        <v>390</v>
      </c>
      <c r="E130">
        <v>2259</v>
      </c>
      <c r="F130">
        <v>79</v>
      </c>
      <c r="G130">
        <v>79</v>
      </c>
      <c r="H130">
        <v>0</v>
      </c>
      <c r="I130">
        <v>0</v>
      </c>
      <c r="J130">
        <v>3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H130" t="s">
        <v>391</v>
      </c>
      <c r="AI130" t="s">
        <v>177</v>
      </c>
      <c r="AJ130" t="s">
        <v>210</v>
      </c>
      <c r="AK130" t="s">
        <v>211</v>
      </c>
    </row>
    <row r="131" spans="1:37">
      <c r="A131" t="s">
        <v>1645</v>
      </c>
      <c r="B131" s="55">
        <v>44593</v>
      </c>
      <c r="C131" s="55">
        <v>44599</v>
      </c>
      <c r="D131" t="s">
        <v>340</v>
      </c>
      <c r="E131">
        <v>1207</v>
      </c>
      <c r="F131">
        <v>28</v>
      </c>
      <c r="G131">
        <v>27</v>
      </c>
      <c r="H131">
        <v>1</v>
      </c>
      <c r="I131">
        <v>0</v>
      </c>
      <c r="J131">
        <v>2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H131" t="s">
        <v>341</v>
      </c>
      <c r="AI131" t="s">
        <v>177</v>
      </c>
      <c r="AJ131" t="s">
        <v>201</v>
      </c>
      <c r="AK131" t="s">
        <v>202</v>
      </c>
    </row>
    <row r="132" spans="1:37">
      <c r="A132" t="s">
        <v>1645</v>
      </c>
      <c r="B132" s="55">
        <v>44593</v>
      </c>
      <c r="C132" s="55">
        <v>44599</v>
      </c>
      <c r="D132" t="s">
        <v>368</v>
      </c>
      <c r="E132">
        <v>988</v>
      </c>
      <c r="F132">
        <v>76</v>
      </c>
      <c r="G132">
        <v>76</v>
      </c>
      <c r="H132">
        <v>0</v>
      </c>
      <c r="I132">
        <v>0</v>
      </c>
      <c r="J132">
        <v>5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1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H132" t="s">
        <v>369</v>
      </c>
      <c r="AI132" t="s">
        <v>177</v>
      </c>
      <c r="AJ132" t="s">
        <v>207</v>
      </c>
      <c r="AK132" t="s">
        <v>208</v>
      </c>
    </row>
    <row r="133" spans="1:37">
      <c r="A133" t="s">
        <v>1645</v>
      </c>
      <c r="B133" s="55">
        <v>44593</v>
      </c>
      <c r="C133" s="55">
        <v>44599</v>
      </c>
      <c r="D133" t="s">
        <v>83</v>
      </c>
      <c r="E133">
        <v>925</v>
      </c>
      <c r="F133">
        <v>6</v>
      </c>
      <c r="G133">
        <v>6</v>
      </c>
      <c r="H133">
        <v>0</v>
      </c>
      <c r="I133">
        <v>0</v>
      </c>
      <c r="J133">
        <v>7</v>
      </c>
      <c r="K133">
        <v>1</v>
      </c>
      <c r="L133">
        <v>1</v>
      </c>
      <c r="M133">
        <v>1</v>
      </c>
      <c r="N133">
        <v>1</v>
      </c>
      <c r="O133">
        <v>1</v>
      </c>
      <c r="P133">
        <v>1</v>
      </c>
      <c r="Q133">
        <v>1</v>
      </c>
      <c r="R133">
        <v>1</v>
      </c>
      <c r="S133">
        <v>1</v>
      </c>
      <c r="T133">
        <v>6</v>
      </c>
      <c r="U133">
        <v>6</v>
      </c>
      <c r="V133">
        <v>6</v>
      </c>
      <c r="W133">
        <v>4</v>
      </c>
      <c r="X133">
        <v>2</v>
      </c>
      <c r="Y133">
        <v>0</v>
      </c>
      <c r="Z133">
        <v>1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H133" t="s">
        <v>227</v>
      </c>
      <c r="AI133" t="s">
        <v>168</v>
      </c>
      <c r="AJ133" t="s">
        <v>73</v>
      </c>
      <c r="AK133" t="s">
        <v>182</v>
      </c>
    </row>
    <row r="134" spans="1:37">
      <c r="A134" t="s">
        <v>1645</v>
      </c>
      <c r="B134" s="55">
        <v>44593</v>
      </c>
      <c r="C134" s="55">
        <v>44599</v>
      </c>
      <c r="D134" t="s">
        <v>328</v>
      </c>
      <c r="E134">
        <v>598</v>
      </c>
      <c r="F134">
        <v>11</v>
      </c>
      <c r="G134">
        <v>11</v>
      </c>
      <c r="H134">
        <v>0</v>
      </c>
      <c r="I134">
        <v>0</v>
      </c>
      <c r="J134">
        <v>5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H134" t="s">
        <v>329</v>
      </c>
      <c r="AI134" t="s">
        <v>177</v>
      </c>
      <c r="AJ134" t="s">
        <v>198</v>
      </c>
      <c r="AK134" t="s">
        <v>199</v>
      </c>
    </row>
    <row r="135" spans="1:37">
      <c r="A135" t="s">
        <v>1645</v>
      </c>
      <c r="B135" s="55">
        <v>44593</v>
      </c>
      <c r="C135" s="55">
        <v>44599</v>
      </c>
      <c r="D135" t="s">
        <v>96</v>
      </c>
      <c r="E135">
        <v>1537</v>
      </c>
      <c r="F135">
        <v>72</v>
      </c>
      <c r="G135">
        <v>71</v>
      </c>
      <c r="H135">
        <v>1</v>
      </c>
      <c r="I135">
        <v>0</v>
      </c>
      <c r="J135">
        <v>8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H135" t="s">
        <v>233</v>
      </c>
      <c r="AI135" t="s">
        <v>168</v>
      </c>
      <c r="AJ135" t="s">
        <v>92</v>
      </c>
      <c r="AK135" t="s">
        <v>184</v>
      </c>
    </row>
    <row r="136" spans="1:37">
      <c r="A136" t="s">
        <v>1645</v>
      </c>
      <c r="B136" s="55">
        <v>44593</v>
      </c>
      <c r="C136" s="55">
        <v>44599</v>
      </c>
      <c r="D136" t="s">
        <v>1646</v>
      </c>
    </row>
    <row r="137" spans="1:37">
      <c r="A137" t="s">
        <v>1645</v>
      </c>
      <c r="B137" s="55">
        <v>44593</v>
      </c>
      <c r="C137" s="55">
        <v>44599</v>
      </c>
      <c r="D137" t="s">
        <v>260</v>
      </c>
      <c r="E137">
        <v>1130</v>
      </c>
      <c r="F137">
        <v>32</v>
      </c>
      <c r="G137">
        <v>32</v>
      </c>
      <c r="H137">
        <v>0</v>
      </c>
      <c r="I137">
        <v>0</v>
      </c>
      <c r="J137">
        <v>4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H137" t="s">
        <v>261</v>
      </c>
      <c r="AI137" t="s">
        <v>173</v>
      </c>
      <c r="AJ137" t="s">
        <v>192</v>
      </c>
      <c r="AK137" t="s">
        <v>193</v>
      </c>
    </row>
    <row r="138" spans="1:37">
      <c r="A138" t="s">
        <v>1645</v>
      </c>
      <c r="B138" s="55">
        <v>44593</v>
      </c>
      <c r="C138" s="55">
        <v>44599</v>
      </c>
      <c r="D138" t="s">
        <v>66</v>
      </c>
      <c r="E138">
        <v>1718</v>
      </c>
      <c r="F138">
        <v>14</v>
      </c>
      <c r="G138">
        <v>13</v>
      </c>
      <c r="H138">
        <v>1</v>
      </c>
      <c r="I138">
        <v>0</v>
      </c>
      <c r="J138">
        <v>2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H138" t="s">
        <v>218</v>
      </c>
      <c r="AI138" t="s">
        <v>168</v>
      </c>
      <c r="AJ138" t="s">
        <v>58</v>
      </c>
      <c r="AK138" t="s">
        <v>180</v>
      </c>
    </row>
    <row r="139" spans="1:37">
      <c r="A139" t="s">
        <v>1645</v>
      </c>
      <c r="B139" s="55">
        <v>44593</v>
      </c>
      <c r="C139" s="55">
        <v>44599</v>
      </c>
      <c r="D139" t="s">
        <v>44</v>
      </c>
      <c r="E139">
        <v>2068</v>
      </c>
      <c r="F139">
        <v>54</v>
      </c>
      <c r="G139">
        <v>54</v>
      </c>
      <c r="H139">
        <v>0</v>
      </c>
      <c r="I139">
        <v>0</v>
      </c>
      <c r="J139">
        <v>19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1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H139" t="s">
        <v>194</v>
      </c>
      <c r="AI139" t="s">
        <v>168</v>
      </c>
      <c r="AJ139" t="s">
        <v>34</v>
      </c>
      <c r="AK139" t="s">
        <v>172</v>
      </c>
    </row>
    <row r="140" spans="1:37">
      <c r="A140" t="s">
        <v>1645</v>
      </c>
      <c r="B140" s="55">
        <v>44593</v>
      </c>
      <c r="C140" s="55">
        <v>44599</v>
      </c>
      <c r="D140" t="s">
        <v>346</v>
      </c>
      <c r="E140">
        <v>2680</v>
      </c>
      <c r="F140">
        <v>73</v>
      </c>
      <c r="G140">
        <v>72</v>
      </c>
      <c r="H140">
        <v>1</v>
      </c>
      <c r="I140">
        <v>0</v>
      </c>
      <c r="J140">
        <v>26</v>
      </c>
      <c r="K140">
        <v>7</v>
      </c>
      <c r="L140">
        <v>7</v>
      </c>
      <c r="M140">
        <v>6</v>
      </c>
      <c r="N140">
        <v>7</v>
      </c>
      <c r="O140">
        <v>7</v>
      </c>
      <c r="P140">
        <v>7</v>
      </c>
      <c r="Q140">
        <v>4</v>
      </c>
      <c r="R140">
        <v>5</v>
      </c>
      <c r="S140">
        <v>7</v>
      </c>
      <c r="T140">
        <v>9</v>
      </c>
      <c r="U140">
        <v>7</v>
      </c>
      <c r="V140">
        <v>7</v>
      </c>
      <c r="W140">
        <v>3</v>
      </c>
      <c r="X140">
        <v>0</v>
      </c>
      <c r="Y140">
        <v>0</v>
      </c>
      <c r="Z140">
        <v>6</v>
      </c>
      <c r="AA140">
        <v>6</v>
      </c>
      <c r="AB140">
        <v>6</v>
      </c>
      <c r="AC140">
        <v>6</v>
      </c>
      <c r="AD140">
        <v>6</v>
      </c>
      <c r="AE140">
        <v>0</v>
      </c>
      <c r="AF140">
        <v>0</v>
      </c>
      <c r="AH140" t="s">
        <v>347</v>
      </c>
      <c r="AI140" t="s">
        <v>177</v>
      </c>
      <c r="AJ140" t="s">
        <v>201</v>
      </c>
      <c r="AK140" t="s">
        <v>202</v>
      </c>
    </row>
    <row r="141" spans="1:37">
      <c r="A141" t="s">
        <v>1645</v>
      </c>
      <c r="B141" s="55">
        <v>44593</v>
      </c>
      <c r="C141" s="55">
        <v>44599</v>
      </c>
      <c r="D141" t="s">
        <v>326</v>
      </c>
      <c r="E141">
        <v>3161</v>
      </c>
      <c r="F141">
        <v>25</v>
      </c>
      <c r="G141">
        <v>25</v>
      </c>
      <c r="H141">
        <v>0</v>
      </c>
      <c r="I141">
        <v>0</v>
      </c>
      <c r="J141">
        <v>15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H141" t="s">
        <v>327</v>
      </c>
      <c r="AI141" t="s">
        <v>177</v>
      </c>
      <c r="AJ141" t="s">
        <v>198</v>
      </c>
      <c r="AK141" t="s">
        <v>199</v>
      </c>
    </row>
    <row r="142" spans="1:37">
      <c r="A142" t="s">
        <v>1645</v>
      </c>
      <c r="B142" s="55">
        <v>44593</v>
      </c>
      <c r="C142" s="55">
        <v>44599</v>
      </c>
      <c r="D142" t="s">
        <v>46</v>
      </c>
      <c r="E142">
        <v>1819</v>
      </c>
      <c r="F142">
        <v>22</v>
      </c>
      <c r="G142">
        <v>21</v>
      </c>
      <c r="H142">
        <v>1</v>
      </c>
      <c r="I142">
        <v>0</v>
      </c>
      <c r="J142">
        <v>3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H142" t="s">
        <v>197</v>
      </c>
      <c r="AI142" t="s">
        <v>168</v>
      </c>
      <c r="AJ142" t="s">
        <v>34</v>
      </c>
      <c r="AK142" t="s">
        <v>172</v>
      </c>
    </row>
    <row r="143" spans="1:37">
      <c r="A143" t="s">
        <v>1645</v>
      </c>
      <c r="B143" s="55">
        <v>44593</v>
      </c>
      <c r="C143" s="55">
        <v>44599</v>
      </c>
      <c r="D143" t="s">
        <v>256</v>
      </c>
      <c r="E143">
        <v>966</v>
      </c>
      <c r="F143">
        <v>21</v>
      </c>
      <c r="G143">
        <v>21</v>
      </c>
      <c r="H143">
        <v>0</v>
      </c>
      <c r="I143">
        <v>0</v>
      </c>
      <c r="J143">
        <v>3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1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H143" t="s">
        <v>784</v>
      </c>
      <c r="AI143" t="s">
        <v>173</v>
      </c>
      <c r="AJ143" t="s">
        <v>192</v>
      </c>
      <c r="AK143" t="s">
        <v>193</v>
      </c>
    </row>
    <row r="144" spans="1:37">
      <c r="A144" t="s">
        <v>1645</v>
      </c>
      <c r="B144" s="55">
        <v>44593</v>
      </c>
      <c r="C144" s="55">
        <v>44599</v>
      </c>
      <c r="D144" t="s">
        <v>248</v>
      </c>
      <c r="E144">
        <v>691</v>
      </c>
      <c r="F144">
        <v>7</v>
      </c>
      <c r="G144">
        <v>7</v>
      </c>
      <c r="H144">
        <v>0</v>
      </c>
      <c r="I144">
        <v>0</v>
      </c>
      <c r="J144">
        <v>10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H144" t="s">
        <v>249</v>
      </c>
      <c r="AI144" t="s">
        <v>173</v>
      </c>
      <c r="AJ144" t="s">
        <v>186</v>
      </c>
      <c r="AK144" t="s">
        <v>187</v>
      </c>
    </row>
    <row r="145" spans="1:37">
      <c r="A145" t="s">
        <v>1645</v>
      </c>
      <c r="B145" s="55">
        <v>44593</v>
      </c>
      <c r="C145" s="55">
        <v>44599</v>
      </c>
      <c r="D145" t="s">
        <v>262</v>
      </c>
      <c r="E145">
        <v>1664</v>
      </c>
      <c r="F145">
        <v>28</v>
      </c>
      <c r="G145">
        <v>28</v>
      </c>
      <c r="H145">
        <v>0</v>
      </c>
      <c r="I145">
        <v>0</v>
      </c>
      <c r="J145">
        <v>9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2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H145" t="s">
        <v>263</v>
      </c>
      <c r="AI145" t="s">
        <v>173</v>
      </c>
      <c r="AJ145" t="s">
        <v>192</v>
      </c>
      <c r="AK145" t="s">
        <v>193</v>
      </c>
    </row>
    <row r="146" spans="1:37">
      <c r="A146" t="s">
        <v>1645</v>
      </c>
      <c r="B146" s="55">
        <v>44593</v>
      </c>
      <c r="C146" s="55">
        <v>44599</v>
      </c>
      <c r="D146" t="s">
        <v>264</v>
      </c>
      <c r="E146">
        <v>860</v>
      </c>
      <c r="F146">
        <v>60</v>
      </c>
      <c r="G146">
        <v>60</v>
      </c>
      <c r="H146">
        <v>0</v>
      </c>
      <c r="I146">
        <v>0</v>
      </c>
      <c r="J146">
        <v>6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H146" t="s">
        <v>265</v>
      </c>
      <c r="AI146" t="s">
        <v>173</v>
      </c>
      <c r="AJ146" t="s">
        <v>192</v>
      </c>
      <c r="AK146" t="s">
        <v>193</v>
      </c>
    </row>
    <row r="147" spans="1:37">
      <c r="A147" t="s">
        <v>1645</v>
      </c>
      <c r="B147" s="55">
        <v>44593</v>
      </c>
      <c r="C147" s="55">
        <v>44599</v>
      </c>
      <c r="D147" t="s">
        <v>294</v>
      </c>
      <c r="E147">
        <v>1211</v>
      </c>
      <c r="F147">
        <v>44</v>
      </c>
      <c r="G147">
        <v>44</v>
      </c>
      <c r="H147">
        <v>0</v>
      </c>
      <c r="I147">
        <v>0</v>
      </c>
      <c r="J147">
        <v>12</v>
      </c>
      <c r="K147">
        <v>7</v>
      </c>
      <c r="L147">
        <v>4</v>
      </c>
      <c r="M147">
        <v>4</v>
      </c>
      <c r="N147">
        <v>3</v>
      </c>
      <c r="O147">
        <v>6</v>
      </c>
      <c r="P147">
        <v>1</v>
      </c>
      <c r="Q147">
        <v>1</v>
      </c>
      <c r="R147">
        <v>5</v>
      </c>
      <c r="S147">
        <v>6</v>
      </c>
      <c r="T147">
        <v>1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2</v>
      </c>
      <c r="AA147">
        <v>6</v>
      </c>
      <c r="AB147">
        <v>5</v>
      </c>
      <c r="AC147">
        <v>4</v>
      </c>
      <c r="AD147">
        <v>5</v>
      </c>
      <c r="AE147">
        <v>1</v>
      </c>
      <c r="AF147">
        <v>1</v>
      </c>
      <c r="AH147" t="s">
        <v>295</v>
      </c>
      <c r="AI147" t="s">
        <v>173</v>
      </c>
      <c r="AJ147" t="s">
        <v>195</v>
      </c>
      <c r="AK147" t="s">
        <v>196</v>
      </c>
    </row>
    <row r="148" spans="1:37">
      <c r="A148" t="s">
        <v>1645</v>
      </c>
      <c r="B148" s="55">
        <v>44593</v>
      </c>
      <c r="C148" s="55">
        <v>44599</v>
      </c>
      <c r="D148" t="s">
        <v>306</v>
      </c>
      <c r="E148">
        <v>1255</v>
      </c>
      <c r="F148">
        <v>80</v>
      </c>
      <c r="G148">
        <v>78</v>
      </c>
      <c r="H148">
        <v>2</v>
      </c>
      <c r="I148">
        <v>0</v>
      </c>
      <c r="J148">
        <v>12</v>
      </c>
      <c r="K148">
        <v>2</v>
      </c>
      <c r="L148">
        <v>2</v>
      </c>
      <c r="M148">
        <v>2</v>
      </c>
      <c r="N148">
        <v>2</v>
      </c>
      <c r="O148">
        <v>2</v>
      </c>
      <c r="P148">
        <v>2</v>
      </c>
      <c r="Q148">
        <v>1</v>
      </c>
      <c r="R148">
        <v>2</v>
      </c>
      <c r="S148">
        <v>2</v>
      </c>
      <c r="T148">
        <v>4</v>
      </c>
      <c r="U148">
        <v>4</v>
      </c>
      <c r="V148">
        <v>2</v>
      </c>
      <c r="W148">
        <v>0</v>
      </c>
      <c r="X148">
        <v>0</v>
      </c>
      <c r="Y148">
        <v>0</v>
      </c>
      <c r="Z148">
        <v>2</v>
      </c>
      <c r="AA148">
        <v>2</v>
      </c>
      <c r="AB148">
        <v>1</v>
      </c>
      <c r="AC148">
        <v>1</v>
      </c>
      <c r="AD148">
        <v>1</v>
      </c>
      <c r="AE148">
        <v>1</v>
      </c>
      <c r="AF148">
        <v>0</v>
      </c>
      <c r="AH148" t="s">
        <v>307</v>
      </c>
      <c r="AI148" t="s">
        <v>173</v>
      </c>
      <c r="AJ148" t="s">
        <v>195</v>
      </c>
      <c r="AK148" t="s">
        <v>196</v>
      </c>
    </row>
    <row r="149" spans="1:37">
      <c r="A149" t="s">
        <v>1645</v>
      </c>
      <c r="B149" s="55">
        <v>44593</v>
      </c>
      <c r="C149" s="55">
        <v>44599</v>
      </c>
      <c r="D149" t="s">
        <v>302</v>
      </c>
      <c r="E149">
        <v>2361</v>
      </c>
      <c r="F149">
        <v>27</v>
      </c>
      <c r="G149">
        <v>27</v>
      </c>
      <c r="H149">
        <v>0</v>
      </c>
      <c r="I149">
        <v>0</v>
      </c>
      <c r="J149">
        <v>15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  <c r="AH149" t="s">
        <v>303</v>
      </c>
      <c r="AI149" t="s">
        <v>173</v>
      </c>
      <c r="AJ149" t="s">
        <v>195</v>
      </c>
      <c r="AK149" t="s">
        <v>196</v>
      </c>
    </row>
    <row r="150" spans="1:37">
      <c r="A150" t="s">
        <v>1645</v>
      </c>
      <c r="B150" s="55">
        <v>44593</v>
      </c>
      <c r="C150" s="55">
        <v>44599</v>
      </c>
      <c r="D150" t="s">
        <v>246</v>
      </c>
      <c r="E150">
        <v>2624</v>
      </c>
      <c r="F150">
        <v>87</v>
      </c>
      <c r="G150">
        <v>87</v>
      </c>
      <c r="H150">
        <v>0</v>
      </c>
      <c r="I150">
        <v>0</v>
      </c>
      <c r="J150">
        <v>8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3</v>
      </c>
      <c r="U150">
        <v>0</v>
      </c>
      <c r="V150">
        <v>0</v>
      </c>
      <c r="W150">
        <v>0</v>
      </c>
      <c r="X150">
        <v>1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H150" t="s">
        <v>247</v>
      </c>
      <c r="AI150" t="s">
        <v>173</v>
      </c>
      <c r="AJ150" t="s">
        <v>186</v>
      </c>
      <c r="AK150" t="s">
        <v>187</v>
      </c>
    </row>
    <row r="151" spans="1:37">
      <c r="A151" t="s">
        <v>1645</v>
      </c>
      <c r="B151" s="55">
        <v>44593</v>
      </c>
      <c r="C151" s="55">
        <v>44599</v>
      </c>
      <c r="D151" t="s">
        <v>94</v>
      </c>
      <c r="E151">
        <v>5182</v>
      </c>
      <c r="F151">
        <v>235</v>
      </c>
      <c r="G151">
        <v>232</v>
      </c>
      <c r="H151">
        <v>3</v>
      </c>
      <c r="I151">
        <v>0</v>
      </c>
      <c r="J151">
        <v>33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H151" t="s">
        <v>232</v>
      </c>
      <c r="AI151" t="s">
        <v>168</v>
      </c>
      <c r="AJ151" t="s">
        <v>92</v>
      </c>
      <c r="AK151" t="s">
        <v>184</v>
      </c>
    </row>
    <row r="152" spans="1:37">
      <c r="A152" t="s">
        <v>1645</v>
      </c>
      <c r="B152" s="55">
        <v>44593</v>
      </c>
      <c r="C152" s="55">
        <v>44599</v>
      </c>
      <c r="D152" t="s">
        <v>68</v>
      </c>
      <c r="E152">
        <v>2428</v>
      </c>
      <c r="F152">
        <v>58</v>
      </c>
      <c r="G152">
        <v>58</v>
      </c>
      <c r="H152">
        <v>0</v>
      </c>
      <c r="I152">
        <v>0</v>
      </c>
      <c r="J152">
        <v>8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H152" t="s">
        <v>219</v>
      </c>
      <c r="AI152" t="s">
        <v>168</v>
      </c>
      <c r="AJ152" t="s">
        <v>58</v>
      </c>
      <c r="AK152" t="s">
        <v>180</v>
      </c>
    </row>
    <row r="153" spans="1:37">
      <c r="A153" t="s">
        <v>1645</v>
      </c>
      <c r="B153" s="55">
        <v>44593</v>
      </c>
      <c r="C153" s="55">
        <v>44599</v>
      </c>
      <c r="D153" t="s">
        <v>348</v>
      </c>
      <c r="E153">
        <v>4003</v>
      </c>
      <c r="F153">
        <v>17</v>
      </c>
      <c r="G153">
        <v>17</v>
      </c>
      <c r="H153">
        <v>0</v>
      </c>
      <c r="I153">
        <v>0</v>
      </c>
      <c r="J153">
        <v>6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H153" t="s">
        <v>349</v>
      </c>
      <c r="AI153" t="s">
        <v>177</v>
      </c>
      <c r="AJ153" t="s">
        <v>204</v>
      </c>
      <c r="AK153" t="s">
        <v>205</v>
      </c>
    </row>
    <row r="154" spans="1:37">
      <c r="A154" t="s">
        <v>1645</v>
      </c>
      <c r="B154" s="55">
        <v>44593</v>
      </c>
      <c r="C154" s="55">
        <v>44599</v>
      </c>
      <c r="D154" t="s">
        <v>398</v>
      </c>
      <c r="E154">
        <v>6347</v>
      </c>
      <c r="F154">
        <v>94</v>
      </c>
      <c r="G154">
        <v>94</v>
      </c>
      <c r="H154">
        <v>0</v>
      </c>
      <c r="I154">
        <v>0</v>
      </c>
      <c r="J154">
        <v>33</v>
      </c>
      <c r="K154">
        <v>8</v>
      </c>
      <c r="L154">
        <v>5</v>
      </c>
      <c r="M154">
        <v>7</v>
      </c>
      <c r="N154">
        <v>8</v>
      </c>
      <c r="O154">
        <v>8</v>
      </c>
      <c r="P154">
        <v>8</v>
      </c>
      <c r="Q154">
        <v>8</v>
      </c>
      <c r="R154">
        <v>3</v>
      </c>
      <c r="S154">
        <v>8</v>
      </c>
      <c r="T154">
        <v>4</v>
      </c>
      <c r="U154">
        <v>0</v>
      </c>
      <c r="V154">
        <v>0</v>
      </c>
      <c r="W154">
        <v>0</v>
      </c>
      <c r="X154">
        <v>1</v>
      </c>
      <c r="Y154">
        <v>0</v>
      </c>
      <c r="Z154">
        <v>4</v>
      </c>
      <c r="AA154">
        <v>5</v>
      </c>
      <c r="AB154">
        <v>4</v>
      </c>
      <c r="AC154">
        <v>4</v>
      </c>
      <c r="AD154">
        <v>4</v>
      </c>
      <c r="AE154">
        <v>0</v>
      </c>
      <c r="AF154">
        <v>0</v>
      </c>
      <c r="AH154" t="s">
        <v>399</v>
      </c>
      <c r="AI154" t="s">
        <v>177</v>
      </c>
      <c r="AJ154" t="s">
        <v>213</v>
      </c>
      <c r="AK154" t="s">
        <v>214</v>
      </c>
    </row>
    <row r="155" spans="1:37">
      <c r="A155" t="s">
        <v>1645</v>
      </c>
      <c r="B155" s="55">
        <v>44593</v>
      </c>
      <c r="C155" s="55">
        <v>44599</v>
      </c>
      <c r="D155" t="s">
        <v>376</v>
      </c>
      <c r="E155">
        <v>1394</v>
      </c>
      <c r="F155">
        <v>29</v>
      </c>
      <c r="G155">
        <v>28</v>
      </c>
      <c r="H155">
        <v>1</v>
      </c>
      <c r="I155">
        <v>1</v>
      </c>
      <c r="J155">
        <v>5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H155" t="s">
        <v>377</v>
      </c>
      <c r="AI155" t="s">
        <v>177</v>
      </c>
      <c r="AJ155" t="s">
        <v>207</v>
      </c>
      <c r="AK155" t="s">
        <v>208</v>
      </c>
    </row>
    <row r="156" spans="1:37">
      <c r="A156" t="s">
        <v>1645</v>
      </c>
      <c r="B156" s="55">
        <v>44593</v>
      </c>
      <c r="C156" s="55">
        <v>44599</v>
      </c>
      <c r="D156" t="s">
        <v>322</v>
      </c>
      <c r="E156">
        <v>1069</v>
      </c>
      <c r="F156">
        <v>48</v>
      </c>
      <c r="G156">
        <v>48</v>
      </c>
      <c r="H156">
        <v>0</v>
      </c>
      <c r="I156">
        <v>0</v>
      </c>
      <c r="J156">
        <v>4</v>
      </c>
      <c r="K156">
        <v>4</v>
      </c>
      <c r="L156">
        <v>4</v>
      </c>
      <c r="M156">
        <v>4</v>
      </c>
      <c r="N156">
        <v>4</v>
      </c>
      <c r="O156">
        <v>4</v>
      </c>
      <c r="P156">
        <v>4</v>
      </c>
      <c r="Q156">
        <v>4</v>
      </c>
      <c r="R156">
        <v>3</v>
      </c>
      <c r="S156">
        <v>4</v>
      </c>
      <c r="T156">
        <v>3</v>
      </c>
      <c r="U156">
        <v>1</v>
      </c>
      <c r="V156">
        <v>1</v>
      </c>
      <c r="W156">
        <v>0</v>
      </c>
      <c r="X156">
        <v>1</v>
      </c>
      <c r="Y156">
        <v>0</v>
      </c>
      <c r="Z156">
        <v>4</v>
      </c>
      <c r="AA156">
        <v>2</v>
      </c>
      <c r="AB156">
        <v>1</v>
      </c>
      <c r="AC156">
        <v>2</v>
      </c>
      <c r="AD156">
        <v>2</v>
      </c>
      <c r="AE156">
        <v>0</v>
      </c>
      <c r="AF156">
        <v>0</v>
      </c>
      <c r="AH156" t="s">
        <v>323</v>
      </c>
      <c r="AI156" t="s">
        <v>177</v>
      </c>
      <c r="AJ156" t="s">
        <v>198</v>
      </c>
      <c r="AK156" t="s">
        <v>199</v>
      </c>
    </row>
    <row r="157" spans="1:37">
      <c r="A157" t="s">
        <v>1645</v>
      </c>
      <c r="B157" s="55">
        <v>44593</v>
      </c>
      <c r="C157" s="55">
        <v>44599</v>
      </c>
      <c r="D157" t="s">
        <v>344</v>
      </c>
      <c r="E157">
        <v>4541</v>
      </c>
      <c r="F157">
        <v>94</v>
      </c>
      <c r="G157">
        <v>93</v>
      </c>
      <c r="H157">
        <v>1</v>
      </c>
      <c r="I157">
        <v>0</v>
      </c>
      <c r="J157">
        <v>16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H157" t="s">
        <v>345</v>
      </c>
      <c r="AI157" t="s">
        <v>177</v>
      </c>
      <c r="AJ157" t="s">
        <v>201</v>
      </c>
      <c r="AK157" t="s">
        <v>202</v>
      </c>
    </row>
    <row r="158" spans="1:37">
      <c r="A158" t="s">
        <v>1645</v>
      </c>
      <c r="B158" s="55">
        <v>44593</v>
      </c>
      <c r="C158" s="55">
        <v>44599</v>
      </c>
      <c r="D158" t="s">
        <v>370</v>
      </c>
      <c r="E158">
        <v>4047</v>
      </c>
      <c r="F158">
        <v>92</v>
      </c>
      <c r="G158">
        <v>91</v>
      </c>
      <c r="H158">
        <v>1</v>
      </c>
      <c r="I158">
        <v>0</v>
      </c>
      <c r="J158">
        <v>14</v>
      </c>
      <c r="K158">
        <v>8</v>
      </c>
      <c r="L158">
        <v>7</v>
      </c>
      <c r="M158">
        <v>4</v>
      </c>
      <c r="N158">
        <v>8</v>
      </c>
      <c r="O158">
        <v>8</v>
      </c>
      <c r="P158">
        <v>6</v>
      </c>
      <c r="Q158">
        <v>6</v>
      </c>
      <c r="R158">
        <v>8</v>
      </c>
      <c r="S158">
        <v>8</v>
      </c>
      <c r="T158">
        <v>4</v>
      </c>
      <c r="U158">
        <v>2</v>
      </c>
      <c r="V158">
        <v>2</v>
      </c>
      <c r="W158">
        <v>0</v>
      </c>
      <c r="X158">
        <v>1</v>
      </c>
      <c r="Y158">
        <v>1</v>
      </c>
      <c r="Z158">
        <v>3</v>
      </c>
      <c r="AA158">
        <v>6</v>
      </c>
      <c r="AB158">
        <v>6</v>
      </c>
      <c r="AC158">
        <v>6</v>
      </c>
      <c r="AD158">
        <v>6</v>
      </c>
      <c r="AE158">
        <v>6</v>
      </c>
      <c r="AF158">
        <v>3</v>
      </c>
      <c r="AH158" t="s">
        <v>371</v>
      </c>
      <c r="AI158" t="s">
        <v>177</v>
      </c>
      <c r="AJ158" t="s">
        <v>207</v>
      </c>
      <c r="AK158" t="s">
        <v>208</v>
      </c>
    </row>
    <row r="159" spans="1:37">
      <c r="A159" t="s">
        <v>1645</v>
      </c>
      <c r="B159" s="55">
        <v>44593</v>
      </c>
      <c r="C159" s="55">
        <v>44599</v>
      </c>
      <c r="D159" t="s">
        <v>342</v>
      </c>
      <c r="E159">
        <v>1121</v>
      </c>
      <c r="F159">
        <v>11</v>
      </c>
      <c r="G159">
        <v>11</v>
      </c>
      <c r="H159">
        <v>0</v>
      </c>
      <c r="I159">
        <v>0</v>
      </c>
      <c r="J159">
        <v>2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H159" t="s">
        <v>343</v>
      </c>
      <c r="AI159" t="s">
        <v>177</v>
      </c>
      <c r="AJ159" t="s">
        <v>213</v>
      </c>
      <c r="AK159" t="s">
        <v>214</v>
      </c>
    </row>
    <row r="160" spans="1:37">
      <c r="A160" t="s">
        <v>1645</v>
      </c>
      <c r="B160" s="55">
        <v>44593</v>
      </c>
      <c r="C160" s="55">
        <v>44599</v>
      </c>
      <c r="D160" t="s">
        <v>350</v>
      </c>
      <c r="E160">
        <v>2255</v>
      </c>
      <c r="F160">
        <v>69</v>
      </c>
      <c r="G160">
        <v>69</v>
      </c>
      <c r="H160">
        <v>0</v>
      </c>
      <c r="I160">
        <v>0</v>
      </c>
      <c r="J160">
        <v>3</v>
      </c>
      <c r="K160">
        <v>2</v>
      </c>
      <c r="L160">
        <v>2</v>
      </c>
      <c r="M160">
        <v>2</v>
      </c>
      <c r="N160">
        <v>2</v>
      </c>
      <c r="O160">
        <v>2</v>
      </c>
      <c r="P160">
        <v>2</v>
      </c>
      <c r="Q160">
        <v>0</v>
      </c>
      <c r="R160">
        <v>1</v>
      </c>
      <c r="S160">
        <v>2</v>
      </c>
      <c r="T160">
        <v>1</v>
      </c>
      <c r="U160">
        <v>1</v>
      </c>
      <c r="V160">
        <v>1</v>
      </c>
      <c r="W160">
        <v>0</v>
      </c>
      <c r="X160">
        <v>1</v>
      </c>
      <c r="Y160">
        <v>0</v>
      </c>
      <c r="Z160">
        <v>2</v>
      </c>
      <c r="AA160">
        <v>2</v>
      </c>
      <c r="AB160">
        <v>2</v>
      </c>
      <c r="AC160">
        <v>2</v>
      </c>
      <c r="AD160">
        <v>2</v>
      </c>
      <c r="AE160">
        <v>2</v>
      </c>
      <c r="AF160">
        <v>0</v>
      </c>
      <c r="AH160" t="s">
        <v>351</v>
      </c>
      <c r="AI160" t="s">
        <v>177</v>
      </c>
      <c r="AJ160" t="s">
        <v>204</v>
      </c>
      <c r="AK160" t="s">
        <v>205</v>
      </c>
    </row>
    <row r="161" spans="1:37">
      <c r="A161" t="s">
        <v>1645</v>
      </c>
      <c r="B161" s="55">
        <v>44593</v>
      </c>
      <c r="C161" s="55">
        <v>44599</v>
      </c>
      <c r="D161" t="s">
        <v>332</v>
      </c>
      <c r="E161">
        <v>2032</v>
      </c>
      <c r="F161">
        <v>85</v>
      </c>
      <c r="G161">
        <v>85</v>
      </c>
      <c r="H161">
        <v>0</v>
      </c>
      <c r="I161">
        <v>0</v>
      </c>
      <c r="J161">
        <v>2</v>
      </c>
      <c r="K161">
        <v>1</v>
      </c>
      <c r="L161">
        <v>1</v>
      </c>
      <c r="M161">
        <v>1</v>
      </c>
      <c r="N161">
        <v>1</v>
      </c>
      <c r="O161">
        <v>1</v>
      </c>
      <c r="P161">
        <v>1</v>
      </c>
      <c r="Q161">
        <v>1</v>
      </c>
      <c r="R161">
        <v>0</v>
      </c>
      <c r="S161">
        <v>1</v>
      </c>
      <c r="T161">
        <v>1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1</v>
      </c>
      <c r="AA161">
        <v>1</v>
      </c>
      <c r="AB161">
        <v>1</v>
      </c>
      <c r="AC161">
        <v>1</v>
      </c>
      <c r="AD161">
        <v>1</v>
      </c>
      <c r="AE161">
        <v>0</v>
      </c>
      <c r="AF161">
        <v>0</v>
      </c>
      <c r="AH161" t="s">
        <v>333</v>
      </c>
      <c r="AI161" t="s">
        <v>177</v>
      </c>
      <c r="AJ161" t="s">
        <v>201</v>
      </c>
      <c r="AK161" t="s">
        <v>202</v>
      </c>
    </row>
    <row r="162" spans="1:37">
      <c r="A162" t="s">
        <v>1645</v>
      </c>
      <c r="B162" s="55">
        <v>44593</v>
      </c>
      <c r="C162" s="55">
        <v>44599</v>
      </c>
      <c r="D162" t="s">
        <v>334</v>
      </c>
      <c r="E162">
        <v>2115</v>
      </c>
      <c r="F162">
        <v>48</v>
      </c>
      <c r="G162">
        <v>48</v>
      </c>
      <c r="H162">
        <v>0</v>
      </c>
      <c r="I162">
        <v>0</v>
      </c>
      <c r="J162">
        <v>15</v>
      </c>
      <c r="K162">
        <v>4</v>
      </c>
      <c r="L162">
        <v>4</v>
      </c>
      <c r="M162">
        <v>4</v>
      </c>
      <c r="N162">
        <v>4</v>
      </c>
      <c r="O162">
        <v>3</v>
      </c>
      <c r="P162">
        <v>4</v>
      </c>
      <c r="Q162">
        <v>1</v>
      </c>
      <c r="R162">
        <v>4</v>
      </c>
      <c r="S162">
        <v>4</v>
      </c>
      <c r="T162">
        <v>3</v>
      </c>
      <c r="U162">
        <v>3</v>
      </c>
      <c r="V162">
        <v>3</v>
      </c>
      <c r="W162">
        <v>0</v>
      </c>
      <c r="X162">
        <v>0</v>
      </c>
      <c r="Y162">
        <v>0</v>
      </c>
      <c r="Z162">
        <v>3</v>
      </c>
      <c r="AA162">
        <v>3</v>
      </c>
      <c r="AB162">
        <v>2</v>
      </c>
      <c r="AC162">
        <v>2</v>
      </c>
      <c r="AD162">
        <v>3</v>
      </c>
      <c r="AE162">
        <v>0</v>
      </c>
      <c r="AF162">
        <v>0</v>
      </c>
      <c r="AH162" t="s">
        <v>335</v>
      </c>
      <c r="AI162" t="s">
        <v>177</v>
      </c>
      <c r="AJ162" t="s">
        <v>201</v>
      </c>
      <c r="AK162" t="s">
        <v>202</v>
      </c>
    </row>
    <row r="163" spans="1:37">
      <c r="A163" t="s">
        <v>1645</v>
      </c>
      <c r="B163" s="55">
        <v>44593</v>
      </c>
      <c r="C163" s="55">
        <v>44599</v>
      </c>
      <c r="D163" t="s">
        <v>374</v>
      </c>
      <c r="E163">
        <v>4089</v>
      </c>
      <c r="F163">
        <v>66</v>
      </c>
      <c r="G163">
        <v>66</v>
      </c>
      <c r="H163">
        <v>0</v>
      </c>
      <c r="I163">
        <v>0</v>
      </c>
      <c r="J163">
        <v>10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1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H163" t="s">
        <v>375</v>
      </c>
      <c r="AI163" t="s">
        <v>177</v>
      </c>
      <c r="AJ163" t="s">
        <v>207</v>
      </c>
      <c r="AK163" t="s">
        <v>208</v>
      </c>
    </row>
    <row r="164" spans="1:37">
      <c r="A164" t="s">
        <v>1645</v>
      </c>
      <c r="B164" s="55">
        <v>44593</v>
      </c>
      <c r="C164" s="55">
        <v>44599</v>
      </c>
      <c r="D164" t="s">
        <v>386</v>
      </c>
      <c r="E164">
        <v>5603</v>
      </c>
      <c r="F164">
        <v>134</v>
      </c>
      <c r="G164">
        <v>132</v>
      </c>
      <c r="H164">
        <v>2</v>
      </c>
      <c r="I164">
        <v>1</v>
      </c>
      <c r="J164">
        <v>17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1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H164" t="s">
        <v>387</v>
      </c>
      <c r="AI164" t="s">
        <v>177</v>
      </c>
      <c r="AJ164" t="s">
        <v>210</v>
      </c>
      <c r="AK164" t="s">
        <v>211</v>
      </c>
    </row>
    <row r="165" spans="1:37">
      <c r="A165" t="s">
        <v>1645</v>
      </c>
      <c r="B165" s="55">
        <v>44593</v>
      </c>
      <c r="C165" s="55">
        <v>44599</v>
      </c>
      <c r="D165" t="s">
        <v>396</v>
      </c>
      <c r="E165">
        <v>7105</v>
      </c>
      <c r="F165">
        <v>113</v>
      </c>
      <c r="G165">
        <v>113</v>
      </c>
      <c r="H165">
        <v>0</v>
      </c>
      <c r="I165">
        <v>0</v>
      </c>
      <c r="J165">
        <v>26</v>
      </c>
      <c r="K165">
        <v>3</v>
      </c>
      <c r="L165">
        <v>3</v>
      </c>
      <c r="M165">
        <v>2</v>
      </c>
      <c r="N165">
        <v>2</v>
      </c>
      <c r="O165">
        <v>3</v>
      </c>
      <c r="P165">
        <v>2</v>
      </c>
      <c r="Q165">
        <v>0</v>
      </c>
      <c r="R165">
        <v>3</v>
      </c>
      <c r="S165">
        <v>3</v>
      </c>
      <c r="T165">
        <v>1</v>
      </c>
      <c r="U165">
        <v>0</v>
      </c>
      <c r="V165">
        <v>0</v>
      </c>
      <c r="W165">
        <v>0</v>
      </c>
      <c r="X165">
        <v>2</v>
      </c>
      <c r="Y165">
        <v>0</v>
      </c>
      <c r="Z165">
        <v>2</v>
      </c>
      <c r="AA165">
        <v>3</v>
      </c>
      <c r="AB165">
        <v>2</v>
      </c>
      <c r="AC165">
        <v>3</v>
      </c>
      <c r="AD165">
        <v>3</v>
      </c>
      <c r="AE165">
        <v>0</v>
      </c>
      <c r="AF165">
        <v>0</v>
      </c>
      <c r="AH165" t="s">
        <v>397</v>
      </c>
      <c r="AI165" t="s">
        <v>177</v>
      </c>
      <c r="AJ165" t="s">
        <v>213</v>
      </c>
      <c r="AK165" t="s">
        <v>214</v>
      </c>
    </row>
    <row r="166" spans="1:37">
      <c r="A166" t="s">
        <v>1645</v>
      </c>
      <c r="B166" s="55">
        <v>44593</v>
      </c>
      <c r="C166" s="55">
        <v>44599</v>
      </c>
      <c r="D166" t="s">
        <v>380</v>
      </c>
      <c r="E166">
        <v>2840</v>
      </c>
      <c r="F166">
        <v>167</v>
      </c>
      <c r="G166">
        <v>166</v>
      </c>
      <c r="H166">
        <v>1</v>
      </c>
      <c r="I166">
        <v>0</v>
      </c>
      <c r="J166">
        <v>13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2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H166" t="s">
        <v>381</v>
      </c>
      <c r="AI166" t="s">
        <v>177</v>
      </c>
      <c r="AJ166" t="s">
        <v>207</v>
      </c>
      <c r="AK166" t="s">
        <v>208</v>
      </c>
    </row>
    <row r="167" spans="1:37">
      <c r="A167" t="s">
        <v>1645</v>
      </c>
      <c r="B167" s="55">
        <v>44593</v>
      </c>
      <c r="C167" s="55">
        <v>44599</v>
      </c>
      <c r="D167" t="s">
        <v>364</v>
      </c>
      <c r="E167">
        <v>3987</v>
      </c>
      <c r="F167">
        <v>37</v>
      </c>
      <c r="G167">
        <v>36</v>
      </c>
      <c r="H167">
        <v>1</v>
      </c>
      <c r="I167">
        <v>1</v>
      </c>
      <c r="J167">
        <v>32</v>
      </c>
      <c r="K167">
        <v>3</v>
      </c>
      <c r="L167">
        <v>2</v>
      </c>
      <c r="M167">
        <v>3</v>
      </c>
      <c r="N167">
        <v>3</v>
      </c>
      <c r="O167">
        <v>3</v>
      </c>
      <c r="P167">
        <v>3</v>
      </c>
      <c r="Q167">
        <v>2</v>
      </c>
      <c r="R167">
        <v>2</v>
      </c>
      <c r="S167">
        <v>3</v>
      </c>
      <c r="T167">
        <v>4</v>
      </c>
      <c r="U167">
        <v>2</v>
      </c>
      <c r="V167">
        <v>2</v>
      </c>
      <c r="W167">
        <v>0</v>
      </c>
      <c r="X167">
        <v>0</v>
      </c>
      <c r="Y167">
        <v>0</v>
      </c>
      <c r="Z167">
        <v>2</v>
      </c>
      <c r="AA167">
        <v>2</v>
      </c>
      <c r="AB167">
        <v>1</v>
      </c>
      <c r="AC167">
        <v>2</v>
      </c>
      <c r="AD167">
        <v>2</v>
      </c>
      <c r="AE167">
        <v>1</v>
      </c>
      <c r="AF167">
        <v>1</v>
      </c>
      <c r="AH167" t="s">
        <v>365</v>
      </c>
      <c r="AI167" t="s">
        <v>177</v>
      </c>
      <c r="AJ167" t="s">
        <v>207</v>
      </c>
      <c r="AK167" t="s">
        <v>208</v>
      </c>
    </row>
    <row r="168" spans="1:37">
      <c r="A168" t="s">
        <v>1645</v>
      </c>
      <c r="B168" s="55">
        <v>44593</v>
      </c>
      <c r="C168" s="55">
        <v>44599</v>
      </c>
      <c r="D168" t="s">
        <v>356</v>
      </c>
      <c r="E168">
        <v>1822</v>
      </c>
      <c r="F168">
        <v>44</v>
      </c>
      <c r="G168">
        <v>44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H168" t="s">
        <v>357</v>
      </c>
      <c r="AI168" t="s">
        <v>177</v>
      </c>
      <c r="AJ168" t="s">
        <v>204</v>
      </c>
      <c r="AK168" t="s">
        <v>205</v>
      </c>
    </row>
    <row r="169" spans="1:37">
      <c r="A169" t="s">
        <v>1645</v>
      </c>
      <c r="B169" s="55">
        <v>44593</v>
      </c>
      <c r="C169" s="55">
        <v>44599</v>
      </c>
      <c r="D169" t="s">
        <v>85</v>
      </c>
      <c r="E169">
        <v>828</v>
      </c>
      <c r="F169">
        <v>14</v>
      </c>
      <c r="G169">
        <v>13</v>
      </c>
      <c r="H169">
        <v>1</v>
      </c>
      <c r="I169">
        <v>1</v>
      </c>
      <c r="J169">
        <v>4</v>
      </c>
      <c r="K169">
        <v>2</v>
      </c>
      <c r="L169">
        <v>2</v>
      </c>
      <c r="M169">
        <v>2</v>
      </c>
      <c r="N169">
        <v>2</v>
      </c>
      <c r="O169">
        <v>2</v>
      </c>
      <c r="P169">
        <v>2</v>
      </c>
      <c r="Q169">
        <v>2</v>
      </c>
      <c r="R169">
        <v>2</v>
      </c>
      <c r="S169">
        <v>2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2</v>
      </c>
      <c r="AA169">
        <v>2</v>
      </c>
      <c r="AB169">
        <v>1</v>
      </c>
      <c r="AC169">
        <v>2</v>
      </c>
      <c r="AD169">
        <v>2</v>
      </c>
      <c r="AE169">
        <v>0</v>
      </c>
      <c r="AF169">
        <v>0</v>
      </c>
      <c r="AH169" t="s">
        <v>228</v>
      </c>
      <c r="AI169" t="s">
        <v>168</v>
      </c>
      <c r="AJ169" t="s">
        <v>73</v>
      </c>
      <c r="AK169" t="s">
        <v>182</v>
      </c>
    </row>
    <row r="170" spans="1:37">
      <c r="A170" t="s">
        <v>1645</v>
      </c>
      <c r="B170" s="55">
        <v>44593</v>
      </c>
      <c r="C170" s="55">
        <v>44599</v>
      </c>
      <c r="D170" t="s">
        <v>360</v>
      </c>
      <c r="E170">
        <v>3244</v>
      </c>
      <c r="F170">
        <v>57</v>
      </c>
      <c r="G170">
        <v>54</v>
      </c>
      <c r="H170">
        <v>3</v>
      </c>
      <c r="I170">
        <v>2</v>
      </c>
      <c r="J170">
        <v>9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1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H170" t="s">
        <v>361</v>
      </c>
      <c r="AI170" t="s">
        <v>177</v>
      </c>
      <c r="AJ170" t="s">
        <v>204</v>
      </c>
      <c r="AK170" t="s">
        <v>205</v>
      </c>
    </row>
    <row r="171" spans="1:37">
      <c r="A171" t="s">
        <v>1645</v>
      </c>
      <c r="B171" s="55">
        <v>44593</v>
      </c>
      <c r="C171" s="55">
        <v>44599</v>
      </c>
      <c r="D171" t="s">
        <v>366</v>
      </c>
      <c r="E171">
        <v>3604</v>
      </c>
      <c r="F171">
        <v>38</v>
      </c>
      <c r="G171">
        <v>37</v>
      </c>
      <c r="H171">
        <v>1</v>
      </c>
      <c r="I171">
        <v>0</v>
      </c>
      <c r="J171">
        <v>17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2</v>
      </c>
      <c r="U171">
        <v>0</v>
      </c>
      <c r="V171">
        <v>0</v>
      </c>
      <c r="W171">
        <v>0</v>
      </c>
      <c r="X171">
        <v>1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H171" t="s">
        <v>367</v>
      </c>
      <c r="AI171" t="s">
        <v>177</v>
      </c>
      <c r="AJ171" t="s">
        <v>207</v>
      </c>
      <c r="AK171" t="s">
        <v>208</v>
      </c>
    </row>
    <row r="172" spans="1:37">
      <c r="A172" t="s">
        <v>1645</v>
      </c>
      <c r="B172" s="55">
        <v>44593</v>
      </c>
      <c r="C172" s="55">
        <v>44599</v>
      </c>
      <c r="D172" t="s">
        <v>238</v>
      </c>
      <c r="E172">
        <v>1677</v>
      </c>
      <c r="F172">
        <v>39</v>
      </c>
      <c r="G172">
        <v>38</v>
      </c>
      <c r="H172">
        <v>1</v>
      </c>
      <c r="I172">
        <v>1</v>
      </c>
      <c r="J172">
        <v>12</v>
      </c>
      <c r="K172">
        <v>3</v>
      </c>
      <c r="L172">
        <v>2</v>
      </c>
      <c r="M172">
        <v>3</v>
      </c>
      <c r="N172">
        <v>1</v>
      </c>
      <c r="O172">
        <v>3</v>
      </c>
      <c r="P172">
        <v>3</v>
      </c>
      <c r="Q172">
        <v>2</v>
      </c>
      <c r="R172">
        <v>3</v>
      </c>
      <c r="S172">
        <v>3</v>
      </c>
      <c r="T172">
        <v>7</v>
      </c>
      <c r="U172">
        <v>3</v>
      </c>
      <c r="V172">
        <v>3</v>
      </c>
      <c r="W172">
        <v>0</v>
      </c>
      <c r="X172">
        <v>0</v>
      </c>
      <c r="Y172">
        <v>0</v>
      </c>
      <c r="Z172">
        <v>2</v>
      </c>
      <c r="AA172">
        <v>3</v>
      </c>
      <c r="AB172">
        <v>3</v>
      </c>
      <c r="AC172">
        <v>3</v>
      </c>
      <c r="AD172">
        <v>3</v>
      </c>
      <c r="AE172">
        <v>0</v>
      </c>
      <c r="AF172">
        <v>0</v>
      </c>
      <c r="AH172" t="s">
        <v>239</v>
      </c>
      <c r="AI172" t="s">
        <v>173</v>
      </c>
      <c r="AJ172" t="s">
        <v>186</v>
      </c>
      <c r="AK172" t="s">
        <v>187</v>
      </c>
    </row>
    <row r="173" spans="1:37">
      <c r="A173" t="s">
        <v>1645</v>
      </c>
      <c r="B173" s="55">
        <v>44593</v>
      </c>
      <c r="C173" s="55">
        <v>44599</v>
      </c>
      <c r="D173" t="s">
        <v>240</v>
      </c>
      <c r="E173">
        <v>2434</v>
      </c>
      <c r="F173">
        <v>62</v>
      </c>
      <c r="G173">
        <v>62</v>
      </c>
      <c r="H173">
        <v>0</v>
      </c>
      <c r="I173">
        <v>0</v>
      </c>
      <c r="J173">
        <v>5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H173" t="s">
        <v>241</v>
      </c>
      <c r="AI173" t="s">
        <v>173</v>
      </c>
      <c r="AJ173" t="s">
        <v>186</v>
      </c>
      <c r="AK173" t="s">
        <v>187</v>
      </c>
    </row>
    <row r="174" spans="1:37">
      <c r="A174" t="s">
        <v>1645</v>
      </c>
      <c r="B174" s="55">
        <v>44593</v>
      </c>
      <c r="C174" s="55">
        <v>44599</v>
      </c>
      <c r="D174" t="s">
        <v>48</v>
      </c>
      <c r="E174">
        <v>2199</v>
      </c>
      <c r="F174">
        <v>17</v>
      </c>
      <c r="G174">
        <v>17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H174" t="s">
        <v>200</v>
      </c>
      <c r="AI174" t="s">
        <v>168</v>
      </c>
      <c r="AJ174" t="s">
        <v>49</v>
      </c>
      <c r="AK174" t="s">
        <v>176</v>
      </c>
    </row>
    <row r="175" spans="1:37">
      <c r="A175" t="s">
        <v>1645</v>
      </c>
      <c r="B175" s="55">
        <v>44593</v>
      </c>
      <c r="C175" s="55">
        <v>44599</v>
      </c>
      <c r="D175" t="s">
        <v>234</v>
      </c>
      <c r="E175">
        <v>5293</v>
      </c>
      <c r="F175">
        <v>57</v>
      </c>
      <c r="G175">
        <v>57</v>
      </c>
      <c r="H175">
        <v>0</v>
      </c>
      <c r="I175">
        <v>0</v>
      </c>
      <c r="J175">
        <v>20</v>
      </c>
      <c r="K175">
        <v>2</v>
      </c>
      <c r="L175">
        <v>1</v>
      </c>
      <c r="M175">
        <v>1</v>
      </c>
      <c r="N175">
        <v>1</v>
      </c>
      <c r="O175">
        <v>2</v>
      </c>
      <c r="P175">
        <v>1</v>
      </c>
      <c r="Q175">
        <v>1</v>
      </c>
      <c r="R175">
        <v>1</v>
      </c>
      <c r="S175">
        <v>2</v>
      </c>
      <c r="T175">
        <v>3</v>
      </c>
      <c r="U175">
        <v>2</v>
      </c>
      <c r="V175">
        <v>2</v>
      </c>
      <c r="W175">
        <v>0</v>
      </c>
      <c r="X175">
        <v>0</v>
      </c>
      <c r="Y175">
        <v>0</v>
      </c>
      <c r="Z175">
        <v>1</v>
      </c>
      <c r="AA175">
        <v>2</v>
      </c>
      <c r="AB175">
        <v>2</v>
      </c>
      <c r="AC175">
        <v>2</v>
      </c>
      <c r="AD175">
        <v>2</v>
      </c>
      <c r="AE175">
        <v>0</v>
      </c>
      <c r="AF175">
        <v>0</v>
      </c>
      <c r="AH175" t="s">
        <v>235</v>
      </c>
      <c r="AI175" t="s">
        <v>173</v>
      </c>
      <c r="AJ175" t="s">
        <v>186</v>
      </c>
      <c r="AK175" t="s">
        <v>187</v>
      </c>
    </row>
    <row r="176" spans="1:37">
      <c r="A176" t="s">
        <v>1645</v>
      </c>
      <c r="B176" s="55">
        <v>44593</v>
      </c>
      <c r="C176" s="55">
        <v>44599</v>
      </c>
      <c r="D176" t="s">
        <v>75</v>
      </c>
      <c r="E176">
        <v>5904</v>
      </c>
      <c r="F176">
        <v>9</v>
      </c>
      <c r="G176">
        <v>8</v>
      </c>
      <c r="H176">
        <v>1</v>
      </c>
      <c r="I176">
        <v>0</v>
      </c>
      <c r="J176">
        <v>10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H176" t="s">
        <v>222</v>
      </c>
      <c r="AI176" t="s">
        <v>168</v>
      </c>
      <c r="AJ176" t="s">
        <v>73</v>
      </c>
      <c r="AK176" t="s">
        <v>182</v>
      </c>
    </row>
    <row r="177" spans="1:37">
      <c r="A177" t="s">
        <v>1645</v>
      </c>
      <c r="B177" s="55">
        <v>44593</v>
      </c>
      <c r="C177" s="55">
        <v>44599</v>
      </c>
      <c r="D177" t="s">
        <v>51</v>
      </c>
      <c r="E177">
        <v>3420</v>
      </c>
      <c r="F177">
        <v>69</v>
      </c>
      <c r="G177">
        <v>69</v>
      </c>
      <c r="H177">
        <v>0</v>
      </c>
      <c r="I177">
        <v>0</v>
      </c>
      <c r="J177">
        <v>19</v>
      </c>
      <c r="K177">
        <v>1</v>
      </c>
      <c r="L177">
        <v>0</v>
      </c>
      <c r="M177">
        <v>1</v>
      </c>
      <c r="N177">
        <v>0</v>
      </c>
      <c r="O177">
        <v>1</v>
      </c>
      <c r="P177">
        <v>0</v>
      </c>
      <c r="Q177">
        <v>0</v>
      </c>
      <c r="R177">
        <v>1</v>
      </c>
      <c r="S177">
        <v>1</v>
      </c>
      <c r="T177">
        <v>1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1</v>
      </c>
      <c r="AB177">
        <v>1</v>
      </c>
      <c r="AC177">
        <v>1</v>
      </c>
      <c r="AD177">
        <v>1</v>
      </c>
      <c r="AE177">
        <v>0</v>
      </c>
      <c r="AF177">
        <v>0</v>
      </c>
      <c r="AH177" t="s">
        <v>203</v>
      </c>
      <c r="AI177" t="s">
        <v>168</v>
      </c>
      <c r="AJ177" t="s">
        <v>49</v>
      </c>
      <c r="AK177" t="s">
        <v>176</v>
      </c>
    </row>
    <row r="178" spans="1:37">
      <c r="A178" t="s">
        <v>1645</v>
      </c>
      <c r="B178" s="55">
        <v>44593</v>
      </c>
      <c r="C178" s="55">
        <v>44599</v>
      </c>
      <c r="D178" t="s">
        <v>266</v>
      </c>
      <c r="E178">
        <v>3589</v>
      </c>
      <c r="F178">
        <v>136</v>
      </c>
      <c r="G178">
        <v>135</v>
      </c>
      <c r="H178">
        <v>1</v>
      </c>
      <c r="I178">
        <v>1</v>
      </c>
      <c r="J178">
        <v>15</v>
      </c>
      <c r="K178">
        <v>1</v>
      </c>
      <c r="L178">
        <v>1</v>
      </c>
      <c r="M178">
        <v>1</v>
      </c>
      <c r="N178">
        <v>0</v>
      </c>
      <c r="O178">
        <v>1</v>
      </c>
      <c r="P178">
        <v>1</v>
      </c>
      <c r="Q178">
        <v>0</v>
      </c>
      <c r="R178">
        <v>1</v>
      </c>
      <c r="S178">
        <v>1</v>
      </c>
      <c r="T178">
        <v>2</v>
      </c>
      <c r="U178">
        <v>0</v>
      </c>
      <c r="V178">
        <v>0</v>
      </c>
      <c r="W178">
        <v>0</v>
      </c>
      <c r="X178">
        <v>2</v>
      </c>
      <c r="Y178">
        <v>0</v>
      </c>
      <c r="Z178">
        <v>1</v>
      </c>
      <c r="AA178">
        <v>1</v>
      </c>
      <c r="AB178">
        <v>1</v>
      </c>
      <c r="AC178">
        <v>1</v>
      </c>
      <c r="AD178">
        <v>1</v>
      </c>
      <c r="AE178">
        <v>0</v>
      </c>
      <c r="AF178">
        <v>0</v>
      </c>
      <c r="AH178" t="s">
        <v>267</v>
      </c>
      <c r="AI178" t="s">
        <v>173</v>
      </c>
      <c r="AJ178" t="s">
        <v>192</v>
      </c>
      <c r="AK178" t="s">
        <v>193</v>
      </c>
    </row>
    <row r="179" spans="1:37">
      <c r="A179" t="s">
        <v>1645</v>
      </c>
      <c r="B179" s="55">
        <v>44593</v>
      </c>
      <c r="C179" s="55">
        <v>44599</v>
      </c>
      <c r="D179" t="s">
        <v>250</v>
      </c>
      <c r="E179">
        <v>5664</v>
      </c>
      <c r="F179">
        <v>162</v>
      </c>
      <c r="G179">
        <v>161</v>
      </c>
      <c r="H179">
        <v>1</v>
      </c>
      <c r="I179">
        <v>0</v>
      </c>
      <c r="J179">
        <v>38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3</v>
      </c>
      <c r="U179">
        <v>2</v>
      </c>
      <c r="V179">
        <v>2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H179" t="s">
        <v>251</v>
      </c>
      <c r="AI179" t="s">
        <v>173</v>
      </c>
      <c r="AJ179" t="s">
        <v>189</v>
      </c>
      <c r="AK179" t="s">
        <v>190</v>
      </c>
    </row>
    <row r="180" spans="1:37">
      <c r="A180" t="s">
        <v>1645</v>
      </c>
      <c r="B180" s="55">
        <v>44593</v>
      </c>
      <c r="C180" s="55">
        <v>44599</v>
      </c>
      <c r="D180" t="s">
        <v>89</v>
      </c>
      <c r="E180">
        <v>3948</v>
      </c>
      <c r="F180">
        <v>104</v>
      </c>
      <c r="G180">
        <v>104</v>
      </c>
      <c r="H180">
        <v>0</v>
      </c>
      <c r="I180">
        <v>0</v>
      </c>
      <c r="J180">
        <v>7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1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H180" t="s">
        <v>230</v>
      </c>
      <c r="AI180" t="s">
        <v>168</v>
      </c>
      <c r="AJ180" t="s">
        <v>73</v>
      </c>
      <c r="AK180" t="s">
        <v>182</v>
      </c>
    </row>
    <row r="181" spans="1:37">
      <c r="A181" t="s">
        <v>1645</v>
      </c>
      <c r="B181" s="55">
        <v>44593</v>
      </c>
      <c r="C181" s="55">
        <v>44599</v>
      </c>
      <c r="D181" t="s">
        <v>290</v>
      </c>
      <c r="E181">
        <v>6457</v>
      </c>
      <c r="F181">
        <v>273</v>
      </c>
      <c r="G181">
        <v>270</v>
      </c>
      <c r="H181">
        <v>3</v>
      </c>
      <c r="I181">
        <v>2</v>
      </c>
      <c r="J181">
        <v>47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6</v>
      </c>
      <c r="U181">
        <v>1</v>
      </c>
      <c r="V181">
        <v>1</v>
      </c>
      <c r="W181">
        <v>0</v>
      </c>
      <c r="X181">
        <v>1</v>
      </c>
      <c r="Y181">
        <v>1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H181" t="s">
        <v>291</v>
      </c>
      <c r="AI181" t="s">
        <v>173</v>
      </c>
      <c r="AJ181" t="s">
        <v>195</v>
      </c>
      <c r="AK181" t="s">
        <v>196</v>
      </c>
    </row>
    <row r="182" spans="1:37">
      <c r="A182" t="s">
        <v>1645</v>
      </c>
      <c r="B182" s="55">
        <v>44593</v>
      </c>
      <c r="C182" s="55">
        <v>44599</v>
      </c>
      <c r="D182" t="s">
        <v>40</v>
      </c>
      <c r="E182">
        <v>1490</v>
      </c>
      <c r="F182">
        <v>44</v>
      </c>
      <c r="G182">
        <v>44</v>
      </c>
      <c r="H182">
        <v>0</v>
      </c>
      <c r="I182">
        <v>0</v>
      </c>
      <c r="J182">
        <v>13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2</v>
      </c>
      <c r="U182">
        <v>1</v>
      </c>
      <c r="V182">
        <v>1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H182" t="s">
        <v>447</v>
      </c>
      <c r="AI182" t="s">
        <v>168</v>
      </c>
      <c r="AJ182" t="s">
        <v>34</v>
      </c>
      <c r="AK182" t="s">
        <v>172</v>
      </c>
    </row>
    <row r="183" spans="1:37">
      <c r="A183" t="s">
        <v>1645</v>
      </c>
      <c r="B183" s="55">
        <v>44593</v>
      </c>
      <c r="C183" s="55">
        <v>44599</v>
      </c>
      <c r="D183" t="s">
        <v>38</v>
      </c>
      <c r="E183">
        <v>3019</v>
      </c>
      <c r="F183">
        <v>39</v>
      </c>
      <c r="G183">
        <v>39</v>
      </c>
      <c r="H183">
        <v>0</v>
      </c>
      <c r="I183">
        <v>0</v>
      </c>
      <c r="J183">
        <v>10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H183" t="s">
        <v>185</v>
      </c>
      <c r="AI183" t="s">
        <v>168</v>
      </c>
      <c r="AJ183" t="s">
        <v>34</v>
      </c>
      <c r="AK183" t="s">
        <v>172</v>
      </c>
    </row>
    <row r="184" spans="1:37">
      <c r="A184" t="s">
        <v>1645</v>
      </c>
      <c r="B184" s="55">
        <v>44593</v>
      </c>
      <c r="C184" s="55">
        <v>44599</v>
      </c>
      <c r="D184" t="s">
        <v>310</v>
      </c>
      <c r="E184">
        <v>1236</v>
      </c>
      <c r="F184">
        <v>8</v>
      </c>
      <c r="G184">
        <v>8</v>
      </c>
      <c r="H184">
        <v>0</v>
      </c>
      <c r="I184">
        <v>0</v>
      </c>
      <c r="J184">
        <v>13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H184" t="s">
        <v>311</v>
      </c>
      <c r="AI184" t="s">
        <v>173</v>
      </c>
      <c r="AJ184" t="s">
        <v>195</v>
      </c>
      <c r="AK184" t="s">
        <v>196</v>
      </c>
    </row>
    <row r="185" spans="1:37">
      <c r="A185" t="s">
        <v>1645</v>
      </c>
      <c r="B185" s="55">
        <v>44593</v>
      </c>
      <c r="C185" s="55">
        <v>44599</v>
      </c>
      <c r="D185" t="s">
        <v>258</v>
      </c>
      <c r="E185">
        <v>3810</v>
      </c>
      <c r="F185">
        <v>9</v>
      </c>
      <c r="G185">
        <v>9</v>
      </c>
      <c r="H185">
        <v>0</v>
      </c>
      <c r="I185">
        <v>0</v>
      </c>
      <c r="J185">
        <v>17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8</v>
      </c>
      <c r="U185">
        <v>0</v>
      </c>
      <c r="V185">
        <v>0</v>
      </c>
      <c r="W185">
        <v>0</v>
      </c>
      <c r="X185">
        <v>2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H185" t="s">
        <v>259</v>
      </c>
      <c r="AI185" t="s">
        <v>173</v>
      </c>
      <c r="AJ185" t="s">
        <v>192</v>
      </c>
      <c r="AK185" t="s">
        <v>193</v>
      </c>
    </row>
    <row r="186" spans="1:37">
      <c r="A186" t="s">
        <v>1645</v>
      </c>
      <c r="B186" s="55">
        <v>44593</v>
      </c>
      <c r="C186" s="55">
        <v>44599</v>
      </c>
      <c r="D186" t="s">
        <v>91</v>
      </c>
      <c r="E186">
        <v>1444</v>
      </c>
      <c r="F186">
        <v>37</v>
      </c>
      <c r="G186">
        <v>36</v>
      </c>
      <c r="H186">
        <v>1</v>
      </c>
      <c r="I186">
        <v>0</v>
      </c>
      <c r="J186">
        <v>5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H186" t="s">
        <v>231</v>
      </c>
      <c r="AI186" t="s">
        <v>168</v>
      </c>
      <c r="AJ186" t="s">
        <v>92</v>
      </c>
      <c r="AK186" t="s">
        <v>184</v>
      </c>
    </row>
    <row r="187" spans="1:37">
      <c r="A187" t="s">
        <v>1645</v>
      </c>
      <c r="B187" s="55">
        <v>44593</v>
      </c>
      <c r="C187" s="55">
        <v>44599</v>
      </c>
      <c r="D187" t="s">
        <v>254</v>
      </c>
      <c r="E187">
        <v>8945</v>
      </c>
      <c r="F187">
        <v>274</v>
      </c>
      <c r="G187">
        <v>274</v>
      </c>
      <c r="H187">
        <v>0</v>
      </c>
      <c r="I187">
        <v>0</v>
      </c>
      <c r="J187">
        <v>45</v>
      </c>
      <c r="K187">
        <v>4</v>
      </c>
      <c r="L187">
        <v>3</v>
      </c>
      <c r="M187">
        <v>3</v>
      </c>
      <c r="N187">
        <v>1</v>
      </c>
      <c r="O187">
        <v>4</v>
      </c>
      <c r="P187">
        <v>1</v>
      </c>
      <c r="Q187">
        <v>3</v>
      </c>
      <c r="R187">
        <v>2</v>
      </c>
      <c r="S187">
        <v>4</v>
      </c>
      <c r="T187">
        <v>7</v>
      </c>
      <c r="U187">
        <v>2</v>
      </c>
      <c r="V187">
        <v>2</v>
      </c>
      <c r="W187">
        <v>0</v>
      </c>
      <c r="X187">
        <v>2</v>
      </c>
      <c r="Y187">
        <v>0</v>
      </c>
      <c r="Z187">
        <v>3</v>
      </c>
      <c r="AA187">
        <v>3</v>
      </c>
      <c r="AB187">
        <v>2</v>
      </c>
      <c r="AC187">
        <v>2</v>
      </c>
      <c r="AD187">
        <v>2</v>
      </c>
      <c r="AE187">
        <v>1</v>
      </c>
      <c r="AF187">
        <v>1</v>
      </c>
      <c r="AH187" t="s">
        <v>255</v>
      </c>
      <c r="AI187" t="s">
        <v>173</v>
      </c>
      <c r="AJ187" t="s">
        <v>189</v>
      </c>
      <c r="AK187" t="s">
        <v>190</v>
      </c>
    </row>
    <row r="188" spans="1:37">
      <c r="A188" t="s">
        <v>1645</v>
      </c>
      <c r="B188" s="55">
        <v>44593</v>
      </c>
      <c r="C188" s="55">
        <v>44599</v>
      </c>
      <c r="D188" t="s">
        <v>274</v>
      </c>
      <c r="E188">
        <v>1811</v>
      </c>
      <c r="F188">
        <v>1</v>
      </c>
      <c r="G188">
        <v>1</v>
      </c>
      <c r="H188">
        <v>0</v>
      </c>
      <c r="I188">
        <v>0</v>
      </c>
      <c r="J188">
        <v>9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H188" t="s">
        <v>275</v>
      </c>
      <c r="AI188" t="s">
        <v>173</v>
      </c>
      <c r="AJ188" t="s">
        <v>192</v>
      </c>
      <c r="AK188" t="s">
        <v>193</v>
      </c>
    </row>
    <row r="189" spans="1:37">
      <c r="A189" t="s">
        <v>1645</v>
      </c>
      <c r="B189" s="55">
        <v>44593</v>
      </c>
      <c r="C189" s="55">
        <v>44599</v>
      </c>
      <c r="D189" t="s">
        <v>292</v>
      </c>
      <c r="E189">
        <v>2579</v>
      </c>
      <c r="F189">
        <v>97</v>
      </c>
      <c r="G189">
        <v>94</v>
      </c>
      <c r="H189">
        <v>3</v>
      </c>
      <c r="I189">
        <v>1</v>
      </c>
      <c r="J189">
        <v>29</v>
      </c>
      <c r="K189">
        <v>4</v>
      </c>
      <c r="L189">
        <v>1</v>
      </c>
      <c r="M189">
        <v>2</v>
      </c>
      <c r="N189">
        <v>2</v>
      </c>
      <c r="O189">
        <v>4</v>
      </c>
      <c r="P189">
        <v>2</v>
      </c>
      <c r="Q189">
        <v>1</v>
      </c>
      <c r="R189">
        <v>3</v>
      </c>
      <c r="S189">
        <v>4</v>
      </c>
      <c r="T189">
        <v>4</v>
      </c>
      <c r="U189">
        <v>2</v>
      </c>
      <c r="V189">
        <v>2</v>
      </c>
      <c r="W189">
        <v>0</v>
      </c>
      <c r="X189">
        <v>2</v>
      </c>
      <c r="Y189">
        <v>0</v>
      </c>
      <c r="Z189">
        <v>0</v>
      </c>
      <c r="AA189">
        <v>4</v>
      </c>
      <c r="AB189">
        <v>4</v>
      </c>
      <c r="AC189">
        <v>4</v>
      </c>
      <c r="AD189">
        <v>4</v>
      </c>
      <c r="AE189">
        <v>0</v>
      </c>
      <c r="AF189">
        <v>1</v>
      </c>
      <c r="AH189" t="s">
        <v>833</v>
      </c>
      <c r="AI189" t="s">
        <v>173</v>
      </c>
      <c r="AJ189" t="s">
        <v>195</v>
      </c>
      <c r="AK189" t="s">
        <v>196</v>
      </c>
    </row>
    <row r="190" spans="1:37">
      <c r="A190" t="s">
        <v>1645</v>
      </c>
      <c r="B190" s="55">
        <v>44593</v>
      </c>
      <c r="C190" s="55">
        <v>44599</v>
      </c>
      <c r="D190" t="s">
        <v>252</v>
      </c>
      <c r="E190">
        <v>5095</v>
      </c>
      <c r="F190">
        <v>39</v>
      </c>
      <c r="G190">
        <v>39</v>
      </c>
      <c r="H190">
        <v>0</v>
      </c>
      <c r="I190">
        <v>0</v>
      </c>
      <c r="J190">
        <v>32</v>
      </c>
      <c r="K190">
        <v>8</v>
      </c>
      <c r="L190">
        <v>7</v>
      </c>
      <c r="M190">
        <v>5</v>
      </c>
      <c r="N190">
        <v>4</v>
      </c>
      <c r="O190">
        <v>5</v>
      </c>
      <c r="P190">
        <v>4</v>
      </c>
      <c r="Q190">
        <v>5</v>
      </c>
      <c r="R190">
        <v>8</v>
      </c>
      <c r="S190">
        <v>8</v>
      </c>
      <c r="T190">
        <v>12</v>
      </c>
      <c r="U190">
        <v>5</v>
      </c>
      <c r="V190">
        <v>4</v>
      </c>
      <c r="W190">
        <v>0</v>
      </c>
      <c r="X190">
        <v>0</v>
      </c>
      <c r="Y190">
        <v>0</v>
      </c>
      <c r="Z190">
        <v>5</v>
      </c>
      <c r="AA190">
        <v>7</v>
      </c>
      <c r="AB190">
        <v>6</v>
      </c>
      <c r="AC190">
        <v>6</v>
      </c>
      <c r="AD190">
        <v>6</v>
      </c>
      <c r="AE190">
        <v>0</v>
      </c>
      <c r="AF190">
        <v>0</v>
      </c>
      <c r="AH190" t="s">
        <v>253</v>
      </c>
      <c r="AI190" t="s">
        <v>173</v>
      </c>
      <c r="AJ190" t="s">
        <v>189</v>
      </c>
      <c r="AK190" t="s">
        <v>190</v>
      </c>
    </row>
    <row r="191" spans="1:37">
      <c r="A191" t="s">
        <v>1645</v>
      </c>
      <c r="B191" s="55">
        <v>44593</v>
      </c>
      <c r="C191" s="55">
        <v>44599</v>
      </c>
      <c r="D191" t="s">
        <v>278</v>
      </c>
      <c r="E191">
        <v>5822</v>
      </c>
      <c r="F191">
        <v>123</v>
      </c>
      <c r="G191">
        <v>123</v>
      </c>
      <c r="H191">
        <v>0</v>
      </c>
      <c r="I191">
        <v>0</v>
      </c>
      <c r="J191">
        <v>47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6</v>
      </c>
      <c r="U191">
        <v>0</v>
      </c>
      <c r="V191">
        <v>0</v>
      </c>
      <c r="W191">
        <v>0</v>
      </c>
      <c r="X191">
        <v>3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H191" t="s">
        <v>279</v>
      </c>
      <c r="AI191" t="s">
        <v>173</v>
      </c>
      <c r="AJ191" t="s">
        <v>192</v>
      </c>
      <c r="AK191" t="s">
        <v>193</v>
      </c>
    </row>
    <row r="192" spans="1:37">
      <c r="A192" t="s">
        <v>1645</v>
      </c>
      <c r="B192" s="55">
        <v>44593</v>
      </c>
      <c r="C192" s="55">
        <v>44599</v>
      </c>
      <c r="D192" t="s">
        <v>64</v>
      </c>
      <c r="E192">
        <v>2013</v>
      </c>
      <c r="F192">
        <v>29</v>
      </c>
      <c r="G192">
        <v>29</v>
      </c>
      <c r="H192">
        <v>0</v>
      </c>
      <c r="I192">
        <v>0</v>
      </c>
      <c r="J192">
        <v>10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1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H192" t="s">
        <v>217</v>
      </c>
      <c r="AI192" t="s">
        <v>168</v>
      </c>
      <c r="AJ192" t="s">
        <v>58</v>
      </c>
      <c r="AK192" t="s">
        <v>180</v>
      </c>
    </row>
    <row r="193" spans="1:37">
      <c r="A193" t="s">
        <v>1645</v>
      </c>
      <c r="B193" s="55">
        <v>44593</v>
      </c>
      <c r="C193" s="55">
        <v>44599</v>
      </c>
      <c r="D193" t="s">
        <v>77</v>
      </c>
      <c r="E193">
        <v>2053</v>
      </c>
      <c r="F193">
        <v>11</v>
      </c>
      <c r="G193">
        <v>11</v>
      </c>
      <c r="H193">
        <v>0</v>
      </c>
      <c r="I193">
        <v>0</v>
      </c>
      <c r="J193">
        <v>1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1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H193" t="s">
        <v>223</v>
      </c>
      <c r="AI193" t="s">
        <v>168</v>
      </c>
      <c r="AJ193" t="s">
        <v>73</v>
      </c>
      <c r="AK193" t="s">
        <v>182</v>
      </c>
    </row>
    <row r="194" spans="1:37">
      <c r="A194" t="s">
        <v>1645</v>
      </c>
      <c r="B194" s="55">
        <v>44593</v>
      </c>
      <c r="C194" s="55">
        <v>44599</v>
      </c>
      <c r="D194" t="s">
        <v>244</v>
      </c>
      <c r="E194">
        <v>1746</v>
      </c>
      <c r="F194">
        <v>48</v>
      </c>
      <c r="G194">
        <v>48</v>
      </c>
      <c r="H194">
        <v>0</v>
      </c>
      <c r="I194">
        <v>0</v>
      </c>
      <c r="J194">
        <v>11</v>
      </c>
      <c r="K194">
        <v>6</v>
      </c>
      <c r="L194">
        <v>4</v>
      </c>
      <c r="M194">
        <v>3</v>
      </c>
      <c r="N194">
        <v>4</v>
      </c>
      <c r="O194">
        <v>5</v>
      </c>
      <c r="P194">
        <v>5</v>
      </c>
      <c r="Q194">
        <v>4</v>
      </c>
      <c r="R194">
        <v>6</v>
      </c>
      <c r="S194">
        <v>6</v>
      </c>
      <c r="T194">
        <v>0</v>
      </c>
      <c r="U194">
        <v>0</v>
      </c>
      <c r="V194">
        <v>0</v>
      </c>
      <c r="W194">
        <v>0</v>
      </c>
      <c r="X194">
        <v>1</v>
      </c>
      <c r="Y194">
        <v>0</v>
      </c>
      <c r="Z194">
        <v>2</v>
      </c>
      <c r="AA194">
        <v>4</v>
      </c>
      <c r="AB194">
        <v>4</v>
      </c>
      <c r="AC194">
        <v>4</v>
      </c>
      <c r="AD194">
        <v>4</v>
      </c>
      <c r="AE194">
        <v>1</v>
      </c>
      <c r="AF194">
        <v>0</v>
      </c>
      <c r="AH194" t="s">
        <v>245</v>
      </c>
      <c r="AI194" t="s">
        <v>173</v>
      </c>
      <c r="AJ194" t="s">
        <v>186</v>
      </c>
      <c r="AK194" t="s">
        <v>187</v>
      </c>
    </row>
    <row r="195" spans="1:37">
      <c r="A195" t="s">
        <v>1645</v>
      </c>
      <c r="B195" s="55">
        <v>44593</v>
      </c>
      <c r="C195" s="55">
        <v>44599</v>
      </c>
      <c r="D195" t="s">
        <v>72</v>
      </c>
      <c r="E195">
        <v>2508</v>
      </c>
      <c r="F195">
        <v>11</v>
      </c>
      <c r="G195">
        <v>11</v>
      </c>
      <c r="H195">
        <v>0</v>
      </c>
      <c r="I195">
        <v>0</v>
      </c>
      <c r="J195">
        <v>5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H195" t="s">
        <v>215</v>
      </c>
      <c r="AI195" t="s">
        <v>168</v>
      </c>
      <c r="AJ195" t="s">
        <v>73</v>
      </c>
      <c r="AK195" t="s">
        <v>182</v>
      </c>
    </row>
    <row r="196" spans="1:37">
      <c r="A196" t="s">
        <v>1645</v>
      </c>
      <c r="B196" s="55">
        <v>44593</v>
      </c>
      <c r="C196" s="55">
        <v>44599</v>
      </c>
      <c r="D196" t="s">
        <v>296</v>
      </c>
      <c r="E196">
        <v>9239</v>
      </c>
      <c r="F196">
        <v>251</v>
      </c>
      <c r="G196">
        <v>250</v>
      </c>
      <c r="H196">
        <v>1</v>
      </c>
      <c r="I196">
        <v>0</v>
      </c>
      <c r="J196">
        <v>39</v>
      </c>
      <c r="K196">
        <v>2</v>
      </c>
      <c r="L196">
        <v>2</v>
      </c>
      <c r="M196">
        <v>2</v>
      </c>
      <c r="N196">
        <v>2</v>
      </c>
      <c r="O196">
        <v>2</v>
      </c>
      <c r="P196">
        <v>0</v>
      </c>
      <c r="Q196">
        <v>2</v>
      </c>
      <c r="R196">
        <v>1</v>
      </c>
      <c r="S196">
        <v>2</v>
      </c>
      <c r="T196">
        <v>13</v>
      </c>
      <c r="U196">
        <v>1</v>
      </c>
      <c r="V196">
        <v>1</v>
      </c>
      <c r="W196">
        <v>0</v>
      </c>
      <c r="X196">
        <v>0</v>
      </c>
      <c r="Y196">
        <v>0</v>
      </c>
      <c r="Z196">
        <v>2</v>
      </c>
      <c r="AA196">
        <v>2</v>
      </c>
      <c r="AB196">
        <v>1</v>
      </c>
      <c r="AC196">
        <v>1</v>
      </c>
      <c r="AD196">
        <v>2</v>
      </c>
      <c r="AE196">
        <v>0</v>
      </c>
      <c r="AF196">
        <v>0</v>
      </c>
      <c r="AH196" t="s">
        <v>297</v>
      </c>
      <c r="AI196" t="s">
        <v>173</v>
      </c>
      <c r="AJ196" t="s">
        <v>195</v>
      </c>
      <c r="AK196" t="s">
        <v>196</v>
      </c>
    </row>
    <row r="197" spans="1:37">
      <c r="A197" t="s">
        <v>1645</v>
      </c>
      <c r="B197" s="55">
        <v>44593</v>
      </c>
      <c r="C197" s="55">
        <v>44599</v>
      </c>
      <c r="D197" t="s">
        <v>268</v>
      </c>
      <c r="E197">
        <v>3063</v>
      </c>
      <c r="F197">
        <v>38</v>
      </c>
      <c r="G197">
        <v>38</v>
      </c>
      <c r="H197">
        <v>0</v>
      </c>
      <c r="I197">
        <v>0</v>
      </c>
      <c r="J197">
        <v>14</v>
      </c>
      <c r="K197">
        <v>1</v>
      </c>
      <c r="L197">
        <v>0</v>
      </c>
      <c r="M197">
        <v>0</v>
      </c>
      <c r="N197">
        <v>1</v>
      </c>
      <c r="O197">
        <v>0</v>
      </c>
      <c r="P197">
        <v>1</v>
      </c>
      <c r="Q197">
        <v>1</v>
      </c>
      <c r="R197">
        <v>1</v>
      </c>
      <c r="S197">
        <v>1</v>
      </c>
      <c r="T197">
        <v>2</v>
      </c>
      <c r="U197">
        <v>1</v>
      </c>
      <c r="V197">
        <v>1</v>
      </c>
      <c r="W197">
        <v>0</v>
      </c>
      <c r="X197">
        <v>1</v>
      </c>
      <c r="Y197">
        <v>1</v>
      </c>
      <c r="Z197">
        <v>0</v>
      </c>
      <c r="AA197">
        <v>1</v>
      </c>
      <c r="AB197">
        <v>0</v>
      </c>
      <c r="AC197">
        <v>0</v>
      </c>
      <c r="AD197">
        <v>0</v>
      </c>
      <c r="AE197">
        <v>0</v>
      </c>
      <c r="AF197">
        <v>0</v>
      </c>
      <c r="AH197" t="s">
        <v>269</v>
      </c>
      <c r="AI197" t="s">
        <v>173</v>
      </c>
      <c r="AJ197" t="s">
        <v>192</v>
      </c>
      <c r="AK197" t="s">
        <v>193</v>
      </c>
    </row>
    <row r="198" spans="1:37">
      <c r="A198" t="s">
        <v>1645</v>
      </c>
      <c r="B198" s="55">
        <v>44593</v>
      </c>
      <c r="C198" s="55">
        <v>44599</v>
      </c>
      <c r="D198" t="s">
        <v>242</v>
      </c>
      <c r="E198">
        <v>2911</v>
      </c>
      <c r="F198">
        <v>111</v>
      </c>
      <c r="G198">
        <v>110</v>
      </c>
      <c r="H198">
        <v>1</v>
      </c>
      <c r="I198">
        <v>0</v>
      </c>
      <c r="J198">
        <v>10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2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H198" t="s">
        <v>243</v>
      </c>
      <c r="AI198" t="s">
        <v>173</v>
      </c>
      <c r="AJ198" t="s">
        <v>186</v>
      </c>
      <c r="AK198" t="s">
        <v>187</v>
      </c>
    </row>
    <row r="199" spans="1:37">
      <c r="A199" t="s">
        <v>1645</v>
      </c>
      <c r="B199" s="55">
        <v>44593</v>
      </c>
      <c r="C199" s="55">
        <v>44599</v>
      </c>
      <c r="D199" t="s">
        <v>53</v>
      </c>
      <c r="E199">
        <v>1948</v>
      </c>
      <c r="F199">
        <v>40</v>
      </c>
      <c r="G199">
        <v>40</v>
      </c>
      <c r="H199">
        <v>0</v>
      </c>
      <c r="I199">
        <v>0</v>
      </c>
      <c r="J199">
        <v>7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H199" t="s">
        <v>206</v>
      </c>
      <c r="AI199" t="s">
        <v>168</v>
      </c>
      <c r="AJ199" t="s">
        <v>49</v>
      </c>
      <c r="AK199" t="s">
        <v>176</v>
      </c>
    </row>
    <row r="200" spans="1:37">
      <c r="A200" t="s">
        <v>1645</v>
      </c>
      <c r="B200" s="55">
        <v>44593</v>
      </c>
      <c r="C200" s="55">
        <v>44599</v>
      </c>
      <c r="D200" t="s">
        <v>81</v>
      </c>
      <c r="E200">
        <v>5626</v>
      </c>
      <c r="F200">
        <v>32</v>
      </c>
      <c r="G200">
        <v>32</v>
      </c>
      <c r="H200">
        <v>0</v>
      </c>
      <c r="I200">
        <v>0</v>
      </c>
      <c r="J200">
        <v>5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H200" t="s">
        <v>226</v>
      </c>
      <c r="AI200" t="s">
        <v>168</v>
      </c>
      <c r="AJ200" t="s">
        <v>73</v>
      </c>
      <c r="AK200" t="s">
        <v>182</v>
      </c>
    </row>
    <row r="201" spans="1:37">
      <c r="A201" t="s">
        <v>1645</v>
      </c>
      <c r="B201" s="55">
        <v>44593</v>
      </c>
      <c r="C201" s="55">
        <v>44599</v>
      </c>
      <c r="D201" t="s">
        <v>62</v>
      </c>
      <c r="E201">
        <v>1247</v>
      </c>
      <c r="F201">
        <v>53</v>
      </c>
      <c r="G201">
        <v>53</v>
      </c>
      <c r="H201">
        <v>0</v>
      </c>
      <c r="I201">
        <v>0</v>
      </c>
      <c r="J201">
        <v>5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1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H201" t="s">
        <v>216</v>
      </c>
      <c r="AI201" t="s">
        <v>168</v>
      </c>
      <c r="AJ201" t="s">
        <v>58</v>
      </c>
      <c r="AK201" t="s">
        <v>180</v>
      </c>
    </row>
    <row r="202" spans="1:37">
      <c r="A202" t="s">
        <v>1645</v>
      </c>
      <c r="B202" s="55">
        <v>44593</v>
      </c>
      <c r="C202" s="55">
        <v>44599</v>
      </c>
      <c r="D202" t="s">
        <v>236</v>
      </c>
      <c r="E202">
        <v>2859</v>
      </c>
      <c r="F202">
        <v>122</v>
      </c>
      <c r="G202">
        <v>122</v>
      </c>
      <c r="H202">
        <v>0</v>
      </c>
      <c r="I202">
        <v>0</v>
      </c>
      <c r="J202">
        <v>16</v>
      </c>
      <c r="K202">
        <v>2</v>
      </c>
      <c r="L202">
        <v>2</v>
      </c>
      <c r="M202">
        <v>2</v>
      </c>
      <c r="N202">
        <v>1</v>
      </c>
      <c r="O202">
        <v>1</v>
      </c>
      <c r="P202">
        <v>1</v>
      </c>
      <c r="Q202">
        <v>1</v>
      </c>
      <c r="R202">
        <v>1</v>
      </c>
      <c r="S202">
        <v>1</v>
      </c>
      <c r="T202">
        <v>1</v>
      </c>
      <c r="U202">
        <v>1</v>
      </c>
      <c r="V202">
        <v>1</v>
      </c>
      <c r="W202">
        <v>0</v>
      </c>
      <c r="X202">
        <v>0</v>
      </c>
      <c r="Y202">
        <v>0</v>
      </c>
      <c r="Z202">
        <v>1</v>
      </c>
      <c r="AA202">
        <v>1</v>
      </c>
      <c r="AB202">
        <v>1</v>
      </c>
      <c r="AC202">
        <v>1</v>
      </c>
      <c r="AD202">
        <v>1</v>
      </c>
      <c r="AE202">
        <v>0</v>
      </c>
      <c r="AF202">
        <v>1</v>
      </c>
      <c r="AH202" t="s">
        <v>237</v>
      </c>
      <c r="AI202" t="s">
        <v>173</v>
      </c>
      <c r="AJ202" t="s">
        <v>186</v>
      </c>
      <c r="AK202" t="s">
        <v>187</v>
      </c>
    </row>
    <row r="203" spans="1:37">
      <c r="A203" t="s">
        <v>1645</v>
      </c>
      <c r="B203" s="55">
        <v>44593</v>
      </c>
      <c r="C203" s="55">
        <v>44599</v>
      </c>
      <c r="D203" t="s">
        <v>60</v>
      </c>
      <c r="E203">
        <v>5471</v>
      </c>
      <c r="F203">
        <v>91</v>
      </c>
      <c r="G203">
        <v>89</v>
      </c>
      <c r="H203">
        <v>2</v>
      </c>
      <c r="I203">
        <v>0</v>
      </c>
      <c r="J203">
        <v>8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H203" t="s">
        <v>212</v>
      </c>
      <c r="AI203" t="s">
        <v>168</v>
      </c>
      <c r="AJ203" t="s">
        <v>58</v>
      </c>
      <c r="AK203" t="s">
        <v>180</v>
      </c>
    </row>
    <row r="204" spans="1:37">
      <c r="A204" t="s">
        <v>1645</v>
      </c>
      <c r="B204" s="55">
        <v>44593</v>
      </c>
      <c r="C204" s="55">
        <v>44599</v>
      </c>
      <c r="D204" t="s">
        <v>79</v>
      </c>
      <c r="E204">
        <v>2819</v>
      </c>
      <c r="F204">
        <v>38</v>
      </c>
      <c r="G204">
        <v>36</v>
      </c>
      <c r="H204">
        <v>2</v>
      </c>
      <c r="I204">
        <v>1</v>
      </c>
      <c r="J204">
        <v>30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H204" t="s">
        <v>224</v>
      </c>
      <c r="AI204" t="s">
        <v>168</v>
      </c>
      <c r="AJ204" t="s">
        <v>73</v>
      </c>
      <c r="AK204" t="s">
        <v>182</v>
      </c>
    </row>
    <row r="205" spans="1:37">
      <c r="A205" t="s">
        <v>1645</v>
      </c>
      <c r="B205" s="55">
        <v>44593</v>
      </c>
      <c r="C205" s="55">
        <v>44599</v>
      </c>
      <c r="D205" t="s">
        <v>286</v>
      </c>
      <c r="E205">
        <v>1531</v>
      </c>
      <c r="F205">
        <v>98</v>
      </c>
      <c r="G205">
        <v>98</v>
      </c>
      <c r="H205">
        <v>0</v>
      </c>
      <c r="I205">
        <v>0</v>
      </c>
      <c r="J205">
        <v>22</v>
      </c>
      <c r="K205">
        <v>3</v>
      </c>
      <c r="L205">
        <v>2</v>
      </c>
      <c r="M205">
        <v>1</v>
      </c>
      <c r="N205">
        <v>1</v>
      </c>
      <c r="O205">
        <v>3</v>
      </c>
      <c r="P205">
        <v>2</v>
      </c>
      <c r="Q205">
        <v>3</v>
      </c>
      <c r="R205">
        <v>3</v>
      </c>
      <c r="S205">
        <v>3</v>
      </c>
      <c r="T205">
        <v>2</v>
      </c>
      <c r="U205">
        <v>2</v>
      </c>
      <c r="V205">
        <v>2</v>
      </c>
      <c r="W205">
        <v>0</v>
      </c>
      <c r="X205">
        <v>2</v>
      </c>
      <c r="Y205">
        <v>0</v>
      </c>
      <c r="Z205">
        <v>1</v>
      </c>
      <c r="AA205">
        <v>3</v>
      </c>
      <c r="AB205">
        <v>3</v>
      </c>
      <c r="AC205">
        <v>3</v>
      </c>
      <c r="AD205">
        <v>3</v>
      </c>
      <c r="AE205">
        <v>0</v>
      </c>
      <c r="AF205">
        <v>0</v>
      </c>
      <c r="AH205" t="s">
        <v>287</v>
      </c>
      <c r="AI205" t="s">
        <v>173</v>
      </c>
      <c r="AJ205" t="s">
        <v>195</v>
      </c>
      <c r="AK205" t="s">
        <v>196</v>
      </c>
    </row>
    <row r="206" spans="1:37">
      <c r="A206" t="s">
        <v>1645</v>
      </c>
      <c r="B206" s="55">
        <v>44593</v>
      </c>
      <c r="C206" s="55">
        <v>44599</v>
      </c>
      <c r="D206" t="s">
        <v>33</v>
      </c>
      <c r="E206">
        <v>1646</v>
      </c>
      <c r="F206">
        <v>89</v>
      </c>
      <c r="G206">
        <v>88</v>
      </c>
      <c r="H206">
        <v>1</v>
      </c>
      <c r="I206">
        <v>0</v>
      </c>
      <c r="J206">
        <v>1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H206" t="s">
        <v>181</v>
      </c>
      <c r="AI206" t="s">
        <v>168</v>
      </c>
      <c r="AJ206" t="s">
        <v>34</v>
      </c>
      <c r="AK206" t="s">
        <v>172</v>
      </c>
    </row>
    <row r="207" spans="1:37">
      <c r="A207" t="s">
        <v>1645</v>
      </c>
      <c r="B207" s="55">
        <v>44593</v>
      </c>
      <c r="C207" s="55">
        <v>44599</v>
      </c>
      <c r="D207" t="s">
        <v>300</v>
      </c>
      <c r="E207">
        <v>2105</v>
      </c>
      <c r="F207">
        <v>59</v>
      </c>
      <c r="G207">
        <v>59</v>
      </c>
      <c r="H207">
        <v>0</v>
      </c>
      <c r="I207">
        <v>0</v>
      </c>
      <c r="J207">
        <v>9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H207" t="s">
        <v>301</v>
      </c>
      <c r="AI207" t="s">
        <v>173</v>
      </c>
      <c r="AJ207" t="s">
        <v>195</v>
      </c>
      <c r="AK207" t="s">
        <v>196</v>
      </c>
    </row>
    <row r="208" spans="1:37">
      <c r="A208" t="s">
        <v>1645</v>
      </c>
      <c r="B208" s="55">
        <v>44593</v>
      </c>
      <c r="C208" s="55">
        <v>44599</v>
      </c>
      <c r="D208" t="s">
        <v>308</v>
      </c>
      <c r="E208">
        <v>4941</v>
      </c>
      <c r="F208">
        <v>130</v>
      </c>
      <c r="G208">
        <v>130</v>
      </c>
      <c r="H208">
        <v>0</v>
      </c>
      <c r="I208">
        <v>0</v>
      </c>
      <c r="J208">
        <v>28</v>
      </c>
      <c r="K208">
        <v>1</v>
      </c>
      <c r="L208">
        <v>1</v>
      </c>
      <c r="M208">
        <v>1</v>
      </c>
      <c r="N208">
        <v>1</v>
      </c>
      <c r="O208">
        <v>1</v>
      </c>
      <c r="P208">
        <v>1</v>
      </c>
      <c r="Q208">
        <v>1</v>
      </c>
      <c r="R208">
        <v>1</v>
      </c>
      <c r="S208">
        <v>1</v>
      </c>
      <c r="T208">
        <v>2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1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H208" t="s">
        <v>309</v>
      </c>
      <c r="AI208" t="s">
        <v>173</v>
      </c>
      <c r="AJ208" t="s">
        <v>195</v>
      </c>
      <c r="AK208" t="s">
        <v>196</v>
      </c>
    </row>
    <row r="209" spans="1:37">
      <c r="A209" t="s">
        <v>1645</v>
      </c>
      <c r="B209" s="55">
        <v>44593</v>
      </c>
      <c r="C209" s="55">
        <v>44599</v>
      </c>
      <c r="D209" t="s">
        <v>26</v>
      </c>
      <c r="E209">
        <v>2142</v>
      </c>
      <c r="F209">
        <v>91</v>
      </c>
      <c r="G209">
        <v>90</v>
      </c>
      <c r="H209">
        <v>1</v>
      </c>
      <c r="I209">
        <v>1</v>
      </c>
      <c r="J209">
        <v>11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2</v>
      </c>
      <c r="U209">
        <v>1</v>
      </c>
      <c r="V209">
        <v>1</v>
      </c>
      <c r="W209">
        <v>0</v>
      </c>
      <c r="X209">
        <v>2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H209" t="s">
        <v>170</v>
      </c>
      <c r="AI209" t="s">
        <v>168</v>
      </c>
      <c r="AJ209" t="s">
        <v>27</v>
      </c>
      <c r="AK209" t="s">
        <v>169</v>
      </c>
    </row>
    <row r="210" spans="1:37">
      <c r="A210" t="s">
        <v>1645</v>
      </c>
      <c r="B210" s="55">
        <v>44593</v>
      </c>
      <c r="C210" s="55">
        <v>44599</v>
      </c>
      <c r="D210" t="s">
        <v>288</v>
      </c>
      <c r="E210">
        <v>4241</v>
      </c>
      <c r="F210">
        <v>96</v>
      </c>
      <c r="G210">
        <v>96</v>
      </c>
      <c r="H210">
        <v>0</v>
      </c>
      <c r="I210">
        <v>0</v>
      </c>
      <c r="J210">
        <v>23</v>
      </c>
      <c r="K210">
        <v>1</v>
      </c>
      <c r="L210">
        <v>1</v>
      </c>
      <c r="M210">
        <v>1</v>
      </c>
      <c r="N210">
        <v>1</v>
      </c>
      <c r="O210">
        <v>1</v>
      </c>
      <c r="P210">
        <v>0</v>
      </c>
      <c r="Q210">
        <v>1</v>
      </c>
      <c r="R210">
        <v>1</v>
      </c>
      <c r="S210">
        <v>1</v>
      </c>
      <c r="T210">
        <v>5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1</v>
      </c>
      <c r="AA210">
        <v>1</v>
      </c>
      <c r="AB210">
        <v>0</v>
      </c>
      <c r="AC210">
        <v>0</v>
      </c>
      <c r="AD210">
        <v>0</v>
      </c>
      <c r="AE210">
        <v>0</v>
      </c>
      <c r="AF210">
        <v>0</v>
      </c>
      <c r="AH210" t="s">
        <v>289</v>
      </c>
      <c r="AI210" t="s">
        <v>173</v>
      </c>
      <c r="AJ210" t="s">
        <v>195</v>
      </c>
      <c r="AK210" t="s">
        <v>196</v>
      </c>
    </row>
    <row r="211" spans="1:37">
      <c r="A211" t="s">
        <v>1645</v>
      </c>
      <c r="B211" s="55">
        <v>44593</v>
      </c>
      <c r="C211" s="55">
        <v>44599</v>
      </c>
      <c r="D211" t="s">
        <v>298</v>
      </c>
      <c r="E211">
        <v>1085</v>
      </c>
      <c r="F211">
        <v>32</v>
      </c>
      <c r="G211">
        <v>31</v>
      </c>
      <c r="H211">
        <v>1</v>
      </c>
      <c r="I211">
        <v>1</v>
      </c>
      <c r="J211">
        <v>6</v>
      </c>
      <c r="K211">
        <v>3</v>
      </c>
      <c r="L211">
        <v>2</v>
      </c>
      <c r="M211">
        <v>1</v>
      </c>
      <c r="N211">
        <v>1</v>
      </c>
      <c r="O211">
        <v>3</v>
      </c>
      <c r="P211">
        <v>2</v>
      </c>
      <c r="Q211">
        <v>1</v>
      </c>
      <c r="R211">
        <v>2</v>
      </c>
      <c r="S211">
        <v>3</v>
      </c>
      <c r="T211">
        <v>3</v>
      </c>
      <c r="U211">
        <v>3</v>
      </c>
      <c r="V211">
        <v>2</v>
      </c>
      <c r="W211">
        <v>0</v>
      </c>
      <c r="X211">
        <v>0</v>
      </c>
      <c r="Y211">
        <v>0</v>
      </c>
      <c r="Z211">
        <v>1</v>
      </c>
      <c r="AA211">
        <v>3</v>
      </c>
      <c r="AB211">
        <v>2</v>
      </c>
      <c r="AC211">
        <v>3</v>
      </c>
      <c r="AD211">
        <v>3</v>
      </c>
      <c r="AE211">
        <v>3</v>
      </c>
      <c r="AF211">
        <v>0</v>
      </c>
      <c r="AH211" t="s">
        <v>299</v>
      </c>
      <c r="AI211" t="s">
        <v>173</v>
      </c>
      <c r="AJ211" t="s">
        <v>195</v>
      </c>
      <c r="AK211" t="s">
        <v>196</v>
      </c>
    </row>
    <row r="212" spans="1:37">
      <c r="A212" t="s">
        <v>1645</v>
      </c>
      <c r="B212" s="55">
        <v>44593</v>
      </c>
      <c r="C212" s="55">
        <v>44599</v>
      </c>
      <c r="D212" t="s">
        <v>57</v>
      </c>
      <c r="E212">
        <v>2252</v>
      </c>
      <c r="F212">
        <v>23</v>
      </c>
      <c r="G212">
        <v>23</v>
      </c>
      <c r="H212">
        <v>0</v>
      </c>
      <c r="I212">
        <v>0</v>
      </c>
      <c r="J212">
        <v>9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H212" t="s">
        <v>167</v>
      </c>
      <c r="AI212" t="s">
        <v>168</v>
      </c>
      <c r="AJ212" t="s">
        <v>58</v>
      </c>
      <c r="AK212" t="s">
        <v>180</v>
      </c>
    </row>
    <row r="213" spans="1:37">
      <c r="A213" t="s">
        <v>1645</v>
      </c>
      <c r="B213" s="55">
        <v>44593</v>
      </c>
      <c r="C213" s="55">
        <v>44599</v>
      </c>
      <c r="D213" t="s">
        <v>312</v>
      </c>
      <c r="E213">
        <v>1538</v>
      </c>
      <c r="F213">
        <v>80</v>
      </c>
      <c r="G213">
        <v>79</v>
      </c>
      <c r="H213">
        <v>1</v>
      </c>
      <c r="I213">
        <v>0</v>
      </c>
      <c r="J213">
        <v>6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H213" t="s">
        <v>313</v>
      </c>
      <c r="AI213" t="s">
        <v>173</v>
      </c>
      <c r="AJ213" t="s">
        <v>195</v>
      </c>
      <c r="AK213" t="s">
        <v>196</v>
      </c>
    </row>
    <row r="214" spans="1:37">
      <c r="A214" t="s">
        <v>1645</v>
      </c>
      <c r="B214" s="55">
        <v>44593</v>
      </c>
      <c r="C214" s="55">
        <v>44599</v>
      </c>
      <c r="D214" t="s">
        <v>282</v>
      </c>
      <c r="E214">
        <v>975</v>
      </c>
      <c r="F214">
        <v>72</v>
      </c>
      <c r="G214">
        <v>70</v>
      </c>
      <c r="H214">
        <v>2</v>
      </c>
      <c r="I214">
        <v>1</v>
      </c>
      <c r="J214">
        <v>8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1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H214" t="s">
        <v>283</v>
      </c>
      <c r="AI214" t="s">
        <v>173</v>
      </c>
      <c r="AJ214" t="s">
        <v>192</v>
      </c>
      <c r="AK214" t="s">
        <v>193</v>
      </c>
    </row>
    <row r="215" spans="1:37">
      <c r="A215" t="s">
        <v>1645</v>
      </c>
      <c r="B215" s="55">
        <v>44593</v>
      </c>
      <c r="C215" s="55">
        <v>44599</v>
      </c>
      <c r="D215" t="s">
        <v>304</v>
      </c>
      <c r="E215">
        <v>1647</v>
      </c>
      <c r="F215">
        <v>51</v>
      </c>
      <c r="G215">
        <v>51</v>
      </c>
      <c r="H215">
        <v>0</v>
      </c>
      <c r="I215">
        <v>0</v>
      </c>
      <c r="J215">
        <v>8</v>
      </c>
      <c r="K215">
        <v>1</v>
      </c>
      <c r="L215">
        <v>1</v>
      </c>
      <c r="M215">
        <v>1</v>
      </c>
      <c r="N215">
        <v>1</v>
      </c>
      <c r="O215">
        <v>1</v>
      </c>
      <c r="P215">
        <v>1</v>
      </c>
      <c r="Q215">
        <v>0</v>
      </c>
      <c r="R215">
        <v>0</v>
      </c>
      <c r="S215">
        <v>1</v>
      </c>
      <c r="T215">
        <v>1</v>
      </c>
      <c r="U215">
        <v>1</v>
      </c>
      <c r="V215">
        <v>1</v>
      </c>
      <c r="W215">
        <v>0</v>
      </c>
      <c r="X215">
        <v>0</v>
      </c>
      <c r="Y215">
        <v>0</v>
      </c>
      <c r="Z215">
        <v>1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H215" t="s">
        <v>305</v>
      </c>
      <c r="AI215" t="s">
        <v>173</v>
      </c>
      <c r="AJ215" t="s">
        <v>195</v>
      </c>
      <c r="AK215" t="s">
        <v>196</v>
      </c>
    </row>
    <row r="216" spans="1:37">
      <c r="A216" t="s">
        <v>1645</v>
      </c>
      <c r="B216" s="55">
        <v>44593</v>
      </c>
      <c r="C216" s="55">
        <v>44599</v>
      </c>
      <c r="D216" t="s">
        <v>284</v>
      </c>
      <c r="E216">
        <v>2192</v>
      </c>
      <c r="F216">
        <v>80</v>
      </c>
      <c r="G216">
        <v>79</v>
      </c>
      <c r="H216">
        <v>1</v>
      </c>
      <c r="I216">
        <v>1</v>
      </c>
      <c r="J216">
        <v>25</v>
      </c>
      <c r="K216">
        <v>1</v>
      </c>
      <c r="L216">
        <v>1</v>
      </c>
      <c r="M216">
        <v>1</v>
      </c>
      <c r="N216">
        <v>1</v>
      </c>
      <c r="O216">
        <v>1</v>
      </c>
      <c r="P216">
        <v>1</v>
      </c>
      <c r="Q216">
        <v>1</v>
      </c>
      <c r="R216">
        <v>1</v>
      </c>
      <c r="S216">
        <v>1</v>
      </c>
      <c r="T216">
        <v>6</v>
      </c>
      <c r="U216">
        <v>4</v>
      </c>
      <c r="V216">
        <v>4</v>
      </c>
      <c r="W216">
        <v>0</v>
      </c>
      <c r="X216">
        <v>0</v>
      </c>
      <c r="Y216">
        <v>0</v>
      </c>
      <c r="Z216">
        <v>1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H216" t="s">
        <v>285</v>
      </c>
      <c r="AI216" t="s">
        <v>173</v>
      </c>
      <c r="AJ216" t="s">
        <v>195</v>
      </c>
      <c r="AK216" t="s">
        <v>196</v>
      </c>
    </row>
    <row r="217" spans="1:37">
      <c r="A217" t="s">
        <v>1645</v>
      </c>
      <c r="B217" s="55">
        <v>44593</v>
      </c>
      <c r="C217" s="55">
        <v>44599</v>
      </c>
      <c r="D217" t="s">
        <v>272</v>
      </c>
      <c r="E217">
        <v>4988</v>
      </c>
      <c r="F217">
        <v>128</v>
      </c>
      <c r="G217">
        <v>122</v>
      </c>
      <c r="H217">
        <v>6</v>
      </c>
      <c r="I217">
        <v>0</v>
      </c>
      <c r="J217">
        <v>25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3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H217" t="s">
        <v>273</v>
      </c>
      <c r="AI217" t="s">
        <v>173</v>
      </c>
      <c r="AJ217" t="s">
        <v>192</v>
      </c>
      <c r="AK217" t="s">
        <v>193</v>
      </c>
    </row>
    <row r="218" spans="1:37">
      <c r="A218" t="s">
        <v>1645</v>
      </c>
      <c r="B218" s="55">
        <v>44593</v>
      </c>
      <c r="C218" s="55">
        <v>44599</v>
      </c>
      <c r="D218" t="s">
        <v>36</v>
      </c>
      <c r="E218">
        <v>2940</v>
      </c>
      <c r="F218">
        <v>62</v>
      </c>
      <c r="G218">
        <v>62</v>
      </c>
      <c r="H218">
        <v>0</v>
      </c>
      <c r="I218">
        <v>0</v>
      </c>
      <c r="J218">
        <v>6</v>
      </c>
      <c r="K218">
        <v>6</v>
      </c>
      <c r="L218">
        <v>2</v>
      </c>
      <c r="M218">
        <v>2</v>
      </c>
      <c r="N218">
        <v>4</v>
      </c>
      <c r="O218">
        <v>5</v>
      </c>
      <c r="P218">
        <v>5</v>
      </c>
      <c r="Q218">
        <v>4</v>
      </c>
      <c r="R218">
        <v>3</v>
      </c>
      <c r="S218">
        <v>6</v>
      </c>
      <c r="T218">
        <v>1</v>
      </c>
      <c r="U218">
        <v>1</v>
      </c>
      <c r="V218">
        <v>1</v>
      </c>
      <c r="W218">
        <v>0</v>
      </c>
      <c r="X218">
        <v>0</v>
      </c>
      <c r="Y218">
        <v>0</v>
      </c>
      <c r="Z218">
        <v>1</v>
      </c>
      <c r="AA218">
        <v>6</v>
      </c>
      <c r="AB218">
        <v>5</v>
      </c>
      <c r="AC218">
        <v>6</v>
      </c>
      <c r="AD218">
        <v>6</v>
      </c>
      <c r="AE218">
        <v>1</v>
      </c>
      <c r="AF218">
        <v>0</v>
      </c>
      <c r="AH218" t="s">
        <v>183</v>
      </c>
      <c r="AI218" t="s">
        <v>168</v>
      </c>
      <c r="AJ218" t="s">
        <v>34</v>
      </c>
      <c r="AK218" t="s">
        <v>172</v>
      </c>
    </row>
    <row r="219" spans="1:37">
      <c r="A219" t="s">
        <v>1645</v>
      </c>
      <c r="B219" s="55">
        <v>44593</v>
      </c>
      <c r="C219" s="55">
        <v>44599</v>
      </c>
      <c r="D219" t="s">
        <v>280</v>
      </c>
      <c r="E219">
        <v>2268</v>
      </c>
      <c r="F219">
        <v>81</v>
      </c>
      <c r="G219">
        <v>80</v>
      </c>
      <c r="H219">
        <v>1</v>
      </c>
      <c r="I219">
        <v>1</v>
      </c>
      <c r="J219">
        <v>13</v>
      </c>
      <c r="K219">
        <v>2</v>
      </c>
      <c r="L219">
        <v>1</v>
      </c>
      <c r="M219">
        <v>1</v>
      </c>
      <c r="N219">
        <v>0</v>
      </c>
      <c r="O219">
        <v>2</v>
      </c>
      <c r="P219">
        <v>0</v>
      </c>
      <c r="Q219">
        <v>0</v>
      </c>
      <c r="R219">
        <v>1</v>
      </c>
      <c r="S219">
        <v>2</v>
      </c>
      <c r="T219">
        <v>1</v>
      </c>
      <c r="U219">
        <v>1</v>
      </c>
      <c r="V219">
        <v>0</v>
      </c>
      <c r="W219">
        <v>0</v>
      </c>
      <c r="X219">
        <v>0</v>
      </c>
      <c r="Y219">
        <v>0</v>
      </c>
      <c r="Z219">
        <v>1</v>
      </c>
      <c r="AA219">
        <v>2</v>
      </c>
      <c r="AB219">
        <v>2</v>
      </c>
      <c r="AC219">
        <v>2</v>
      </c>
      <c r="AD219">
        <v>2</v>
      </c>
      <c r="AE219">
        <v>0</v>
      </c>
      <c r="AF219">
        <v>0</v>
      </c>
      <c r="AH219" t="s">
        <v>281</v>
      </c>
      <c r="AI219" t="s">
        <v>173</v>
      </c>
      <c r="AJ219" t="s">
        <v>192</v>
      </c>
      <c r="AK219" t="s">
        <v>193</v>
      </c>
    </row>
    <row r="220" spans="1:37">
      <c r="A220" t="s">
        <v>1645</v>
      </c>
      <c r="B220" s="55">
        <v>44593</v>
      </c>
      <c r="C220" s="55">
        <v>44599</v>
      </c>
      <c r="D220" t="s">
        <v>42</v>
      </c>
      <c r="E220">
        <v>1251</v>
      </c>
      <c r="F220">
        <v>28</v>
      </c>
      <c r="G220">
        <v>27</v>
      </c>
      <c r="H220">
        <v>1</v>
      </c>
      <c r="I220">
        <v>1</v>
      </c>
      <c r="J220">
        <v>11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2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H220" t="s">
        <v>191</v>
      </c>
      <c r="AI220" t="s">
        <v>168</v>
      </c>
      <c r="AJ220" t="s">
        <v>34</v>
      </c>
      <c r="AK220" t="s">
        <v>172</v>
      </c>
    </row>
    <row r="221" spans="1:37">
      <c r="A221" t="s">
        <v>1645</v>
      </c>
      <c r="B221" s="55">
        <v>44621</v>
      </c>
      <c r="C221" s="55">
        <v>44623</v>
      </c>
      <c r="D221" t="s">
        <v>57</v>
      </c>
      <c r="E221">
        <v>2264</v>
      </c>
      <c r="F221">
        <v>26</v>
      </c>
      <c r="G221">
        <v>26</v>
      </c>
      <c r="H221">
        <v>0</v>
      </c>
      <c r="I221">
        <v>0</v>
      </c>
      <c r="J221">
        <v>9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H221" t="s">
        <v>167</v>
      </c>
      <c r="AI221" t="s">
        <v>168</v>
      </c>
      <c r="AJ221" t="s">
        <v>58</v>
      </c>
      <c r="AK221" t="s">
        <v>180</v>
      </c>
    </row>
    <row r="222" spans="1:37">
      <c r="A222" t="s">
        <v>1645</v>
      </c>
      <c r="B222" s="55">
        <v>44621</v>
      </c>
      <c r="C222" s="55">
        <v>44623</v>
      </c>
      <c r="D222" t="s">
        <v>290</v>
      </c>
      <c r="E222">
        <v>6481</v>
      </c>
      <c r="F222">
        <v>296</v>
      </c>
      <c r="G222">
        <v>292</v>
      </c>
      <c r="H222">
        <v>4</v>
      </c>
      <c r="I222">
        <v>2</v>
      </c>
      <c r="J222">
        <v>50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6</v>
      </c>
      <c r="U222">
        <v>1</v>
      </c>
      <c r="V222">
        <v>1</v>
      </c>
      <c r="W222">
        <v>0</v>
      </c>
      <c r="X222">
        <v>1</v>
      </c>
      <c r="Y222">
        <v>1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H222" t="s">
        <v>291</v>
      </c>
      <c r="AI222" t="s">
        <v>173</v>
      </c>
      <c r="AJ222" t="s">
        <v>195</v>
      </c>
      <c r="AK222" t="s">
        <v>196</v>
      </c>
    </row>
    <row r="223" spans="1:37">
      <c r="A223" t="s">
        <v>1645</v>
      </c>
      <c r="B223" s="55">
        <v>44621</v>
      </c>
      <c r="C223" s="55">
        <v>44623</v>
      </c>
      <c r="D223" t="s">
        <v>310</v>
      </c>
      <c r="E223">
        <v>1240</v>
      </c>
      <c r="F223">
        <v>8</v>
      </c>
      <c r="G223">
        <v>8</v>
      </c>
      <c r="H223">
        <v>0</v>
      </c>
      <c r="I223">
        <v>0</v>
      </c>
      <c r="J223">
        <v>14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H223" t="s">
        <v>311</v>
      </c>
      <c r="AI223" t="s">
        <v>173</v>
      </c>
      <c r="AJ223" t="s">
        <v>195</v>
      </c>
      <c r="AK223" t="s">
        <v>196</v>
      </c>
    </row>
    <row r="224" spans="1:37">
      <c r="A224" t="s">
        <v>1645</v>
      </c>
      <c r="B224" s="55">
        <v>44621</v>
      </c>
      <c r="C224" s="55">
        <v>44623</v>
      </c>
      <c r="D224" t="s">
        <v>79</v>
      </c>
      <c r="E224">
        <v>2833</v>
      </c>
      <c r="F224">
        <v>41</v>
      </c>
      <c r="G224">
        <v>39</v>
      </c>
      <c r="H224">
        <v>2</v>
      </c>
      <c r="I224">
        <v>1</v>
      </c>
      <c r="J224">
        <v>31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H224" t="s">
        <v>224</v>
      </c>
      <c r="AI224" t="s">
        <v>168</v>
      </c>
      <c r="AJ224" t="s">
        <v>73</v>
      </c>
      <c r="AK224" t="s">
        <v>182</v>
      </c>
    </row>
    <row r="225" spans="1:37">
      <c r="A225" t="s">
        <v>1645</v>
      </c>
      <c r="B225" s="55">
        <v>44621</v>
      </c>
      <c r="C225" s="55">
        <v>44623</v>
      </c>
      <c r="D225" t="s">
        <v>254</v>
      </c>
      <c r="E225">
        <v>9000</v>
      </c>
      <c r="F225">
        <v>304</v>
      </c>
      <c r="G225">
        <v>304</v>
      </c>
      <c r="H225">
        <v>0</v>
      </c>
      <c r="I225">
        <v>0</v>
      </c>
      <c r="J225">
        <v>49</v>
      </c>
      <c r="K225">
        <v>4</v>
      </c>
      <c r="L225">
        <v>3</v>
      </c>
      <c r="M225">
        <v>3</v>
      </c>
      <c r="N225">
        <v>1</v>
      </c>
      <c r="O225">
        <v>4</v>
      </c>
      <c r="P225">
        <v>1</v>
      </c>
      <c r="Q225">
        <v>3</v>
      </c>
      <c r="R225">
        <v>2</v>
      </c>
      <c r="S225">
        <v>4</v>
      </c>
      <c r="T225">
        <v>9</v>
      </c>
      <c r="U225">
        <v>3</v>
      </c>
      <c r="V225">
        <v>3</v>
      </c>
      <c r="W225">
        <v>0</v>
      </c>
      <c r="X225">
        <v>2</v>
      </c>
      <c r="Y225">
        <v>0</v>
      </c>
      <c r="Z225">
        <v>3</v>
      </c>
      <c r="AA225">
        <v>3</v>
      </c>
      <c r="AB225">
        <v>2</v>
      </c>
      <c r="AC225">
        <v>2</v>
      </c>
      <c r="AD225">
        <v>2</v>
      </c>
      <c r="AE225">
        <v>1</v>
      </c>
      <c r="AF225">
        <v>1</v>
      </c>
      <c r="AH225" t="s">
        <v>255</v>
      </c>
      <c r="AI225" t="s">
        <v>173</v>
      </c>
      <c r="AJ225" t="s">
        <v>189</v>
      </c>
      <c r="AK225" t="s">
        <v>190</v>
      </c>
    </row>
    <row r="226" spans="1:37">
      <c r="A226" t="s">
        <v>1645</v>
      </c>
      <c r="B226" s="55">
        <v>44621</v>
      </c>
      <c r="C226" s="55">
        <v>44623</v>
      </c>
      <c r="D226" t="s">
        <v>304</v>
      </c>
      <c r="E226">
        <v>1657</v>
      </c>
      <c r="F226">
        <v>53</v>
      </c>
      <c r="G226">
        <v>53</v>
      </c>
      <c r="H226">
        <v>0</v>
      </c>
      <c r="I226">
        <v>0</v>
      </c>
      <c r="J226">
        <v>9</v>
      </c>
      <c r="K226">
        <v>2</v>
      </c>
      <c r="L226">
        <v>2</v>
      </c>
      <c r="M226">
        <v>2</v>
      </c>
      <c r="N226">
        <v>2</v>
      </c>
      <c r="O226">
        <v>2</v>
      </c>
      <c r="P226">
        <v>2</v>
      </c>
      <c r="Q226">
        <v>1</v>
      </c>
      <c r="R226">
        <v>0</v>
      </c>
      <c r="S226">
        <v>2</v>
      </c>
      <c r="T226">
        <v>1</v>
      </c>
      <c r="U226">
        <v>1</v>
      </c>
      <c r="V226">
        <v>1</v>
      </c>
      <c r="W226">
        <v>0</v>
      </c>
      <c r="X226">
        <v>1</v>
      </c>
      <c r="Y226">
        <v>0</v>
      </c>
      <c r="Z226">
        <v>2</v>
      </c>
      <c r="AA226">
        <v>1</v>
      </c>
      <c r="AB226">
        <v>1</v>
      </c>
      <c r="AC226">
        <v>1</v>
      </c>
      <c r="AD226">
        <v>1</v>
      </c>
      <c r="AE226">
        <v>0</v>
      </c>
      <c r="AF226">
        <v>0</v>
      </c>
      <c r="AH226" t="s">
        <v>305</v>
      </c>
      <c r="AI226" t="s">
        <v>173</v>
      </c>
      <c r="AJ226" t="s">
        <v>195</v>
      </c>
      <c r="AK226" t="s">
        <v>196</v>
      </c>
    </row>
    <row r="227" spans="1:37">
      <c r="A227" t="s">
        <v>1645</v>
      </c>
      <c r="B227" s="55">
        <v>44621</v>
      </c>
      <c r="C227" s="55">
        <v>44623</v>
      </c>
      <c r="D227" t="s">
        <v>38</v>
      </c>
      <c r="E227">
        <v>3029</v>
      </c>
      <c r="F227">
        <v>42</v>
      </c>
      <c r="G227">
        <v>42</v>
      </c>
      <c r="H227">
        <v>0</v>
      </c>
      <c r="I227">
        <v>0</v>
      </c>
      <c r="J227">
        <v>11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H227" t="s">
        <v>185</v>
      </c>
      <c r="AI227" t="s">
        <v>168</v>
      </c>
      <c r="AJ227" t="s">
        <v>34</v>
      </c>
      <c r="AK227" t="s">
        <v>172</v>
      </c>
    </row>
    <row r="228" spans="1:37">
      <c r="A228" t="s">
        <v>1645</v>
      </c>
      <c r="B228" s="55">
        <v>44621</v>
      </c>
      <c r="C228" s="55">
        <v>44623</v>
      </c>
      <c r="D228" t="s">
        <v>284</v>
      </c>
      <c r="E228">
        <v>2204</v>
      </c>
      <c r="F228">
        <v>84</v>
      </c>
      <c r="G228">
        <v>83</v>
      </c>
      <c r="H228">
        <v>1</v>
      </c>
      <c r="I228">
        <v>1</v>
      </c>
      <c r="J228">
        <v>28</v>
      </c>
      <c r="K228">
        <v>3</v>
      </c>
      <c r="L228">
        <v>3</v>
      </c>
      <c r="M228">
        <v>3</v>
      </c>
      <c r="N228">
        <v>3</v>
      </c>
      <c r="O228">
        <v>3</v>
      </c>
      <c r="P228">
        <v>3</v>
      </c>
      <c r="Q228">
        <v>2</v>
      </c>
      <c r="R228">
        <v>3</v>
      </c>
      <c r="S228">
        <v>3</v>
      </c>
      <c r="T228">
        <v>7</v>
      </c>
      <c r="U228">
        <v>5</v>
      </c>
      <c r="V228">
        <v>5</v>
      </c>
      <c r="W228">
        <v>0</v>
      </c>
      <c r="X228">
        <v>0</v>
      </c>
      <c r="Y228">
        <v>0</v>
      </c>
      <c r="Z228">
        <v>3</v>
      </c>
      <c r="AA228">
        <v>2</v>
      </c>
      <c r="AB228">
        <v>2</v>
      </c>
      <c r="AC228">
        <v>2</v>
      </c>
      <c r="AD228">
        <v>2</v>
      </c>
      <c r="AE228">
        <v>2</v>
      </c>
      <c r="AF228">
        <v>0</v>
      </c>
      <c r="AH228" t="s">
        <v>285</v>
      </c>
      <c r="AI228" t="s">
        <v>173</v>
      </c>
      <c r="AJ228" t="s">
        <v>195</v>
      </c>
      <c r="AK228" t="s">
        <v>196</v>
      </c>
    </row>
    <row r="229" spans="1:37">
      <c r="A229" t="s">
        <v>1645</v>
      </c>
      <c r="B229" s="55">
        <v>44621</v>
      </c>
      <c r="C229" s="55">
        <v>44623</v>
      </c>
      <c r="D229" t="s">
        <v>288</v>
      </c>
      <c r="E229">
        <v>4245</v>
      </c>
      <c r="F229">
        <v>106</v>
      </c>
      <c r="G229">
        <v>106</v>
      </c>
      <c r="H229">
        <v>0</v>
      </c>
      <c r="I229">
        <v>0</v>
      </c>
      <c r="J229">
        <v>24</v>
      </c>
      <c r="K229">
        <v>1</v>
      </c>
      <c r="L229">
        <v>1</v>
      </c>
      <c r="M229">
        <v>1</v>
      </c>
      <c r="N229">
        <v>1</v>
      </c>
      <c r="O229">
        <v>1</v>
      </c>
      <c r="P229">
        <v>0</v>
      </c>
      <c r="Q229">
        <v>1</v>
      </c>
      <c r="R229">
        <v>1</v>
      </c>
      <c r="S229">
        <v>1</v>
      </c>
      <c r="T229">
        <v>5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1</v>
      </c>
      <c r="AA229">
        <v>1</v>
      </c>
      <c r="AB229">
        <v>0</v>
      </c>
      <c r="AC229">
        <v>0</v>
      </c>
      <c r="AD229">
        <v>0</v>
      </c>
      <c r="AE229">
        <v>0</v>
      </c>
      <c r="AF229">
        <v>0</v>
      </c>
      <c r="AH229" t="s">
        <v>289</v>
      </c>
      <c r="AI229" t="s">
        <v>173</v>
      </c>
      <c r="AJ229" t="s">
        <v>195</v>
      </c>
      <c r="AK229" t="s">
        <v>196</v>
      </c>
    </row>
    <row r="230" spans="1:37">
      <c r="A230" t="s">
        <v>1645</v>
      </c>
      <c r="B230" s="55">
        <v>44621</v>
      </c>
      <c r="C230" s="55">
        <v>44623</v>
      </c>
      <c r="D230" t="s">
        <v>26</v>
      </c>
      <c r="E230">
        <v>2151</v>
      </c>
      <c r="F230">
        <v>96</v>
      </c>
      <c r="G230">
        <v>95</v>
      </c>
      <c r="H230">
        <v>1</v>
      </c>
      <c r="I230">
        <v>1</v>
      </c>
      <c r="J230">
        <v>12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2</v>
      </c>
      <c r="U230">
        <v>1</v>
      </c>
      <c r="V230">
        <v>1</v>
      </c>
      <c r="W230">
        <v>0</v>
      </c>
      <c r="X230">
        <v>2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H230" t="s">
        <v>170</v>
      </c>
      <c r="AI230" t="s">
        <v>168</v>
      </c>
      <c r="AJ230" t="s">
        <v>27</v>
      </c>
      <c r="AK230" t="s">
        <v>169</v>
      </c>
    </row>
    <row r="231" spans="1:37">
      <c r="A231" t="s">
        <v>1645</v>
      </c>
      <c r="B231" s="55">
        <v>44621</v>
      </c>
      <c r="C231" s="55">
        <v>44623</v>
      </c>
      <c r="D231" t="s">
        <v>33</v>
      </c>
      <c r="E231">
        <v>1650</v>
      </c>
      <c r="F231">
        <v>92</v>
      </c>
      <c r="G231">
        <v>91</v>
      </c>
      <c r="H231">
        <v>1</v>
      </c>
      <c r="I231">
        <v>0</v>
      </c>
      <c r="J231">
        <v>2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H231" t="s">
        <v>181</v>
      </c>
      <c r="AI231" t="s">
        <v>168</v>
      </c>
      <c r="AJ231" t="s">
        <v>34</v>
      </c>
      <c r="AK231" t="s">
        <v>172</v>
      </c>
    </row>
    <row r="232" spans="1:37">
      <c r="A232" t="s">
        <v>1645</v>
      </c>
      <c r="B232" s="55">
        <v>44621</v>
      </c>
      <c r="C232" s="55">
        <v>44623</v>
      </c>
      <c r="D232" t="s">
        <v>282</v>
      </c>
      <c r="E232">
        <v>980</v>
      </c>
      <c r="F232">
        <v>77</v>
      </c>
      <c r="G232">
        <v>75</v>
      </c>
      <c r="H232">
        <v>2</v>
      </c>
      <c r="I232">
        <v>1</v>
      </c>
      <c r="J232">
        <v>8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1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H232" t="s">
        <v>283</v>
      </c>
      <c r="AI232" t="s">
        <v>173</v>
      </c>
      <c r="AJ232" t="s">
        <v>192</v>
      </c>
      <c r="AK232" t="s">
        <v>193</v>
      </c>
    </row>
    <row r="233" spans="1:37">
      <c r="A233" t="s">
        <v>1645</v>
      </c>
      <c r="B233" s="55">
        <v>44621</v>
      </c>
      <c r="C233" s="55">
        <v>44623</v>
      </c>
      <c r="D233" t="s">
        <v>286</v>
      </c>
      <c r="E233">
        <v>1536</v>
      </c>
      <c r="F233">
        <v>111</v>
      </c>
      <c r="G233">
        <v>111</v>
      </c>
      <c r="H233">
        <v>0</v>
      </c>
      <c r="I233">
        <v>0</v>
      </c>
      <c r="J233">
        <v>22</v>
      </c>
      <c r="K233">
        <v>3</v>
      </c>
      <c r="L233">
        <v>2</v>
      </c>
      <c r="M233">
        <v>1</v>
      </c>
      <c r="N233">
        <v>1</v>
      </c>
      <c r="O233">
        <v>3</v>
      </c>
      <c r="P233">
        <v>2</v>
      </c>
      <c r="Q233">
        <v>3</v>
      </c>
      <c r="R233">
        <v>3</v>
      </c>
      <c r="S233">
        <v>3</v>
      </c>
      <c r="T233">
        <v>2</v>
      </c>
      <c r="U233">
        <v>2</v>
      </c>
      <c r="V233">
        <v>2</v>
      </c>
      <c r="W233">
        <v>0</v>
      </c>
      <c r="X233">
        <v>2</v>
      </c>
      <c r="Y233">
        <v>0</v>
      </c>
      <c r="Z233">
        <v>1</v>
      </c>
      <c r="AA233">
        <v>3</v>
      </c>
      <c r="AB233">
        <v>3</v>
      </c>
      <c r="AC233">
        <v>3</v>
      </c>
      <c r="AD233">
        <v>3</v>
      </c>
      <c r="AE233">
        <v>0</v>
      </c>
      <c r="AF233">
        <v>0</v>
      </c>
      <c r="AH233" t="s">
        <v>287</v>
      </c>
      <c r="AI233" t="s">
        <v>173</v>
      </c>
      <c r="AJ233" t="s">
        <v>195</v>
      </c>
      <c r="AK233" t="s">
        <v>196</v>
      </c>
    </row>
    <row r="234" spans="1:37">
      <c r="A234" t="s">
        <v>1645</v>
      </c>
      <c r="B234" s="55">
        <v>44621</v>
      </c>
      <c r="C234" s="55">
        <v>44623</v>
      </c>
      <c r="D234" t="s">
        <v>272</v>
      </c>
      <c r="E234">
        <v>5004</v>
      </c>
      <c r="F234">
        <v>146</v>
      </c>
      <c r="G234">
        <v>136</v>
      </c>
      <c r="H234">
        <v>10</v>
      </c>
      <c r="I234">
        <v>0</v>
      </c>
      <c r="J234">
        <v>27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3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H234" t="s">
        <v>273</v>
      </c>
      <c r="AI234" t="s">
        <v>173</v>
      </c>
      <c r="AJ234" t="s">
        <v>192</v>
      </c>
      <c r="AK234" t="s">
        <v>193</v>
      </c>
    </row>
    <row r="235" spans="1:37">
      <c r="A235" t="s">
        <v>1645</v>
      </c>
      <c r="B235" s="55">
        <v>44621</v>
      </c>
      <c r="C235" s="55">
        <v>44623</v>
      </c>
      <c r="D235" t="s">
        <v>298</v>
      </c>
      <c r="E235">
        <v>1090</v>
      </c>
      <c r="F235">
        <v>34</v>
      </c>
      <c r="G235">
        <v>33</v>
      </c>
      <c r="H235">
        <v>1</v>
      </c>
      <c r="I235">
        <v>1</v>
      </c>
      <c r="J235">
        <v>8</v>
      </c>
      <c r="K235">
        <v>4</v>
      </c>
      <c r="L235">
        <v>3</v>
      </c>
      <c r="M235">
        <v>2</v>
      </c>
      <c r="N235">
        <v>2</v>
      </c>
      <c r="O235">
        <v>4</v>
      </c>
      <c r="P235">
        <v>2</v>
      </c>
      <c r="Q235">
        <v>2</v>
      </c>
      <c r="R235">
        <v>3</v>
      </c>
      <c r="S235">
        <v>4</v>
      </c>
      <c r="T235">
        <v>4</v>
      </c>
      <c r="U235">
        <v>4</v>
      </c>
      <c r="V235">
        <v>3</v>
      </c>
      <c r="W235">
        <v>0</v>
      </c>
      <c r="X235">
        <v>0</v>
      </c>
      <c r="Y235">
        <v>0</v>
      </c>
      <c r="Z235">
        <v>2</v>
      </c>
      <c r="AA235">
        <v>4</v>
      </c>
      <c r="AB235">
        <v>3</v>
      </c>
      <c r="AC235">
        <v>4</v>
      </c>
      <c r="AD235">
        <v>4</v>
      </c>
      <c r="AE235">
        <v>3</v>
      </c>
      <c r="AF235">
        <v>0</v>
      </c>
      <c r="AH235" t="s">
        <v>299</v>
      </c>
      <c r="AI235" t="s">
        <v>173</v>
      </c>
      <c r="AJ235" t="s">
        <v>195</v>
      </c>
      <c r="AK235" t="s">
        <v>196</v>
      </c>
    </row>
    <row r="236" spans="1:37">
      <c r="A236" t="s">
        <v>1645</v>
      </c>
      <c r="B236" s="55">
        <v>44621</v>
      </c>
      <c r="C236" s="55">
        <v>44623</v>
      </c>
      <c r="D236" t="s">
        <v>308</v>
      </c>
      <c r="E236">
        <v>4961</v>
      </c>
      <c r="F236">
        <v>153</v>
      </c>
      <c r="G236">
        <v>153</v>
      </c>
      <c r="H236">
        <v>0</v>
      </c>
      <c r="I236">
        <v>0</v>
      </c>
      <c r="J236">
        <v>31</v>
      </c>
      <c r="K236">
        <v>1</v>
      </c>
      <c r="L236">
        <v>1</v>
      </c>
      <c r="M236">
        <v>1</v>
      </c>
      <c r="N236">
        <v>1</v>
      </c>
      <c r="O236">
        <v>1</v>
      </c>
      <c r="P236">
        <v>1</v>
      </c>
      <c r="Q236">
        <v>1</v>
      </c>
      <c r="R236">
        <v>1</v>
      </c>
      <c r="S236">
        <v>1</v>
      </c>
      <c r="T236">
        <v>2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1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H236" t="s">
        <v>309</v>
      </c>
      <c r="AI236" t="s">
        <v>173</v>
      </c>
      <c r="AJ236" t="s">
        <v>195</v>
      </c>
      <c r="AK236" t="s">
        <v>196</v>
      </c>
    </row>
    <row r="237" spans="1:37">
      <c r="A237" t="s">
        <v>1645</v>
      </c>
      <c r="B237" s="55">
        <v>44621</v>
      </c>
      <c r="C237" s="55">
        <v>44623</v>
      </c>
      <c r="D237" t="s">
        <v>91</v>
      </c>
      <c r="E237">
        <v>1450</v>
      </c>
      <c r="F237">
        <v>42</v>
      </c>
      <c r="G237">
        <v>41</v>
      </c>
      <c r="H237">
        <v>1</v>
      </c>
      <c r="I237">
        <v>0</v>
      </c>
      <c r="J237">
        <v>5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H237" t="s">
        <v>231</v>
      </c>
      <c r="AI237" t="s">
        <v>168</v>
      </c>
      <c r="AJ237" t="s">
        <v>92</v>
      </c>
      <c r="AK237" t="s">
        <v>184</v>
      </c>
    </row>
    <row r="238" spans="1:37">
      <c r="A238" t="s">
        <v>1645</v>
      </c>
      <c r="B238" s="55">
        <v>44621</v>
      </c>
      <c r="C238" s="55">
        <v>44623</v>
      </c>
      <c r="D238" t="s">
        <v>64</v>
      </c>
      <c r="E238">
        <v>2022</v>
      </c>
      <c r="F238">
        <v>30</v>
      </c>
      <c r="G238">
        <v>30</v>
      </c>
      <c r="H238">
        <v>0</v>
      </c>
      <c r="I238">
        <v>0</v>
      </c>
      <c r="J238">
        <v>10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1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H238" t="s">
        <v>217</v>
      </c>
      <c r="AI238" t="s">
        <v>168</v>
      </c>
      <c r="AJ238" t="s">
        <v>58</v>
      </c>
      <c r="AK238" t="s">
        <v>180</v>
      </c>
    </row>
    <row r="239" spans="1:37">
      <c r="A239" t="s">
        <v>1645</v>
      </c>
      <c r="B239" s="55">
        <v>44621</v>
      </c>
      <c r="C239" s="55">
        <v>44623</v>
      </c>
      <c r="D239" t="s">
        <v>274</v>
      </c>
      <c r="E239">
        <v>1816</v>
      </c>
      <c r="F239">
        <v>1</v>
      </c>
      <c r="G239">
        <v>1</v>
      </c>
      <c r="H239">
        <v>0</v>
      </c>
      <c r="I239">
        <v>0</v>
      </c>
      <c r="J239">
        <v>9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H239" t="s">
        <v>275</v>
      </c>
      <c r="AI239" t="s">
        <v>173</v>
      </c>
      <c r="AJ239" t="s">
        <v>192</v>
      </c>
      <c r="AK239" t="s">
        <v>193</v>
      </c>
    </row>
    <row r="240" spans="1:37">
      <c r="A240" t="s">
        <v>1645</v>
      </c>
      <c r="B240" s="55">
        <v>44621</v>
      </c>
      <c r="C240" s="55">
        <v>44623</v>
      </c>
      <c r="D240" t="s">
        <v>36</v>
      </c>
      <c r="E240">
        <v>2952</v>
      </c>
      <c r="F240">
        <v>65</v>
      </c>
      <c r="G240">
        <v>65</v>
      </c>
      <c r="H240">
        <v>0</v>
      </c>
      <c r="I240">
        <v>0</v>
      </c>
      <c r="J240">
        <v>7</v>
      </c>
      <c r="K240">
        <v>6</v>
      </c>
      <c r="L240">
        <v>2</v>
      </c>
      <c r="M240">
        <v>2</v>
      </c>
      <c r="N240">
        <v>4</v>
      </c>
      <c r="O240">
        <v>5</v>
      </c>
      <c r="P240">
        <v>5</v>
      </c>
      <c r="Q240">
        <v>4</v>
      </c>
      <c r="R240">
        <v>3</v>
      </c>
      <c r="S240">
        <v>6</v>
      </c>
      <c r="T240">
        <v>1</v>
      </c>
      <c r="U240">
        <v>1</v>
      </c>
      <c r="V240">
        <v>1</v>
      </c>
      <c r="W240">
        <v>0</v>
      </c>
      <c r="X240">
        <v>0</v>
      </c>
      <c r="Y240">
        <v>0</v>
      </c>
      <c r="Z240">
        <v>1</v>
      </c>
      <c r="AA240">
        <v>6</v>
      </c>
      <c r="AB240">
        <v>5</v>
      </c>
      <c r="AC240">
        <v>6</v>
      </c>
      <c r="AD240">
        <v>6</v>
      </c>
      <c r="AE240">
        <v>1</v>
      </c>
      <c r="AF240">
        <v>0</v>
      </c>
      <c r="AH240" t="s">
        <v>183</v>
      </c>
      <c r="AI240" t="s">
        <v>168</v>
      </c>
      <c r="AJ240" t="s">
        <v>34</v>
      </c>
      <c r="AK240" t="s">
        <v>172</v>
      </c>
    </row>
    <row r="241" spans="1:37">
      <c r="A241" t="s">
        <v>1645</v>
      </c>
      <c r="B241" s="55">
        <v>44621</v>
      </c>
      <c r="C241" s="55">
        <v>44623</v>
      </c>
      <c r="D241" t="s">
        <v>244</v>
      </c>
      <c r="E241">
        <v>1757</v>
      </c>
      <c r="F241">
        <v>49</v>
      </c>
      <c r="G241">
        <v>49</v>
      </c>
      <c r="H241">
        <v>0</v>
      </c>
      <c r="I241">
        <v>0</v>
      </c>
      <c r="J241">
        <v>13</v>
      </c>
      <c r="K241">
        <v>6</v>
      </c>
      <c r="L241">
        <v>4</v>
      </c>
      <c r="M241">
        <v>3</v>
      </c>
      <c r="N241">
        <v>4</v>
      </c>
      <c r="O241">
        <v>5</v>
      </c>
      <c r="P241">
        <v>5</v>
      </c>
      <c r="Q241">
        <v>4</v>
      </c>
      <c r="R241">
        <v>6</v>
      </c>
      <c r="S241">
        <v>6</v>
      </c>
      <c r="T241">
        <v>0</v>
      </c>
      <c r="U241">
        <v>0</v>
      </c>
      <c r="V241">
        <v>0</v>
      </c>
      <c r="W241">
        <v>0</v>
      </c>
      <c r="X241">
        <v>1</v>
      </c>
      <c r="Y241">
        <v>0</v>
      </c>
      <c r="Z241">
        <v>2</v>
      </c>
      <c r="AA241">
        <v>4</v>
      </c>
      <c r="AB241">
        <v>4</v>
      </c>
      <c r="AC241">
        <v>4</v>
      </c>
      <c r="AD241">
        <v>4</v>
      </c>
      <c r="AE241">
        <v>1</v>
      </c>
      <c r="AF241">
        <v>0</v>
      </c>
      <c r="AH241" t="s">
        <v>245</v>
      </c>
      <c r="AI241" t="s">
        <v>173</v>
      </c>
      <c r="AJ241" t="s">
        <v>186</v>
      </c>
      <c r="AK241" t="s">
        <v>187</v>
      </c>
    </row>
    <row r="242" spans="1:37">
      <c r="A242" t="s">
        <v>1645</v>
      </c>
      <c r="B242" s="55">
        <v>44621</v>
      </c>
      <c r="C242" s="55">
        <v>44623</v>
      </c>
      <c r="D242" t="s">
        <v>77</v>
      </c>
      <c r="E242">
        <v>2065</v>
      </c>
      <c r="F242">
        <v>13</v>
      </c>
      <c r="G242">
        <v>13</v>
      </c>
      <c r="H242">
        <v>0</v>
      </c>
      <c r="I242">
        <v>0</v>
      </c>
      <c r="J242">
        <v>1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1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H242" t="s">
        <v>223</v>
      </c>
      <c r="AI242" t="s">
        <v>168</v>
      </c>
      <c r="AJ242" t="s">
        <v>73</v>
      </c>
      <c r="AK242" t="s">
        <v>182</v>
      </c>
    </row>
    <row r="243" spans="1:37">
      <c r="A243" t="s">
        <v>1645</v>
      </c>
      <c r="B243" s="55">
        <v>44621</v>
      </c>
      <c r="C243" s="55">
        <v>44623</v>
      </c>
      <c r="D243" t="s">
        <v>266</v>
      </c>
      <c r="E243">
        <v>3609</v>
      </c>
      <c r="F243">
        <v>138</v>
      </c>
      <c r="G243">
        <v>137</v>
      </c>
      <c r="H243">
        <v>1</v>
      </c>
      <c r="I243">
        <v>1</v>
      </c>
      <c r="J243">
        <v>17</v>
      </c>
      <c r="K243">
        <v>1</v>
      </c>
      <c r="L243">
        <v>1</v>
      </c>
      <c r="M243">
        <v>1</v>
      </c>
      <c r="N243">
        <v>0</v>
      </c>
      <c r="O243">
        <v>1</v>
      </c>
      <c r="P243">
        <v>1</v>
      </c>
      <c r="Q243">
        <v>0</v>
      </c>
      <c r="R243">
        <v>1</v>
      </c>
      <c r="S243">
        <v>1</v>
      </c>
      <c r="T243">
        <v>2</v>
      </c>
      <c r="U243">
        <v>0</v>
      </c>
      <c r="V243">
        <v>0</v>
      </c>
      <c r="W243">
        <v>0</v>
      </c>
      <c r="X243">
        <v>2</v>
      </c>
      <c r="Y243">
        <v>0</v>
      </c>
      <c r="Z243">
        <v>1</v>
      </c>
      <c r="AA243">
        <v>1</v>
      </c>
      <c r="AB243">
        <v>1</v>
      </c>
      <c r="AC243">
        <v>1</v>
      </c>
      <c r="AD243">
        <v>1</v>
      </c>
      <c r="AE243">
        <v>0</v>
      </c>
      <c r="AF243">
        <v>0</v>
      </c>
      <c r="AH243" t="s">
        <v>267</v>
      </c>
      <c r="AI243" t="s">
        <v>173</v>
      </c>
      <c r="AJ243" t="s">
        <v>192</v>
      </c>
      <c r="AK243" t="s">
        <v>193</v>
      </c>
    </row>
    <row r="244" spans="1:37">
      <c r="A244" t="s">
        <v>1645</v>
      </c>
      <c r="B244" s="55">
        <v>44621</v>
      </c>
      <c r="C244" s="55">
        <v>44623</v>
      </c>
      <c r="D244" t="s">
        <v>72</v>
      </c>
      <c r="E244">
        <v>2513</v>
      </c>
      <c r="F244">
        <v>13</v>
      </c>
      <c r="G244">
        <v>13</v>
      </c>
      <c r="H244">
        <v>0</v>
      </c>
      <c r="I244">
        <v>0</v>
      </c>
      <c r="J244">
        <v>6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H244" t="s">
        <v>215</v>
      </c>
      <c r="AI244" t="s">
        <v>168</v>
      </c>
      <c r="AJ244" t="s">
        <v>73</v>
      </c>
      <c r="AK244" t="s">
        <v>182</v>
      </c>
    </row>
    <row r="245" spans="1:37">
      <c r="A245" t="s">
        <v>1645</v>
      </c>
      <c r="B245" s="55">
        <v>44621</v>
      </c>
      <c r="C245" s="55">
        <v>44623</v>
      </c>
      <c r="D245" t="s">
        <v>1646</v>
      </c>
    </row>
    <row r="246" spans="1:37">
      <c r="A246" t="s">
        <v>1645</v>
      </c>
      <c r="B246" s="55">
        <v>44621</v>
      </c>
      <c r="C246" s="55">
        <v>44623</v>
      </c>
      <c r="D246" t="s">
        <v>236</v>
      </c>
      <c r="E246">
        <v>2869</v>
      </c>
      <c r="F246">
        <v>126</v>
      </c>
      <c r="G246">
        <v>126</v>
      </c>
      <c r="H246">
        <v>0</v>
      </c>
      <c r="I246">
        <v>0</v>
      </c>
      <c r="J246">
        <v>20</v>
      </c>
      <c r="K246">
        <v>2</v>
      </c>
      <c r="L246">
        <v>2</v>
      </c>
      <c r="M246">
        <v>2</v>
      </c>
      <c r="N246">
        <v>1</v>
      </c>
      <c r="O246">
        <v>1</v>
      </c>
      <c r="P246">
        <v>1</v>
      </c>
      <c r="Q246">
        <v>1</v>
      </c>
      <c r="R246">
        <v>1</v>
      </c>
      <c r="S246">
        <v>1</v>
      </c>
      <c r="T246">
        <v>1</v>
      </c>
      <c r="U246">
        <v>1</v>
      </c>
      <c r="V246">
        <v>1</v>
      </c>
      <c r="W246">
        <v>0</v>
      </c>
      <c r="X246">
        <v>0</v>
      </c>
      <c r="Y246">
        <v>0</v>
      </c>
      <c r="Z246">
        <v>1</v>
      </c>
      <c r="AA246">
        <v>1</v>
      </c>
      <c r="AB246">
        <v>1</v>
      </c>
      <c r="AC246">
        <v>1</v>
      </c>
      <c r="AD246">
        <v>1</v>
      </c>
      <c r="AE246">
        <v>0</v>
      </c>
      <c r="AF246">
        <v>1</v>
      </c>
      <c r="AH246" t="s">
        <v>237</v>
      </c>
      <c r="AI246" t="s">
        <v>173</v>
      </c>
      <c r="AJ246" t="s">
        <v>186</v>
      </c>
      <c r="AK246" t="s">
        <v>187</v>
      </c>
    </row>
    <row r="247" spans="1:37">
      <c r="A247" t="s">
        <v>1645</v>
      </c>
      <c r="B247" s="55">
        <v>44621</v>
      </c>
      <c r="C247" s="55">
        <v>44623</v>
      </c>
      <c r="D247" t="s">
        <v>60</v>
      </c>
      <c r="E247">
        <v>5504</v>
      </c>
      <c r="F247">
        <v>100</v>
      </c>
      <c r="G247">
        <v>98</v>
      </c>
      <c r="H247">
        <v>2</v>
      </c>
      <c r="I247">
        <v>0</v>
      </c>
      <c r="J247">
        <v>9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H247" t="s">
        <v>212</v>
      </c>
      <c r="AI247" t="s">
        <v>168</v>
      </c>
      <c r="AJ247" t="s">
        <v>58</v>
      </c>
      <c r="AK247" t="s">
        <v>180</v>
      </c>
    </row>
    <row r="248" spans="1:37">
      <c r="A248" t="s">
        <v>1645</v>
      </c>
      <c r="B248" s="55">
        <v>44621</v>
      </c>
      <c r="C248" s="55">
        <v>44623</v>
      </c>
      <c r="D248" t="s">
        <v>268</v>
      </c>
      <c r="E248">
        <v>3076</v>
      </c>
      <c r="F248">
        <v>41</v>
      </c>
      <c r="G248">
        <v>41</v>
      </c>
      <c r="H248">
        <v>0</v>
      </c>
      <c r="I248">
        <v>0</v>
      </c>
      <c r="J248">
        <v>17</v>
      </c>
      <c r="K248">
        <v>1</v>
      </c>
      <c r="L248">
        <v>0</v>
      </c>
      <c r="M248">
        <v>0</v>
      </c>
      <c r="N248">
        <v>1</v>
      </c>
      <c r="O248">
        <v>0</v>
      </c>
      <c r="P248">
        <v>1</v>
      </c>
      <c r="Q248">
        <v>1</v>
      </c>
      <c r="R248">
        <v>1</v>
      </c>
      <c r="S248">
        <v>1</v>
      </c>
      <c r="T248">
        <v>3</v>
      </c>
      <c r="U248">
        <v>1</v>
      </c>
      <c r="V248">
        <v>1</v>
      </c>
      <c r="W248">
        <v>0</v>
      </c>
      <c r="X248">
        <v>1</v>
      </c>
      <c r="Y248">
        <v>1</v>
      </c>
      <c r="Z248">
        <v>0</v>
      </c>
      <c r="AA248">
        <v>1</v>
      </c>
      <c r="AB248">
        <v>0</v>
      </c>
      <c r="AC248">
        <v>0</v>
      </c>
      <c r="AD248">
        <v>0</v>
      </c>
      <c r="AE248">
        <v>0</v>
      </c>
      <c r="AF248">
        <v>0</v>
      </c>
      <c r="AH248" t="s">
        <v>269</v>
      </c>
      <c r="AI248" t="s">
        <v>173</v>
      </c>
      <c r="AJ248" t="s">
        <v>192</v>
      </c>
      <c r="AK248" t="s">
        <v>193</v>
      </c>
    </row>
    <row r="249" spans="1:37">
      <c r="A249" t="s">
        <v>1645</v>
      </c>
      <c r="B249" s="55">
        <v>44621</v>
      </c>
      <c r="C249" s="55">
        <v>44623</v>
      </c>
      <c r="D249" t="s">
        <v>296</v>
      </c>
      <c r="E249">
        <v>9261</v>
      </c>
      <c r="F249">
        <v>263</v>
      </c>
      <c r="G249">
        <v>262</v>
      </c>
      <c r="H249">
        <v>1</v>
      </c>
      <c r="I249">
        <v>0</v>
      </c>
      <c r="J249">
        <v>44</v>
      </c>
      <c r="K249">
        <v>2</v>
      </c>
      <c r="L249">
        <v>2</v>
      </c>
      <c r="M249">
        <v>2</v>
      </c>
      <c r="N249">
        <v>2</v>
      </c>
      <c r="O249">
        <v>2</v>
      </c>
      <c r="P249">
        <v>0</v>
      </c>
      <c r="Q249">
        <v>2</v>
      </c>
      <c r="R249">
        <v>1</v>
      </c>
      <c r="S249">
        <v>2</v>
      </c>
      <c r="T249">
        <v>14</v>
      </c>
      <c r="U249">
        <v>1</v>
      </c>
      <c r="V249">
        <v>1</v>
      </c>
      <c r="W249">
        <v>0</v>
      </c>
      <c r="X249">
        <v>0</v>
      </c>
      <c r="Y249">
        <v>0</v>
      </c>
      <c r="Z249">
        <v>2</v>
      </c>
      <c r="AA249">
        <v>2</v>
      </c>
      <c r="AB249">
        <v>1</v>
      </c>
      <c r="AC249">
        <v>1</v>
      </c>
      <c r="AD249">
        <v>2</v>
      </c>
      <c r="AE249">
        <v>0</v>
      </c>
      <c r="AF249">
        <v>0</v>
      </c>
      <c r="AH249" t="s">
        <v>297</v>
      </c>
      <c r="AI249" t="s">
        <v>173</v>
      </c>
      <c r="AJ249" t="s">
        <v>195</v>
      </c>
      <c r="AK249" t="s">
        <v>196</v>
      </c>
    </row>
    <row r="250" spans="1:37">
      <c r="A250" t="s">
        <v>1645</v>
      </c>
      <c r="B250" s="55">
        <v>44621</v>
      </c>
      <c r="C250" s="55">
        <v>44623</v>
      </c>
      <c r="D250" t="s">
        <v>252</v>
      </c>
      <c r="E250">
        <v>5106</v>
      </c>
      <c r="F250">
        <v>40</v>
      </c>
      <c r="G250">
        <v>40</v>
      </c>
      <c r="H250">
        <v>0</v>
      </c>
      <c r="I250">
        <v>0</v>
      </c>
      <c r="J250">
        <v>36</v>
      </c>
      <c r="K250">
        <v>8</v>
      </c>
      <c r="L250">
        <v>7</v>
      </c>
      <c r="M250">
        <v>5</v>
      </c>
      <c r="N250">
        <v>4</v>
      </c>
      <c r="O250">
        <v>5</v>
      </c>
      <c r="P250">
        <v>4</v>
      </c>
      <c r="Q250">
        <v>5</v>
      </c>
      <c r="R250">
        <v>8</v>
      </c>
      <c r="S250">
        <v>8</v>
      </c>
      <c r="T250">
        <v>14</v>
      </c>
      <c r="U250">
        <v>5</v>
      </c>
      <c r="V250">
        <v>4</v>
      </c>
      <c r="W250">
        <v>0</v>
      </c>
      <c r="X250">
        <v>0</v>
      </c>
      <c r="Y250">
        <v>0</v>
      </c>
      <c r="Z250">
        <v>5</v>
      </c>
      <c r="AA250">
        <v>7</v>
      </c>
      <c r="AB250">
        <v>6</v>
      </c>
      <c r="AC250">
        <v>6</v>
      </c>
      <c r="AD250">
        <v>6</v>
      </c>
      <c r="AE250">
        <v>0</v>
      </c>
      <c r="AF250">
        <v>0</v>
      </c>
      <c r="AH250" t="s">
        <v>253</v>
      </c>
      <c r="AI250" t="s">
        <v>173</v>
      </c>
      <c r="AJ250" t="s">
        <v>189</v>
      </c>
      <c r="AK250" t="s">
        <v>190</v>
      </c>
    </row>
    <row r="251" spans="1:37">
      <c r="A251" t="s">
        <v>1645</v>
      </c>
      <c r="B251" s="55">
        <v>44621</v>
      </c>
      <c r="C251" s="55">
        <v>44623</v>
      </c>
      <c r="D251" t="s">
        <v>292</v>
      </c>
      <c r="E251">
        <v>2587</v>
      </c>
      <c r="F251">
        <v>106</v>
      </c>
      <c r="G251">
        <v>101</v>
      </c>
      <c r="H251">
        <v>5</v>
      </c>
      <c r="I251">
        <v>2</v>
      </c>
      <c r="J251">
        <v>33</v>
      </c>
      <c r="K251">
        <v>4</v>
      </c>
      <c r="L251">
        <v>1</v>
      </c>
      <c r="M251">
        <v>2</v>
      </c>
      <c r="N251">
        <v>2</v>
      </c>
      <c r="O251">
        <v>4</v>
      </c>
      <c r="P251">
        <v>2</v>
      </c>
      <c r="Q251">
        <v>1</v>
      </c>
      <c r="R251">
        <v>3</v>
      </c>
      <c r="S251">
        <v>4</v>
      </c>
      <c r="T251">
        <v>4</v>
      </c>
      <c r="U251">
        <v>2</v>
      </c>
      <c r="V251">
        <v>2</v>
      </c>
      <c r="W251">
        <v>0</v>
      </c>
      <c r="X251">
        <v>2</v>
      </c>
      <c r="Y251">
        <v>0</v>
      </c>
      <c r="Z251">
        <v>0</v>
      </c>
      <c r="AA251">
        <v>4</v>
      </c>
      <c r="AB251">
        <v>4</v>
      </c>
      <c r="AC251">
        <v>4</v>
      </c>
      <c r="AD251">
        <v>4</v>
      </c>
      <c r="AE251">
        <v>0</v>
      </c>
      <c r="AF251">
        <v>1</v>
      </c>
      <c r="AH251" t="s">
        <v>833</v>
      </c>
      <c r="AI251" t="s">
        <v>173</v>
      </c>
      <c r="AJ251" t="s">
        <v>195</v>
      </c>
      <c r="AK251" t="s">
        <v>196</v>
      </c>
    </row>
    <row r="252" spans="1:37">
      <c r="A252" t="s">
        <v>1645</v>
      </c>
      <c r="B252" s="55">
        <v>44621</v>
      </c>
      <c r="C252" s="55">
        <v>44623</v>
      </c>
      <c r="D252" t="s">
        <v>240</v>
      </c>
      <c r="E252">
        <v>2442</v>
      </c>
      <c r="F252">
        <v>68</v>
      </c>
      <c r="G252">
        <v>68</v>
      </c>
      <c r="H252">
        <v>0</v>
      </c>
      <c r="I252">
        <v>0</v>
      </c>
      <c r="J252">
        <v>5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H252" t="s">
        <v>241</v>
      </c>
      <c r="AI252" t="s">
        <v>173</v>
      </c>
      <c r="AJ252" t="s">
        <v>186</v>
      </c>
      <c r="AK252" t="s">
        <v>187</v>
      </c>
    </row>
    <row r="253" spans="1:37">
      <c r="A253" t="s">
        <v>1645</v>
      </c>
      <c r="B253" s="55">
        <v>44621</v>
      </c>
      <c r="C253" s="55">
        <v>44623</v>
      </c>
      <c r="D253" t="s">
        <v>234</v>
      </c>
      <c r="E253">
        <v>5307</v>
      </c>
      <c r="F253">
        <v>64</v>
      </c>
      <c r="G253">
        <v>63</v>
      </c>
      <c r="H253">
        <v>1</v>
      </c>
      <c r="I253">
        <v>0</v>
      </c>
      <c r="J253">
        <v>26</v>
      </c>
      <c r="K253">
        <v>2</v>
      </c>
      <c r="L253">
        <v>1</v>
      </c>
      <c r="M253">
        <v>1</v>
      </c>
      <c r="N253">
        <v>1</v>
      </c>
      <c r="O253">
        <v>2</v>
      </c>
      <c r="P253">
        <v>1</v>
      </c>
      <c r="Q253">
        <v>1</v>
      </c>
      <c r="R253">
        <v>1</v>
      </c>
      <c r="S253">
        <v>2</v>
      </c>
      <c r="T253">
        <v>3</v>
      </c>
      <c r="U253">
        <v>2</v>
      </c>
      <c r="V253">
        <v>2</v>
      </c>
      <c r="W253">
        <v>0</v>
      </c>
      <c r="X253">
        <v>0</v>
      </c>
      <c r="Y253">
        <v>0</v>
      </c>
      <c r="Z253">
        <v>1</v>
      </c>
      <c r="AA253">
        <v>2</v>
      </c>
      <c r="AB253">
        <v>2</v>
      </c>
      <c r="AC253">
        <v>2</v>
      </c>
      <c r="AD253">
        <v>2</v>
      </c>
      <c r="AE253">
        <v>0</v>
      </c>
      <c r="AF253">
        <v>0</v>
      </c>
      <c r="AH253" t="s">
        <v>235</v>
      </c>
      <c r="AI253" t="s">
        <v>173</v>
      </c>
      <c r="AJ253" t="s">
        <v>186</v>
      </c>
      <c r="AK253" t="s">
        <v>187</v>
      </c>
    </row>
    <row r="254" spans="1:37">
      <c r="A254" t="s">
        <v>1645</v>
      </c>
      <c r="B254" s="55">
        <v>44621</v>
      </c>
      <c r="C254" s="55">
        <v>44623</v>
      </c>
      <c r="D254" t="s">
        <v>62</v>
      </c>
      <c r="E254">
        <v>1248</v>
      </c>
      <c r="F254">
        <v>55</v>
      </c>
      <c r="G254">
        <v>55</v>
      </c>
      <c r="H254">
        <v>0</v>
      </c>
      <c r="I254">
        <v>0</v>
      </c>
      <c r="J254">
        <v>6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1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0</v>
      </c>
      <c r="AH254" t="s">
        <v>216</v>
      </c>
      <c r="AI254" t="s">
        <v>168</v>
      </c>
      <c r="AJ254" t="s">
        <v>58</v>
      </c>
      <c r="AK254" t="s">
        <v>180</v>
      </c>
    </row>
    <row r="255" spans="1:37">
      <c r="A255" t="s">
        <v>1645</v>
      </c>
      <c r="B255" s="55">
        <v>44621</v>
      </c>
      <c r="C255" s="55">
        <v>44623</v>
      </c>
      <c r="D255" t="s">
        <v>51</v>
      </c>
      <c r="E255">
        <v>3432</v>
      </c>
      <c r="F255">
        <v>100</v>
      </c>
      <c r="G255">
        <v>100</v>
      </c>
      <c r="H255">
        <v>0</v>
      </c>
      <c r="I255">
        <v>0</v>
      </c>
      <c r="J255">
        <v>20</v>
      </c>
      <c r="K255">
        <v>1</v>
      </c>
      <c r="L255">
        <v>0</v>
      </c>
      <c r="M255">
        <v>1</v>
      </c>
      <c r="N255">
        <v>0</v>
      </c>
      <c r="O255">
        <v>1</v>
      </c>
      <c r="P255">
        <v>0</v>
      </c>
      <c r="Q255">
        <v>0</v>
      </c>
      <c r="R255">
        <v>1</v>
      </c>
      <c r="S255">
        <v>1</v>
      </c>
      <c r="T255">
        <v>1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1</v>
      </c>
      <c r="AB255">
        <v>1</v>
      </c>
      <c r="AC255">
        <v>1</v>
      </c>
      <c r="AD255">
        <v>1</v>
      </c>
      <c r="AE255">
        <v>0</v>
      </c>
      <c r="AF255">
        <v>0</v>
      </c>
      <c r="AH255" t="s">
        <v>203</v>
      </c>
      <c r="AI255" t="s">
        <v>168</v>
      </c>
      <c r="AJ255" t="s">
        <v>49</v>
      </c>
      <c r="AK255" t="s">
        <v>176</v>
      </c>
    </row>
    <row r="256" spans="1:37">
      <c r="A256" t="s">
        <v>1645</v>
      </c>
      <c r="B256" s="55">
        <v>44621</v>
      </c>
      <c r="C256" s="55">
        <v>44623</v>
      </c>
      <c r="D256" t="s">
        <v>258</v>
      </c>
      <c r="E256">
        <v>3817</v>
      </c>
      <c r="F256">
        <v>11</v>
      </c>
      <c r="G256">
        <v>11</v>
      </c>
      <c r="H256">
        <v>0</v>
      </c>
      <c r="I256">
        <v>0</v>
      </c>
      <c r="J256">
        <v>18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8</v>
      </c>
      <c r="U256">
        <v>0</v>
      </c>
      <c r="V256">
        <v>0</v>
      </c>
      <c r="W256">
        <v>0</v>
      </c>
      <c r="X256">
        <v>2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0</v>
      </c>
      <c r="AH256" t="s">
        <v>259</v>
      </c>
      <c r="AI256" t="s">
        <v>173</v>
      </c>
      <c r="AJ256" t="s">
        <v>192</v>
      </c>
      <c r="AK256" t="s">
        <v>193</v>
      </c>
    </row>
    <row r="257" spans="1:37">
      <c r="A257" t="s">
        <v>1645</v>
      </c>
      <c r="B257" s="55">
        <v>44621</v>
      </c>
      <c r="C257" s="55">
        <v>44623</v>
      </c>
      <c r="D257" t="s">
        <v>89</v>
      </c>
      <c r="E257">
        <v>3968</v>
      </c>
      <c r="F257">
        <v>109</v>
      </c>
      <c r="G257">
        <v>109</v>
      </c>
      <c r="H257">
        <v>0</v>
      </c>
      <c r="I257">
        <v>0</v>
      </c>
      <c r="J257">
        <v>7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1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H257" t="s">
        <v>230</v>
      </c>
      <c r="AI257" t="s">
        <v>168</v>
      </c>
      <c r="AJ257" t="s">
        <v>73</v>
      </c>
      <c r="AK257" t="s">
        <v>182</v>
      </c>
    </row>
    <row r="258" spans="1:37">
      <c r="A258" t="s">
        <v>1645</v>
      </c>
      <c r="B258" s="55">
        <v>44621</v>
      </c>
      <c r="C258" s="55">
        <v>44623</v>
      </c>
      <c r="D258" t="s">
        <v>250</v>
      </c>
      <c r="E258">
        <v>5673</v>
      </c>
      <c r="F258">
        <v>173</v>
      </c>
      <c r="G258">
        <v>172</v>
      </c>
      <c r="H258">
        <v>1</v>
      </c>
      <c r="I258">
        <v>0</v>
      </c>
      <c r="J258">
        <v>44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3</v>
      </c>
      <c r="U258">
        <v>2</v>
      </c>
      <c r="V258">
        <v>2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H258" t="s">
        <v>251</v>
      </c>
      <c r="AI258" t="s">
        <v>173</v>
      </c>
      <c r="AJ258" t="s">
        <v>189</v>
      </c>
      <c r="AK258" t="s">
        <v>190</v>
      </c>
    </row>
    <row r="259" spans="1:37">
      <c r="A259" t="s">
        <v>1645</v>
      </c>
      <c r="B259" s="55">
        <v>44621</v>
      </c>
      <c r="C259" s="55">
        <v>44623</v>
      </c>
      <c r="D259" t="s">
        <v>278</v>
      </c>
      <c r="E259">
        <v>5830</v>
      </c>
      <c r="F259">
        <v>130</v>
      </c>
      <c r="G259">
        <v>130</v>
      </c>
      <c r="H259">
        <v>0</v>
      </c>
      <c r="I259">
        <v>0</v>
      </c>
      <c r="J259">
        <v>48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6</v>
      </c>
      <c r="U259">
        <v>0</v>
      </c>
      <c r="V259">
        <v>0</v>
      </c>
      <c r="W259">
        <v>0</v>
      </c>
      <c r="X259">
        <v>3</v>
      </c>
      <c r="Y259">
        <v>0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H259" t="s">
        <v>279</v>
      </c>
      <c r="AI259" t="s">
        <v>173</v>
      </c>
      <c r="AJ259" t="s">
        <v>192</v>
      </c>
      <c r="AK259" t="s">
        <v>193</v>
      </c>
    </row>
    <row r="260" spans="1:37">
      <c r="A260" t="s">
        <v>1645</v>
      </c>
      <c r="B260" s="55">
        <v>44621</v>
      </c>
      <c r="C260" s="55">
        <v>44623</v>
      </c>
      <c r="D260" t="s">
        <v>242</v>
      </c>
      <c r="E260">
        <v>2925</v>
      </c>
      <c r="F260">
        <v>160</v>
      </c>
      <c r="G260">
        <v>159</v>
      </c>
      <c r="H260">
        <v>1</v>
      </c>
      <c r="I260">
        <v>0</v>
      </c>
      <c r="J260">
        <v>10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2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H260" t="s">
        <v>243</v>
      </c>
      <c r="AI260" t="s">
        <v>173</v>
      </c>
      <c r="AJ260" t="s">
        <v>186</v>
      </c>
      <c r="AK260" t="s">
        <v>187</v>
      </c>
    </row>
    <row r="261" spans="1:37">
      <c r="A261" t="s">
        <v>1645</v>
      </c>
      <c r="B261" s="55">
        <v>44621</v>
      </c>
      <c r="C261" s="55">
        <v>44623</v>
      </c>
      <c r="D261" t="s">
        <v>75</v>
      </c>
      <c r="E261">
        <v>5919</v>
      </c>
      <c r="F261">
        <v>10</v>
      </c>
      <c r="G261">
        <v>9</v>
      </c>
      <c r="H261">
        <v>1</v>
      </c>
      <c r="I261">
        <v>0</v>
      </c>
      <c r="J261">
        <v>10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H261" t="s">
        <v>222</v>
      </c>
      <c r="AI261" t="s">
        <v>168</v>
      </c>
      <c r="AJ261" t="s">
        <v>73</v>
      </c>
      <c r="AK261" t="s">
        <v>182</v>
      </c>
    </row>
    <row r="262" spans="1:37">
      <c r="A262" t="s">
        <v>1645</v>
      </c>
      <c r="B262" s="55">
        <v>44621</v>
      </c>
      <c r="C262" s="55">
        <v>44623</v>
      </c>
      <c r="D262" t="s">
        <v>48</v>
      </c>
      <c r="E262">
        <v>2212</v>
      </c>
      <c r="F262">
        <v>21</v>
      </c>
      <c r="G262">
        <v>21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H262" t="s">
        <v>200</v>
      </c>
      <c r="AI262" t="s">
        <v>168</v>
      </c>
      <c r="AJ262" t="s">
        <v>49</v>
      </c>
      <c r="AK262" t="s">
        <v>176</v>
      </c>
    </row>
    <row r="263" spans="1:37">
      <c r="A263" t="s">
        <v>1645</v>
      </c>
      <c r="B263" s="55">
        <v>44621</v>
      </c>
      <c r="C263" s="55">
        <v>44623</v>
      </c>
      <c r="D263" t="s">
        <v>40</v>
      </c>
      <c r="E263">
        <v>1499</v>
      </c>
      <c r="F263">
        <v>46</v>
      </c>
      <c r="G263">
        <v>46</v>
      </c>
      <c r="H263">
        <v>0</v>
      </c>
      <c r="I263">
        <v>0</v>
      </c>
      <c r="J263">
        <v>14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2</v>
      </c>
      <c r="U263">
        <v>1</v>
      </c>
      <c r="V263">
        <v>1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H263" t="s">
        <v>447</v>
      </c>
      <c r="AI263" t="s">
        <v>168</v>
      </c>
      <c r="AJ263" t="s">
        <v>34</v>
      </c>
      <c r="AK263" t="s">
        <v>172</v>
      </c>
    </row>
    <row r="264" spans="1:37">
      <c r="A264" t="s">
        <v>1645</v>
      </c>
      <c r="B264" s="55">
        <v>44621</v>
      </c>
      <c r="C264" s="55">
        <v>44623</v>
      </c>
      <c r="D264" t="s">
        <v>376</v>
      </c>
      <c r="E264">
        <v>1405</v>
      </c>
      <c r="F264">
        <v>30</v>
      </c>
      <c r="G264">
        <v>29</v>
      </c>
      <c r="H264">
        <v>1</v>
      </c>
      <c r="I264">
        <v>1</v>
      </c>
      <c r="J264">
        <v>5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H264" t="s">
        <v>377</v>
      </c>
      <c r="AI264" t="s">
        <v>177</v>
      </c>
      <c r="AJ264" t="s">
        <v>207</v>
      </c>
      <c r="AK264" t="s">
        <v>208</v>
      </c>
    </row>
    <row r="265" spans="1:37">
      <c r="A265" t="s">
        <v>1645</v>
      </c>
      <c r="B265" s="55">
        <v>44621</v>
      </c>
      <c r="C265" s="55">
        <v>44623</v>
      </c>
      <c r="D265" t="s">
        <v>370</v>
      </c>
      <c r="E265">
        <v>4060</v>
      </c>
      <c r="F265">
        <v>102</v>
      </c>
      <c r="G265">
        <v>101</v>
      </c>
      <c r="H265">
        <v>1</v>
      </c>
      <c r="I265">
        <v>0</v>
      </c>
      <c r="J265">
        <v>14</v>
      </c>
      <c r="K265">
        <v>9</v>
      </c>
      <c r="L265">
        <v>8</v>
      </c>
      <c r="M265">
        <v>4</v>
      </c>
      <c r="N265">
        <v>9</v>
      </c>
      <c r="O265">
        <v>9</v>
      </c>
      <c r="P265">
        <v>6</v>
      </c>
      <c r="Q265">
        <v>6</v>
      </c>
      <c r="R265">
        <v>9</v>
      </c>
      <c r="S265">
        <v>9</v>
      </c>
      <c r="T265">
        <v>5</v>
      </c>
      <c r="U265">
        <v>2</v>
      </c>
      <c r="V265">
        <v>2</v>
      </c>
      <c r="W265">
        <v>0</v>
      </c>
      <c r="X265">
        <v>1</v>
      </c>
      <c r="Y265">
        <v>1</v>
      </c>
      <c r="Z265">
        <v>3</v>
      </c>
      <c r="AA265">
        <v>7</v>
      </c>
      <c r="AB265">
        <v>7</v>
      </c>
      <c r="AC265">
        <v>7</v>
      </c>
      <c r="AD265">
        <v>7</v>
      </c>
      <c r="AE265">
        <v>7</v>
      </c>
      <c r="AF265">
        <v>3</v>
      </c>
      <c r="AH265" t="s">
        <v>371</v>
      </c>
      <c r="AI265" t="s">
        <v>177</v>
      </c>
      <c r="AJ265" t="s">
        <v>207</v>
      </c>
      <c r="AK265" t="s">
        <v>208</v>
      </c>
    </row>
    <row r="266" spans="1:37">
      <c r="A266" t="s">
        <v>1645</v>
      </c>
      <c r="B266" s="55">
        <v>44621</v>
      </c>
      <c r="C266" s="55">
        <v>44623</v>
      </c>
      <c r="D266" t="s">
        <v>344</v>
      </c>
      <c r="E266">
        <v>4564</v>
      </c>
      <c r="F266">
        <v>100</v>
      </c>
      <c r="G266">
        <v>99</v>
      </c>
      <c r="H266">
        <v>1</v>
      </c>
      <c r="I266">
        <v>0</v>
      </c>
      <c r="J266">
        <v>19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H266" t="s">
        <v>345</v>
      </c>
      <c r="AI266" t="s">
        <v>177</v>
      </c>
      <c r="AJ266" t="s">
        <v>201</v>
      </c>
      <c r="AK266" t="s">
        <v>202</v>
      </c>
    </row>
    <row r="267" spans="1:37">
      <c r="A267" t="s">
        <v>1645</v>
      </c>
      <c r="B267" s="55">
        <v>44621</v>
      </c>
      <c r="C267" s="55">
        <v>44623</v>
      </c>
      <c r="D267" t="s">
        <v>398</v>
      </c>
      <c r="E267">
        <v>6369</v>
      </c>
      <c r="F267">
        <v>102</v>
      </c>
      <c r="G267">
        <v>102</v>
      </c>
      <c r="H267">
        <v>0</v>
      </c>
      <c r="I267">
        <v>0</v>
      </c>
      <c r="J267">
        <v>39</v>
      </c>
      <c r="K267">
        <v>8</v>
      </c>
      <c r="L267">
        <v>5</v>
      </c>
      <c r="M267">
        <v>7</v>
      </c>
      <c r="N267">
        <v>8</v>
      </c>
      <c r="O267">
        <v>8</v>
      </c>
      <c r="P267">
        <v>8</v>
      </c>
      <c r="Q267">
        <v>8</v>
      </c>
      <c r="R267">
        <v>3</v>
      </c>
      <c r="S267">
        <v>8</v>
      </c>
      <c r="T267">
        <v>4</v>
      </c>
      <c r="U267">
        <v>0</v>
      </c>
      <c r="V267">
        <v>0</v>
      </c>
      <c r="W267">
        <v>0</v>
      </c>
      <c r="X267">
        <v>1</v>
      </c>
      <c r="Y267">
        <v>0</v>
      </c>
      <c r="Z267">
        <v>4</v>
      </c>
      <c r="AA267">
        <v>5</v>
      </c>
      <c r="AB267">
        <v>4</v>
      </c>
      <c r="AC267">
        <v>4</v>
      </c>
      <c r="AD267">
        <v>4</v>
      </c>
      <c r="AE267">
        <v>0</v>
      </c>
      <c r="AF267">
        <v>0</v>
      </c>
      <c r="AH267" t="s">
        <v>399</v>
      </c>
      <c r="AI267" t="s">
        <v>177</v>
      </c>
      <c r="AJ267" t="s">
        <v>213</v>
      </c>
      <c r="AK267" t="s">
        <v>214</v>
      </c>
    </row>
    <row r="268" spans="1:37">
      <c r="A268" t="s">
        <v>1645</v>
      </c>
      <c r="B268" s="55">
        <v>44621</v>
      </c>
      <c r="C268" s="55">
        <v>44623</v>
      </c>
      <c r="D268" t="s">
        <v>342</v>
      </c>
      <c r="E268">
        <v>1125</v>
      </c>
      <c r="F268">
        <v>12</v>
      </c>
      <c r="G268">
        <v>12</v>
      </c>
      <c r="H268">
        <v>0</v>
      </c>
      <c r="I268">
        <v>0</v>
      </c>
      <c r="J268">
        <v>3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H268" t="s">
        <v>343</v>
      </c>
      <c r="AI268" t="s">
        <v>177</v>
      </c>
      <c r="AJ268" t="s">
        <v>213</v>
      </c>
      <c r="AK268" t="s">
        <v>214</v>
      </c>
    </row>
    <row r="269" spans="1:37">
      <c r="A269" t="s">
        <v>1645</v>
      </c>
      <c r="B269" s="55">
        <v>44621</v>
      </c>
      <c r="C269" s="55">
        <v>44623</v>
      </c>
      <c r="D269" t="s">
        <v>350</v>
      </c>
      <c r="E269">
        <v>2264</v>
      </c>
      <c r="F269">
        <v>71</v>
      </c>
      <c r="G269">
        <v>71</v>
      </c>
      <c r="H269">
        <v>0</v>
      </c>
      <c r="I269">
        <v>0</v>
      </c>
      <c r="J269">
        <v>3</v>
      </c>
      <c r="K269">
        <v>3</v>
      </c>
      <c r="L269">
        <v>3</v>
      </c>
      <c r="M269">
        <v>3</v>
      </c>
      <c r="N269">
        <v>3</v>
      </c>
      <c r="O269">
        <v>3</v>
      </c>
      <c r="P269">
        <v>3</v>
      </c>
      <c r="Q269">
        <v>1</v>
      </c>
      <c r="R269">
        <v>2</v>
      </c>
      <c r="S269">
        <v>3</v>
      </c>
      <c r="T269">
        <v>1</v>
      </c>
      <c r="U269">
        <v>1</v>
      </c>
      <c r="V269">
        <v>1</v>
      </c>
      <c r="W269">
        <v>0</v>
      </c>
      <c r="X269">
        <v>1</v>
      </c>
      <c r="Y269">
        <v>0</v>
      </c>
      <c r="Z269">
        <v>3</v>
      </c>
      <c r="AA269">
        <v>2</v>
      </c>
      <c r="AB269">
        <v>2</v>
      </c>
      <c r="AC269">
        <v>2</v>
      </c>
      <c r="AD269">
        <v>2</v>
      </c>
      <c r="AE269">
        <v>2</v>
      </c>
      <c r="AF269">
        <v>0</v>
      </c>
      <c r="AH269" t="s">
        <v>351</v>
      </c>
      <c r="AI269" t="s">
        <v>177</v>
      </c>
      <c r="AJ269" t="s">
        <v>204</v>
      </c>
      <c r="AK269" t="s">
        <v>205</v>
      </c>
    </row>
    <row r="270" spans="1:37">
      <c r="A270" t="s">
        <v>1645</v>
      </c>
      <c r="B270" s="55">
        <v>44621</v>
      </c>
      <c r="C270" s="55">
        <v>44623</v>
      </c>
      <c r="D270" t="s">
        <v>332</v>
      </c>
      <c r="E270">
        <v>2038</v>
      </c>
      <c r="F270">
        <v>88</v>
      </c>
      <c r="G270">
        <v>88</v>
      </c>
      <c r="H270">
        <v>0</v>
      </c>
      <c r="I270">
        <v>0</v>
      </c>
      <c r="J270">
        <v>2</v>
      </c>
      <c r="K270">
        <v>1</v>
      </c>
      <c r="L270">
        <v>1</v>
      </c>
      <c r="M270">
        <v>1</v>
      </c>
      <c r="N270">
        <v>1</v>
      </c>
      <c r="O270">
        <v>1</v>
      </c>
      <c r="P270">
        <v>1</v>
      </c>
      <c r="Q270">
        <v>1</v>
      </c>
      <c r="R270">
        <v>0</v>
      </c>
      <c r="S270">
        <v>1</v>
      </c>
      <c r="T270">
        <v>1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1</v>
      </c>
      <c r="AA270">
        <v>1</v>
      </c>
      <c r="AB270">
        <v>1</v>
      </c>
      <c r="AC270">
        <v>1</v>
      </c>
      <c r="AD270">
        <v>1</v>
      </c>
      <c r="AE270">
        <v>0</v>
      </c>
      <c r="AF270">
        <v>0</v>
      </c>
      <c r="AH270" t="s">
        <v>333</v>
      </c>
      <c r="AI270" t="s">
        <v>177</v>
      </c>
      <c r="AJ270" t="s">
        <v>201</v>
      </c>
      <c r="AK270" t="s">
        <v>202</v>
      </c>
    </row>
    <row r="271" spans="1:37">
      <c r="A271" t="s">
        <v>1645</v>
      </c>
      <c r="B271" s="55">
        <v>44621</v>
      </c>
      <c r="C271" s="55">
        <v>44623</v>
      </c>
      <c r="D271" t="s">
        <v>334</v>
      </c>
      <c r="E271">
        <v>2132</v>
      </c>
      <c r="F271">
        <v>53</v>
      </c>
      <c r="G271">
        <v>53</v>
      </c>
      <c r="H271">
        <v>0</v>
      </c>
      <c r="I271">
        <v>0</v>
      </c>
      <c r="J271">
        <v>15</v>
      </c>
      <c r="K271">
        <v>4</v>
      </c>
      <c r="L271">
        <v>4</v>
      </c>
      <c r="M271">
        <v>4</v>
      </c>
      <c r="N271">
        <v>4</v>
      </c>
      <c r="O271">
        <v>3</v>
      </c>
      <c r="P271">
        <v>4</v>
      </c>
      <c r="Q271">
        <v>1</v>
      </c>
      <c r="R271">
        <v>4</v>
      </c>
      <c r="S271">
        <v>4</v>
      </c>
      <c r="T271">
        <v>3</v>
      </c>
      <c r="U271">
        <v>3</v>
      </c>
      <c r="V271">
        <v>3</v>
      </c>
      <c r="W271">
        <v>0</v>
      </c>
      <c r="X271">
        <v>0</v>
      </c>
      <c r="Y271">
        <v>0</v>
      </c>
      <c r="Z271">
        <v>3</v>
      </c>
      <c r="AA271">
        <v>3</v>
      </c>
      <c r="AB271">
        <v>2</v>
      </c>
      <c r="AC271">
        <v>2</v>
      </c>
      <c r="AD271">
        <v>3</v>
      </c>
      <c r="AE271">
        <v>0</v>
      </c>
      <c r="AF271">
        <v>0</v>
      </c>
      <c r="AH271" t="s">
        <v>335</v>
      </c>
      <c r="AI271" t="s">
        <v>177</v>
      </c>
      <c r="AJ271" t="s">
        <v>201</v>
      </c>
      <c r="AK271" t="s">
        <v>202</v>
      </c>
    </row>
    <row r="272" spans="1:37">
      <c r="A272" t="s">
        <v>1645</v>
      </c>
      <c r="B272" s="55">
        <v>44621</v>
      </c>
      <c r="C272" s="55">
        <v>44623</v>
      </c>
      <c r="D272" t="s">
        <v>322</v>
      </c>
      <c r="E272">
        <v>1072</v>
      </c>
      <c r="F272">
        <v>49</v>
      </c>
      <c r="G272">
        <v>49</v>
      </c>
      <c r="H272">
        <v>0</v>
      </c>
      <c r="I272">
        <v>0</v>
      </c>
      <c r="J272">
        <v>4</v>
      </c>
      <c r="K272">
        <v>4</v>
      </c>
      <c r="L272">
        <v>4</v>
      </c>
      <c r="M272">
        <v>4</v>
      </c>
      <c r="N272">
        <v>4</v>
      </c>
      <c r="O272">
        <v>4</v>
      </c>
      <c r="P272">
        <v>4</v>
      </c>
      <c r="Q272">
        <v>4</v>
      </c>
      <c r="R272">
        <v>3</v>
      </c>
      <c r="S272">
        <v>4</v>
      </c>
      <c r="T272">
        <v>3</v>
      </c>
      <c r="U272">
        <v>1</v>
      </c>
      <c r="V272">
        <v>1</v>
      </c>
      <c r="W272">
        <v>0</v>
      </c>
      <c r="X272">
        <v>1</v>
      </c>
      <c r="Y272">
        <v>0</v>
      </c>
      <c r="Z272">
        <v>4</v>
      </c>
      <c r="AA272">
        <v>2</v>
      </c>
      <c r="AB272">
        <v>1</v>
      </c>
      <c r="AC272">
        <v>2</v>
      </c>
      <c r="AD272">
        <v>2</v>
      </c>
      <c r="AE272">
        <v>0</v>
      </c>
      <c r="AF272">
        <v>0</v>
      </c>
      <c r="AH272" t="s">
        <v>323</v>
      </c>
      <c r="AI272" t="s">
        <v>177</v>
      </c>
      <c r="AJ272" t="s">
        <v>198</v>
      </c>
      <c r="AK272" t="s">
        <v>199</v>
      </c>
    </row>
    <row r="273" spans="1:37">
      <c r="A273" t="s">
        <v>1645</v>
      </c>
      <c r="B273" s="55">
        <v>44621</v>
      </c>
      <c r="C273" s="55">
        <v>44623</v>
      </c>
      <c r="D273" t="s">
        <v>386</v>
      </c>
      <c r="E273">
        <v>5630</v>
      </c>
      <c r="F273">
        <v>136</v>
      </c>
      <c r="G273">
        <v>134</v>
      </c>
      <c r="H273">
        <v>2</v>
      </c>
      <c r="I273">
        <v>1</v>
      </c>
      <c r="J273">
        <v>18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1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H273" t="s">
        <v>387</v>
      </c>
      <c r="AI273" t="s">
        <v>177</v>
      </c>
      <c r="AJ273" t="s">
        <v>210</v>
      </c>
      <c r="AK273" t="s">
        <v>211</v>
      </c>
    </row>
    <row r="274" spans="1:37">
      <c r="A274" t="s">
        <v>1645</v>
      </c>
      <c r="B274" s="55">
        <v>44621</v>
      </c>
      <c r="C274" s="55">
        <v>44623</v>
      </c>
      <c r="D274" t="s">
        <v>364</v>
      </c>
      <c r="E274">
        <v>4004</v>
      </c>
      <c r="F274">
        <v>39</v>
      </c>
      <c r="G274">
        <v>37</v>
      </c>
      <c r="H274">
        <v>2</v>
      </c>
      <c r="I274">
        <v>2</v>
      </c>
      <c r="J274">
        <v>33</v>
      </c>
      <c r="K274">
        <v>3</v>
      </c>
      <c r="L274">
        <v>2</v>
      </c>
      <c r="M274">
        <v>3</v>
      </c>
      <c r="N274">
        <v>3</v>
      </c>
      <c r="O274">
        <v>3</v>
      </c>
      <c r="P274">
        <v>3</v>
      </c>
      <c r="Q274">
        <v>2</v>
      </c>
      <c r="R274">
        <v>2</v>
      </c>
      <c r="S274">
        <v>3</v>
      </c>
      <c r="T274">
        <v>4</v>
      </c>
      <c r="U274">
        <v>2</v>
      </c>
      <c r="V274">
        <v>2</v>
      </c>
      <c r="W274">
        <v>0</v>
      </c>
      <c r="X274">
        <v>0</v>
      </c>
      <c r="Y274">
        <v>0</v>
      </c>
      <c r="Z274">
        <v>2</v>
      </c>
      <c r="AA274">
        <v>2</v>
      </c>
      <c r="AB274">
        <v>1</v>
      </c>
      <c r="AC274">
        <v>2</v>
      </c>
      <c r="AD274">
        <v>2</v>
      </c>
      <c r="AE274">
        <v>1</v>
      </c>
      <c r="AF274">
        <v>1</v>
      </c>
      <c r="AH274" t="s">
        <v>365</v>
      </c>
      <c r="AI274" t="s">
        <v>177</v>
      </c>
      <c r="AJ274" t="s">
        <v>207</v>
      </c>
      <c r="AK274" t="s">
        <v>208</v>
      </c>
    </row>
    <row r="275" spans="1:37">
      <c r="A275" t="s">
        <v>1645</v>
      </c>
      <c r="B275" s="55">
        <v>44621</v>
      </c>
      <c r="C275" s="55">
        <v>44623</v>
      </c>
      <c r="D275" t="s">
        <v>380</v>
      </c>
      <c r="E275">
        <v>2849</v>
      </c>
      <c r="F275">
        <v>191</v>
      </c>
      <c r="G275">
        <v>189</v>
      </c>
      <c r="H275">
        <v>2</v>
      </c>
      <c r="I275">
        <v>0</v>
      </c>
      <c r="J275">
        <v>14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2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H275" t="s">
        <v>381</v>
      </c>
      <c r="AI275" t="s">
        <v>177</v>
      </c>
      <c r="AJ275" t="s">
        <v>207</v>
      </c>
      <c r="AK275" t="s">
        <v>208</v>
      </c>
    </row>
    <row r="276" spans="1:37">
      <c r="A276" t="s">
        <v>1645</v>
      </c>
      <c r="B276" s="55">
        <v>44621</v>
      </c>
      <c r="C276" s="55">
        <v>44623</v>
      </c>
      <c r="D276" t="s">
        <v>374</v>
      </c>
      <c r="E276">
        <v>4101</v>
      </c>
      <c r="F276">
        <v>77</v>
      </c>
      <c r="G276">
        <v>77</v>
      </c>
      <c r="H276">
        <v>0</v>
      </c>
      <c r="I276">
        <v>0</v>
      </c>
      <c r="J276">
        <v>11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2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H276" t="s">
        <v>375</v>
      </c>
      <c r="AI276" t="s">
        <v>177</v>
      </c>
      <c r="AJ276" t="s">
        <v>207</v>
      </c>
      <c r="AK276" t="s">
        <v>208</v>
      </c>
    </row>
    <row r="277" spans="1:37">
      <c r="A277" t="s">
        <v>1645</v>
      </c>
      <c r="B277" s="55">
        <v>44621</v>
      </c>
      <c r="C277" s="55">
        <v>44623</v>
      </c>
      <c r="D277" t="s">
        <v>356</v>
      </c>
      <c r="E277">
        <v>1836</v>
      </c>
      <c r="F277">
        <v>44</v>
      </c>
      <c r="G277">
        <v>44</v>
      </c>
      <c r="H277">
        <v>0</v>
      </c>
      <c r="I277">
        <v>0</v>
      </c>
      <c r="J277">
        <v>1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0</v>
      </c>
      <c r="AF277">
        <v>0</v>
      </c>
      <c r="AH277" t="s">
        <v>357</v>
      </c>
      <c r="AI277" t="s">
        <v>177</v>
      </c>
      <c r="AJ277" t="s">
        <v>204</v>
      </c>
      <c r="AK277" t="s">
        <v>205</v>
      </c>
    </row>
    <row r="278" spans="1:37">
      <c r="A278" t="s">
        <v>1645</v>
      </c>
      <c r="B278" s="55">
        <v>44621</v>
      </c>
      <c r="C278" s="55">
        <v>44623</v>
      </c>
      <c r="D278" t="s">
        <v>85</v>
      </c>
      <c r="E278">
        <v>832</v>
      </c>
      <c r="F278">
        <v>15</v>
      </c>
      <c r="G278">
        <v>14</v>
      </c>
      <c r="H278">
        <v>1</v>
      </c>
      <c r="I278">
        <v>1</v>
      </c>
      <c r="J278">
        <v>4</v>
      </c>
      <c r="K278">
        <v>2</v>
      </c>
      <c r="L278">
        <v>2</v>
      </c>
      <c r="M278">
        <v>2</v>
      </c>
      <c r="N278">
        <v>2</v>
      </c>
      <c r="O278">
        <v>2</v>
      </c>
      <c r="P278">
        <v>2</v>
      </c>
      <c r="Q278">
        <v>2</v>
      </c>
      <c r="R278">
        <v>2</v>
      </c>
      <c r="S278">
        <v>2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2</v>
      </c>
      <c r="AA278">
        <v>2</v>
      </c>
      <c r="AB278">
        <v>1</v>
      </c>
      <c r="AC278">
        <v>2</v>
      </c>
      <c r="AD278">
        <v>2</v>
      </c>
      <c r="AE278">
        <v>0</v>
      </c>
      <c r="AF278">
        <v>0</v>
      </c>
      <c r="AH278" t="s">
        <v>228</v>
      </c>
      <c r="AI278" t="s">
        <v>168</v>
      </c>
      <c r="AJ278" t="s">
        <v>73</v>
      </c>
      <c r="AK278" t="s">
        <v>182</v>
      </c>
    </row>
    <row r="279" spans="1:37">
      <c r="A279" t="s">
        <v>1645</v>
      </c>
      <c r="B279" s="55">
        <v>44621</v>
      </c>
      <c r="C279" s="55">
        <v>44623</v>
      </c>
      <c r="D279" t="s">
        <v>360</v>
      </c>
      <c r="E279">
        <v>3255</v>
      </c>
      <c r="F279">
        <v>58</v>
      </c>
      <c r="G279">
        <v>55</v>
      </c>
      <c r="H279">
        <v>3</v>
      </c>
      <c r="I279">
        <v>2</v>
      </c>
      <c r="J279">
        <v>10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1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H279" t="s">
        <v>361</v>
      </c>
      <c r="AI279" t="s">
        <v>177</v>
      </c>
      <c r="AJ279" t="s">
        <v>204</v>
      </c>
      <c r="AK279" t="s">
        <v>205</v>
      </c>
    </row>
    <row r="280" spans="1:37">
      <c r="A280" t="s">
        <v>1645</v>
      </c>
      <c r="B280" s="55">
        <v>44621</v>
      </c>
      <c r="C280" s="55">
        <v>44623</v>
      </c>
      <c r="D280" t="s">
        <v>366</v>
      </c>
      <c r="E280">
        <v>3613</v>
      </c>
      <c r="F280">
        <v>42</v>
      </c>
      <c r="G280">
        <v>41</v>
      </c>
      <c r="H280">
        <v>1</v>
      </c>
      <c r="I280">
        <v>0</v>
      </c>
      <c r="J280">
        <v>20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2</v>
      </c>
      <c r="U280">
        <v>0</v>
      </c>
      <c r="V280">
        <v>0</v>
      </c>
      <c r="W280">
        <v>0</v>
      </c>
      <c r="X280">
        <v>1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H280" t="s">
        <v>367</v>
      </c>
      <c r="AI280" t="s">
        <v>177</v>
      </c>
      <c r="AJ280" t="s">
        <v>207</v>
      </c>
      <c r="AK280" t="s">
        <v>208</v>
      </c>
    </row>
    <row r="281" spans="1:37">
      <c r="A281" t="s">
        <v>1645</v>
      </c>
      <c r="B281" s="55">
        <v>44621</v>
      </c>
      <c r="C281" s="55">
        <v>44623</v>
      </c>
      <c r="D281" t="s">
        <v>340</v>
      </c>
      <c r="E281">
        <v>1211</v>
      </c>
      <c r="F281">
        <v>29</v>
      </c>
      <c r="G281">
        <v>28</v>
      </c>
      <c r="H281">
        <v>1</v>
      </c>
      <c r="I281">
        <v>0</v>
      </c>
      <c r="J281">
        <v>3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>
        <v>0</v>
      </c>
      <c r="AE281">
        <v>0</v>
      </c>
      <c r="AF281">
        <v>0</v>
      </c>
      <c r="AH281" t="s">
        <v>341</v>
      </c>
      <c r="AI281" t="s">
        <v>177</v>
      </c>
      <c r="AJ281" t="s">
        <v>201</v>
      </c>
      <c r="AK281" t="s">
        <v>202</v>
      </c>
    </row>
    <row r="282" spans="1:37">
      <c r="A282" t="s">
        <v>1645</v>
      </c>
      <c r="B282" s="55">
        <v>44621</v>
      </c>
      <c r="C282" s="55">
        <v>44623</v>
      </c>
      <c r="D282" t="s">
        <v>368</v>
      </c>
      <c r="E282">
        <v>991</v>
      </c>
      <c r="F282">
        <v>83</v>
      </c>
      <c r="G282">
        <v>83</v>
      </c>
      <c r="H282">
        <v>0</v>
      </c>
      <c r="I282">
        <v>0</v>
      </c>
      <c r="J282">
        <v>7</v>
      </c>
      <c r="K282">
        <v>0</v>
      </c>
      <c r="L282">
        <v>0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1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H282" t="s">
        <v>369</v>
      </c>
      <c r="AI282" t="s">
        <v>177</v>
      </c>
      <c r="AJ282" t="s">
        <v>207</v>
      </c>
      <c r="AK282" t="s">
        <v>208</v>
      </c>
    </row>
    <row r="283" spans="1:37">
      <c r="A283" t="s">
        <v>1645</v>
      </c>
      <c r="B283" s="55">
        <v>44621</v>
      </c>
      <c r="C283" s="55">
        <v>44623</v>
      </c>
      <c r="D283" t="s">
        <v>318</v>
      </c>
      <c r="E283">
        <v>3362</v>
      </c>
      <c r="F283">
        <v>44</v>
      </c>
      <c r="G283">
        <v>44</v>
      </c>
      <c r="H283">
        <v>0</v>
      </c>
      <c r="I283">
        <v>0</v>
      </c>
      <c r="J283">
        <v>7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H283" t="s">
        <v>319</v>
      </c>
      <c r="AI283" t="s">
        <v>177</v>
      </c>
      <c r="AJ283" t="s">
        <v>198</v>
      </c>
      <c r="AK283" t="s">
        <v>199</v>
      </c>
    </row>
    <row r="284" spans="1:37">
      <c r="A284" t="s">
        <v>1645</v>
      </c>
      <c r="B284" s="55">
        <v>44621</v>
      </c>
      <c r="C284" s="55">
        <v>44623</v>
      </c>
      <c r="D284" t="s">
        <v>328</v>
      </c>
      <c r="E284">
        <v>603</v>
      </c>
      <c r="F284">
        <v>14</v>
      </c>
      <c r="G284">
        <v>14</v>
      </c>
      <c r="H284">
        <v>0</v>
      </c>
      <c r="I284">
        <v>0</v>
      </c>
      <c r="J284">
        <v>5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>
        <v>0</v>
      </c>
      <c r="AE284">
        <v>0</v>
      </c>
      <c r="AF284">
        <v>0</v>
      </c>
      <c r="AH284" t="s">
        <v>329</v>
      </c>
      <c r="AI284" t="s">
        <v>177</v>
      </c>
      <c r="AJ284" t="s">
        <v>198</v>
      </c>
      <c r="AK284" t="s">
        <v>199</v>
      </c>
    </row>
    <row r="285" spans="1:37">
      <c r="A285" t="s">
        <v>1645</v>
      </c>
      <c r="B285" s="55">
        <v>44621</v>
      </c>
      <c r="C285" s="55">
        <v>44623</v>
      </c>
      <c r="D285" t="s">
        <v>320</v>
      </c>
      <c r="E285">
        <v>1397</v>
      </c>
      <c r="F285">
        <v>110</v>
      </c>
      <c r="G285">
        <v>109</v>
      </c>
      <c r="H285">
        <v>1</v>
      </c>
      <c r="I285">
        <v>0</v>
      </c>
      <c r="J285">
        <v>4</v>
      </c>
      <c r="K285">
        <v>2</v>
      </c>
      <c r="L285">
        <v>1</v>
      </c>
      <c r="M285">
        <v>1</v>
      </c>
      <c r="N285">
        <v>1</v>
      </c>
      <c r="O285">
        <v>1</v>
      </c>
      <c r="P285">
        <v>1</v>
      </c>
      <c r="Q285">
        <v>2</v>
      </c>
      <c r="R285">
        <v>2</v>
      </c>
      <c r="S285">
        <v>2</v>
      </c>
      <c r="T285">
        <v>3</v>
      </c>
      <c r="U285">
        <v>3</v>
      </c>
      <c r="V285">
        <v>3</v>
      </c>
      <c r="W285">
        <v>0</v>
      </c>
      <c r="X285">
        <v>0</v>
      </c>
      <c r="Y285">
        <v>0</v>
      </c>
      <c r="Z285">
        <v>1</v>
      </c>
      <c r="AA285">
        <v>2</v>
      </c>
      <c r="AB285">
        <v>2</v>
      </c>
      <c r="AC285">
        <v>2</v>
      </c>
      <c r="AD285">
        <v>2</v>
      </c>
      <c r="AE285">
        <v>0</v>
      </c>
      <c r="AF285">
        <v>0</v>
      </c>
      <c r="AH285" t="s">
        <v>321</v>
      </c>
      <c r="AI285" t="s">
        <v>177</v>
      </c>
      <c r="AJ285" t="s">
        <v>198</v>
      </c>
      <c r="AK285" t="s">
        <v>199</v>
      </c>
    </row>
    <row r="286" spans="1:37">
      <c r="A286" t="s">
        <v>1645</v>
      </c>
      <c r="B286" s="55">
        <v>44621</v>
      </c>
      <c r="C286" s="55">
        <v>44623</v>
      </c>
      <c r="D286" t="s">
        <v>55</v>
      </c>
      <c r="E286">
        <v>5690</v>
      </c>
      <c r="F286">
        <v>4</v>
      </c>
      <c r="G286">
        <v>4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H286" t="s">
        <v>209</v>
      </c>
      <c r="AI286" t="s">
        <v>168</v>
      </c>
      <c r="AJ286" t="s">
        <v>49</v>
      </c>
      <c r="AK286" t="s">
        <v>176</v>
      </c>
    </row>
    <row r="287" spans="1:37">
      <c r="A287" t="s">
        <v>1645</v>
      </c>
      <c r="B287" s="55">
        <v>44621</v>
      </c>
      <c r="C287" s="55">
        <v>44623</v>
      </c>
      <c r="D287" t="s">
        <v>354</v>
      </c>
      <c r="E287">
        <v>2944</v>
      </c>
      <c r="F287">
        <v>32</v>
      </c>
      <c r="G287">
        <v>32</v>
      </c>
      <c r="H287">
        <v>0</v>
      </c>
      <c r="I287">
        <v>0</v>
      </c>
      <c r="J287">
        <v>8</v>
      </c>
      <c r="K287">
        <v>1</v>
      </c>
      <c r="L287">
        <v>1</v>
      </c>
      <c r="M287">
        <v>1</v>
      </c>
      <c r="N287">
        <v>1</v>
      </c>
      <c r="O287">
        <v>1</v>
      </c>
      <c r="P287">
        <v>0</v>
      </c>
      <c r="Q287">
        <v>1</v>
      </c>
      <c r="R287">
        <v>1</v>
      </c>
      <c r="S287">
        <v>1</v>
      </c>
      <c r="T287">
        <v>3</v>
      </c>
      <c r="U287">
        <v>1</v>
      </c>
      <c r="V287">
        <v>1</v>
      </c>
      <c r="W287">
        <v>0</v>
      </c>
      <c r="X287">
        <v>0</v>
      </c>
      <c r="Y287">
        <v>0</v>
      </c>
      <c r="Z287">
        <v>1</v>
      </c>
      <c r="AA287">
        <v>1</v>
      </c>
      <c r="AB287">
        <v>1</v>
      </c>
      <c r="AC287">
        <v>1</v>
      </c>
      <c r="AD287">
        <v>1</v>
      </c>
      <c r="AE287">
        <v>0</v>
      </c>
      <c r="AF287">
        <v>0</v>
      </c>
      <c r="AH287" t="s">
        <v>355</v>
      </c>
      <c r="AI287" t="s">
        <v>177</v>
      </c>
      <c r="AJ287" t="s">
        <v>204</v>
      </c>
      <c r="AK287" t="s">
        <v>205</v>
      </c>
    </row>
    <row r="288" spans="1:37">
      <c r="A288" t="s">
        <v>1645</v>
      </c>
      <c r="B288" s="55">
        <v>44621</v>
      </c>
      <c r="C288" s="55">
        <v>44623</v>
      </c>
      <c r="D288" t="s">
        <v>270</v>
      </c>
      <c r="E288">
        <v>4138</v>
      </c>
      <c r="F288">
        <v>3</v>
      </c>
      <c r="G288">
        <v>3</v>
      </c>
      <c r="H288">
        <v>0</v>
      </c>
      <c r="I288">
        <v>0</v>
      </c>
      <c r="J288">
        <v>6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0</v>
      </c>
      <c r="AE288">
        <v>0</v>
      </c>
      <c r="AF288">
        <v>0</v>
      </c>
      <c r="AH288" t="s">
        <v>271</v>
      </c>
      <c r="AI288" t="s">
        <v>173</v>
      </c>
      <c r="AJ288" t="s">
        <v>192</v>
      </c>
      <c r="AK288" t="s">
        <v>193</v>
      </c>
    </row>
    <row r="289" spans="1:37">
      <c r="A289" t="s">
        <v>1645</v>
      </c>
      <c r="B289" s="55">
        <v>44621</v>
      </c>
      <c r="C289" s="55">
        <v>44623</v>
      </c>
      <c r="D289" t="s">
        <v>324</v>
      </c>
      <c r="E289">
        <v>1047</v>
      </c>
      <c r="F289">
        <v>31</v>
      </c>
      <c r="G289">
        <v>30</v>
      </c>
      <c r="H289">
        <v>1</v>
      </c>
      <c r="I289">
        <v>0</v>
      </c>
      <c r="J289">
        <v>8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H289" t="s">
        <v>325</v>
      </c>
      <c r="AI289" t="s">
        <v>177</v>
      </c>
      <c r="AJ289" t="s">
        <v>198</v>
      </c>
      <c r="AK289" t="s">
        <v>199</v>
      </c>
    </row>
    <row r="290" spans="1:37">
      <c r="A290" t="s">
        <v>1645</v>
      </c>
      <c r="B290" s="55">
        <v>44621</v>
      </c>
      <c r="C290" s="55">
        <v>44623</v>
      </c>
      <c r="D290" t="s">
        <v>352</v>
      </c>
      <c r="E290">
        <v>1809</v>
      </c>
      <c r="F290">
        <v>114</v>
      </c>
      <c r="G290">
        <v>111</v>
      </c>
      <c r="H290">
        <v>3</v>
      </c>
      <c r="I290">
        <v>0</v>
      </c>
      <c r="J290">
        <v>6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H290" t="s">
        <v>353</v>
      </c>
      <c r="AI290" t="s">
        <v>177</v>
      </c>
      <c r="AJ290" t="s">
        <v>204</v>
      </c>
      <c r="AK290" t="s">
        <v>205</v>
      </c>
    </row>
    <row r="291" spans="1:37">
      <c r="A291" t="s">
        <v>1645</v>
      </c>
      <c r="B291" s="55">
        <v>44621</v>
      </c>
      <c r="C291" s="55">
        <v>44623</v>
      </c>
      <c r="D291" t="s">
        <v>372</v>
      </c>
      <c r="E291">
        <v>2246</v>
      </c>
      <c r="F291">
        <v>134</v>
      </c>
      <c r="G291">
        <v>132</v>
      </c>
      <c r="H291">
        <v>2</v>
      </c>
      <c r="I291">
        <v>1</v>
      </c>
      <c r="J291">
        <v>21</v>
      </c>
      <c r="K291">
        <v>0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1</v>
      </c>
      <c r="U291">
        <v>0</v>
      </c>
      <c r="V291">
        <v>0</v>
      </c>
      <c r="W291">
        <v>0</v>
      </c>
      <c r="X291">
        <v>1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H291" t="s">
        <v>373</v>
      </c>
      <c r="AI291" t="s">
        <v>177</v>
      </c>
      <c r="AJ291" t="s">
        <v>207</v>
      </c>
      <c r="AK291" t="s">
        <v>208</v>
      </c>
    </row>
    <row r="292" spans="1:37">
      <c r="A292" t="s">
        <v>1645</v>
      </c>
      <c r="B292" s="55">
        <v>44621</v>
      </c>
      <c r="C292" s="55">
        <v>44623</v>
      </c>
      <c r="D292" t="s">
        <v>336</v>
      </c>
      <c r="E292">
        <v>1161</v>
      </c>
      <c r="F292">
        <v>33</v>
      </c>
      <c r="G292">
        <v>32</v>
      </c>
      <c r="H292">
        <v>1</v>
      </c>
      <c r="I292">
        <v>0</v>
      </c>
      <c r="J292">
        <v>6</v>
      </c>
      <c r="K292">
        <v>1</v>
      </c>
      <c r="L292">
        <v>0</v>
      </c>
      <c r="M292">
        <v>1</v>
      </c>
      <c r="N292">
        <v>1</v>
      </c>
      <c r="O292">
        <v>1</v>
      </c>
      <c r="P292">
        <v>1</v>
      </c>
      <c r="Q292">
        <v>0</v>
      </c>
      <c r="R292">
        <v>1</v>
      </c>
      <c r="S292">
        <v>1</v>
      </c>
      <c r="T292">
        <v>1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1</v>
      </c>
      <c r="AB292">
        <v>1</v>
      </c>
      <c r="AC292">
        <v>1</v>
      </c>
      <c r="AD292">
        <v>1</v>
      </c>
      <c r="AE292">
        <v>1</v>
      </c>
      <c r="AF292">
        <v>0</v>
      </c>
      <c r="AH292" t="s">
        <v>337</v>
      </c>
      <c r="AI292" t="s">
        <v>177</v>
      </c>
      <c r="AJ292" t="s">
        <v>201</v>
      </c>
      <c r="AK292" t="s">
        <v>202</v>
      </c>
    </row>
    <row r="293" spans="1:37">
      <c r="A293" t="s">
        <v>1645</v>
      </c>
      <c r="B293" s="55">
        <v>44621</v>
      </c>
      <c r="C293" s="55">
        <v>44623</v>
      </c>
      <c r="D293" t="s">
        <v>338</v>
      </c>
      <c r="E293">
        <v>1077</v>
      </c>
      <c r="F293">
        <v>29</v>
      </c>
      <c r="G293">
        <v>29</v>
      </c>
      <c r="H293">
        <v>0</v>
      </c>
      <c r="I293">
        <v>0</v>
      </c>
      <c r="J293">
        <v>1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H293" t="s">
        <v>339</v>
      </c>
      <c r="AI293" t="s">
        <v>177</v>
      </c>
      <c r="AJ293" t="s">
        <v>201</v>
      </c>
      <c r="AK293" t="s">
        <v>202</v>
      </c>
    </row>
    <row r="294" spans="1:37">
      <c r="A294" t="s">
        <v>1645</v>
      </c>
      <c r="B294" s="55">
        <v>44621</v>
      </c>
      <c r="C294" s="55">
        <v>44623</v>
      </c>
      <c r="D294" t="s">
        <v>382</v>
      </c>
      <c r="E294">
        <v>587</v>
      </c>
      <c r="F294">
        <v>38</v>
      </c>
      <c r="G294">
        <v>38</v>
      </c>
      <c r="H294">
        <v>0</v>
      </c>
      <c r="I294">
        <v>0</v>
      </c>
      <c r="J294">
        <v>9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4</v>
      </c>
      <c r="U294">
        <v>0</v>
      </c>
      <c r="V294">
        <v>0</v>
      </c>
      <c r="W294">
        <v>0</v>
      </c>
      <c r="X294">
        <v>1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H294" t="s">
        <v>383</v>
      </c>
      <c r="AI294" t="s">
        <v>177</v>
      </c>
      <c r="AJ294" t="s">
        <v>207</v>
      </c>
      <c r="AK294" t="s">
        <v>208</v>
      </c>
    </row>
    <row r="295" spans="1:37">
      <c r="A295" t="s">
        <v>1645</v>
      </c>
      <c r="B295" s="55">
        <v>44621</v>
      </c>
      <c r="C295" s="55">
        <v>44623</v>
      </c>
      <c r="D295" t="s">
        <v>378</v>
      </c>
      <c r="E295">
        <v>1664</v>
      </c>
      <c r="F295">
        <v>262</v>
      </c>
      <c r="G295">
        <v>261</v>
      </c>
      <c r="H295">
        <v>1</v>
      </c>
      <c r="I295">
        <v>1</v>
      </c>
      <c r="J295">
        <v>25</v>
      </c>
      <c r="K295">
        <v>11</v>
      </c>
      <c r="L295">
        <v>11</v>
      </c>
      <c r="M295">
        <v>11</v>
      </c>
      <c r="N295">
        <v>11</v>
      </c>
      <c r="O295">
        <v>11</v>
      </c>
      <c r="P295">
        <v>11</v>
      </c>
      <c r="Q295">
        <v>5</v>
      </c>
      <c r="R295">
        <v>8</v>
      </c>
      <c r="S295">
        <v>11</v>
      </c>
      <c r="T295">
        <v>8</v>
      </c>
      <c r="U295">
        <v>8</v>
      </c>
      <c r="V295">
        <v>6</v>
      </c>
      <c r="W295">
        <v>8</v>
      </c>
      <c r="X295">
        <v>3</v>
      </c>
      <c r="Y295">
        <v>0</v>
      </c>
      <c r="Z295">
        <v>11</v>
      </c>
      <c r="AA295">
        <v>10</v>
      </c>
      <c r="AB295">
        <v>7</v>
      </c>
      <c r="AC295">
        <v>6</v>
      </c>
      <c r="AD295">
        <v>7</v>
      </c>
      <c r="AE295">
        <v>4</v>
      </c>
      <c r="AF295">
        <v>0</v>
      </c>
      <c r="AH295" t="s">
        <v>379</v>
      </c>
      <c r="AI295" t="s">
        <v>177</v>
      </c>
      <c r="AJ295" t="s">
        <v>207</v>
      </c>
      <c r="AK295" t="s">
        <v>208</v>
      </c>
    </row>
    <row r="296" spans="1:37">
      <c r="A296" t="s">
        <v>1645</v>
      </c>
      <c r="B296" s="55">
        <v>44621</v>
      </c>
      <c r="C296" s="55">
        <v>44623</v>
      </c>
      <c r="D296" t="s">
        <v>358</v>
      </c>
      <c r="E296">
        <v>963</v>
      </c>
      <c r="F296">
        <v>16</v>
      </c>
      <c r="G296">
        <v>16</v>
      </c>
      <c r="H296">
        <v>0</v>
      </c>
      <c r="I296">
        <v>0</v>
      </c>
      <c r="J296">
        <v>5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2</v>
      </c>
      <c r="U296">
        <v>0</v>
      </c>
      <c r="V296">
        <v>0</v>
      </c>
      <c r="W296">
        <v>0</v>
      </c>
      <c r="X296">
        <v>1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H296" t="s">
        <v>359</v>
      </c>
      <c r="AI296" t="s">
        <v>177</v>
      </c>
      <c r="AJ296" t="s">
        <v>204</v>
      </c>
      <c r="AK296" t="s">
        <v>205</v>
      </c>
    </row>
    <row r="297" spans="1:37">
      <c r="A297" t="s">
        <v>1645</v>
      </c>
      <c r="B297" s="55">
        <v>44621</v>
      </c>
      <c r="C297" s="55">
        <v>44623</v>
      </c>
      <c r="D297" t="s">
        <v>316</v>
      </c>
      <c r="E297">
        <v>1909</v>
      </c>
      <c r="F297">
        <v>39</v>
      </c>
      <c r="G297">
        <v>39</v>
      </c>
      <c r="H297">
        <v>0</v>
      </c>
      <c r="I297">
        <v>0</v>
      </c>
      <c r="J297">
        <v>12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4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H297" t="s">
        <v>317</v>
      </c>
      <c r="AI297" t="s">
        <v>177</v>
      </c>
      <c r="AJ297" t="s">
        <v>198</v>
      </c>
      <c r="AK297" t="s">
        <v>199</v>
      </c>
    </row>
    <row r="298" spans="1:37">
      <c r="A298" t="s">
        <v>1645</v>
      </c>
      <c r="B298" s="55">
        <v>44621</v>
      </c>
      <c r="C298" s="55">
        <v>44623</v>
      </c>
      <c r="D298" t="s">
        <v>42</v>
      </c>
      <c r="E298">
        <v>1254</v>
      </c>
      <c r="F298">
        <v>31</v>
      </c>
      <c r="G298">
        <v>30</v>
      </c>
      <c r="H298">
        <v>1</v>
      </c>
      <c r="I298">
        <v>1</v>
      </c>
      <c r="J298">
        <v>11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2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H298" t="s">
        <v>191</v>
      </c>
      <c r="AI298" t="s">
        <v>168</v>
      </c>
      <c r="AJ298" t="s">
        <v>34</v>
      </c>
      <c r="AK298" t="s">
        <v>172</v>
      </c>
    </row>
    <row r="299" spans="1:37">
      <c r="A299" t="s">
        <v>1645</v>
      </c>
      <c r="B299" s="55">
        <v>44621</v>
      </c>
      <c r="C299" s="55">
        <v>44623</v>
      </c>
      <c r="D299" t="s">
        <v>238</v>
      </c>
      <c r="E299">
        <v>1679</v>
      </c>
      <c r="F299">
        <v>44</v>
      </c>
      <c r="G299">
        <v>43</v>
      </c>
      <c r="H299">
        <v>1</v>
      </c>
      <c r="I299">
        <v>1</v>
      </c>
      <c r="J299">
        <v>13</v>
      </c>
      <c r="K299">
        <v>3</v>
      </c>
      <c r="L299">
        <v>2</v>
      </c>
      <c r="M299">
        <v>3</v>
      </c>
      <c r="N299">
        <v>1</v>
      </c>
      <c r="O299">
        <v>3</v>
      </c>
      <c r="P299">
        <v>3</v>
      </c>
      <c r="Q299">
        <v>2</v>
      </c>
      <c r="R299">
        <v>3</v>
      </c>
      <c r="S299">
        <v>3</v>
      </c>
      <c r="T299">
        <v>7</v>
      </c>
      <c r="U299">
        <v>3</v>
      </c>
      <c r="V299">
        <v>3</v>
      </c>
      <c r="W299">
        <v>0</v>
      </c>
      <c r="X299">
        <v>0</v>
      </c>
      <c r="Y299">
        <v>0</v>
      </c>
      <c r="Z299">
        <v>2</v>
      </c>
      <c r="AA299">
        <v>3</v>
      </c>
      <c r="AB299">
        <v>3</v>
      </c>
      <c r="AC299">
        <v>3</v>
      </c>
      <c r="AD299">
        <v>3</v>
      </c>
      <c r="AE299">
        <v>0</v>
      </c>
      <c r="AF299">
        <v>0</v>
      </c>
      <c r="AH299" t="s">
        <v>239</v>
      </c>
      <c r="AI299" t="s">
        <v>173</v>
      </c>
      <c r="AJ299" t="s">
        <v>186</v>
      </c>
      <c r="AK299" t="s">
        <v>187</v>
      </c>
    </row>
    <row r="300" spans="1:37">
      <c r="A300" t="s">
        <v>1645</v>
      </c>
      <c r="B300" s="55">
        <v>44621</v>
      </c>
      <c r="C300" s="55">
        <v>44623</v>
      </c>
      <c r="D300" t="s">
        <v>300</v>
      </c>
      <c r="E300">
        <v>2115</v>
      </c>
      <c r="F300">
        <v>62</v>
      </c>
      <c r="G300">
        <v>62</v>
      </c>
      <c r="H300">
        <v>0</v>
      </c>
      <c r="I300">
        <v>0</v>
      </c>
      <c r="J300">
        <v>12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0</v>
      </c>
      <c r="AF300">
        <v>0</v>
      </c>
      <c r="AH300" t="s">
        <v>301</v>
      </c>
      <c r="AI300" t="s">
        <v>173</v>
      </c>
      <c r="AJ300" t="s">
        <v>195</v>
      </c>
      <c r="AK300" t="s">
        <v>196</v>
      </c>
    </row>
    <row r="301" spans="1:37">
      <c r="A301" t="s">
        <v>1645</v>
      </c>
      <c r="B301" s="55">
        <v>44621</v>
      </c>
      <c r="C301" s="55">
        <v>44623</v>
      </c>
      <c r="D301" t="s">
        <v>280</v>
      </c>
      <c r="E301">
        <v>2276</v>
      </c>
      <c r="F301">
        <v>92</v>
      </c>
      <c r="G301">
        <v>91</v>
      </c>
      <c r="H301">
        <v>1</v>
      </c>
      <c r="I301">
        <v>1</v>
      </c>
      <c r="J301">
        <v>15</v>
      </c>
      <c r="K301">
        <v>4</v>
      </c>
      <c r="L301">
        <v>2</v>
      </c>
      <c r="M301">
        <v>2</v>
      </c>
      <c r="N301">
        <v>0</v>
      </c>
      <c r="O301">
        <v>3</v>
      </c>
      <c r="P301">
        <v>0</v>
      </c>
      <c r="Q301">
        <v>0</v>
      </c>
      <c r="R301">
        <v>1</v>
      </c>
      <c r="S301">
        <v>4</v>
      </c>
      <c r="T301">
        <v>1</v>
      </c>
      <c r="U301">
        <v>1</v>
      </c>
      <c r="V301">
        <v>0</v>
      </c>
      <c r="W301">
        <v>0</v>
      </c>
      <c r="X301">
        <v>0</v>
      </c>
      <c r="Y301">
        <v>0</v>
      </c>
      <c r="Z301">
        <v>2</v>
      </c>
      <c r="AA301">
        <v>4</v>
      </c>
      <c r="AB301">
        <v>4</v>
      </c>
      <c r="AC301">
        <v>3</v>
      </c>
      <c r="AD301">
        <v>3</v>
      </c>
      <c r="AE301">
        <v>0</v>
      </c>
      <c r="AF301">
        <v>0</v>
      </c>
      <c r="AH301" t="s">
        <v>281</v>
      </c>
      <c r="AI301" t="s">
        <v>173</v>
      </c>
      <c r="AJ301" t="s">
        <v>192</v>
      </c>
      <c r="AK301" t="s">
        <v>193</v>
      </c>
    </row>
    <row r="302" spans="1:37">
      <c r="A302" t="s">
        <v>1645</v>
      </c>
      <c r="B302" s="55">
        <v>44621</v>
      </c>
      <c r="C302" s="55">
        <v>44623</v>
      </c>
      <c r="D302" t="s">
        <v>260</v>
      </c>
      <c r="E302">
        <v>1136</v>
      </c>
      <c r="F302">
        <v>34</v>
      </c>
      <c r="G302">
        <v>34</v>
      </c>
      <c r="H302">
        <v>0</v>
      </c>
      <c r="I302">
        <v>0</v>
      </c>
      <c r="J302">
        <v>4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H302" t="s">
        <v>261</v>
      </c>
      <c r="AI302" t="s">
        <v>173</v>
      </c>
      <c r="AJ302" t="s">
        <v>192</v>
      </c>
      <c r="AK302" t="s">
        <v>193</v>
      </c>
    </row>
    <row r="303" spans="1:37">
      <c r="A303" t="s">
        <v>1645</v>
      </c>
      <c r="B303" s="55">
        <v>44621</v>
      </c>
      <c r="C303" s="55">
        <v>44623</v>
      </c>
      <c r="D303" t="s">
        <v>302</v>
      </c>
      <c r="E303">
        <v>2375</v>
      </c>
      <c r="F303">
        <v>29</v>
      </c>
      <c r="G303">
        <v>29</v>
      </c>
      <c r="H303">
        <v>0</v>
      </c>
      <c r="I303">
        <v>0</v>
      </c>
      <c r="J303">
        <v>17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</v>
      </c>
      <c r="AH303" t="s">
        <v>303</v>
      </c>
      <c r="AI303" t="s">
        <v>173</v>
      </c>
      <c r="AJ303" t="s">
        <v>195</v>
      </c>
      <c r="AK303" t="s">
        <v>196</v>
      </c>
    </row>
    <row r="304" spans="1:37">
      <c r="A304" t="s">
        <v>1645</v>
      </c>
      <c r="B304" s="55">
        <v>44621</v>
      </c>
      <c r="C304" s="55">
        <v>44623</v>
      </c>
      <c r="D304" t="s">
        <v>81</v>
      </c>
      <c r="E304">
        <v>5647</v>
      </c>
      <c r="F304">
        <v>37</v>
      </c>
      <c r="G304">
        <v>37</v>
      </c>
      <c r="H304">
        <v>0</v>
      </c>
      <c r="I304">
        <v>0</v>
      </c>
      <c r="J304">
        <v>6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H304" t="s">
        <v>226</v>
      </c>
      <c r="AI304" t="s">
        <v>168</v>
      </c>
      <c r="AJ304" t="s">
        <v>73</v>
      </c>
      <c r="AK304" t="s">
        <v>182</v>
      </c>
    </row>
    <row r="305" spans="1:37">
      <c r="A305" t="s">
        <v>1645</v>
      </c>
      <c r="B305" s="55">
        <v>44621</v>
      </c>
      <c r="C305" s="55">
        <v>44623</v>
      </c>
      <c r="D305" t="s">
        <v>66</v>
      </c>
      <c r="E305">
        <v>1725</v>
      </c>
      <c r="F305">
        <v>14</v>
      </c>
      <c r="G305">
        <v>13</v>
      </c>
      <c r="H305">
        <v>1</v>
      </c>
      <c r="I305">
        <v>0</v>
      </c>
      <c r="J305">
        <v>2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H305" t="s">
        <v>218</v>
      </c>
      <c r="AI305" t="s">
        <v>168</v>
      </c>
      <c r="AJ305" t="s">
        <v>58</v>
      </c>
      <c r="AK305" t="s">
        <v>180</v>
      </c>
    </row>
    <row r="306" spans="1:37">
      <c r="A306" t="s">
        <v>1645</v>
      </c>
      <c r="B306" s="55">
        <v>44621</v>
      </c>
      <c r="C306" s="55">
        <v>44623</v>
      </c>
      <c r="D306" t="s">
        <v>276</v>
      </c>
      <c r="E306">
        <v>14994</v>
      </c>
      <c r="F306">
        <v>25</v>
      </c>
      <c r="G306">
        <v>25</v>
      </c>
      <c r="H306">
        <v>0</v>
      </c>
      <c r="I306">
        <v>0</v>
      </c>
      <c r="J306">
        <v>12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3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0</v>
      </c>
      <c r="AH306" t="s">
        <v>806</v>
      </c>
      <c r="AI306" t="s">
        <v>173</v>
      </c>
      <c r="AJ306" t="s">
        <v>192</v>
      </c>
      <c r="AK306" t="s">
        <v>193</v>
      </c>
    </row>
    <row r="307" spans="1:37">
      <c r="A307" t="s">
        <v>1645</v>
      </c>
      <c r="B307" s="55">
        <v>44621</v>
      </c>
      <c r="C307" s="55">
        <v>44623</v>
      </c>
      <c r="D307" t="s">
        <v>31</v>
      </c>
      <c r="E307">
        <v>1085</v>
      </c>
      <c r="F307">
        <v>30</v>
      </c>
      <c r="G307">
        <v>30</v>
      </c>
      <c r="H307">
        <v>0</v>
      </c>
      <c r="I307">
        <v>0</v>
      </c>
      <c r="J307">
        <v>8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>
        <v>0</v>
      </c>
      <c r="AE307">
        <v>0</v>
      </c>
      <c r="AF307">
        <v>0</v>
      </c>
      <c r="AH307" t="s">
        <v>179</v>
      </c>
      <c r="AI307" t="s">
        <v>168</v>
      </c>
      <c r="AJ307" t="s">
        <v>27</v>
      </c>
      <c r="AK307" t="s">
        <v>169</v>
      </c>
    </row>
    <row r="308" spans="1:37">
      <c r="A308" t="s">
        <v>1645</v>
      </c>
      <c r="B308" s="55">
        <v>44621</v>
      </c>
      <c r="C308" s="55">
        <v>44623</v>
      </c>
      <c r="D308" t="s">
        <v>390</v>
      </c>
      <c r="E308">
        <v>2268</v>
      </c>
      <c r="F308">
        <v>80</v>
      </c>
      <c r="G308">
        <v>80</v>
      </c>
      <c r="H308">
        <v>0</v>
      </c>
      <c r="I308">
        <v>0</v>
      </c>
      <c r="J308">
        <v>3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H308" t="s">
        <v>391</v>
      </c>
      <c r="AI308" t="s">
        <v>177</v>
      </c>
      <c r="AJ308" t="s">
        <v>210</v>
      </c>
      <c r="AK308" t="s">
        <v>211</v>
      </c>
    </row>
    <row r="309" spans="1:37">
      <c r="A309" t="s">
        <v>1645</v>
      </c>
      <c r="B309" s="55">
        <v>44621</v>
      </c>
      <c r="C309" s="55">
        <v>44623</v>
      </c>
      <c r="D309" t="s">
        <v>388</v>
      </c>
      <c r="E309">
        <v>8029</v>
      </c>
      <c r="F309">
        <v>115</v>
      </c>
      <c r="G309">
        <v>115</v>
      </c>
      <c r="H309">
        <v>0</v>
      </c>
      <c r="I309">
        <v>0</v>
      </c>
      <c r="J309">
        <v>16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1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H309" t="s">
        <v>389</v>
      </c>
      <c r="AI309" t="s">
        <v>177</v>
      </c>
      <c r="AJ309" t="s">
        <v>210</v>
      </c>
      <c r="AK309" t="s">
        <v>211</v>
      </c>
    </row>
    <row r="310" spans="1:37">
      <c r="A310" t="s">
        <v>1645</v>
      </c>
      <c r="B310" s="55">
        <v>44621</v>
      </c>
      <c r="C310" s="55">
        <v>44623</v>
      </c>
      <c r="D310" t="s">
        <v>312</v>
      </c>
      <c r="E310">
        <v>1551</v>
      </c>
      <c r="F310">
        <v>87</v>
      </c>
      <c r="G310">
        <v>86</v>
      </c>
      <c r="H310">
        <v>1</v>
      </c>
      <c r="I310">
        <v>0</v>
      </c>
      <c r="J310">
        <v>8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H310" t="s">
        <v>313</v>
      </c>
      <c r="AI310" t="s">
        <v>173</v>
      </c>
      <c r="AJ310" t="s">
        <v>195</v>
      </c>
      <c r="AK310" t="s">
        <v>196</v>
      </c>
    </row>
    <row r="311" spans="1:37">
      <c r="A311" t="s">
        <v>1645</v>
      </c>
      <c r="B311" s="55">
        <v>44621</v>
      </c>
      <c r="C311" s="55">
        <v>44623</v>
      </c>
      <c r="D311" t="s">
        <v>53</v>
      </c>
      <c r="E311">
        <v>1958</v>
      </c>
      <c r="F311">
        <v>41</v>
      </c>
      <c r="G311">
        <v>41</v>
      </c>
      <c r="H311">
        <v>0</v>
      </c>
      <c r="I311">
        <v>0</v>
      </c>
      <c r="J311">
        <v>8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>
        <v>0</v>
      </c>
      <c r="AE311">
        <v>0</v>
      </c>
      <c r="AF311">
        <v>0</v>
      </c>
      <c r="AH311" t="s">
        <v>206</v>
      </c>
      <c r="AI311" t="s">
        <v>168</v>
      </c>
      <c r="AJ311" t="s">
        <v>49</v>
      </c>
      <c r="AK311" t="s">
        <v>176</v>
      </c>
    </row>
    <row r="312" spans="1:37">
      <c r="A312" t="s">
        <v>1645</v>
      </c>
      <c r="B312" s="55">
        <v>44621</v>
      </c>
      <c r="C312" s="55">
        <v>44623</v>
      </c>
      <c r="D312" t="s">
        <v>87</v>
      </c>
      <c r="E312">
        <v>794</v>
      </c>
      <c r="F312">
        <v>19</v>
      </c>
      <c r="G312">
        <v>19</v>
      </c>
      <c r="H312">
        <v>0</v>
      </c>
      <c r="I312">
        <v>0</v>
      </c>
      <c r="J312">
        <v>6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3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H312" t="s">
        <v>515</v>
      </c>
      <c r="AI312" t="s">
        <v>168</v>
      </c>
      <c r="AJ312" t="s">
        <v>73</v>
      </c>
      <c r="AK312" t="s">
        <v>182</v>
      </c>
    </row>
    <row r="313" spans="1:37">
      <c r="A313" t="s">
        <v>1645</v>
      </c>
      <c r="B313" s="55">
        <v>44621</v>
      </c>
      <c r="C313" s="55">
        <v>44623</v>
      </c>
      <c r="D313" t="s">
        <v>29</v>
      </c>
      <c r="E313">
        <v>13081</v>
      </c>
      <c r="F313">
        <v>13</v>
      </c>
      <c r="G313">
        <v>13</v>
      </c>
      <c r="H313">
        <v>0</v>
      </c>
      <c r="I313">
        <v>0</v>
      </c>
      <c r="J313">
        <v>10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H313" t="s">
        <v>175</v>
      </c>
      <c r="AI313" t="s">
        <v>168</v>
      </c>
      <c r="AJ313" t="s">
        <v>27</v>
      </c>
      <c r="AK313" t="s">
        <v>169</v>
      </c>
    </row>
    <row r="314" spans="1:37">
      <c r="A314" t="s">
        <v>1645</v>
      </c>
      <c r="B314" s="55">
        <v>44621</v>
      </c>
      <c r="C314" s="55">
        <v>44623</v>
      </c>
      <c r="D314" t="s">
        <v>68</v>
      </c>
      <c r="E314">
        <v>2434</v>
      </c>
      <c r="F314">
        <v>61</v>
      </c>
      <c r="G314">
        <v>61</v>
      </c>
      <c r="H314">
        <v>0</v>
      </c>
      <c r="I314">
        <v>0</v>
      </c>
      <c r="J314">
        <v>8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0</v>
      </c>
      <c r="AH314" t="s">
        <v>219</v>
      </c>
      <c r="AI314" t="s">
        <v>168</v>
      </c>
      <c r="AJ314" t="s">
        <v>58</v>
      </c>
      <c r="AK314" t="s">
        <v>180</v>
      </c>
    </row>
    <row r="315" spans="1:37">
      <c r="A315" t="s">
        <v>1645</v>
      </c>
      <c r="B315" s="55">
        <v>44621</v>
      </c>
      <c r="C315" s="55">
        <v>44623</v>
      </c>
      <c r="D315" t="s">
        <v>46</v>
      </c>
      <c r="E315">
        <v>1829</v>
      </c>
      <c r="F315">
        <v>23</v>
      </c>
      <c r="G315">
        <v>22</v>
      </c>
      <c r="H315">
        <v>1</v>
      </c>
      <c r="I315">
        <v>0</v>
      </c>
      <c r="J315">
        <v>3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H315" t="s">
        <v>197</v>
      </c>
      <c r="AI315" t="s">
        <v>168</v>
      </c>
      <c r="AJ315" t="s">
        <v>34</v>
      </c>
      <c r="AK315" t="s">
        <v>172</v>
      </c>
    </row>
    <row r="316" spans="1:37">
      <c r="A316" t="s">
        <v>1645</v>
      </c>
      <c r="B316" s="55">
        <v>44621</v>
      </c>
      <c r="C316" s="55">
        <v>44623</v>
      </c>
      <c r="D316" t="s">
        <v>256</v>
      </c>
      <c r="E316">
        <v>969</v>
      </c>
      <c r="F316">
        <v>22</v>
      </c>
      <c r="G316">
        <v>22</v>
      </c>
      <c r="H316">
        <v>0</v>
      </c>
      <c r="I316">
        <v>0</v>
      </c>
      <c r="J316">
        <v>4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1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H316" t="s">
        <v>784</v>
      </c>
      <c r="AI316" t="s">
        <v>173</v>
      </c>
      <c r="AJ316" t="s">
        <v>192</v>
      </c>
      <c r="AK316" t="s">
        <v>193</v>
      </c>
    </row>
    <row r="317" spans="1:37">
      <c r="A317" t="s">
        <v>1645</v>
      </c>
      <c r="B317" s="55">
        <v>44621</v>
      </c>
      <c r="C317" s="55">
        <v>44623</v>
      </c>
      <c r="D317" t="s">
        <v>96</v>
      </c>
      <c r="E317">
        <v>1545</v>
      </c>
      <c r="F317">
        <v>74</v>
      </c>
      <c r="G317">
        <v>73</v>
      </c>
      <c r="H317">
        <v>1</v>
      </c>
      <c r="I317">
        <v>0</v>
      </c>
      <c r="J317">
        <v>9</v>
      </c>
      <c r="K317">
        <v>0</v>
      </c>
      <c r="L317">
        <v>0</v>
      </c>
      <c r="M317">
        <v>0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1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H317" t="s">
        <v>233</v>
      </c>
      <c r="AI317" t="s">
        <v>168</v>
      </c>
      <c r="AJ317" t="s">
        <v>92</v>
      </c>
      <c r="AK317" t="s">
        <v>184</v>
      </c>
    </row>
    <row r="318" spans="1:37">
      <c r="A318" t="s">
        <v>1645</v>
      </c>
      <c r="B318" s="55">
        <v>44621</v>
      </c>
      <c r="C318" s="55">
        <v>44623</v>
      </c>
      <c r="D318" t="s">
        <v>44</v>
      </c>
      <c r="E318">
        <v>2076</v>
      </c>
      <c r="F318">
        <v>56</v>
      </c>
      <c r="G318">
        <v>56</v>
      </c>
      <c r="H318">
        <v>0</v>
      </c>
      <c r="I318">
        <v>0</v>
      </c>
      <c r="J318">
        <v>21</v>
      </c>
      <c r="K318">
        <v>0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1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H318" t="s">
        <v>194</v>
      </c>
      <c r="AI318" t="s">
        <v>168</v>
      </c>
      <c r="AJ318" t="s">
        <v>34</v>
      </c>
      <c r="AK318" t="s">
        <v>172</v>
      </c>
    </row>
    <row r="319" spans="1:37">
      <c r="A319" t="s">
        <v>1645</v>
      </c>
      <c r="B319" s="55">
        <v>44621</v>
      </c>
      <c r="C319" s="55">
        <v>44623</v>
      </c>
      <c r="D319" t="s">
        <v>348</v>
      </c>
      <c r="E319">
        <v>4012</v>
      </c>
      <c r="F319">
        <v>20</v>
      </c>
      <c r="G319">
        <v>20</v>
      </c>
      <c r="H319">
        <v>0</v>
      </c>
      <c r="I319">
        <v>0</v>
      </c>
      <c r="J319">
        <v>6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H319" t="s">
        <v>349</v>
      </c>
      <c r="AI319" t="s">
        <v>177</v>
      </c>
      <c r="AJ319" t="s">
        <v>204</v>
      </c>
      <c r="AK319" t="s">
        <v>205</v>
      </c>
    </row>
    <row r="320" spans="1:37">
      <c r="A320" t="s">
        <v>1645</v>
      </c>
      <c r="B320" s="55">
        <v>44621</v>
      </c>
      <c r="C320" s="55">
        <v>44623</v>
      </c>
      <c r="D320" t="s">
        <v>396</v>
      </c>
      <c r="E320">
        <v>7135</v>
      </c>
      <c r="F320">
        <v>119</v>
      </c>
      <c r="G320">
        <v>119</v>
      </c>
      <c r="H320">
        <v>0</v>
      </c>
      <c r="I320">
        <v>0</v>
      </c>
      <c r="J320">
        <v>29</v>
      </c>
      <c r="K320">
        <v>4</v>
      </c>
      <c r="L320">
        <v>3</v>
      </c>
      <c r="M320">
        <v>2</v>
      </c>
      <c r="N320">
        <v>2</v>
      </c>
      <c r="O320">
        <v>4</v>
      </c>
      <c r="P320">
        <v>3</v>
      </c>
      <c r="Q320">
        <v>1</v>
      </c>
      <c r="R320">
        <v>4</v>
      </c>
      <c r="S320">
        <v>4</v>
      </c>
      <c r="T320">
        <v>2</v>
      </c>
      <c r="U320">
        <v>0</v>
      </c>
      <c r="V320">
        <v>0</v>
      </c>
      <c r="W320">
        <v>0</v>
      </c>
      <c r="X320">
        <v>3</v>
      </c>
      <c r="Y320">
        <v>0</v>
      </c>
      <c r="Z320">
        <v>2</v>
      </c>
      <c r="AA320">
        <v>4</v>
      </c>
      <c r="AB320">
        <v>3</v>
      </c>
      <c r="AC320">
        <v>3</v>
      </c>
      <c r="AD320">
        <v>3</v>
      </c>
      <c r="AE320">
        <v>0</v>
      </c>
      <c r="AF320">
        <v>0</v>
      </c>
      <c r="AH320" t="s">
        <v>397</v>
      </c>
      <c r="AI320" t="s">
        <v>177</v>
      </c>
      <c r="AJ320" t="s">
        <v>213</v>
      </c>
      <c r="AK320" t="s">
        <v>214</v>
      </c>
    </row>
    <row r="321" spans="1:37">
      <c r="A321" t="s">
        <v>1645</v>
      </c>
      <c r="B321" s="55">
        <v>44621</v>
      </c>
      <c r="C321" s="55">
        <v>44623</v>
      </c>
      <c r="D321" t="s">
        <v>346</v>
      </c>
      <c r="E321">
        <v>2693</v>
      </c>
      <c r="F321">
        <v>80</v>
      </c>
      <c r="G321">
        <v>79</v>
      </c>
      <c r="H321">
        <v>1</v>
      </c>
      <c r="I321">
        <v>0</v>
      </c>
      <c r="J321">
        <v>31</v>
      </c>
      <c r="K321">
        <v>8</v>
      </c>
      <c r="L321">
        <v>8</v>
      </c>
      <c r="M321">
        <v>6</v>
      </c>
      <c r="N321">
        <v>8</v>
      </c>
      <c r="O321">
        <v>8</v>
      </c>
      <c r="P321">
        <v>8</v>
      </c>
      <c r="Q321">
        <v>5</v>
      </c>
      <c r="R321">
        <v>5</v>
      </c>
      <c r="S321">
        <v>8</v>
      </c>
      <c r="T321">
        <v>11</v>
      </c>
      <c r="U321">
        <v>7</v>
      </c>
      <c r="V321">
        <v>7</v>
      </c>
      <c r="W321">
        <v>3</v>
      </c>
      <c r="X321">
        <v>0</v>
      </c>
      <c r="Y321">
        <v>0</v>
      </c>
      <c r="Z321">
        <v>6</v>
      </c>
      <c r="AA321">
        <v>7</v>
      </c>
      <c r="AB321">
        <v>7</v>
      </c>
      <c r="AC321">
        <v>7</v>
      </c>
      <c r="AD321">
        <v>7</v>
      </c>
      <c r="AE321">
        <v>0</v>
      </c>
      <c r="AF321">
        <v>0</v>
      </c>
      <c r="AH321" t="s">
        <v>347</v>
      </c>
      <c r="AI321" t="s">
        <v>177</v>
      </c>
      <c r="AJ321" t="s">
        <v>201</v>
      </c>
      <c r="AK321" t="s">
        <v>202</v>
      </c>
    </row>
    <row r="322" spans="1:37">
      <c r="A322" t="s">
        <v>1645</v>
      </c>
      <c r="B322" s="55">
        <v>44621</v>
      </c>
      <c r="C322" s="55">
        <v>44623</v>
      </c>
      <c r="D322" t="s">
        <v>326</v>
      </c>
      <c r="E322">
        <v>3173</v>
      </c>
      <c r="F322">
        <v>28</v>
      </c>
      <c r="G322">
        <v>28</v>
      </c>
      <c r="H322">
        <v>0</v>
      </c>
      <c r="I322">
        <v>0</v>
      </c>
      <c r="J322">
        <v>18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H322" t="s">
        <v>327</v>
      </c>
      <c r="AI322" t="s">
        <v>177</v>
      </c>
      <c r="AJ322" t="s">
        <v>198</v>
      </c>
      <c r="AK322" t="s">
        <v>199</v>
      </c>
    </row>
    <row r="323" spans="1:37">
      <c r="A323" t="s">
        <v>1645</v>
      </c>
      <c r="B323" s="55">
        <v>44621</v>
      </c>
      <c r="C323" s="55">
        <v>44623</v>
      </c>
      <c r="D323" t="s">
        <v>94</v>
      </c>
      <c r="E323">
        <v>5205</v>
      </c>
      <c r="F323">
        <v>241</v>
      </c>
      <c r="G323">
        <v>238</v>
      </c>
      <c r="H323">
        <v>3</v>
      </c>
      <c r="I323">
        <v>0</v>
      </c>
      <c r="J323">
        <v>35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1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H323" t="s">
        <v>232</v>
      </c>
      <c r="AI323" t="s">
        <v>168</v>
      </c>
      <c r="AJ323" t="s">
        <v>92</v>
      </c>
      <c r="AK323" t="s">
        <v>184</v>
      </c>
    </row>
    <row r="324" spans="1:37">
      <c r="A324" t="s">
        <v>1645</v>
      </c>
      <c r="B324" s="55">
        <v>44621</v>
      </c>
      <c r="C324" s="55">
        <v>44623</v>
      </c>
      <c r="D324" t="s">
        <v>264</v>
      </c>
      <c r="E324">
        <v>865</v>
      </c>
      <c r="F324">
        <v>60</v>
      </c>
      <c r="G324">
        <v>60</v>
      </c>
      <c r="H324">
        <v>0</v>
      </c>
      <c r="I324">
        <v>0</v>
      </c>
      <c r="J324">
        <v>6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H324" t="s">
        <v>265</v>
      </c>
      <c r="AI324" t="s">
        <v>173</v>
      </c>
      <c r="AJ324" t="s">
        <v>192</v>
      </c>
      <c r="AK324" t="s">
        <v>193</v>
      </c>
    </row>
    <row r="325" spans="1:37">
      <c r="A325" t="s">
        <v>1645</v>
      </c>
      <c r="B325" s="55">
        <v>44621</v>
      </c>
      <c r="C325" s="55">
        <v>44623</v>
      </c>
      <c r="D325" t="s">
        <v>83</v>
      </c>
      <c r="E325">
        <v>931</v>
      </c>
      <c r="F325">
        <v>11</v>
      </c>
      <c r="G325">
        <v>11</v>
      </c>
      <c r="H325">
        <v>0</v>
      </c>
      <c r="I325">
        <v>0</v>
      </c>
      <c r="J325">
        <v>7</v>
      </c>
      <c r="K325">
        <v>1</v>
      </c>
      <c r="L325">
        <v>1</v>
      </c>
      <c r="M325">
        <v>1</v>
      </c>
      <c r="N325">
        <v>1</v>
      </c>
      <c r="O325">
        <v>1</v>
      </c>
      <c r="P325">
        <v>1</v>
      </c>
      <c r="Q325">
        <v>1</v>
      </c>
      <c r="R325">
        <v>1</v>
      </c>
      <c r="S325">
        <v>1</v>
      </c>
      <c r="T325">
        <v>6</v>
      </c>
      <c r="U325">
        <v>6</v>
      </c>
      <c r="V325">
        <v>6</v>
      </c>
      <c r="W325">
        <v>4</v>
      </c>
      <c r="X325">
        <v>2</v>
      </c>
      <c r="Y325">
        <v>0</v>
      </c>
      <c r="Z325">
        <v>1</v>
      </c>
      <c r="AA325">
        <v>0</v>
      </c>
      <c r="AB325">
        <v>0</v>
      </c>
      <c r="AC325">
        <v>0</v>
      </c>
      <c r="AD325">
        <v>0</v>
      </c>
      <c r="AE325">
        <v>0</v>
      </c>
      <c r="AF325">
        <v>0</v>
      </c>
      <c r="AH325" t="s">
        <v>227</v>
      </c>
      <c r="AI325" t="s">
        <v>168</v>
      </c>
      <c r="AJ325" t="s">
        <v>73</v>
      </c>
      <c r="AK325" t="s">
        <v>182</v>
      </c>
    </row>
    <row r="326" spans="1:37">
      <c r="A326" t="s">
        <v>1645</v>
      </c>
      <c r="B326" s="55">
        <v>44621</v>
      </c>
      <c r="C326" s="55">
        <v>44623</v>
      </c>
      <c r="D326" t="s">
        <v>248</v>
      </c>
      <c r="E326">
        <v>695</v>
      </c>
      <c r="F326">
        <v>7</v>
      </c>
      <c r="G326">
        <v>7</v>
      </c>
      <c r="H326">
        <v>0</v>
      </c>
      <c r="I326">
        <v>0</v>
      </c>
      <c r="J326">
        <v>10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H326" t="s">
        <v>249</v>
      </c>
      <c r="AI326" t="s">
        <v>173</v>
      </c>
      <c r="AJ326" t="s">
        <v>186</v>
      </c>
      <c r="AK326" t="s">
        <v>187</v>
      </c>
    </row>
    <row r="327" spans="1:37">
      <c r="A327" t="s">
        <v>1645</v>
      </c>
      <c r="B327" s="55">
        <v>44621</v>
      </c>
      <c r="C327" s="55">
        <v>44623</v>
      </c>
      <c r="D327" t="s">
        <v>262</v>
      </c>
      <c r="E327">
        <v>1672</v>
      </c>
      <c r="F327">
        <v>30</v>
      </c>
      <c r="G327">
        <v>30</v>
      </c>
      <c r="H327">
        <v>0</v>
      </c>
      <c r="I327">
        <v>0</v>
      </c>
      <c r="J327">
        <v>10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2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0</v>
      </c>
      <c r="AH327" t="s">
        <v>263</v>
      </c>
      <c r="AI327" t="s">
        <v>173</v>
      </c>
      <c r="AJ327" t="s">
        <v>192</v>
      </c>
      <c r="AK327" t="s">
        <v>193</v>
      </c>
    </row>
    <row r="328" spans="1:37">
      <c r="A328" t="s">
        <v>1645</v>
      </c>
      <c r="B328" s="55">
        <v>44621</v>
      </c>
      <c r="C328" s="55">
        <v>44623</v>
      </c>
      <c r="D328" t="s">
        <v>246</v>
      </c>
      <c r="E328">
        <v>2628</v>
      </c>
      <c r="F328">
        <v>94</v>
      </c>
      <c r="G328">
        <v>94</v>
      </c>
      <c r="H328">
        <v>0</v>
      </c>
      <c r="I328">
        <v>0</v>
      </c>
      <c r="J328">
        <v>10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3</v>
      </c>
      <c r="U328">
        <v>0</v>
      </c>
      <c r="V328">
        <v>0</v>
      </c>
      <c r="W328">
        <v>0</v>
      </c>
      <c r="X328">
        <v>1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H328" t="s">
        <v>247</v>
      </c>
      <c r="AI328" t="s">
        <v>173</v>
      </c>
      <c r="AJ328" t="s">
        <v>186</v>
      </c>
      <c r="AK328" t="s">
        <v>187</v>
      </c>
    </row>
    <row r="329" spans="1:37">
      <c r="A329" t="s">
        <v>1645</v>
      </c>
      <c r="B329" s="55">
        <v>44621</v>
      </c>
      <c r="C329" s="55">
        <v>44623</v>
      </c>
      <c r="D329" t="s">
        <v>294</v>
      </c>
      <c r="E329">
        <v>1217</v>
      </c>
      <c r="F329">
        <v>53</v>
      </c>
      <c r="G329">
        <v>53</v>
      </c>
      <c r="H329">
        <v>0</v>
      </c>
      <c r="I329">
        <v>0</v>
      </c>
      <c r="J329">
        <v>12</v>
      </c>
      <c r="K329">
        <v>7</v>
      </c>
      <c r="L329">
        <v>4</v>
      </c>
      <c r="M329">
        <v>4</v>
      </c>
      <c r="N329">
        <v>3</v>
      </c>
      <c r="O329">
        <v>6</v>
      </c>
      <c r="P329">
        <v>1</v>
      </c>
      <c r="Q329">
        <v>1</v>
      </c>
      <c r="R329">
        <v>5</v>
      </c>
      <c r="S329">
        <v>6</v>
      </c>
      <c r="T329">
        <v>1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2</v>
      </c>
      <c r="AA329">
        <v>6</v>
      </c>
      <c r="AB329">
        <v>6</v>
      </c>
      <c r="AC329">
        <v>4</v>
      </c>
      <c r="AD329">
        <v>6</v>
      </c>
      <c r="AE329">
        <v>1</v>
      </c>
      <c r="AF329">
        <v>1</v>
      </c>
      <c r="AH329" t="s">
        <v>295</v>
      </c>
      <c r="AI329" t="s">
        <v>173</v>
      </c>
      <c r="AJ329" t="s">
        <v>195</v>
      </c>
      <c r="AK329" t="s">
        <v>196</v>
      </c>
    </row>
    <row r="330" spans="1:37">
      <c r="A330" t="s">
        <v>1645</v>
      </c>
      <c r="B330" s="55">
        <v>44621</v>
      </c>
      <c r="C330" s="55">
        <v>44623</v>
      </c>
      <c r="D330" t="s">
        <v>306</v>
      </c>
      <c r="E330">
        <v>1263</v>
      </c>
      <c r="F330">
        <v>84</v>
      </c>
      <c r="G330">
        <v>82</v>
      </c>
      <c r="H330">
        <v>2</v>
      </c>
      <c r="I330">
        <v>0</v>
      </c>
      <c r="J330">
        <v>15</v>
      </c>
      <c r="K330">
        <v>2</v>
      </c>
      <c r="L330">
        <v>2</v>
      </c>
      <c r="M330">
        <v>2</v>
      </c>
      <c r="N330">
        <v>2</v>
      </c>
      <c r="O330">
        <v>2</v>
      </c>
      <c r="P330">
        <v>2</v>
      </c>
      <c r="Q330">
        <v>1</v>
      </c>
      <c r="R330">
        <v>2</v>
      </c>
      <c r="S330">
        <v>2</v>
      </c>
      <c r="T330">
        <v>4</v>
      </c>
      <c r="U330">
        <v>4</v>
      </c>
      <c r="V330">
        <v>3</v>
      </c>
      <c r="W330">
        <v>0</v>
      </c>
      <c r="X330">
        <v>0</v>
      </c>
      <c r="Y330">
        <v>0</v>
      </c>
      <c r="Z330">
        <v>2</v>
      </c>
      <c r="AA330">
        <v>2</v>
      </c>
      <c r="AB330">
        <v>1</v>
      </c>
      <c r="AC330">
        <v>1</v>
      </c>
      <c r="AD330">
        <v>1</v>
      </c>
      <c r="AE330">
        <v>1</v>
      </c>
      <c r="AF330">
        <v>0</v>
      </c>
      <c r="AH330" t="s">
        <v>307</v>
      </c>
      <c r="AI330" t="s">
        <v>173</v>
      </c>
      <c r="AJ330" t="s">
        <v>195</v>
      </c>
      <c r="AK330" t="s">
        <v>196</v>
      </c>
    </row>
    <row r="331" spans="1:37">
      <c r="A331" t="s">
        <v>1645</v>
      </c>
      <c r="B331" s="55">
        <v>44652</v>
      </c>
      <c r="C331" s="55">
        <v>44655</v>
      </c>
      <c r="D331" t="s">
        <v>79</v>
      </c>
      <c r="E331">
        <v>2846</v>
      </c>
      <c r="F331">
        <v>44</v>
      </c>
      <c r="G331">
        <v>42</v>
      </c>
      <c r="H331">
        <v>2</v>
      </c>
      <c r="I331">
        <v>1</v>
      </c>
      <c r="J331">
        <v>32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H331" t="s">
        <v>224</v>
      </c>
      <c r="AI331" t="s">
        <v>168</v>
      </c>
      <c r="AJ331" t="s">
        <v>73</v>
      </c>
      <c r="AK331" t="s">
        <v>182</v>
      </c>
    </row>
    <row r="332" spans="1:37">
      <c r="A332" t="s">
        <v>1645</v>
      </c>
      <c r="B332" s="55">
        <v>44652</v>
      </c>
      <c r="C332" s="55">
        <v>44655</v>
      </c>
      <c r="D332" t="s">
        <v>274</v>
      </c>
      <c r="E332">
        <v>1822</v>
      </c>
      <c r="F332">
        <v>2</v>
      </c>
      <c r="G332">
        <v>2</v>
      </c>
      <c r="H332">
        <v>0</v>
      </c>
      <c r="I332">
        <v>0</v>
      </c>
      <c r="J332">
        <v>9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H332" t="s">
        <v>275</v>
      </c>
      <c r="AI332" t="s">
        <v>173</v>
      </c>
      <c r="AJ332" t="s">
        <v>192</v>
      </c>
      <c r="AK332" t="s">
        <v>193</v>
      </c>
    </row>
    <row r="333" spans="1:37">
      <c r="A333" t="s">
        <v>1645</v>
      </c>
      <c r="B333" s="55">
        <v>44652</v>
      </c>
      <c r="C333" s="55">
        <v>44655</v>
      </c>
      <c r="D333" t="s">
        <v>310</v>
      </c>
      <c r="E333">
        <v>1251</v>
      </c>
      <c r="F333">
        <v>8</v>
      </c>
      <c r="G333">
        <v>8</v>
      </c>
      <c r="H333">
        <v>0</v>
      </c>
      <c r="I333">
        <v>0</v>
      </c>
      <c r="J333">
        <v>15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H333" t="s">
        <v>311</v>
      </c>
      <c r="AI333" t="s">
        <v>173</v>
      </c>
      <c r="AJ333" t="s">
        <v>195</v>
      </c>
      <c r="AK333" t="s">
        <v>196</v>
      </c>
    </row>
    <row r="334" spans="1:37">
      <c r="A334" t="s">
        <v>1645</v>
      </c>
      <c r="B334" s="55">
        <v>44652</v>
      </c>
      <c r="C334" s="55">
        <v>44655</v>
      </c>
      <c r="D334" t="s">
        <v>91</v>
      </c>
      <c r="E334">
        <v>1448</v>
      </c>
      <c r="F334">
        <v>45</v>
      </c>
      <c r="G334">
        <v>44</v>
      </c>
      <c r="H334">
        <v>1</v>
      </c>
      <c r="I334">
        <v>0</v>
      </c>
      <c r="J334">
        <v>5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H334" t="s">
        <v>231</v>
      </c>
      <c r="AI334" t="s">
        <v>168</v>
      </c>
      <c r="AJ334" t="s">
        <v>92</v>
      </c>
      <c r="AK334" t="s">
        <v>184</v>
      </c>
    </row>
    <row r="335" spans="1:37">
      <c r="A335" t="s">
        <v>1645</v>
      </c>
      <c r="B335" s="55">
        <v>44652</v>
      </c>
      <c r="C335" s="55">
        <v>44655</v>
      </c>
      <c r="D335" t="s">
        <v>304</v>
      </c>
      <c r="E335">
        <v>1669</v>
      </c>
      <c r="F335">
        <v>55</v>
      </c>
      <c r="G335">
        <v>55</v>
      </c>
      <c r="H335">
        <v>0</v>
      </c>
      <c r="I335">
        <v>0</v>
      </c>
      <c r="J335">
        <v>10</v>
      </c>
      <c r="K335">
        <v>2</v>
      </c>
      <c r="L335">
        <v>2</v>
      </c>
      <c r="M335">
        <v>2</v>
      </c>
      <c r="N335">
        <v>2</v>
      </c>
      <c r="O335">
        <v>2</v>
      </c>
      <c r="P335">
        <v>2</v>
      </c>
      <c r="Q335">
        <v>1</v>
      </c>
      <c r="R335">
        <v>0</v>
      </c>
      <c r="S335">
        <v>2</v>
      </c>
      <c r="T335">
        <v>2</v>
      </c>
      <c r="U335">
        <v>1</v>
      </c>
      <c r="V335">
        <v>1</v>
      </c>
      <c r="W335">
        <v>0</v>
      </c>
      <c r="X335">
        <v>1</v>
      </c>
      <c r="Y335">
        <v>0</v>
      </c>
      <c r="Z335">
        <v>2</v>
      </c>
      <c r="AA335">
        <v>1</v>
      </c>
      <c r="AB335">
        <v>1</v>
      </c>
      <c r="AC335">
        <v>1</v>
      </c>
      <c r="AD335">
        <v>1</v>
      </c>
      <c r="AE335">
        <v>0</v>
      </c>
      <c r="AF335">
        <v>0</v>
      </c>
      <c r="AH335" t="s">
        <v>305</v>
      </c>
      <c r="AI335" t="s">
        <v>173</v>
      </c>
      <c r="AJ335" t="s">
        <v>195</v>
      </c>
      <c r="AK335" t="s">
        <v>196</v>
      </c>
    </row>
    <row r="336" spans="1:37">
      <c r="A336" t="s">
        <v>1645</v>
      </c>
      <c r="B336" s="55">
        <v>44652</v>
      </c>
      <c r="C336" s="55">
        <v>44655</v>
      </c>
      <c r="D336" t="s">
        <v>284</v>
      </c>
      <c r="E336">
        <v>2191</v>
      </c>
      <c r="F336">
        <v>81</v>
      </c>
      <c r="G336">
        <v>79</v>
      </c>
      <c r="H336">
        <v>2</v>
      </c>
      <c r="I336">
        <v>1</v>
      </c>
      <c r="J336">
        <v>31</v>
      </c>
      <c r="K336">
        <v>8</v>
      </c>
      <c r="L336">
        <v>7</v>
      </c>
      <c r="M336">
        <v>6</v>
      </c>
      <c r="N336">
        <v>8</v>
      </c>
      <c r="O336">
        <v>7</v>
      </c>
      <c r="P336">
        <v>8</v>
      </c>
      <c r="Q336">
        <v>4</v>
      </c>
      <c r="R336">
        <v>8</v>
      </c>
      <c r="S336">
        <v>8</v>
      </c>
      <c r="T336">
        <v>8</v>
      </c>
      <c r="U336">
        <v>5</v>
      </c>
      <c r="V336">
        <v>5</v>
      </c>
      <c r="W336">
        <v>0</v>
      </c>
      <c r="X336">
        <v>0</v>
      </c>
      <c r="Y336">
        <v>0</v>
      </c>
      <c r="Z336">
        <v>5</v>
      </c>
      <c r="AA336">
        <v>7</v>
      </c>
      <c r="AB336">
        <v>6</v>
      </c>
      <c r="AC336">
        <v>6</v>
      </c>
      <c r="AD336">
        <v>7</v>
      </c>
      <c r="AE336">
        <v>6</v>
      </c>
      <c r="AF336">
        <v>0</v>
      </c>
      <c r="AH336" t="s">
        <v>285</v>
      </c>
      <c r="AI336" t="s">
        <v>173</v>
      </c>
      <c r="AJ336" t="s">
        <v>195</v>
      </c>
      <c r="AK336" t="s">
        <v>196</v>
      </c>
    </row>
    <row r="337" spans="1:37">
      <c r="A337" t="s">
        <v>1645</v>
      </c>
      <c r="B337" s="55">
        <v>44652</v>
      </c>
      <c r="C337" s="55">
        <v>44655</v>
      </c>
      <c r="D337" t="s">
        <v>89</v>
      </c>
      <c r="E337">
        <v>3975</v>
      </c>
      <c r="F337">
        <v>124</v>
      </c>
      <c r="G337">
        <v>124</v>
      </c>
      <c r="H337">
        <v>0</v>
      </c>
      <c r="I337">
        <v>0</v>
      </c>
      <c r="J337">
        <v>8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2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H337" t="s">
        <v>230</v>
      </c>
      <c r="AI337" t="s">
        <v>168</v>
      </c>
      <c r="AJ337" t="s">
        <v>73</v>
      </c>
      <c r="AK337" t="s">
        <v>182</v>
      </c>
    </row>
    <row r="338" spans="1:37">
      <c r="A338" t="s">
        <v>1645</v>
      </c>
      <c r="B338" s="55">
        <v>44652</v>
      </c>
      <c r="C338" s="55">
        <v>44655</v>
      </c>
      <c r="D338" t="s">
        <v>48</v>
      </c>
      <c r="E338">
        <v>2228</v>
      </c>
      <c r="F338">
        <v>24</v>
      </c>
      <c r="G338">
        <v>24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H338" t="s">
        <v>200</v>
      </c>
      <c r="AI338" t="s">
        <v>168</v>
      </c>
      <c r="AJ338" t="s">
        <v>49</v>
      </c>
      <c r="AK338" t="s">
        <v>176</v>
      </c>
    </row>
    <row r="339" spans="1:37">
      <c r="A339" t="s">
        <v>1645</v>
      </c>
      <c r="B339" s="55">
        <v>44652</v>
      </c>
      <c r="C339" s="55">
        <v>44655</v>
      </c>
      <c r="D339" t="s">
        <v>242</v>
      </c>
      <c r="E339">
        <v>2939</v>
      </c>
      <c r="F339">
        <v>210</v>
      </c>
      <c r="G339">
        <v>209</v>
      </c>
      <c r="H339">
        <v>1</v>
      </c>
      <c r="I339">
        <v>0</v>
      </c>
      <c r="J339">
        <v>11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3</v>
      </c>
      <c r="U339">
        <v>1</v>
      </c>
      <c r="V339">
        <v>1</v>
      </c>
      <c r="W339">
        <v>0</v>
      </c>
      <c r="X339">
        <v>1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H339" t="s">
        <v>243</v>
      </c>
      <c r="AI339" t="s">
        <v>173</v>
      </c>
      <c r="AJ339" t="s">
        <v>186</v>
      </c>
      <c r="AK339" t="s">
        <v>187</v>
      </c>
    </row>
    <row r="340" spans="1:37">
      <c r="A340" t="s">
        <v>1645</v>
      </c>
      <c r="B340" s="55">
        <v>44652</v>
      </c>
      <c r="C340" s="55">
        <v>44655</v>
      </c>
      <c r="D340" t="s">
        <v>51</v>
      </c>
      <c r="E340">
        <v>3447</v>
      </c>
      <c r="F340">
        <v>117</v>
      </c>
      <c r="G340">
        <v>116</v>
      </c>
      <c r="H340">
        <v>1</v>
      </c>
      <c r="I340">
        <v>0</v>
      </c>
      <c r="J340">
        <v>21</v>
      </c>
      <c r="K340">
        <v>1</v>
      </c>
      <c r="L340">
        <v>0</v>
      </c>
      <c r="M340">
        <v>1</v>
      </c>
      <c r="N340">
        <v>0</v>
      </c>
      <c r="O340">
        <v>1</v>
      </c>
      <c r="P340">
        <v>0</v>
      </c>
      <c r="Q340">
        <v>0</v>
      </c>
      <c r="R340">
        <v>1</v>
      </c>
      <c r="S340">
        <v>1</v>
      </c>
      <c r="T340">
        <v>1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1</v>
      </c>
      <c r="AB340">
        <v>1</v>
      </c>
      <c r="AC340">
        <v>1</v>
      </c>
      <c r="AD340">
        <v>1</v>
      </c>
      <c r="AE340">
        <v>0</v>
      </c>
      <c r="AF340">
        <v>0</v>
      </c>
      <c r="AH340" t="s">
        <v>203</v>
      </c>
      <c r="AI340" t="s">
        <v>168</v>
      </c>
      <c r="AJ340" t="s">
        <v>49</v>
      </c>
      <c r="AK340" t="s">
        <v>176</v>
      </c>
    </row>
    <row r="341" spans="1:37">
      <c r="A341" t="s">
        <v>1645</v>
      </c>
      <c r="B341" s="55">
        <v>44652</v>
      </c>
      <c r="C341" s="55">
        <v>44655</v>
      </c>
      <c r="D341" t="s">
        <v>62</v>
      </c>
      <c r="E341">
        <v>1250</v>
      </c>
      <c r="F341">
        <v>57</v>
      </c>
      <c r="G341">
        <v>57</v>
      </c>
      <c r="H341">
        <v>0</v>
      </c>
      <c r="I341">
        <v>0</v>
      </c>
      <c r="J341">
        <v>7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1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H341" t="s">
        <v>216</v>
      </c>
      <c r="AI341" t="s">
        <v>168</v>
      </c>
      <c r="AJ341" t="s">
        <v>58</v>
      </c>
      <c r="AK341" t="s">
        <v>180</v>
      </c>
    </row>
    <row r="342" spans="1:37">
      <c r="A342" t="s">
        <v>1645</v>
      </c>
      <c r="B342" s="55">
        <v>44652</v>
      </c>
      <c r="C342" s="55">
        <v>44655</v>
      </c>
      <c r="D342" t="s">
        <v>240</v>
      </c>
      <c r="E342">
        <v>2449</v>
      </c>
      <c r="F342">
        <v>68</v>
      </c>
      <c r="G342">
        <v>68</v>
      </c>
      <c r="H342">
        <v>0</v>
      </c>
      <c r="I342">
        <v>0</v>
      </c>
      <c r="J342">
        <v>6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H342" t="s">
        <v>241</v>
      </c>
      <c r="AI342" t="s">
        <v>173</v>
      </c>
      <c r="AJ342" t="s">
        <v>186</v>
      </c>
      <c r="AK342" t="s">
        <v>187</v>
      </c>
    </row>
    <row r="343" spans="1:37">
      <c r="A343" t="s">
        <v>1645</v>
      </c>
      <c r="B343" s="55">
        <v>44652</v>
      </c>
      <c r="C343" s="55">
        <v>44655</v>
      </c>
      <c r="D343" t="s">
        <v>286</v>
      </c>
      <c r="E343">
        <v>1541</v>
      </c>
      <c r="F343">
        <v>115</v>
      </c>
      <c r="G343">
        <v>115</v>
      </c>
      <c r="H343">
        <v>0</v>
      </c>
      <c r="I343">
        <v>0</v>
      </c>
      <c r="J343">
        <v>22</v>
      </c>
      <c r="K343">
        <v>3</v>
      </c>
      <c r="L343">
        <v>2</v>
      </c>
      <c r="M343">
        <v>1</v>
      </c>
      <c r="N343">
        <v>1</v>
      </c>
      <c r="O343">
        <v>3</v>
      </c>
      <c r="P343">
        <v>2</v>
      </c>
      <c r="Q343">
        <v>3</v>
      </c>
      <c r="R343">
        <v>3</v>
      </c>
      <c r="S343">
        <v>3</v>
      </c>
      <c r="T343">
        <v>2</v>
      </c>
      <c r="U343">
        <v>2</v>
      </c>
      <c r="V343">
        <v>2</v>
      </c>
      <c r="W343">
        <v>0</v>
      </c>
      <c r="X343">
        <v>2</v>
      </c>
      <c r="Y343">
        <v>0</v>
      </c>
      <c r="Z343">
        <v>1</v>
      </c>
      <c r="AA343">
        <v>3</v>
      </c>
      <c r="AB343">
        <v>3</v>
      </c>
      <c r="AC343">
        <v>3</v>
      </c>
      <c r="AD343">
        <v>3</v>
      </c>
      <c r="AE343">
        <v>0</v>
      </c>
      <c r="AF343">
        <v>0</v>
      </c>
      <c r="AH343" t="s">
        <v>287</v>
      </c>
      <c r="AI343" t="s">
        <v>173</v>
      </c>
      <c r="AJ343" t="s">
        <v>195</v>
      </c>
      <c r="AK343" t="s">
        <v>196</v>
      </c>
    </row>
    <row r="344" spans="1:37">
      <c r="A344" t="s">
        <v>1645</v>
      </c>
      <c r="B344" s="55">
        <v>44652</v>
      </c>
      <c r="C344" s="55">
        <v>44655</v>
      </c>
      <c r="D344" t="s">
        <v>238</v>
      </c>
      <c r="E344">
        <v>1684</v>
      </c>
      <c r="F344">
        <v>48</v>
      </c>
      <c r="G344">
        <v>47</v>
      </c>
      <c r="H344">
        <v>1</v>
      </c>
      <c r="I344">
        <v>1</v>
      </c>
      <c r="J344">
        <v>13</v>
      </c>
      <c r="K344">
        <v>3</v>
      </c>
      <c r="L344">
        <v>2</v>
      </c>
      <c r="M344">
        <v>3</v>
      </c>
      <c r="N344">
        <v>1</v>
      </c>
      <c r="O344">
        <v>3</v>
      </c>
      <c r="P344">
        <v>3</v>
      </c>
      <c r="Q344">
        <v>2</v>
      </c>
      <c r="R344">
        <v>3</v>
      </c>
      <c r="S344">
        <v>3</v>
      </c>
      <c r="T344">
        <v>7</v>
      </c>
      <c r="U344">
        <v>3</v>
      </c>
      <c r="V344">
        <v>3</v>
      </c>
      <c r="W344">
        <v>0</v>
      </c>
      <c r="X344">
        <v>0</v>
      </c>
      <c r="Y344">
        <v>0</v>
      </c>
      <c r="Z344">
        <v>2</v>
      </c>
      <c r="AA344">
        <v>3</v>
      </c>
      <c r="AB344">
        <v>3</v>
      </c>
      <c r="AC344">
        <v>3</v>
      </c>
      <c r="AD344">
        <v>3</v>
      </c>
      <c r="AE344">
        <v>0</v>
      </c>
      <c r="AF344">
        <v>0</v>
      </c>
      <c r="AH344" t="s">
        <v>239</v>
      </c>
      <c r="AI344" t="s">
        <v>173</v>
      </c>
      <c r="AJ344" t="s">
        <v>186</v>
      </c>
      <c r="AK344" t="s">
        <v>187</v>
      </c>
    </row>
    <row r="345" spans="1:37">
      <c r="A345" t="s">
        <v>1645</v>
      </c>
      <c r="B345" s="55">
        <v>44652</v>
      </c>
      <c r="C345" s="55">
        <v>44655</v>
      </c>
      <c r="D345" t="s">
        <v>42</v>
      </c>
      <c r="E345">
        <v>1259</v>
      </c>
      <c r="F345">
        <v>28</v>
      </c>
      <c r="G345">
        <v>27</v>
      </c>
      <c r="H345">
        <v>1</v>
      </c>
      <c r="I345">
        <v>1</v>
      </c>
      <c r="J345">
        <v>11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2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H345" t="s">
        <v>191</v>
      </c>
      <c r="AI345" t="s">
        <v>168</v>
      </c>
      <c r="AJ345" t="s">
        <v>34</v>
      </c>
      <c r="AK345" t="s">
        <v>172</v>
      </c>
    </row>
    <row r="346" spans="1:37">
      <c r="A346" t="s">
        <v>1645</v>
      </c>
      <c r="B346" s="55">
        <v>44652</v>
      </c>
      <c r="C346" s="55">
        <v>44655</v>
      </c>
      <c r="D346" t="s">
        <v>300</v>
      </c>
      <c r="E346">
        <v>2124</v>
      </c>
      <c r="F346">
        <v>66</v>
      </c>
      <c r="G346">
        <v>66</v>
      </c>
      <c r="H346">
        <v>0</v>
      </c>
      <c r="I346">
        <v>0</v>
      </c>
      <c r="J346">
        <v>14</v>
      </c>
      <c r="K346">
        <v>0</v>
      </c>
      <c r="L346">
        <v>0</v>
      </c>
      <c r="M346">
        <v>0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H346" t="s">
        <v>301</v>
      </c>
      <c r="AI346" t="s">
        <v>173</v>
      </c>
      <c r="AJ346" t="s">
        <v>195</v>
      </c>
      <c r="AK346" t="s">
        <v>196</v>
      </c>
    </row>
    <row r="347" spans="1:37">
      <c r="A347" t="s">
        <v>1645</v>
      </c>
      <c r="B347" s="55">
        <v>44652</v>
      </c>
      <c r="C347" s="55">
        <v>44655</v>
      </c>
      <c r="D347" t="s">
        <v>66</v>
      </c>
      <c r="E347">
        <v>1736</v>
      </c>
      <c r="F347">
        <v>19</v>
      </c>
      <c r="G347">
        <v>17</v>
      </c>
      <c r="H347">
        <v>2</v>
      </c>
      <c r="I347">
        <v>0</v>
      </c>
      <c r="J347">
        <v>2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0</v>
      </c>
      <c r="AF347">
        <v>0</v>
      </c>
      <c r="AH347" t="s">
        <v>218</v>
      </c>
      <c r="AI347" t="s">
        <v>168</v>
      </c>
      <c r="AJ347" t="s">
        <v>58</v>
      </c>
      <c r="AK347" t="s">
        <v>180</v>
      </c>
    </row>
    <row r="348" spans="1:37">
      <c r="A348" t="s">
        <v>1645</v>
      </c>
      <c r="B348" s="55">
        <v>44652</v>
      </c>
      <c r="C348" s="55">
        <v>44655</v>
      </c>
      <c r="D348" t="s">
        <v>260</v>
      </c>
      <c r="E348">
        <v>1140</v>
      </c>
      <c r="F348">
        <v>41</v>
      </c>
      <c r="G348">
        <v>41</v>
      </c>
      <c r="H348">
        <v>0</v>
      </c>
      <c r="I348">
        <v>0</v>
      </c>
      <c r="J348">
        <v>4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0</v>
      </c>
      <c r="AF348">
        <v>0</v>
      </c>
      <c r="AH348" t="s">
        <v>261</v>
      </c>
      <c r="AI348" t="s">
        <v>173</v>
      </c>
      <c r="AJ348" t="s">
        <v>192</v>
      </c>
      <c r="AK348" t="s">
        <v>193</v>
      </c>
    </row>
    <row r="349" spans="1:37">
      <c r="A349" t="s">
        <v>1645</v>
      </c>
      <c r="B349" s="55">
        <v>44652</v>
      </c>
      <c r="C349" s="55">
        <v>44655</v>
      </c>
      <c r="D349" t="s">
        <v>81</v>
      </c>
      <c r="E349">
        <v>5662</v>
      </c>
      <c r="F349">
        <v>44</v>
      </c>
      <c r="G349">
        <v>44</v>
      </c>
      <c r="H349">
        <v>0</v>
      </c>
      <c r="I349">
        <v>0</v>
      </c>
      <c r="J349">
        <v>6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>
        <v>0</v>
      </c>
      <c r="AE349">
        <v>0</v>
      </c>
      <c r="AF349">
        <v>0</v>
      </c>
      <c r="AH349" t="s">
        <v>226</v>
      </c>
      <c r="AI349" t="s">
        <v>168</v>
      </c>
      <c r="AJ349" t="s">
        <v>73</v>
      </c>
      <c r="AK349" t="s">
        <v>182</v>
      </c>
    </row>
    <row r="350" spans="1:37">
      <c r="A350" t="s">
        <v>1645</v>
      </c>
      <c r="B350" s="55">
        <v>44652</v>
      </c>
      <c r="C350" s="55">
        <v>44655</v>
      </c>
      <c r="D350" t="s">
        <v>298</v>
      </c>
      <c r="E350">
        <v>1088</v>
      </c>
      <c r="F350">
        <v>35</v>
      </c>
      <c r="G350">
        <v>34</v>
      </c>
      <c r="H350">
        <v>1</v>
      </c>
      <c r="I350">
        <v>1</v>
      </c>
      <c r="J350">
        <v>10</v>
      </c>
      <c r="K350">
        <v>6</v>
      </c>
      <c r="L350">
        <v>5</v>
      </c>
      <c r="M350">
        <v>5</v>
      </c>
      <c r="N350">
        <v>5</v>
      </c>
      <c r="O350">
        <v>6</v>
      </c>
      <c r="P350">
        <v>5</v>
      </c>
      <c r="Q350">
        <v>4</v>
      </c>
      <c r="R350">
        <v>4</v>
      </c>
      <c r="S350">
        <v>6</v>
      </c>
      <c r="T350">
        <v>5</v>
      </c>
      <c r="U350">
        <v>5</v>
      </c>
      <c r="V350">
        <v>4</v>
      </c>
      <c r="W350">
        <v>2</v>
      </c>
      <c r="X350">
        <v>1</v>
      </c>
      <c r="Y350">
        <v>0</v>
      </c>
      <c r="Z350">
        <v>5</v>
      </c>
      <c r="AA350">
        <v>6</v>
      </c>
      <c r="AB350">
        <v>4</v>
      </c>
      <c r="AC350">
        <v>6</v>
      </c>
      <c r="AD350">
        <v>6</v>
      </c>
      <c r="AE350">
        <v>5</v>
      </c>
      <c r="AF350">
        <v>0</v>
      </c>
      <c r="AH350" t="s">
        <v>299</v>
      </c>
      <c r="AI350" t="s">
        <v>173</v>
      </c>
      <c r="AJ350" t="s">
        <v>195</v>
      </c>
      <c r="AK350" t="s">
        <v>196</v>
      </c>
    </row>
    <row r="351" spans="1:37">
      <c r="A351" t="s">
        <v>1645</v>
      </c>
      <c r="B351" s="55">
        <v>44652</v>
      </c>
      <c r="C351" s="55">
        <v>44655</v>
      </c>
      <c r="D351" t="s">
        <v>64</v>
      </c>
      <c r="E351">
        <v>2031</v>
      </c>
      <c r="F351">
        <v>31</v>
      </c>
      <c r="G351">
        <v>31</v>
      </c>
      <c r="H351">
        <v>0</v>
      </c>
      <c r="I351">
        <v>0</v>
      </c>
      <c r="J351">
        <v>10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1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0</v>
      </c>
      <c r="AH351" t="s">
        <v>217</v>
      </c>
      <c r="AI351" t="s">
        <v>168</v>
      </c>
      <c r="AJ351" t="s">
        <v>58</v>
      </c>
      <c r="AK351" t="s">
        <v>180</v>
      </c>
    </row>
    <row r="352" spans="1:37">
      <c r="A352" t="s">
        <v>1645</v>
      </c>
      <c r="B352" s="55">
        <v>44652</v>
      </c>
      <c r="C352" s="55">
        <v>44655</v>
      </c>
      <c r="D352" t="s">
        <v>282</v>
      </c>
      <c r="E352">
        <v>984</v>
      </c>
      <c r="F352">
        <v>83</v>
      </c>
      <c r="G352">
        <v>81</v>
      </c>
      <c r="H352">
        <v>2</v>
      </c>
      <c r="I352">
        <v>1</v>
      </c>
      <c r="J352">
        <v>8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1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H352" t="s">
        <v>283</v>
      </c>
      <c r="AI352" t="s">
        <v>173</v>
      </c>
      <c r="AJ352" t="s">
        <v>192</v>
      </c>
      <c r="AK352" t="s">
        <v>193</v>
      </c>
    </row>
    <row r="353" spans="1:37">
      <c r="A353" t="s">
        <v>1645</v>
      </c>
      <c r="B353" s="55">
        <v>44652</v>
      </c>
      <c r="C353" s="55">
        <v>44655</v>
      </c>
      <c r="D353" t="s">
        <v>53</v>
      </c>
      <c r="E353">
        <v>1968</v>
      </c>
      <c r="F353">
        <v>45</v>
      </c>
      <c r="G353">
        <v>45</v>
      </c>
      <c r="H353">
        <v>0</v>
      </c>
      <c r="I353">
        <v>0</v>
      </c>
      <c r="J353">
        <v>8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H353" t="s">
        <v>206</v>
      </c>
      <c r="AI353" t="s">
        <v>168</v>
      </c>
      <c r="AJ353" t="s">
        <v>49</v>
      </c>
      <c r="AK353" t="s">
        <v>176</v>
      </c>
    </row>
    <row r="354" spans="1:37">
      <c r="A354" t="s">
        <v>1645</v>
      </c>
      <c r="B354" s="55">
        <v>44652</v>
      </c>
      <c r="C354" s="55">
        <v>44655</v>
      </c>
      <c r="D354" t="s">
        <v>312</v>
      </c>
      <c r="E354">
        <v>1554</v>
      </c>
      <c r="F354">
        <v>94</v>
      </c>
      <c r="G354">
        <v>93</v>
      </c>
      <c r="H354">
        <v>1</v>
      </c>
      <c r="I354">
        <v>0</v>
      </c>
      <c r="J354">
        <v>8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H354" t="s">
        <v>313</v>
      </c>
      <c r="AI354" t="s">
        <v>173</v>
      </c>
      <c r="AJ354" t="s">
        <v>195</v>
      </c>
      <c r="AK354" t="s">
        <v>196</v>
      </c>
    </row>
    <row r="355" spans="1:37">
      <c r="A355" t="s">
        <v>1645</v>
      </c>
      <c r="B355" s="55">
        <v>44652</v>
      </c>
      <c r="C355" s="55">
        <v>44655</v>
      </c>
      <c r="D355" t="s">
        <v>40</v>
      </c>
      <c r="E355">
        <v>1505</v>
      </c>
      <c r="F355">
        <v>48</v>
      </c>
      <c r="G355">
        <v>47</v>
      </c>
      <c r="H355">
        <v>1</v>
      </c>
      <c r="I355">
        <v>0</v>
      </c>
      <c r="J355">
        <v>14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2</v>
      </c>
      <c r="U355">
        <v>1</v>
      </c>
      <c r="V355">
        <v>1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H355" t="s">
        <v>447</v>
      </c>
      <c r="AI355" t="s">
        <v>168</v>
      </c>
      <c r="AJ355" t="s">
        <v>34</v>
      </c>
      <c r="AK355" t="s">
        <v>172</v>
      </c>
    </row>
    <row r="356" spans="1:37">
      <c r="A356" t="s">
        <v>1645</v>
      </c>
      <c r="B356" s="55">
        <v>44652</v>
      </c>
      <c r="C356" s="55">
        <v>44655</v>
      </c>
      <c r="D356" t="s">
        <v>278</v>
      </c>
      <c r="E356">
        <v>5845</v>
      </c>
      <c r="F356">
        <v>134</v>
      </c>
      <c r="G356">
        <v>134</v>
      </c>
      <c r="H356">
        <v>0</v>
      </c>
      <c r="I356">
        <v>0</v>
      </c>
      <c r="J356">
        <v>54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6</v>
      </c>
      <c r="U356">
        <v>0</v>
      </c>
      <c r="V356">
        <v>0</v>
      </c>
      <c r="W356">
        <v>0</v>
      </c>
      <c r="X356">
        <v>3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H356" t="s">
        <v>279</v>
      </c>
      <c r="AI356" t="s">
        <v>173</v>
      </c>
      <c r="AJ356" t="s">
        <v>192</v>
      </c>
      <c r="AK356" t="s">
        <v>193</v>
      </c>
    </row>
    <row r="357" spans="1:37">
      <c r="A357" t="s">
        <v>1645</v>
      </c>
      <c r="B357" s="55">
        <v>44652</v>
      </c>
      <c r="C357" s="55">
        <v>44655</v>
      </c>
      <c r="D357" t="s">
        <v>254</v>
      </c>
      <c r="E357">
        <v>9050</v>
      </c>
      <c r="F357">
        <v>326</v>
      </c>
      <c r="G357">
        <v>326</v>
      </c>
      <c r="H357">
        <v>0</v>
      </c>
      <c r="I357">
        <v>0</v>
      </c>
      <c r="J357">
        <v>52</v>
      </c>
      <c r="K357">
        <v>4</v>
      </c>
      <c r="L357">
        <v>3</v>
      </c>
      <c r="M357">
        <v>3</v>
      </c>
      <c r="N357">
        <v>1</v>
      </c>
      <c r="O357">
        <v>4</v>
      </c>
      <c r="P357">
        <v>1</v>
      </c>
      <c r="Q357">
        <v>3</v>
      </c>
      <c r="R357">
        <v>2</v>
      </c>
      <c r="S357">
        <v>4</v>
      </c>
      <c r="T357">
        <v>9</v>
      </c>
      <c r="U357">
        <v>3</v>
      </c>
      <c r="V357">
        <v>3</v>
      </c>
      <c r="W357">
        <v>0</v>
      </c>
      <c r="X357">
        <v>2</v>
      </c>
      <c r="Y357">
        <v>0</v>
      </c>
      <c r="Z357">
        <v>3</v>
      </c>
      <c r="AA357">
        <v>3</v>
      </c>
      <c r="AB357">
        <v>2</v>
      </c>
      <c r="AC357">
        <v>2</v>
      </c>
      <c r="AD357">
        <v>2</v>
      </c>
      <c r="AE357">
        <v>2</v>
      </c>
      <c r="AF357">
        <v>1</v>
      </c>
      <c r="AH357" t="s">
        <v>255</v>
      </c>
      <c r="AI357" t="s">
        <v>173</v>
      </c>
      <c r="AJ357" t="s">
        <v>189</v>
      </c>
      <c r="AK357" t="s">
        <v>190</v>
      </c>
    </row>
    <row r="358" spans="1:37">
      <c r="A358" t="s">
        <v>1645</v>
      </c>
      <c r="B358" s="55">
        <v>44652</v>
      </c>
      <c r="C358" s="55">
        <v>44655</v>
      </c>
      <c r="D358" t="s">
        <v>290</v>
      </c>
      <c r="E358">
        <v>6499</v>
      </c>
      <c r="F358">
        <v>306</v>
      </c>
      <c r="G358">
        <v>302</v>
      </c>
      <c r="H358">
        <v>4</v>
      </c>
      <c r="I358">
        <v>2</v>
      </c>
      <c r="J358">
        <v>54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6</v>
      </c>
      <c r="U358">
        <v>1</v>
      </c>
      <c r="V358">
        <v>1</v>
      </c>
      <c r="W358">
        <v>0</v>
      </c>
      <c r="X358">
        <v>1</v>
      </c>
      <c r="Y358">
        <v>1</v>
      </c>
      <c r="Z358">
        <v>0</v>
      </c>
      <c r="AA358">
        <v>0</v>
      </c>
      <c r="AB358">
        <v>0</v>
      </c>
      <c r="AC358">
        <v>0</v>
      </c>
      <c r="AD358">
        <v>0</v>
      </c>
      <c r="AE358">
        <v>0</v>
      </c>
      <c r="AF358">
        <v>0</v>
      </c>
      <c r="AH358" t="s">
        <v>291</v>
      </c>
      <c r="AI358" t="s">
        <v>173</v>
      </c>
      <c r="AJ358" t="s">
        <v>195</v>
      </c>
      <c r="AK358" t="s">
        <v>196</v>
      </c>
    </row>
    <row r="359" spans="1:37">
      <c r="A359" t="s">
        <v>1645</v>
      </c>
      <c r="B359" s="55">
        <v>44652</v>
      </c>
      <c r="C359" s="55">
        <v>44655</v>
      </c>
      <c r="D359" t="s">
        <v>272</v>
      </c>
      <c r="E359">
        <v>5026</v>
      </c>
      <c r="F359">
        <v>172</v>
      </c>
      <c r="G359">
        <v>164</v>
      </c>
      <c r="H359">
        <v>8</v>
      </c>
      <c r="I359">
        <v>0</v>
      </c>
      <c r="J359">
        <v>32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3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H359" t="s">
        <v>273</v>
      </c>
      <c r="AI359" t="s">
        <v>173</v>
      </c>
      <c r="AJ359" t="s">
        <v>192</v>
      </c>
      <c r="AK359" t="s">
        <v>193</v>
      </c>
    </row>
    <row r="360" spans="1:37">
      <c r="A360" t="s">
        <v>1645</v>
      </c>
      <c r="B360" s="55">
        <v>44652</v>
      </c>
      <c r="C360" s="55">
        <v>44655</v>
      </c>
      <c r="D360" t="s">
        <v>75</v>
      </c>
      <c r="E360">
        <v>5935</v>
      </c>
      <c r="F360">
        <v>17</v>
      </c>
      <c r="G360">
        <v>16</v>
      </c>
      <c r="H360">
        <v>1</v>
      </c>
      <c r="I360">
        <v>0</v>
      </c>
      <c r="J360">
        <v>10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H360" t="s">
        <v>222</v>
      </c>
      <c r="AI360" t="s">
        <v>168</v>
      </c>
      <c r="AJ360" t="s">
        <v>73</v>
      </c>
      <c r="AK360" t="s">
        <v>182</v>
      </c>
    </row>
    <row r="361" spans="1:37">
      <c r="A361" t="s">
        <v>1645</v>
      </c>
      <c r="B361" s="55">
        <v>44652</v>
      </c>
      <c r="C361" s="55">
        <v>44655</v>
      </c>
      <c r="D361" t="s">
        <v>234</v>
      </c>
      <c r="E361">
        <v>5324</v>
      </c>
      <c r="F361">
        <v>70</v>
      </c>
      <c r="G361">
        <v>69</v>
      </c>
      <c r="H361">
        <v>1</v>
      </c>
      <c r="I361">
        <v>0</v>
      </c>
      <c r="J361">
        <v>30</v>
      </c>
      <c r="K361">
        <v>2</v>
      </c>
      <c r="L361">
        <v>1</v>
      </c>
      <c r="M361">
        <v>1</v>
      </c>
      <c r="N361">
        <v>1</v>
      </c>
      <c r="O361">
        <v>2</v>
      </c>
      <c r="P361">
        <v>1</v>
      </c>
      <c r="Q361">
        <v>1</v>
      </c>
      <c r="R361">
        <v>1</v>
      </c>
      <c r="S361">
        <v>2</v>
      </c>
      <c r="T361">
        <v>3</v>
      </c>
      <c r="U361">
        <v>2</v>
      </c>
      <c r="V361">
        <v>2</v>
      </c>
      <c r="W361">
        <v>0</v>
      </c>
      <c r="X361">
        <v>0</v>
      </c>
      <c r="Y361">
        <v>0</v>
      </c>
      <c r="Z361">
        <v>1</v>
      </c>
      <c r="AA361">
        <v>2</v>
      </c>
      <c r="AB361">
        <v>2</v>
      </c>
      <c r="AC361">
        <v>2</v>
      </c>
      <c r="AD361">
        <v>2</v>
      </c>
      <c r="AE361">
        <v>0</v>
      </c>
      <c r="AF361">
        <v>0</v>
      </c>
      <c r="AH361" t="s">
        <v>235</v>
      </c>
      <c r="AI361" t="s">
        <v>173</v>
      </c>
      <c r="AJ361" t="s">
        <v>186</v>
      </c>
      <c r="AK361" t="s">
        <v>187</v>
      </c>
    </row>
    <row r="362" spans="1:37">
      <c r="A362" t="s">
        <v>1645</v>
      </c>
      <c r="B362" s="55">
        <v>44652</v>
      </c>
      <c r="C362" s="55">
        <v>44655</v>
      </c>
      <c r="D362" t="s">
        <v>258</v>
      </c>
      <c r="E362">
        <v>3830</v>
      </c>
      <c r="F362">
        <v>13</v>
      </c>
      <c r="G362">
        <v>13</v>
      </c>
      <c r="H362">
        <v>0</v>
      </c>
      <c r="I362">
        <v>0</v>
      </c>
      <c r="J362">
        <v>19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9</v>
      </c>
      <c r="U362">
        <v>0</v>
      </c>
      <c r="V362">
        <v>0</v>
      </c>
      <c r="W362">
        <v>0</v>
      </c>
      <c r="X362">
        <v>2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H362" t="s">
        <v>259</v>
      </c>
      <c r="AI362" t="s">
        <v>173</v>
      </c>
      <c r="AJ362" t="s">
        <v>192</v>
      </c>
      <c r="AK362" t="s">
        <v>193</v>
      </c>
    </row>
    <row r="363" spans="1:37">
      <c r="A363" t="s">
        <v>1645</v>
      </c>
      <c r="B363" s="55">
        <v>44652</v>
      </c>
      <c r="C363" s="55">
        <v>44655</v>
      </c>
      <c r="D363" t="s">
        <v>308</v>
      </c>
      <c r="E363">
        <v>4978</v>
      </c>
      <c r="F363">
        <v>175</v>
      </c>
      <c r="G363">
        <v>174</v>
      </c>
      <c r="H363">
        <v>1</v>
      </c>
      <c r="I363">
        <v>1</v>
      </c>
      <c r="J363">
        <v>36</v>
      </c>
      <c r="K363">
        <v>1</v>
      </c>
      <c r="L363">
        <v>1</v>
      </c>
      <c r="M363">
        <v>1</v>
      </c>
      <c r="N363">
        <v>1</v>
      </c>
      <c r="O363">
        <v>1</v>
      </c>
      <c r="P363">
        <v>1</v>
      </c>
      <c r="Q363">
        <v>1</v>
      </c>
      <c r="R363">
        <v>1</v>
      </c>
      <c r="S363">
        <v>1</v>
      </c>
      <c r="T363">
        <v>2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1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H363" t="s">
        <v>309</v>
      </c>
      <c r="AI363" t="s">
        <v>173</v>
      </c>
      <c r="AJ363" t="s">
        <v>195</v>
      </c>
      <c r="AK363" t="s">
        <v>196</v>
      </c>
    </row>
    <row r="364" spans="1:37">
      <c r="A364" t="s">
        <v>1645</v>
      </c>
      <c r="B364" s="55">
        <v>44652</v>
      </c>
      <c r="C364" s="55">
        <v>44655</v>
      </c>
      <c r="D364" t="s">
        <v>57</v>
      </c>
      <c r="E364">
        <v>2277</v>
      </c>
      <c r="F364">
        <v>27</v>
      </c>
      <c r="G364">
        <v>27</v>
      </c>
      <c r="H364">
        <v>0</v>
      </c>
      <c r="I364">
        <v>0</v>
      </c>
      <c r="J364">
        <v>9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H364" t="s">
        <v>167</v>
      </c>
      <c r="AI364" t="s">
        <v>168</v>
      </c>
      <c r="AJ364" t="s">
        <v>58</v>
      </c>
      <c r="AK364" t="s">
        <v>180</v>
      </c>
    </row>
    <row r="365" spans="1:37">
      <c r="A365" t="s">
        <v>1645</v>
      </c>
      <c r="B365" s="55">
        <v>44652</v>
      </c>
      <c r="C365" s="55">
        <v>44655</v>
      </c>
      <c r="D365" t="s">
        <v>280</v>
      </c>
      <c r="E365">
        <v>2284</v>
      </c>
      <c r="F365">
        <v>97</v>
      </c>
      <c r="G365">
        <v>96</v>
      </c>
      <c r="H365">
        <v>1</v>
      </c>
      <c r="I365">
        <v>1</v>
      </c>
      <c r="J365">
        <v>15</v>
      </c>
      <c r="K365">
        <v>4</v>
      </c>
      <c r="L365">
        <v>2</v>
      </c>
      <c r="M365">
        <v>2</v>
      </c>
      <c r="N365">
        <v>0</v>
      </c>
      <c r="O365">
        <v>3</v>
      </c>
      <c r="P365">
        <v>0</v>
      </c>
      <c r="Q365">
        <v>0</v>
      </c>
      <c r="R365">
        <v>1</v>
      </c>
      <c r="S365">
        <v>4</v>
      </c>
      <c r="T365">
        <v>1</v>
      </c>
      <c r="U365">
        <v>1</v>
      </c>
      <c r="V365">
        <v>0</v>
      </c>
      <c r="W365">
        <v>0</v>
      </c>
      <c r="X365">
        <v>0</v>
      </c>
      <c r="Y365">
        <v>0</v>
      </c>
      <c r="Z365">
        <v>2</v>
      </c>
      <c r="AA365">
        <v>4</v>
      </c>
      <c r="AB365">
        <v>4</v>
      </c>
      <c r="AC365">
        <v>3</v>
      </c>
      <c r="AD365">
        <v>3</v>
      </c>
      <c r="AE365">
        <v>0</v>
      </c>
      <c r="AF365">
        <v>0</v>
      </c>
      <c r="AH365" t="s">
        <v>281</v>
      </c>
      <c r="AI365" t="s">
        <v>173</v>
      </c>
      <c r="AJ365" t="s">
        <v>192</v>
      </c>
      <c r="AK365" t="s">
        <v>193</v>
      </c>
    </row>
    <row r="366" spans="1:37">
      <c r="A366" t="s">
        <v>1645</v>
      </c>
      <c r="B366" s="55">
        <v>44652</v>
      </c>
      <c r="C366" s="55">
        <v>44655</v>
      </c>
      <c r="D366" t="s">
        <v>1646</v>
      </c>
    </row>
    <row r="367" spans="1:37">
      <c r="A367" t="s">
        <v>1645</v>
      </c>
      <c r="B367" s="55">
        <v>44652</v>
      </c>
      <c r="C367" s="55">
        <v>44655</v>
      </c>
      <c r="D367" t="s">
        <v>26</v>
      </c>
      <c r="E367">
        <v>2155</v>
      </c>
      <c r="F367">
        <v>99</v>
      </c>
      <c r="G367">
        <v>98</v>
      </c>
      <c r="H367">
        <v>1</v>
      </c>
      <c r="I367">
        <v>1</v>
      </c>
      <c r="J367">
        <v>13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2</v>
      </c>
      <c r="U367">
        <v>1</v>
      </c>
      <c r="V367">
        <v>1</v>
      </c>
      <c r="W367">
        <v>0</v>
      </c>
      <c r="X367">
        <v>2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H367" t="s">
        <v>170</v>
      </c>
      <c r="AI367" t="s">
        <v>168</v>
      </c>
      <c r="AJ367" t="s">
        <v>27</v>
      </c>
      <c r="AK367" t="s">
        <v>169</v>
      </c>
    </row>
    <row r="368" spans="1:37">
      <c r="A368" t="s">
        <v>1645</v>
      </c>
      <c r="B368" s="55">
        <v>44652</v>
      </c>
      <c r="C368" s="55">
        <v>44655</v>
      </c>
      <c r="D368" t="s">
        <v>33</v>
      </c>
      <c r="E368">
        <v>1663</v>
      </c>
      <c r="F368">
        <v>103</v>
      </c>
      <c r="G368">
        <v>102</v>
      </c>
      <c r="H368">
        <v>1</v>
      </c>
      <c r="I368">
        <v>0</v>
      </c>
      <c r="J368">
        <v>5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H368" t="s">
        <v>181</v>
      </c>
      <c r="AI368" t="s">
        <v>168</v>
      </c>
      <c r="AJ368" t="s">
        <v>34</v>
      </c>
      <c r="AK368" t="s">
        <v>172</v>
      </c>
    </row>
    <row r="369" spans="1:37">
      <c r="A369" t="s">
        <v>1645</v>
      </c>
      <c r="B369" s="55">
        <v>44652</v>
      </c>
      <c r="C369" s="55">
        <v>44655</v>
      </c>
      <c r="D369" t="s">
        <v>288</v>
      </c>
      <c r="E369">
        <v>4250</v>
      </c>
      <c r="F369">
        <v>111</v>
      </c>
      <c r="G369">
        <v>111</v>
      </c>
      <c r="H369">
        <v>0</v>
      </c>
      <c r="I369">
        <v>0</v>
      </c>
      <c r="J369">
        <v>24</v>
      </c>
      <c r="K369">
        <v>1</v>
      </c>
      <c r="L369">
        <v>1</v>
      </c>
      <c r="M369">
        <v>1</v>
      </c>
      <c r="N369">
        <v>1</v>
      </c>
      <c r="O369">
        <v>1</v>
      </c>
      <c r="P369">
        <v>0</v>
      </c>
      <c r="Q369">
        <v>1</v>
      </c>
      <c r="R369">
        <v>1</v>
      </c>
      <c r="S369">
        <v>1</v>
      </c>
      <c r="T369">
        <v>5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1</v>
      </c>
      <c r="AA369">
        <v>1</v>
      </c>
      <c r="AB369">
        <v>0</v>
      </c>
      <c r="AC369">
        <v>0</v>
      </c>
      <c r="AD369">
        <v>0</v>
      </c>
      <c r="AE369">
        <v>0</v>
      </c>
      <c r="AF369">
        <v>0</v>
      </c>
      <c r="AH369" t="s">
        <v>289</v>
      </c>
      <c r="AI369" t="s">
        <v>173</v>
      </c>
      <c r="AJ369" t="s">
        <v>195</v>
      </c>
      <c r="AK369" t="s">
        <v>196</v>
      </c>
    </row>
    <row r="370" spans="1:37">
      <c r="A370" t="s">
        <v>1645</v>
      </c>
      <c r="B370" s="55">
        <v>44652</v>
      </c>
      <c r="C370" s="55">
        <v>44655</v>
      </c>
      <c r="D370" t="s">
        <v>244</v>
      </c>
      <c r="E370">
        <v>1766</v>
      </c>
      <c r="F370">
        <v>48</v>
      </c>
      <c r="G370">
        <v>48</v>
      </c>
      <c r="H370">
        <v>0</v>
      </c>
      <c r="I370">
        <v>0</v>
      </c>
      <c r="J370">
        <v>13</v>
      </c>
      <c r="K370">
        <v>6</v>
      </c>
      <c r="L370">
        <v>4</v>
      </c>
      <c r="M370">
        <v>3</v>
      </c>
      <c r="N370">
        <v>4</v>
      </c>
      <c r="O370">
        <v>5</v>
      </c>
      <c r="P370">
        <v>5</v>
      </c>
      <c r="Q370">
        <v>4</v>
      </c>
      <c r="R370">
        <v>6</v>
      </c>
      <c r="S370">
        <v>6</v>
      </c>
      <c r="T370">
        <v>0</v>
      </c>
      <c r="U370">
        <v>0</v>
      </c>
      <c r="V370">
        <v>0</v>
      </c>
      <c r="W370">
        <v>0</v>
      </c>
      <c r="X370">
        <v>1</v>
      </c>
      <c r="Y370">
        <v>0</v>
      </c>
      <c r="Z370">
        <v>2</v>
      </c>
      <c r="AA370">
        <v>4</v>
      </c>
      <c r="AB370">
        <v>4</v>
      </c>
      <c r="AC370">
        <v>4</v>
      </c>
      <c r="AD370">
        <v>4</v>
      </c>
      <c r="AE370">
        <v>1</v>
      </c>
      <c r="AF370">
        <v>0</v>
      </c>
      <c r="AH370" t="s">
        <v>245</v>
      </c>
      <c r="AI370" t="s">
        <v>173</v>
      </c>
      <c r="AJ370" t="s">
        <v>186</v>
      </c>
      <c r="AK370" t="s">
        <v>187</v>
      </c>
    </row>
    <row r="371" spans="1:37">
      <c r="A371" t="s">
        <v>1645</v>
      </c>
      <c r="B371" s="55">
        <v>44652</v>
      </c>
      <c r="C371" s="55">
        <v>44655</v>
      </c>
      <c r="D371" t="s">
        <v>296</v>
      </c>
      <c r="E371">
        <v>9294</v>
      </c>
      <c r="F371">
        <v>298</v>
      </c>
      <c r="G371">
        <v>297</v>
      </c>
      <c r="H371">
        <v>1</v>
      </c>
      <c r="I371">
        <v>0</v>
      </c>
      <c r="J371">
        <v>50</v>
      </c>
      <c r="K371">
        <v>2</v>
      </c>
      <c r="L371">
        <v>2</v>
      </c>
      <c r="M371">
        <v>2</v>
      </c>
      <c r="N371">
        <v>2</v>
      </c>
      <c r="O371">
        <v>2</v>
      </c>
      <c r="P371">
        <v>0</v>
      </c>
      <c r="Q371">
        <v>2</v>
      </c>
      <c r="R371">
        <v>1</v>
      </c>
      <c r="S371">
        <v>2</v>
      </c>
      <c r="T371">
        <v>16</v>
      </c>
      <c r="U371">
        <v>1</v>
      </c>
      <c r="V371">
        <v>1</v>
      </c>
      <c r="W371">
        <v>0</v>
      </c>
      <c r="X371">
        <v>0</v>
      </c>
      <c r="Y371">
        <v>0</v>
      </c>
      <c r="Z371">
        <v>2</v>
      </c>
      <c r="AA371">
        <v>2</v>
      </c>
      <c r="AB371">
        <v>1</v>
      </c>
      <c r="AC371">
        <v>1</v>
      </c>
      <c r="AD371">
        <v>2</v>
      </c>
      <c r="AE371">
        <v>0</v>
      </c>
      <c r="AF371">
        <v>0</v>
      </c>
      <c r="AH371" t="s">
        <v>297</v>
      </c>
      <c r="AI371" t="s">
        <v>173</v>
      </c>
      <c r="AJ371" t="s">
        <v>195</v>
      </c>
      <c r="AK371" t="s">
        <v>196</v>
      </c>
    </row>
    <row r="372" spans="1:37">
      <c r="A372" t="s">
        <v>1645</v>
      </c>
      <c r="B372" s="55">
        <v>44652</v>
      </c>
      <c r="C372" s="55">
        <v>44655</v>
      </c>
      <c r="D372" t="s">
        <v>252</v>
      </c>
      <c r="E372">
        <v>5118</v>
      </c>
      <c r="F372">
        <v>51</v>
      </c>
      <c r="G372">
        <v>51</v>
      </c>
      <c r="H372">
        <v>0</v>
      </c>
      <c r="I372">
        <v>0</v>
      </c>
      <c r="J372">
        <v>39</v>
      </c>
      <c r="K372">
        <v>8</v>
      </c>
      <c r="L372">
        <v>7</v>
      </c>
      <c r="M372">
        <v>5</v>
      </c>
      <c r="N372">
        <v>4</v>
      </c>
      <c r="O372">
        <v>5</v>
      </c>
      <c r="P372">
        <v>4</v>
      </c>
      <c r="Q372">
        <v>5</v>
      </c>
      <c r="R372">
        <v>8</v>
      </c>
      <c r="S372">
        <v>8</v>
      </c>
      <c r="T372">
        <v>17</v>
      </c>
      <c r="U372">
        <v>6</v>
      </c>
      <c r="V372">
        <v>5</v>
      </c>
      <c r="W372">
        <v>0</v>
      </c>
      <c r="X372">
        <v>0</v>
      </c>
      <c r="Y372">
        <v>0</v>
      </c>
      <c r="Z372">
        <v>5</v>
      </c>
      <c r="AA372">
        <v>7</v>
      </c>
      <c r="AB372">
        <v>7</v>
      </c>
      <c r="AC372">
        <v>7</v>
      </c>
      <c r="AD372">
        <v>7</v>
      </c>
      <c r="AE372">
        <v>0</v>
      </c>
      <c r="AF372">
        <v>0</v>
      </c>
      <c r="AH372" t="s">
        <v>253</v>
      </c>
      <c r="AI372" t="s">
        <v>173</v>
      </c>
      <c r="AJ372" t="s">
        <v>189</v>
      </c>
      <c r="AK372" t="s">
        <v>190</v>
      </c>
    </row>
    <row r="373" spans="1:37">
      <c r="A373" t="s">
        <v>1645</v>
      </c>
      <c r="B373" s="55">
        <v>44652</v>
      </c>
      <c r="C373" s="55">
        <v>44655</v>
      </c>
      <c r="D373" t="s">
        <v>292</v>
      </c>
      <c r="E373">
        <v>2592</v>
      </c>
      <c r="F373">
        <v>123</v>
      </c>
      <c r="G373">
        <v>117</v>
      </c>
      <c r="H373">
        <v>6</v>
      </c>
      <c r="I373">
        <v>3</v>
      </c>
      <c r="J373">
        <v>35</v>
      </c>
      <c r="K373">
        <v>4</v>
      </c>
      <c r="L373">
        <v>1</v>
      </c>
      <c r="M373">
        <v>2</v>
      </c>
      <c r="N373">
        <v>2</v>
      </c>
      <c r="O373">
        <v>4</v>
      </c>
      <c r="P373">
        <v>2</v>
      </c>
      <c r="Q373">
        <v>1</v>
      </c>
      <c r="R373">
        <v>3</v>
      </c>
      <c r="S373">
        <v>4</v>
      </c>
      <c r="T373">
        <v>4</v>
      </c>
      <c r="U373">
        <v>2</v>
      </c>
      <c r="V373">
        <v>2</v>
      </c>
      <c r="W373">
        <v>0</v>
      </c>
      <c r="X373">
        <v>2</v>
      </c>
      <c r="Y373">
        <v>0</v>
      </c>
      <c r="Z373">
        <v>0</v>
      </c>
      <c r="AA373">
        <v>4</v>
      </c>
      <c r="AB373">
        <v>4</v>
      </c>
      <c r="AC373">
        <v>4</v>
      </c>
      <c r="AD373">
        <v>4</v>
      </c>
      <c r="AE373">
        <v>0</v>
      </c>
      <c r="AF373">
        <v>1</v>
      </c>
      <c r="AH373" t="s">
        <v>833</v>
      </c>
      <c r="AI373" t="s">
        <v>173</v>
      </c>
      <c r="AJ373" t="s">
        <v>195</v>
      </c>
      <c r="AK373" t="s">
        <v>196</v>
      </c>
    </row>
    <row r="374" spans="1:37">
      <c r="A374" t="s">
        <v>1645</v>
      </c>
      <c r="B374" s="55">
        <v>44652</v>
      </c>
      <c r="C374" s="55">
        <v>44655</v>
      </c>
      <c r="D374" t="s">
        <v>72</v>
      </c>
      <c r="E374">
        <v>2522</v>
      </c>
      <c r="F374">
        <v>14</v>
      </c>
      <c r="G374">
        <v>14</v>
      </c>
      <c r="H374">
        <v>0</v>
      </c>
      <c r="I374">
        <v>0</v>
      </c>
      <c r="J374">
        <v>6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>
        <v>0</v>
      </c>
      <c r="AE374">
        <v>0</v>
      </c>
      <c r="AF374">
        <v>0</v>
      </c>
      <c r="AH374" t="s">
        <v>215</v>
      </c>
      <c r="AI374" t="s">
        <v>168</v>
      </c>
      <c r="AJ374" t="s">
        <v>73</v>
      </c>
      <c r="AK374" t="s">
        <v>182</v>
      </c>
    </row>
    <row r="375" spans="1:37">
      <c r="A375" t="s">
        <v>1645</v>
      </c>
      <c r="B375" s="55">
        <v>44652</v>
      </c>
      <c r="C375" s="55">
        <v>44655</v>
      </c>
      <c r="D375" t="s">
        <v>77</v>
      </c>
      <c r="E375">
        <v>2072</v>
      </c>
      <c r="F375">
        <v>17</v>
      </c>
      <c r="G375">
        <v>17</v>
      </c>
      <c r="H375">
        <v>0</v>
      </c>
      <c r="I375">
        <v>0</v>
      </c>
      <c r="J375">
        <v>1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1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H375" t="s">
        <v>223</v>
      </c>
      <c r="AI375" t="s">
        <v>168</v>
      </c>
      <c r="AJ375" t="s">
        <v>73</v>
      </c>
      <c r="AK375" t="s">
        <v>182</v>
      </c>
    </row>
    <row r="376" spans="1:37">
      <c r="A376" t="s">
        <v>1645</v>
      </c>
      <c r="B376" s="55">
        <v>44652</v>
      </c>
      <c r="C376" s="55">
        <v>44655</v>
      </c>
      <c r="D376" t="s">
        <v>236</v>
      </c>
      <c r="E376">
        <v>2883</v>
      </c>
      <c r="F376">
        <v>131</v>
      </c>
      <c r="G376">
        <v>131</v>
      </c>
      <c r="H376">
        <v>0</v>
      </c>
      <c r="I376">
        <v>0</v>
      </c>
      <c r="J376">
        <v>21</v>
      </c>
      <c r="K376">
        <v>2</v>
      </c>
      <c r="L376">
        <v>2</v>
      </c>
      <c r="M376">
        <v>2</v>
      </c>
      <c r="N376">
        <v>1</v>
      </c>
      <c r="O376">
        <v>1</v>
      </c>
      <c r="P376">
        <v>1</v>
      </c>
      <c r="Q376">
        <v>1</v>
      </c>
      <c r="R376">
        <v>1</v>
      </c>
      <c r="S376">
        <v>1</v>
      </c>
      <c r="T376">
        <v>1</v>
      </c>
      <c r="U376">
        <v>1</v>
      </c>
      <c r="V376">
        <v>1</v>
      </c>
      <c r="W376">
        <v>0</v>
      </c>
      <c r="X376">
        <v>0</v>
      </c>
      <c r="Y376">
        <v>0</v>
      </c>
      <c r="Z376">
        <v>1</v>
      </c>
      <c r="AA376">
        <v>1</v>
      </c>
      <c r="AB376">
        <v>1</v>
      </c>
      <c r="AC376">
        <v>1</v>
      </c>
      <c r="AD376">
        <v>1</v>
      </c>
      <c r="AE376">
        <v>0</v>
      </c>
      <c r="AF376">
        <v>1</v>
      </c>
      <c r="AH376" t="s">
        <v>237</v>
      </c>
      <c r="AI376" t="s">
        <v>173</v>
      </c>
      <c r="AJ376" t="s">
        <v>186</v>
      </c>
      <c r="AK376" t="s">
        <v>187</v>
      </c>
    </row>
    <row r="377" spans="1:37">
      <c r="A377" t="s">
        <v>1645</v>
      </c>
      <c r="B377" s="55">
        <v>44652</v>
      </c>
      <c r="C377" s="55">
        <v>44655</v>
      </c>
      <c r="D377" t="s">
        <v>36</v>
      </c>
      <c r="E377">
        <v>2959</v>
      </c>
      <c r="F377">
        <v>67</v>
      </c>
      <c r="G377">
        <v>67</v>
      </c>
      <c r="H377">
        <v>0</v>
      </c>
      <c r="I377">
        <v>0</v>
      </c>
      <c r="J377">
        <v>9</v>
      </c>
      <c r="K377">
        <v>6</v>
      </c>
      <c r="L377">
        <v>2</v>
      </c>
      <c r="M377">
        <v>2</v>
      </c>
      <c r="N377">
        <v>4</v>
      </c>
      <c r="O377">
        <v>5</v>
      </c>
      <c r="P377">
        <v>5</v>
      </c>
      <c r="Q377">
        <v>4</v>
      </c>
      <c r="R377">
        <v>3</v>
      </c>
      <c r="S377">
        <v>6</v>
      </c>
      <c r="T377">
        <v>1</v>
      </c>
      <c r="U377">
        <v>1</v>
      </c>
      <c r="V377">
        <v>1</v>
      </c>
      <c r="W377">
        <v>0</v>
      </c>
      <c r="X377">
        <v>0</v>
      </c>
      <c r="Y377">
        <v>0</v>
      </c>
      <c r="Z377">
        <v>1</v>
      </c>
      <c r="AA377">
        <v>6</v>
      </c>
      <c r="AB377">
        <v>5</v>
      </c>
      <c r="AC377">
        <v>6</v>
      </c>
      <c r="AD377">
        <v>6</v>
      </c>
      <c r="AE377">
        <v>1</v>
      </c>
      <c r="AF377">
        <v>0</v>
      </c>
      <c r="AH377" t="s">
        <v>183</v>
      </c>
      <c r="AI377" t="s">
        <v>168</v>
      </c>
      <c r="AJ377" t="s">
        <v>34</v>
      </c>
      <c r="AK377" t="s">
        <v>172</v>
      </c>
    </row>
    <row r="378" spans="1:37">
      <c r="A378" t="s">
        <v>1645</v>
      </c>
      <c r="B378" s="55">
        <v>44652</v>
      </c>
      <c r="C378" s="55">
        <v>44655</v>
      </c>
      <c r="D378" t="s">
        <v>266</v>
      </c>
      <c r="E378">
        <v>3622</v>
      </c>
      <c r="F378">
        <v>139</v>
      </c>
      <c r="G378">
        <v>138</v>
      </c>
      <c r="H378">
        <v>1</v>
      </c>
      <c r="I378">
        <v>1</v>
      </c>
      <c r="J378">
        <v>17</v>
      </c>
      <c r="K378">
        <v>1</v>
      </c>
      <c r="L378">
        <v>1</v>
      </c>
      <c r="M378">
        <v>1</v>
      </c>
      <c r="N378">
        <v>0</v>
      </c>
      <c r="O378">
        <v>1</v>
      </c>
      <c r="P378">
        <v>1</v>
      </c>
      <c r="Q378">
        <v>0</v>
      </c>
      <c r="R378">
        <v>1</v>
      </c>
      <c r="S378">
        <v>1</v>
      </c>
      <c r="T378">
        <v>2</v>
      </c>
      <c r="U378">
        <v>0</v>
      </c>
      <c r="V378">
        <v>0</v>
      </c>
      <c r="W378">
        <v>0</v>
      </c>
      <c r="X378">
        <v>2</v>
      </c>
      <c r="Y378">
        <v>0</v>
      </c>
      <c r="Z378">
        <v>1</v>
      </c>
      <c r="AA378">
        <v>1</v>
      </c>
      <c r="AB378">
        <v>1</v>
      </c>
      <c r="AC378">
        <v>1</v>
      </c>
      <c r="AD378">
        <v>1</v>
      </c>
      <c r="AE378">
        <v>0</v>
      </c>
      <c r="AF378">
        <v>0</v>
      </c>
      <c r="AH378" t="s">
        <v>267</v>
      </c>
      <c r="AI378" t="s">
        <v>173</v>
      </c>
      <c r="AJ378" t="s">
        <v>192</v>
      </c>
      <c r="AK378" t="s">
        <v>193</v>
      </c>
    </row>
    <row r="379" spans="1:37">
      <c r="A379" t="s">
        <v>1645</v>
      </c>
      <c r="B379" s="55">
        <v>44652</v>
      </c>
      <c r="C379" s="55">
        <v>44655</v>
      </c>
      <c r="D379" t="s">
        <v>250</v>
      </c>
      <c r="E379">
        <v>5697</v>
      </c>
      <c r="F379">
        <v>179</v>
      </c>
      <c r="G379">
        <v>178</v>
      </c>
      <c r="H379">
        <v>1</v>
      </c>
      <c r="I379">
        <v>0</v>
      </c>
      <c r="J379">
        <v>48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3</v>
      </c>
      <c r="U379">
        <v>2</v>
      </c>
      <c r="V379">
        <v>2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0</v>
      </c>
      <c r="AH379" t="s">
        <v>251</v>
      </c>
      <c r="AI379" t="s">
        <v>173</v>
      </c>
      <c r="AJ379" t="s">
        <v>189</v>
      </c>
      <c r="AK379" t="s">
        <v>190</v>
      </c>
    </row>
    <row r="380" spans="1:37">
      <c r="A380" t="s">
        <v>1645</v>
      </c>
      <c r="B380" s="55">
        <v>44652</v>
      </c>
      <c r="C380" s="55">
        <v>44655</v>
      </c>
      <c r="D380" t="s">
        <v>60</v>
      </c>
      <c r="E380">
        <v>5533</v>
      </c>
      <c r="F380">
        <v>113</v>
      </c>
      <c r="G380">
        <v>111</v>
      </c>
      <c r="H380">
        <v>2</v>
      </c>
      <c r="I380">
        <v>0</v>
      </c>
      <c r="J380">
        <v>9</v>
      </c>
      <c r="K380">
        <v>0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H380" t="s">
        <v>212</v>
      </c>
      <c r="AI380" t="s">
        <v>168</v>
      </c>
      <c r="AJ380" t="s">
        <v>58</v>
      </c>
      <c r="AK380" t="s">
        <v>180</v>
      </c>
    </row>
    <row r="381" spans="1:37">
      <c r="A381" t="s">
        <v>1645</v>
      </c>
      <c r="B381" s="55">
        <v>44652</v>
      </c>
      <c r="C381" s="55">
        <v>44655</v>
      </c>
      <c r="D381" t="s">
        <v>38</v>
      </c>
      <c r="E381">
        <v>3036</v>
      </c>
      <c r="F381">
        <v>44</v>
      </c>
      <c r="G381">
        <v>44</v>
      </c>
      <c r="H381">
        <v>0</v>
      </c>
      <c r="I381">
        <v>0</v>
      </c>
      <c r="J381">
        <v>13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H381" t="s">
        <v>185</v>
      </c>
      <c r="AI381" t="s">
        <v>168</v>
      </c>
      <c r="AJ381" t="s">
        <v>34</v>
      </c>
      <c r="AK381" t="s">
        <v>172</v>
      </c>
    </row>
    <row r="382" spans="1:37">
      <c r="A382" t="s">
        <v>1645</v>
      </c>
      <c r="B382" s="55">
        <v>44652</v>
      </c>
      <c r="C382" s="55">
        <v>44655</v>
      </c>
      <c r="D382" t="s">
        <v>268</v>
      </c>
      <c r="E382">
        <v>3091</v>
      </c>
      <c r="F382">
        <v>45</v>
      </c>
      <c r="G382">
        <v>45</v>
      </c>
      <c r="H382">
        <v>0</v>
      </c>
      <c r="I382">
        <v>0</v>
      </c>
      <c r="J382">
        <v>19</v>
      </c>
      <c r="K382">
        <v>1</v>
      </c>
      <c r="L382">
        <v>0</v>
      </c>
      <c r="M382">
        <v>0</v>
      </c>
      <c r="N382">
        <v>1</v>
      </c>
      <c r="O382">
        <v>0</v>
      </c>
      <c r="P382">
        <v>1</v>
      </c>
      <c r="Q382">
        <v>1</v>
      </c>
      <c r="R382">
        <v>1</v>
      </c>
      <c r="S382">
        <v>1</v>
      </c>
      <c r="T382">
        <v>3</v>
      </c>
      <c r="U382">
        <v>1</v>
      </c>
      <c r="V382">
        <v>1</v>
      </c>
      <c r="W382">
        <v>0</v>
      </c>
      <c r="X382">
        <v>1</v>
      </c>
      <c r="Y382">
        <v>1</v>
      </c>
      <c r="Z382">
        <v>0</v>
      </c>
      <c r="AA382">
        <v>1</v>
      </c>
      <c r="AB382">
        <v>0</v>
      </c>
      <c r="AC382">
        <v>0</v>
      </c>
      <c r="AD382">
        <v>0</v>
      </c>
      <c r="AE382">
        <v>0</v>
      </c>
      <c r="AF382">
        <v>0</v>
      </c>
      <c r="AH382" t="s">
        <v>269</v>
      </c>
      <c r="AI382" t="s">
        <v>173</v>
      </c>
      <c r="AJ382" t="s">
        <v>192</v>
      </c>
      <c r="AK382" t="s">
        <v>193</v>
      </c>
    </row>
    <row r="383" spans="1:37">
      <c r="A383" t="s">
        <v>1645</v>
      </c>
      <c r="B383" s="55">
        <v>44652</v>
      </c>
      <c r="C383" s="55">
        <v>44655</v>
      </c>
      <c r="D383" t="s">
        <v>372</v>
      </c>
      <c r="E383">
        <v>2255</v>
      </c>
      <c r="F383">
        <v>142</v>
      </c>
      <c r="G383">
        <v>139</v>
      </c>
      <c r="H383">
        <v>3</v>
      </c>
      <c r="I383">
        <v>1</v>
      </c>
      <c r="J383">
        <v>24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1</v>
      </c>
      <c r="U383">
        <v>0</v>
      </c>
      <c r="V383">
        <v>0</v>
      </c>
      <c r="W383">
        <v>0</v>
      </c>
      <c r="X383">
        <v>1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H383" t="s">
        <v>373</v>
      </c>
      <c r="AI383" t="s">
        <v>177</v>
      </c>
      <c r="AJ383" t="s">
        <v>207</v>
      </c>
      <c r="AK383" t="s">
        <v>208</v>
      </c>
    </row>
    <row r="384" spans="1:37">
      <c r="A384" t="s">
        <v>1645</v>
      </c>
      <c r="B384" s="55">
        <v>44652</v>
      </c>
      <c r="C384" s="55">
        <v>44655</v>
      </c>
      <c r="D384" t="s">
        <v>352</v>
      </c>
      <c r="E384">
        <v>1820</v>
      </c>
      <c r="F384">
        <v>121</v>
      </c>
      <c r="G384">
        <v>118</v>
      </c>
      <c r="H384">
        <v>3</v>
      </c>
      <c r="I384">
        <v>0</v>
      </c>
      <c r="J384">
        <v>7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H384" t="s">
        <v>353</v>
      </c>
      <c r="AI384" t="s">
        <v>177</v>
      </c>
      <c r="AJ384" t="s">
        <v>204</v>
      </c>
      <c r="AK384" t="s">
        <v>205</v>
      </c>
    </row>
    <row r="385" spans="1:37">
      <c r="A385" t="s">
        <v>1645</v>
      </c>
      <c r="B385" s="55">
        <v>44652</v>
      </c>
      <c r="C385" s="55">
        <v>44655</v>
      </c>
      <c r="D385" t="s">
        <v>338</v>
      </c>
      <c r="E385">
        <v>1089</v>
      </c>
      <c r="F385">
        <v>30</v>
      </c>
      <c r="G385">
        <v>30</v>
      </c>
      <c r="H385">
        <v>0</v>
      </c>
      <c r="I385">
        <v>0</v>
      </c>
      <c r="J385">
        <v>2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H385" t="s">
        <v>339</v>
      </c>
      <c r="AI385" t="s">
        <v>177</v>
      </c>
      <c r="AJ385" t="s">
        <v>201</v>
      </c>
      <c r="AK385" t="s">
        <v>202</v>
      </c>
    </row>
    <row r="386" spans="1:37">
      <c r="A386" t="s">
        <v>1645</v>
      </c>
      <c r="B386" s="55">
        <v>44652</v>
      </c>
      <c r="C386" s="55">
        <v>44655</v>
      </c>
      <c r="D386" t="s">
        <v>358</v>
      </c>
      <c r="E386">
        <v>979</v>
      </c>
      <c r="F386">
        <v>21</v>
      </c>
      <c r="G386">
        <v>21</v>
      </c>
      <c r="H386">
        <v>0</v>
      </c>
      <c r="I386">
        <v>0</v>
      </c>
      <c r="J386">
        <v>5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2</v>
      </c>
      <c r="U386">
        <v>0</v>
      </c>
      <c r="V386">
        <v>0</v>
      </c>
      <c r="W386">
        <v>0</v>
      </c>
      <c r="X386">
        <v>1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H386" t="s">
        <v>359</v>
      </c>
      <c r="AI386" t="s">
        <v>177</v>
      </c>
      <c r="AJ386" t="s">
        <v>204</v>
      </c>
      <c r="AK386" t="s">
        <v>205</v>
      </c>
    </row>
    <row r="387" spans="1:37">
      <c r="A387" t="s">
        <v>1645</v>
      </c>
      <c r="B387" s="55">
        <v>44652</v>
      </c>
      <c r="C387" s="55">
        <v>44655</v>
      </c>
      <c r="D387" t="s">
        <v>378</v>
      </c>
      <c r="E387">
        <v>1672</v>
      </c>
      <c r="F387">
        <v>269</v>
      </c>
      <c r="G387">
        <v>268</v>
      </c>
      <c r="H387">
        <v>1</v>
      </c>
      <c r="I387">
        <v>1</v>
      </c>
      <c r="J387">
        <v>28</v>
      </c>
      <c r="K387">
        <v>11</v>
      </c>
      <c r="L387">
        <v>11</v>
      </c>
      <c r="M387">
        <v>11</v>
      </c>
      <c r="N387">
        <v>11</v>
      </c>
      <c r="O387">
        <v>11</v>
      </c>
      <c r="P387">
        <v>11</v>
      </c>
      <c r="Q387">
        <v>5</v>
      </c>
      <c r="R387">
        <v>8</v>
      </c>
      <c r="S387">
        <v>11</v>
      </c>
      <c r="T387">
        <v>8</v>
      </c>
      <c r="U387">
        <v>8</v>
      </c>
      <c r="V387">
        <v>6</v>
      </c>
      <c r="W387">
        <v>8</v>
      </c>
      <c r="X387">
        <v>3</v>
      </c>
      <c r="Y387">
        <v>0</v>
      </c>
      <c r="Z387">
        <v>11</v>
      </c>
      <c r="AA387">
        <v>10</v>
      </c>
      <c r="AB387">
        <v>7</v>
      </c>
      <c r="AC387">
        <v>6</v>
      </c>
      <c r="AD387">
        <v>7</v>
      </c>
      <c r="AE387">
        <v>4</v>
      </c>
      <c r="AF387">
        <v>0</v>
      </c>
      <c r="AH387" t="s">
        <v>379</v>
      </c>
      <c r="AI387" t="s">
        <v>177</v>
      </c>
      <c r="AJ387" t="s">
        <v>207</v>
      </c>
      <c r="AK387" t="s">
        <v>208</v>
      </c>
    </row>
    <row r="388" spans="1:37">
      <c r="A388" t="s">
        <v>1645</v>
      </c>
      <c r="B388" s="55">
        <v>44652</v>
      </c>
      <c r="C388" s="55">
        <v>44655</v>
      </c>
      <c r="D388" t="s">
        <v>382</v>
      </c>
      <c r="E388">
        <v>591</v>
      </c>
      <c r="F388">
        <v>39</v>
      </c>
      <c r="G388">
        <v>39</v>
      </c>
      <c r="H388">
        <v>0</v>
      </c>
      <c r="I388">
        <v>0</v>
      </c>
      <c r="J388">
        <v>9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5</v>
      </c>
      <c r="U388">
        <v>0</v>
      </c>
      <c r="V388">
        <v>0</v>
      </c>
      <c r="W388">
        <v>0</v>
      </c>
      <c r="X388">
        <v>1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0</v>
      </c>
      <c r="AE388">
        <v>0</v>
      </c>
      <c r="AF388">
        <v>0</v>
      </c>
      <c r="AH388" t="s">
        <v>383</v>
      </c>
      <c r="AI388" t="s">
        <v>177</v>
      </c>
      <c r="AJ388" t="s">
        <v>207</v>
      </c>
      <c r="AK388" t="s">
        <v>208</v>
      </c>
    </row>
    <row r="389" spans="1:37">
      <c r="A389" t="s">
        <v>1645</v>
      </c>
      <c r="B389" s="55">
        <v>44652</v>
      </c>
      <c r="C389" s="55">
        <v>44655</v>
      </c>
      <c r="D389" t="s">
        <v>316</v>
      </c>
      <c r="E389">
        <v>1915</v>
      </c>
      <c r="F389">
        <v>45</v>
      </c>
      <c r="G389">
        <v>45</v>
      </c>
      <c r="H389">
        <v>0</v>
      </c>
      <c r="I389">
        <v>0</v>
      </c>
      <c r="J389">
        <v>13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4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H389" t="s">
        <v>317</v>
      </c>
      <c r="AI389" t="s">
        <v>177</v>
      </c>
      <c r="AJ389" t="s">
        <v>198</v>
      </c>
      <c r="AK389" t="s">
        <v>199</v>
      </c>
    </row>
    <row r="390" spans="1:37">
      <c r="A390" t="s">
        <v>1645</v>
      </c>
      <c r="B390" s="55">
        <v>44652</v>
      </c>
      <c r="C390" s="55">
        <v>44655</v>
      </c>
      <c r="D390" t="s">
        <v>332</v>
      </c>
      <c r="E390">
        <v>2056</v>
      </c>
      <c r="F390">
        <v>96</v>
      </c>
      <c r="G390">
        <v>96</v>
      </c>
      <c r="H390">
        <v>0</v>
      </c>
      <c r="I390">
        <v>0</v>
      </c>
      <c r="J390">
        <v>2</v>
      </c>
      <c r="K390">
        <v>1</v>
      </c>
      <c r="L390">
        <v>1</v>
      </c>
      <c r="M390">
        <v>1</v>
      </c>
      <c r="N390">
        <v>1</v>
      </c>
      <c r="O390">
        <v>1</v>
      </c>
      <c r="P390">
        <v>1</v>
      </c>
      <c r="Q390">
        <v>1</v>
      </c>
      <c r="R390">
        <v>0</v>
      </c>
      <c r="S390">
        <v>1</v>
      </c>
      <c r="T390">
        <v>1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1</v>
      </c>
      <c r="AA390">
        <v>1</v>
      </c>
      <c r="AB390">
        <v>1</v>
      </c>
      <c r="AC390">
        <v>1</v>
      </c>
      <c r="AD390">
        <v>1</v>
      </c>
      <c r="AE390">
        <v>0</v>
      </c>
      <c r="AF390">
        <v>0</v>
      </c>
      <c r="AH390" t="s">
        <v>333</v>
      </c>
      <c r="AI390" t="s">
        <v>177</v>
      </c>
      <c r="AJ390" t="s">
        <v>201</v>
      </c>
      <c r="AK390" t="s">
        <v>202</v>
      </c>
    </row>
    <row r="391" spans="1:37">
      <c r="A391" t="s">
        <v>1645</v>
      </c>
      <c r="B391" s="55">
        <v>44652</v>
      </c>
      <c r="C391" s="55">
        <v>44655</v>
      </c>
      <c r="D391" t="s">
        <v>370</v>
      </c>
      <c r="E391">
        <v>4075</v>
      </c>
      <c r="F391">
        <v>109</v>
      </c>
      <c r="G391">
        <v>108</v>
      </c>
      <c r="H391">
        <v>1</v>
      </c>
      <c r="I391">
        <v>0</v>
      </c>
      <c r="J391">
        <v>14</v>
      </c>
      <c r="K391">
        <v>9</v>
      </c>
      <c r="L391">
        <v>8</v>
      </c>
      <c r="M391">
        <v>4</v>
      </c>
      <c r="N391">
        <v>9</v>
      </c>
      <c r="O391">
        <v>9</v>
      </c>
      <c r="P391">
        <v>6</v>
      </c>
      <c r="Q391">
        <v>6</v>
      </c>
      <c r="R391">
        <v>9</v>
      </c>
      <c r="S391">
        <v>9</v>
      </c>
      <c r="T391">
        <v>5</v>
      </c>
      <c r="U391">
        <v>2</v>
      </c>
      <c r="V391">
        <v>2</v>
      </c>
      <c r="W391">
        <v>0</v>
      </c>
      <c r="X391">
        <v>1</v>
      </c>
      <c r="Y391">
        <v>1</v>
      </c>
      <c r="Z391">
        <v>3</v>
      </c>
      <c r="AA391">
        <v>7</v>
      </c>
      <c r="AB391">
        <v>7</v>
      </c>
      <c r="AC391">
        <v>7</v>
      </c>
      <c r="AD391">
        <v>7</v>
      </c>
      <c r="AE391">
        <v>7</v>
      </c>
      <c r="AF391">
        <v>3</v>
      </c>
      <c r="AH391" t="s">
        <v>371</v>
      </c>
      <c r="AI391" t="s">
        <v>177</v>
      </c>
      <c r="AJ391" t="s">
        <v>207</v>
      </c>
      <c r="AK391" t="s">
        <v>208</v>
      </c>
    </row>
    <row r="392" spans="1:37">
      <c r="A392" t="s">
        <v>1645</v>
      </c>
      <c r="B392" s="55">
        <v>44652</v>
      </c>
      <c r="C392" s="55">
        <v>44655</v>
      </c>
      <c r="D392" t="s">
        <v>376</v>
      </c>
      <c r="E392">
        <v>1410</v>
      </c>
      <c r="F392">
        <v>32</v>
      </c>
      <c r="G392">
        <v>31</v>
      </c>
      <c r="H392">
        <v>1</v>
      </c>
      <c r="I392">
        <v>1</v>
      </c>
      <c r="J392">
        <v>6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H392" t="s">
        <v>377</v>
      </c>
      <c r="AI392" t="s">
        <v>177</v>
      </c>
      <c r="AJ392" t="s">
        <v>207</v>
      </c>
      <c r="AK392" t="s">
        <v>208</v>
      </c>
    </row>
    <row r="393" spans="1:37">
      <c r="A393" t="s">
        <v>1645</v>
      </c>
      <c r="B393" s="55">
        <v>44652</v>
      </c>
      <c r="C393" s="55">
        <v>44655</v>
      </c>
      <c r="D393" t="s">
        <v>334</v>
      </c>
      <c r="E393">
        <v>2136</v>
      </c>
      <c r="F393">
        <v>62</v>
      </c>
      <c r="G393">
        <v>62</v>
      </c>
      <c r="H393">
        <v>0</v>
      </c>
      <c r="I393">
        <v>0</v>
      </c>
      <c r="J393">
        <v>15</v>
      </c>
      <c r="K393">
        <v>4</v>
      </c>
      <c r="L393">
        <v>4</v>
      </c>
      <c r="M393">
        <v>4</v>
      </c>
      <c r="N393">
        <v>4</v>
      </c>
      <c r="O393">
        <v>3</v>
      </c>
      <c r="P393">
        <v>4</v>
      </c>
      <c r="Q393">
        <v>2</v>
      </c>
      <c r="R393">
        <v>4</v>
      </c>
      <c r="S393">
        <v>4</v>
      </c>
      <c r="T393">
        <v>3</v>
      </c>
      <c r="U393">
        <v>3</v>
      </c>
      <c r="V393">
        <v>3</v>
      </c>
      <c r="W393">
        <v>0</v>
      </c>
      <c r="X393">
        <v>0</v>
      </c>
      <c r="Y393">
        <v>0</v>
      </c>
      <c r="Z393">
        <v>3</v>
      </c>
      <c r="AA393">
        <v>3</v>
      </c>
      <c r="AB393">
        <v>2</v>
      </c>
      <c r="AC393">
        <v>2</v>
      </c>
      <c r="AD393">
        <v>3</v>
      </c>
      <c r="AE393">
        <v>0</v>
      </c>
      <c r="AF393">
        <v>0</v>
      </c>
      <c r="AH393" t="s">
        <v>335</v>
      </c>
      <c r="AI393" t="s">
        <v>177</v>
      </c>
      <c r="AJ393" t="s">
        <v>201</v>
      </c>
      <c r="AK393" t="s">
        <v>202</v>
      </c>
    </row>
    <row r="394" spans="1:37">
      <c r="A394" t="s">
        <v>1645</v>
      </c>
      <c r="B394" s="55">
        <v>44652</v>
      </c>
      <c r="C394" s="55">
        <v>44655</v>
      </c>
      <c r="D394" t="s">
        <v>336</v>
      </c>
      <c r="E394">
        <v>1166</v>
      </c>
      <c r="F394">
        <v>35</v>
      </c>
      <c r="G394">
        <v>34</v>
      </c>
      <c r="H394">
        <v>1</v>
      </c>
      <c r="I394">
        <v>0</v>
      </c>
      <c r="J394">
        <v>6</v>
      </c>
      <c r="K394">
        <v>1</v>
      </c>
      <c r="L394">
        <v>0</v>
      </c>
      <c r="M394">
        <v>1</v>
      </c>
      <c r="N394">
        <v>1</v>
      </c>
      <c r="O394">
        <v>1</v>
      </c>
      <c r="P394">
        <v>1</v>
      </c>
      <c r="Q394">
        <v>0</v>
      </c>
      <c r="R394">
        <v>1</v>
      </c>
      <c r="S394">
        <v>1</v>
      </c>
      <c r="T394">
        <v>1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1</v>
      </c>
      <c r="AB394">
        <v>1</v>
      </c>
      <c r="AC394">
        <v>1</v>
      </c>
      <c r="AD394">
        <v>1</v>
      </c>
      <c r="AE394">
        <v>1</v>
      </c>
      <c r="AF394">
        <v>0</v>
      </c>
      <c r="AH394" t="s">
        <v>337</v>
      </c>
      <c r="AI394" t="s">
        <v>177</v>
      </c>
      <c r="AJ394" t="s">
        <v>201</v>
      </c>
      <c r="AK394" t="s">
        <v>202</v>
      </c>
    </row>
    <row r="395" spans="1:37">
      <c r="A395" t="s">
        <v>1645</v>
      </c>
      <c r="B395" s="55">
        <v>44652</v>
      </c>
      <c r="C395" s="55">
        <v>44655</v>
      </c>
      <c r="D395" t="s">
        <v>350</v>
      </c>
      <c r="E395">
        <v>2278</v>
      </c>
      <c r="F395">
        <v>72</v>
      </c>
      <c r="G395">
        <v>72</v>
      </c>
      <c r="H395">
        <v>0</v>
      </c>
      <c r="I395">
        <v>0</v>
      </c>
      <c r="J395">
        <v>5</v>
      </c>
      <c r="K395">
        <v>3</v>
      </c>
      <c r="L395">
        <v>3</v>
      </c>
      <c r="M395">
        <v>3</v>
      </c>
      <c r="N395">
        <v>3</v>
      </c>
      <c r="O395">
        <v>3</v>
      </c>
      <c r="P395">
        <v>3</v>
      </c>
      <c r="Q395">
        <v>1</v>
      </c>
      <c r="R395">
        <v>2</v>
      </c>
      <c r="S395">
        <v>3</v>
      </c>
      <c r="T395">
        <v>1</v>
      </c>
      <c r="U395">
        <v>1</v>
      </c>
      <c r="V395">
        <v>1</v>
      </c>
      <c r="W395">
        <v>0</v>
      </c>
      <c r="X395">
        <v>1</v>
      </c>
      <c r="Y395">
        <v>0</v>
      </c>
      <c r="Z395">
        <v>3</v>
      </c>
      <c r="AA395">
        <v>2</v>
      </c>
      <c r="AB395">
        <v>2</v>
      </c>
      <c r="AC395">
        <v>2</v>
      </c>
      <c r="AD395">
        <v>2</v>
      </c>
      <c r="AE395">
        <v>2</v>
      </c>
      <c r="AF395">
        <v>0</v>
      </c>
      <c r="AH395" t="s">
        <v>351</v>
      </c>
      <c r="AI395" t="s">
        <v>177</v>
      </c>
      <c r="AJ395" t="s">
        <v>204</v>
      </c>
      <c r="AK395" t="s">
        <v>205</v>
      </c>
    </row>
    <row r="396" spans="1:37">
      <c r="A396" t="s">
        <v>1645</v>
      </c>
      <c r="B396" s="55">
        <v>44652</v>
      </c>
      <c r="C396" s="55">
        <v>44655</v>
      </c>
      <c r="D396" t="s">
        <v>342</v>
      </c>
      <c r="E396">
        <v>1135</v>
      </c>
      <c r="F396">
        <v>12</v>
      </c>
      <c r="G396">
        <v>12</v>
      </c>
      <c r="H396">
        <v>0</v>
      </c>
      <c r="I396">
        <v>0</v>
      </c>
      <c r="J396">
        <v>3</v>
      </c>
      <c r="K396">
        <v>0</v>
      </c>
      <c r="L396">
        <v>0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1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H396" t="s">
        <v>343</v>
      </c>
      <c r="AI396" t="s">
        <v>177</v>
      </c>
      <c r="AJ396" t="s">
        <v>213</v>
      </c>
      <c r="AK396" t="s">
        <v>214</v>
      </c>
    </row>
    <row r="397" spans="1:37">
      <c r="A397" t="s">
        <v>1645</v>
      </c>
      <c r="B397" s="55">
        <v>44652</v>
      </c>
      <c r="C397" s="55">
        <v>44655</v>
      </c>
      <c r="D397" t="s">
        <v>390</v>
      </c>
      <c r="E397">
        <v>2278</v>
      </c>
      <c r="F397">
        <v>85</v>
      </c>
      <c r="G397">
        <v>85</v>
      </c>
      <c r="H397">
        <v>0</v>
      </c>
      <c r="I397">
        <v>0</v>
      </c>
      <c r="J397">
        <v>3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H397" t="s">
        <v>391</v>
      </c>
      <c r="AI397" t="s">
        <v>177</v>
      </c>
      <c r="AJ397" t="s">
        <v>210</v>
      </c>
      <c r="AK397" t="s">
        <v>211</v>
      </c>
    </row>
    <row r="398" spans="1:37">
      <c r="A398" t="s">
        <v>1645</v>
      </c>
      <c r="B398" s="55">
        <v>44652</v>
      </c>
      <c r="C398" s="55">
        <v>44655</v>
      </c>
      <c r="D398" t="s">
        <v>29</v>
      </c>
      <c r="E398">
        <v>13149</v>
      </c>
      <c r="F398">
        <v>14</v>
      </c>
      <c r="G398">
        <v>14</v>
      </c>
      <c r="H398">
        <v>0</v>
      </c>
      <c r="I398">
        <v>0</v>
      </c>
      <c r="J398">
        <v>10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H398" t="s">
        <v>175</v>
      </c>
      <c r="AI398" t="s">
        <v>168</v>
      </c>
      <c r="AJ398" t="s">
        <v>27</v>
      </c>
      <c r="AK398" t="s">
        <v>169</v>
      </c>
    </row>
    <row r="399" spans="1:37">
      <c r="A399" t="s">
        <v>1645</v>
      </c>
      <c r="B399" s="55">
        <v>44652</v>
      </c>
      <c r="C399" s="55">
        <v>44655</v>
      </c>
      <c r="D399" t="s">
        <v>55</v>
      </c>
      <c r="E399">
        <v>5720</v>
      </c>
      <c r="F399">
        <v>4</v>
      </c>
      <c r="G399">
        <v>4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H399" t="s">
        <v>209</v>
      </c>
      <c r="AI399" t="s">
        <v>168</v>
      </c>
      <c r="AJ399" t="s">
        <v>49</v>
      </c>
      <c r="AK399" t="s">
        <v>176</v>
      </c>
    </row>
    <row r="400" spans="1:37">
      <c r="A400" t="s">
        <v>1645</v>
      </c>
      <c r="B400" s="55">
        <v>44652</v>
      </c>
      <c r="C400" s="55">
        <v>44655</v>
      </c>
      <c r="D400" t="s">
        <v>320</v>
      </c>
      <c r="E400">
        <v>1405</v>
      </c>
      <c r="F400">
        <v>113</v>
      </c>
      <c r="G400">
        <v>111</v>
      </c>
      <c r="H400">
        <v>2</v>
      </c>
      <c r="I400">
        <v>1</v>
      </c>
      <c r="J400">
        <v>4</v>
      </c>
      <c r="K400">
        <v>2</v>
      </c>
      <c r="L400">
        <v>1</v>
      </c>
      <c r="M400">
        <v>1</v>
      </c>
      <c r="N400">
        <v>1</v>
      </c>
      <c r="O400">
        <v>1</v>
      </c>
      <c r="P400">
        <v>1</v>
      </c>
      <c r="Q400">
        <v>2</v>
      </c>
      <c r="R400">
        <v>2</v>
      </c>
      <c r="S400">
        <v>2</v>
      </c>
      <c r="T400">
        <v>3</v>
      </c>
      <c r="U400">
        <v>3</v>
      </c>
      <c r="V400">
        <v>3</v>
      </c>
      <c r="W400">
        <v>0</v>
      </c>
      <c r="X400">
        <v>0</v>
      </c>
      <c r="Y400">
        <v>0</v>
      </c>
      <c r="Z400">
        <v>1</v>
      </c>
      <c r="AA400">
        <v>2</v>
      </c>
      <c r="AB400">
        <v>2</v>
      </c>
      <c r="AC400">
        <v>2</v>
      </c>
      <c r="AD400">
        <v>2</v>
      </c>
      <c r="AE400">
        <v>0</v>
      </c>
      <c r="AF400">
        <v>0</v>
      </c>
      <c r="AH400" t="s">
        <v>321</v>
      </c>
      <c r="AI400" t="s">
        <v>177</v>
      </c>
      <c r="AJ400" t="s">
        <v>198</v>
      </c>
      <c r="AK400" t="s">
        <v>199</v>
      </c>
    </row>
    <row r="401" spans="1:37">
      <c r="A401" t="s">
        <v>1645</v>
      </c>
      <c r="B401" s="55">
        <v>44652</v>
      </c>
      <c r="C401" s="55">
        <v>44655</v>
      </c>
      <c r="D401" t="s">
        <v>388</v>
      </c>
      <c r="E401">
        <v>8093</v>
      </c>
      <c r="F401">
        <v>127</v>
      </c>
      <c r="G401">
        <v>127</v>
      </c>
      <c r="H401">
        <v>0</v>
      </c>
      <c r="I401">
        <v>0</v>
      </c>
      <c r="J401">
        <v>16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1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H401" t="s">
        <v>389</v>
      </c>
      <c r="AI401" t="s">
        <v>177</v>
      </c>
      <c r="AJ401" t="s">
        <v>210</v>
      </c>
      <c r="AK401" t="s">
        <v>211</v>
      </c>
    </row>
    <row r="402" spans="1:37">
      <c r="A402" t="s">
        <v>1645</v>
      </c>
      <c r="B402" s="55">
        <v>44652</v>
      </c>
      <c r="C402" s="55">
        <v>44655</v>
      </c>
      <c r="D402" t="s">
        <v>31</v>
      </c>
      <c r="E402">
        <v>1098</v>
      </c>
      <c r="F402">
        <v>31</v>
      </c>
      <c r="G402">
        <v>31</v>
      </c>
      <c r="H402">
        <v>0</v>
      </c>
      <c r="I402">
        <v>0</v>
      </c>
      <c r="J402">
        <v>8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H402" t="s">
        <v>179</v>
      </c>
      <c r="AI402" t="s">
        <v>168</v>
      </c>
      <c r="AJ402" t="s">
        <v>27</v>
      </c>
      <c r="AK402" t="s">
        <v>169</v>
      </c>
    </row>
    <row r="403" spans="1:37">
      <c r="A403" t="s">
        <v>1645</v>
      </c>
      <c r="B403" s="55">
        <v>44652</v>
      </c>
      <c r="C403" s="55">
        <v>44655</v>
      </c>
      <c r="D403" t="s">
        <v>276</v>
      </c>
      <c r="E403">
        <v>15077</v>
      </c>
      <c r="F403">
        <v>27</v>
      </c>
      <c r="G403">
        <v>27</v>
      </c>
      <c r="H403">
        <v>0</v>
      </c>
      <c r="I403">
        <v>0</v>
      </c>
      <c r="J403">
        <v>13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3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H403" t="s">
        <v>806</v>
      </c>
      <c r="AI403" t="s">
        <v>173</v>
      </c>
      <c r="AJ403" t="s">
        <v>192</v>
      </c>
      <c r="AK403" t="s">
        <v>193</v>
      </c>
    </row>
    <row r="404" spans="1:37">
      <c r="A404" t="s">
        <v>1645</v>
      </c>
      <c r="B404" s="55">
        <v>44652</v>
      </c>
      <c r="C404" s="55">
        <v>44655</v>
      </c>
      <c r="D404" t="s">
        <v>87</v>
      </c>
      <c r="E404">
        <v>803</v>
      </c>
      <c r="F404">
        <v>24</v>
      </c>
      <c r="G404">
        <v>24</v>
      </c>
      <c r="H404">
        <v>0</v>
      </c>
      <c r="I404">
        <v>0</v>
      </c>
      <c r="J404">
        <v>10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6</v>
      </c>
      <c r="U404">
        <v>1</v>
      </c>
      <c r="V404">
        <v>1</v>
      </c>
      <c r="W404">
        <v>0</v>
      </c>
      <c r="X404">
        <v>2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H404" t="s">
        <v>515</v>
      </c>
      <c r="AI404" t="s">
        <v>168</v>
      </c>
      <c r="AJ404" t="s">
        <v>73</v>
      </c>
      <c r="AK404" t="s">
        <v>182</v>
      </c>
    </row>
    <row r="405" spans="1:37">
      <c r="A405" t="s">
        <v>1645</v>
      </c>
      <c r="B405" s="55">
        <v>44652</v>
      </c>
      <c r="C405" s="55">
        <v>44655</v>
      </c>
      <c r="D405" t="s">
        <v>328</v>
      </c>
      <c r="E405">
        <v>608</v>
      </c>
      <c r="F405">
        <v>15</v>
      </c>
      <c r="G405">
        <v>15</v>
      </c>
      <c r="H405">
        <v>0</v>
      </c>
      <c r="I405">
        <v>0</v>
      </c>
      <c r="J405">
        <v>5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H405" t="s">
        <v>329</v>
      </c>
      <c r="AI405" t="s">
        <v>177</v>
      </c>
      <c r="AJ405" t="s">
        <v>198</v>
      </c>
      <c r="AK405" t="s">
        <v>199</v>
      </c>
    </row>
    <row r="406" spans="1:37">
      <c r="A406" t="s">
        <v>1645</v>
      </c>
      <c r="B406" s="55">
        <v>44652</v>
      </c>
      <c r="C406" s="55">
        <v>44655</v>
      </c>
      <c r="D406" t="s">
        <v>318</v>
      </c>
      <c r="E406">
        <v>3388</v>
      </c>
      <c r="F406">
        <v>51</v>
      </c>
      <c r="G406">
        <v>51</v>
      </c>
      <c r="H406">
        <v>0</v>
      </c>
      <c r="I406">
        <v>0</v>
      </c>
      <c r="J406">
        <v>8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H406" t="s">
        <v>319</v>
      </c>
      <c r="AI406" t="s">
        <v>177</v>
      </c>
      <c r="AJ406" t="s">
        <v>198</v>
      </c>
      <c r="AK406" t="s">
        <v>199</v>
      </c>
    </row>
    <row r="407" spans="1:37">
      <c r="A407" t="s">
        <v>1645</v>
      </c>
      <c r="B407" s="55">
        <v>44652</v>
      </c>
      <c r="C407" s="55">
        <v>44655</v>
      </c>
      <c r="D407" t="s">
        <v>324</v>
      </c>
      <c r="E407">
        <v>1048</v>
      </c>
      <c r="F407">
        <v>31</v>
      </c>
      <c r="G407">
        <v>29</v>
      </c>
      <c r="H407">
        <v>2</v>
      </c>
      <c r="I407">
        <v>0</v>
      </c>
      <c r="J407">
        <v>8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H407" t="s">
        <v>325</v>
      </c>
      <c r="AI407" t="s">
        <v>177</v>
      </c>
      <c r="AJ407" t="s">
        <v>198</v>
      </c>
      <c r="AK407" t="s">
        <v>199</v>
      </c>
    </row>
    <row r="408" spans="1:37">
      <c r="A408" t="s">
        <v>1645</v>
      </c>
      <c r="B408" s="55">
        <v>44652</v>
      </c>
      <c r="C408" s="55">
        <v>44655</v>
      </c>
      <c r="D408" t="s">
        <v>340</v>
      </c>
      <c r="E408">
        <v>1220</v>
      </c>
      <c r="F408">
        <v>34</v>
      </c>
      <c r="G408">
        <v>32</v>
      </c>
      <c r="H408">
        <v>2</v>
      </c>
      <c r="I408">
        <v>1</v>
      </c>
      <c r="J408">
        <v>3</v>
      </c>
      <c r="K408">
        <v>2</v>
      </c>
      <c r="L408">
        <v>2</v>
      </c>
      <c r="M408">
        <v>2</v>
      </c>
      <c r="N408">
        <v>2</v>
      </c>
      <c r="O408">
        <v>2</v>
      </c>
      <c r="P408">
        <v>2</v>
      </c>
      <c r="Q408">
        <v>1</v>
      </c>
      <c r="R408">
        <v>2</v>
      </c>
      <c r="S408">
        <v>2</v>
      </c>
      <c r="T408">
        <v>2</v>
      </c>
      <c r="U408">
        <v>2</v>
      </c>
      <c r="V408">
        <v>2</v>
      </c>
      <c r="W408">
        <v>0</v>
      </c>
      <c r="X408">
        <v>0</v>
      </c>
      <c r="Y408">
        <v>0</v>
      </c>
      <c r="Z408">
        <v>2</v>
      </c>
      <c r="AA408">
        <v>2</v>
      </c>
      <c r="AB408">
        <v>2</v>
      </c>
      <c r="AC408">
        <v>2</v>
      </c>
      <c r="AD408">
        <v>2</v>
      </c>
      <c r="AE408">
        <v>1</v>
      </c>
      <c r="AF408">
        <v>0</v>
      </c>
      <c r="AH408" t="s">
        <v>341</v>
      </c>
      <c r="AI408" t="s">
        <v>177</v>
      </c>
      <c r="AJ408" t="s">
        <v>201</v>
      </c>
      <c r="AK408" t="s">
        <v>202</v>
      </c>
    </row>
    <row r="409" spans="1:37">
      <c r="A409" t="s">
        <v>1645</v>
      </c>
      <c r="B409" s="55">
        <v>44652</v>
      </c>
      <c r="C409" s="55">
        <v>44655</v>
      </c>
      <c r="D409" t="s">
        <v>270</v>
      </c>
      <c r="E409">
        <v>4159</v>
      </c>
      <c r="F409">
        <v>4</v>
      </c>
      <c r="G409">
        <v>4</v>
      </c>
      <c r="H409">
        <v>0</v>
      </c>
      <c r="I409">
        <v>0</v>
      </c>
      <c r="J409">
        <v>6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H409" t="s">
        <v>271</v>
      </c>
      <c r="AI409" t="s">
        <v>173</v>
      </c>
      <c r="AJ409" t="s">
        <v>192</v>
      </c>
      <c r="AK409" t="s">
        <v>193</v>
      </c>
    </row>
    <row r="410" spans="1:37">
      <c r="A410" t="s">
        <v>1645</v>
      </c>
      <c r="B410" s="55">
        <v>44652</v>
      </c>
      <c r="C410" s="55">
        <v>44655</v>
      </c>
      <c r="D410" t="s">
        <v>354</v>
      </c>
      <c r="E410">
        <v>2953</v>
      </c>
      <c r="F410">
        <v>36</v>
      </c>
      <c r="G410">
        <v>36</v>
      </c>
      <c r="H410">
        <v>0</v>
      </c>
      <c r="I410">
        <v>0</v>
      </c>
      <c r="J410">
        <v>8</v>
      </c>
      <c r="K410">
        <v>1</v>
      </c>
      <c r="L410">
        <v>1</v>
      </c>
      <c r="M410">
        <v>1</v>
      </c>
      <c r="N410">
        <v>1</v>
      </c>
      <c r="O410">
        <v>1</v>
      </c>
      <c r="P410">
        <v>0</v>
      </c>
      <c r="Q410">
        <v>1</v>
      </c>
      <c r="R410">
        <v>1</v>
      </c>
      <c r="S410">
        <v>1</v>
      </c>
      <c r="T410">
        <v>3</v>
      </c>
      <c r="U410">
        <v>1</v>
      </c>
      <c r="V410">
        <v>1</v>
      </c>
      <c r="W410">
        <v>0</v>
      </c>
      <c r="X410">
        <v>0</v>
      </c>
      <c r="Y410">
        <v>0</v>
      </c>
      <c r="Z410">
        <v>1</v>
      </c>
      <c r="AA410">
        <v>1</v>
      </c>
      <c r="AB410">
        <v>1</v>
      </c>
      <c r="AC410">
        <v>1</v>
      </c>
      <c r="AD410">
        <v>1</v>
      </c>
      <c r="AE410">
        <v>0</v>
      </c>
      <c r="AF410">
        <v>0</v>
      </c>
      <c r="AH410" t="s">
        <v>355</v>
      </c>
      <c r="AI410" t="s">
        <v>177</v>
      </c>
      <c r="AJ410" t="s">
        <v>204</v>
      </c>
      <c r="AK410" t="s">
        <v>205</v>
      </c>
    </row>
    <row r="411" spans="1:37">
      <c r="A411" t="s">
        <v>1645</v>
      </c>
      <c r="B411" s="55">
        <v>44652</v>
      </c>
      <c r="C411" s="55">
        <v>44655</v>
      </c>
      <c r="D411" t="s">
        <v>368</v>
      </c>
      <c r="E411">
        <v>1003</v>
      </c>
      <c r="F411">
        <v>84</v>
      </c>
      <c r="G411">
        <v>84</v>
      </c>
      <c r="H411">
        <v>0</v>
      </c>
      <c r="I411">
        <v>0</v>
      </c>
      <c r="J411">
        <v>8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1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0</v>
      </c>
      <c r="AE411">
        <v>0</v>
      </c>
      <c r="AF411">
        <v>0</v>
      </c>
      <c r="AH411" t="s">
        <v>369</v>
      </c>
      <c r="AI411" t="s">
        <v>177</v>
      </c>
      <c r="AJ411" t="s">
        <v>207</v>
      </c>
      <c r="AK411" t="s">
        <v>208</v>
      </c>
    </row>
    <row r="412" spans="1:37">
      <c r="A412" t="s">
        <v>1645</v>
      </c>
      <c r="B412" s="55">
        <v>44652</v>
      </c>
      <c r="C412" s="55">
        <v>44655</v>
      </c>
      <c r="D412" t="s">
        <v>246</v>
      </c>
      <c r="E412">
        <v>2632</v>
      </c>
      <c r="F412">
        <v>102</v>
      </c>
      <c r="G412">
        <v>102</v>
      </c>
      <c r="H412">
        <v>0</v>
      </c>
      <c r="I412">
        <v>0</v>
      </c>
      <c r="J412">
        <v>11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4</v>
      </c>
      <c r="U412">
        <v>0</v>
      </c>
      <c r="V412">
        <v>0</v>
      </c>
      <c r="W412">
        <v>0</v>
      </c>
      <c r="X412">
        <v>1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H412" t="s">
        <v>247</v>
      </c>
      <c r="AI412" t="s">
        <v>173</v>
      </c>
      <c r="AJ412" t="s">
        <v>186</v>
      </c>
      <c r="AK412" t="s">
        <v>187</v>
      </c>
    </row>
    <row r="413" spans="1:37">
      <c r="A413" t="s">
        <v>1645</v>
      </c>
      <c r="B413" s="55">
        <v>44652</v>
      </c>
      <c r="C413" s="55">
        <v>44655</v>
      </c>
      <c r="D413" t="s">
        <v>306</v>
      </c>
      <c r="E413">
        <v>1259</v>
      </c>
      <c r="F413">
        <v>85</v>
      </c>
      <c r="G413">
        <v>83</v>
      </c>
      <c r="H413">
        <v>2</v>
      </c>
      <c r="I413">
        <v>0</v>
      </c>
      <c r="J413">
        <v>18</v>
      </c>
      <c r="K413">
        <v>12</v>
      </c>
      <c r="L413">
        <v>12</v>
      </c>
      <c r="M413">
        <v>12</v>
      </c>
      <c r="N413">
        <v>12</v>
      </c>
      <c r="O413">
        <v>12</v>
      </c>
      <c r="P413">
        <v>12</v>
      </c>
      <c r="Q413">
        <v>11</v>
      </c>
      <c r="R413">
        <v>11</v>
      </c>
      <c r="S413">
        <v>12</v>
      </c>
      <c r="T413">
        <v>10</v>
      </c>
      <c r="U413">
        <v>10</v>
      </c>
      <c r="V413">
        <v>8</v>
      </c>
      <c r="W413">
        <v>1</v>
      </c>
      <c r="X413">
        <v>2</v>
      </c>
      <c r="Y413">
        <v>0</v>
      </c>
      <c r="Z413">
        <v>12</v>
      </c>
      <c r="AA413">
        <v>11</v>
      </c>
      <c r="AB413">
        <v>9</v>
      </c>
      <c r="AC413">
        <v>8</v>
      </c>
      <c r="AD413">
        <v>9</v>
      </c>
      <c r="AE413">
        <v>8</v>
      </c>
      <c r="AF413">
        <v>1</v>
      </c>
      <c r="AH413" t="s">
        <v>307</v>
      </c>
      <c r="AI413" t="s">
        <v>173</v>
      </c>
      <c r="AJ413" t="s">
        <v>195</v>
      </c>
      <c r="AK413" t="s">
        <v>196</v>
      </c>
    </row>
    <row r="414" spans="1:37">
      <c r="A414" t="s">
        <v>1645</v>
      </c>
      <c r="B414" s="55">
        <v>44652</v>
      </c>
      <c r="C414" s="55">
        <v>44655</v>
      </c>
      <c r="D414" t="s">
        <v>262</v>
      </c>
      <c r="E414">
        <v>1687</v>
      </c>
      <c r="F414">
        <v>34</v>
      </c>
      <c r="G414">
        <v>34</v>
      </c>
      <c r="H414">
        <v>0</v>
      </c>
      <c r="I414">
        <v>0</v>
      </c>
      <c r="J414">
        <v>12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2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H414" t="s">
        <v>263</v>
      </c>
      <c r="AI414" t="s">
        <v>173</v>
      </c>
      <c r="AJ414" t="s">
        <v>192</v>
      </c>
      <c r="AK414" t="s">
        <v>193</v>
      </c>
    </row>
    <row r="415" spans="1:37">
      <c r="A415" t="s">
        <v>1645</v>
      </c>
      <c r="B415" s="55">
        <v>44652</v>
      </c>
      <c r="C415" s="55">
        <v>44655</v>
      </c>
      <c r="D415" t="s">
        <v>96</v>
      </c>
      <c r="E415">
        <v>1555</v>
      </c>
      <c r="F415">
        <v>76</v>
      </c>
      <c r="G415">
        <v>75</v>
      </c>
      <c r="H415">
        <v>1</v>
      </c>
      <c r="I415">
        <v>0</v>
      </c>
      <c r="J415">
        <v>9</v>
      </c>
      <c r="K415">
        <v>0</v>
      </c>
      <c r="L415">
        <v>0</v>
      </c>
      <c r="M415">
        <v>0</v>
      </c>
      <c r="N415">
        <v>0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1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H415" t="s">
        <v>233</v>
      </c>
      <c r="AI415" t="s">
        <v>168</v>
      </c>
      <c r="AJ415" t="s">
        <v>92</v>
      </c>
      <c r="AK415" t="s">
        <v>184</v>
      </c>
    </row>
    <row r="416" spans="1:37">
      <c r="A416" t="s">
        <v>1645</v>
      </c>
      <c r="B416" s="55">
        <v>44652</v>
      </c>
      <c r="C416" s="55">
        <v>44655</v>
      </c>
      <c r="D416" t="s">
        <v>256</v>
      </c>
      <c r="E416">
        <v>974</v>
      </c>
      <c r="F416">
        <v>23</v>
      </c>
      <c r="G416">
        <v>23</v>
      </c>
      <c r="H416">
        <v>0</v>
      </c>
      <c r="I416">
        <v>0</v>
      </c>
      <c r="J416">
        <v>4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1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H416" t="s">
        <v>784</v>
      </c>
      <c r="AI416" t="s">
        <v>173</v>
      </c>
      <c r="AJ416" t="s">
        <v>192</v>
      </c>
      <c r="AK416" t="s">
        <v>193</v>
      </c>
    </row>
    <row r="417" spans="1:37">
      <c r="A417" t="s">
        <v>1645</v>
      </c>
      <c r="B417" s="55">
        <v>44652</v>
      </c>
      <c r="C417" s="55">
        <v>44655</v>
      </c>
      <c r="D417" t="s">
        <v>46</v>
      </c>
      <c r="E417">
        <v>1847</v>
      </c>
      <c r="F417">
        <v>28</v>
      </c>
      <c r="G417">
        <v>27</v>
      </c>
      <c r="H417">
        <v>1</v>
      </c>
      <c r="I417">
        <v>0</v>
      </c>
      <c r="J417">
        <v>3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H417" t="s">
        <v>197</v>
      </c>
      <c r="AI417" t="s">
        <v>168</v>
      </c>
      <c r="AJ417" t="s">
        <v>34</v>
      </c>
      <c r="AK417" t="s">
        <v>172</v>
      </c>
    </row>
    <row r="418" spans="1:37">
      <c r="A418" t="s">
        <v>1645</v>
      </c>
      <c r="B418" s="55">
        <v>44652</v>
      </c>
      <c r="C418" s="55">
        <v>44655</v>
      </c>
      <c r="D418" t="s">
        <v>44</v>
      </c>
      <c r="E418">
        <v>2083</v>
      </c>
      <c r="F418">
        <v>58</v>
      </c>
      <c r="G418">
        <v>58</v>
      </c>
      <c r="H418">
        <v>0</v>
      </c>
      <c r="I418">
        <v>0</v>
      </c>
      <c r="J418">
        <v>24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2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H418" t="s">
        <v>194</v>
      </c>
      <c r="AI418" t="s">
        <v>168</v>
      </c>
      <c r="AJ418" t="s">
        <v>34</v>
      </c>
      <c r="AK418" t="s">
        <v>172</v>
      </c>
    </row>
    <row r="419" spans="1:37">
      <c r="A419" t="s">
        <v>1645</v>
      </c>
      <c r="B419" s="55">
        <v>44652</v>
      </c>
      <c r="C419" s="55">
        <v>44655</v>
      </c>
      <c r="D419" t="s">
        <v>94</v>
      </c>
      <c r="E419">
        <v>5230</v>
      </c>
      <c r="F419">
        <v>247</v>
      </c>
      <c r="G419">
        <v>244</v>
      </c>
      <c r="H419">
        <v>3</v>
      </c>
      <c r="I419">
        <v>0</v>
      </c>
      <c r="J419">
        <v>40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1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H419" t="s">
        <v>232</v>
      </c>
      <c r="AI419" t="s">
        <v>168</v>
      </c>
      <c r="AJ419" t="s">
        <v>92</v>
      </c>
      <c r="AK419" t="s">
        <v>184</v>
      </c>
    </row>
    <row r="420" spans="1:37">
      <c r="A420" t="s">
        <v>1645</v>
      </c>
      <c r="B420" s="55">
        <v>44652</v>
      </c>
      <c r="C420" s="55">
        <v>44655</v>
      </c>
      <c r="D420" t="s">
        <v>68</v>
      </c>
      <c r="E420">
        <v>2440</v>
      </c>
      <c r="F420">
        <v>61</v>
      </c>
      <c r="G420">
        <v>61</v>
      </c>
      <c r="H420">
        <v>0</v>
      </c>
      <c r="I420">
        <v>0</v>
      </c>
      <c r="J420">
        <v>10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H420" t="s">
        <v>219</v>
      </c>
      <c r="AI420" t="s">
        <v>168</v>
      </c>
      <c r="AJ420" t="s">
        <v>58</v>
      </c>
      <c r="AK420" t="s">
        <v>180</v>
      </c>
    </row>
    <row r="421" spans="1:37">
      <c r="A421" t="s">
        <v>1645</v>
      </c>
      <c r="B421" s="55">
        <v>44652</v>
      </c>
      <c r="C421" s="55">
        <v>44655</v>
      </c>
      <c r="D421" t="s">
        <v>302</v>
      </c>
      <c r="E421">
        <v>2387</v>
      </c>
      <c r="F421">
        <v>30</v>
      </c>
      <c r="G421">
        <v>30</v>
      </c>
      <c r="H421">
        <v>0</v>
      </c>
      <c r="I421">
        <v>0</v>
      </c>
      <c r="J421">
        <v>18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H421" t="s">
        <v>303</v>
      </c>
      <c r="AI421" t="s">
        <v>173</v>
      </c>
      <c r="AJ421" t="s">
        <v>195</v>
      </c>
      <c r="AK421" t="s">
        <v>196</v>
      </c>
    </row>
    <row r="422" spans="1:37">
      <c r="A422" t="s">
        <v>1645</v>
      </c>
      <c r="B422" s="55">
        <v>44652</v>
      </c>
      <c r="C422" s="55">
        <v>44655</v>
      </c>
      <c r="D422" t="s">
        <v>83</v>
      </c>
      <c r="E422">
        <v>936</v>
      </c>
      <c r="F422">
        <v>11</v>
      </c>
      <c r="G422">
        <v>11</v>
      </c>
      <c r="H422">
        <v>0</v>
      </c>
      <c r="I422">
        <v>0</v>
      </c>
      <c r="J422">
        <v>7</v>
      </c>
      <c r="K422">
        <v>1</v>
      </c>
      <c r="L422">
        <v>1</v>
      </c>
      <c r="M422">
        <v>1</v>
      </c>
      <c r="N422">
        <v>1</v>
      </c>
      <c r="O422">
        <v>1</v>
      </c>
      <c r="P422">
        <v>1</v>
      </c>
      <c r="Q422">
        <v>1</v>
      </c>
      <c r="R422">
        <v>1</v>
      </c>
      <c r="S422">
        <v>1</v>
      </c>
      <c r="T422">
        <v>6</v>
      </c>
      <c r="U422">
        <v>6</v>
      </c>
      <c r="V422">
        <v>6</v>
      </c>
      <c r="W422">
        <v>4</v>
      </c>
      <c r="X422">
        <v>2</v>
      </c>
      <c r="Y422">
        <v>0</v>
      </c>
      <c r="Z422">
        <v>1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H422" t="s">
        <v>227</v>
      </c>
      <c r="AI422" t="s">
        <v>168</v>
      </c>
      <c r="AJ422" t="s">
        <v>73</v>
      </c>
      <c r="AK422" t="s">
        <v>182</v>
      </c>
    </row>
    <row r="423" spans="1:37">
      <c r="A423" t="s">
        <v>1645</v>
      </c>
      <c r="B423" s="55">
        <v>44652</v>
      </c>
      <c r="C423" s="55">
        <v>44655</v>
      </c>
      <c r="D423" t="s">
        <v>264</v>
      </c>
      <c r="E423">
        <v>871</v>
      </c>
      <c r="F423">
        <v>62</v>
      </c>
      <c r="G423">
        <v>62</v>
      </c>
      <c r="H423">
        <v>0</v>
      </c>
      <c r="I423">
        <v>0</v>
      </c>
      <c r="J423">
        <v>6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H423" t="s">
        <v>265</v>
      </c>
      <c r="AI423" t="s">
        <v>173</v>
      </c>
      <c r="AJ423" t="s">
        <v>192</v>
      </c>
      <c r="AK423" t="s">
        <v>193</v>
      </c>
    </row>
    <row r="424" spans="1:37">
      <c r="A424" t="s">
        <v>1645</v>
      </c>
      <c r="B424" s="55">
        <v>44652</v>
      </c>
      <c r="C424" s="55">
        <v>44655</v>
      </c>
      <c r="D424" t="s">
        <v>294</v>
      </c>
      <c r="E424">
        <v>1222</v>
      </c>
      <c r="F424">
        <v>66</v>
      </c>
      <c r="G424">
        <v>66</v>
      </c>
      <c r="H424">
        <v>0</v>
      </c>
      <c r="I424">
        <v>0</v>
      </c>
      <c r="J424">
        <v>13</v>
      </c>
      <c r="K424">
        <v>7</v>
      </c>
      <c r="L424">
        <v>4</v>
      </c>
      <c r="M424">
        <v>4</v>
      </c>
      <c r="N424">
        <v>3</v>
      </c>
      <c r="O424">
        <v>6</v>
      </c>
      <c r="P424">
        <v>1</v>
      </c>
      <c r="Q424">
        <v>1</v>
      </c>
      <c r="R424">
        <v>5</v>
      </c>
      <c r="S424">
        <v>6</v>
      </c>
      <c r="T424">
        <v>1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2</v>
      </c>
      <c r="AA424">
        <v>6</v>
      </c>
      <c r="AB424">
        <v>6</v>
      </c>
      <c r="AC424">
        <v>4</v>
      </c>
      <c r="AD424">
        <v>6</v>
      </c>
      <c r="AE424">
        <v>1</v>
      </c>
      <c r="AF424">
        <v>1</v>
      </c>
      <c r="AH424" t="s">
        <v>295</v>
      </c>
      <c r="AI424" t="s">
        <v>173</v>
      </c>
      <c r="AJ424" t="s">
        <v>195</v>
      </c>
      <c r="AK424" t="s">
        <v>196</v>
      </c>
    </row>
    <row r="425" spans="1:37">
      <c r="A425" t="s">
        <v>1645</v>
      </c>
      <c r="B425" s="55">
        <v>44652</v>
      </c>
      <c r="C425" s="55">
        <v>44655</v>
      </c>
      <c r="D425" t="s">
        <v>248</v>
      </c>
      <c r="E425">
        <v>703</v>
      </c>
      <c r="F425">
        <v>7</v>
      </c>
      <c r="G425">
        <v>7</v>
      </c>
      <c r="H425">
        <v>0</v>
      </c>
      <c r="I425">
        <v>0</v>
      </c>
      <c r="J425">
        <v>10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H425" t="s">
        <v>249</v>
      </c>
      <c r="AI425" t="s">
        <v>173</v>
      </c>
      <c r="AJ425" t="s">
        <v>186</v>
      </c>
      <c r="AK425" t="s">
        <v>187</v>
      </c>
    </row>
    <row r="426" spans="1:37">
      <c r="A426" t="s">
        <v>1645</v>
      </c>
      <c r="B426" s="55">
        <v>44652</v>
      </c>
      <c r="C426" s="55">
        <v>44655</v>
      </c>
      <c r="D426" t="s">
        <v>346</v>
      </c>
      <c r="E426">
        <v>2705</v>
      </c>
      <c r="F426">
        <v>82</v>
      </c>
      <c r="G426">
        <v>81</v>
      </c>
      <c r="H426">
        <v>1</v>
      </c>
      <c r="I426">
        <v>0</v>
      </c>
      <c r="J426">
        <v>32</v>
      </c>
      <c r="K426">
        <v>8</v>
      </c>
      <c r="L426">
        <v>8</v>
      </c>
      <c r="M426">
        <v>6</v>
      </c>
      <c r="N426">
        <v>8</v>
      </c>
      <c r="O426">
        <v>8</v>
      </c>
      <c r="P426">
        <v>8</v>
      </c>
      <c r="Q426">
        <v>5</v>
      </c>
      <c r="R426">
        <v>5</v>
      </c>
      <c r="S426">
        <v>8</v>
      </c>
      <c r="T426">
        <v>11</v>
      </c>
      <c r="U426">
        <v>7</v>
      </c>
      <c r="V426">
        <v>7</v>
      </c>
      <c r="W426">
        <v>3</v>
      </c>
      <c r="X426">
        <v>0</v>
      </c>
      <c r="Y426">
        <v>0</v>
      </c>
      <c r="Z426">
        <v>6</v>
      </c>
      <c r="AA426">
        <v>7</v>
      </c>
      <c r="AB426">
        <v>7</v>
      </c>
      <c r="AC426">
        <v>7</v>
      </c>
      <c r="AD426">
        <v>7</v>
      </c>
      <c r="AE426">
        <v>0</v>
      </c>
      <c r="AF426">
        <v>0</v>
      </c>
      <c r="AH426" t="s">
        <v>347</v>
      </c>
      <c r="AI426" t="s">
        <v>177</v>
      </c>
      <c r="AJ426" t="s">
        <v>201</v>
      </c>
      <c r="AK426" t="s">
        <v>202</v>
      </c>
    </row>
    <row r="427" spans="1:37">
      <c r="A427" t="s">
        <v>1645</v>
      </c>
      <c r="B427" s="55">
        <v>44652</v>
      </c>
      <c r="C427" s="55">
        <v>44655</v>
      </c>
      <c r="D427" t="s">
        <v>356</v>
      </c>
      <c r="E427">
        <v>1841</v>
      </c>
      <c r="F427">
        <v>45</v>
      </c>
      <c r="G427">
        <v>45</v>
      </c>
      <c r="H427">
        <v>0</v>
      </c>
      <c r="I427">
        <v>0</v>
      </c>
      <c r="J427">
        <v>1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H427" t="s">
        <v>357</v>
      </c>
      <c r="AI427" t="s">
        <v>177</v>
      </c>
      <c r="AJ427" t="s">
        <v>204</v>
      </c>
      <c r="AK427" t="s">
        <v>205</v>
      </c>
    </row>
    <row r="428" spans="1:37">
      <c r="A428" t="s">
        <v>1645</v>
      </c>
      <c r="B428" s="55">
        <v>44652</v>
      </c>
      <c r="C428" s="55">
        <v>44655</v>
      </c>
      <c r="D428" t="s">
        <v>366</v>
      </c>
      <c r="E428">
        <v>3602</v>
      </c>
      <c r="F428">
        <v>41</v>
      </c>
      <c r="G428">
        <v>40</v>
      </c>
      <c r="H428">
        <v>1</v>
      </c>
      <c r="I428">
        <v>0</v>
      </c>
      <c r="J428">
        <v>24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2</v>
      </c>
      <c r="U428">
        <v>0</v>
      </c>
      <c r="V428">
        <v>0</v>
      </c>
      <c r="W428">
        <v>0</v>
      </c>
      <c r="X428">
        <v>1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H428" t="s">
        <v>367</v>
      </c>
      <c r="AI428" t="s">
        <v>177</v>
      </c>
      <c r="AJ428" t="s">
        <v>207</v>
      </c>
      <c r="AK428" t="s">
        <v>208</v>
      </c>
    </row>
    <row r="429" spans="1:37">
      <c r="A429" t="s">
        <v>1645</v>
      </c>
      <c r="B429" s="55">
        <v>44652</v>
      </c>
      <c r="C429" s="55">
        <v>44655</v>
      </c>
      <c r="D429" t="s">
        <v>360</v>
      </c>
      <c r="E429">
        <v>3264</v>
      </c>
      <c r="F429">
        <v>63</v>
      </c>
      <c r="G429">
        <v>60</v>
      </c>
      <c r="H429">
        <v>3</v>
      </c>
      <c r="I429">
        <v>2</v>
      </c>
      <c r="J429">
        <v>14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2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H429" t="s">
        <v>361</v>
      </c>
      <c r="AI429" t="s">
        <v>177</v>
      </c>
      <c r="AJ429" t="s">
        <v>204</v>
      </c>
      <c r="AK429" t="s">
        <v>205</v>
      </c>
    </row>
    <row r="430" spans="1:37">
      <c r="A430" t="s">
        <v>1645</v>
      </c>
      <c r="B430" s="55">
        <v>44652</v>
      </c>
      <c r="C430" s="55">
        <v>44655</v>
      </c>
      <c r="D430" t="s">
        <v>85</v>
      </c>
      <c r="E430">
        <v>839</v>
      </c>
      <c r="F430">
        <v>17</v>
      </c>
      <c r="G430">
        <v>16</v>
      </c>
      <c r="H430">
        <v>1</v>
      </c>
      <c r="I430">
        <v>1</v>
      </c>
      <c r="J430">
        <v>4</v>
      </c>
      <c r="K430">
        <v>2</v>
      </c>
      <c r="L430">
        <v>2</v>
      </c>
      <c r="M430">
        <v>2</v>
      </c>
      <c r="N430">
        <v>2</v>
      </c>
      <c r="O430">
        <v>2</v>
      </c>
      <c r="P430">
        <v>2</v>
      </c>
      <c r="Q430">
        <v>2</v>
      </c>
      <c r="R430">
        <v>2</v>
      </c>
      <c r="S430">
        <v>2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2</v>
      </c>
      <c r="AA430">
        <v>2</v>
      </c>
      <c r="AB430">
        <v>1</v>
      </c>
      <c r="AC430">
        <v>2</v>
      </c>
      <c r="AD430">
        <v>2</v>
      </c>
      <c r="AE430">
        <v>0</v>
      </c>
      <c r="AF430">
        <v>0</v>
      </c>
      <c r="AH430" t="s">
        <v>228</v>
      </c>
      <c r="AI430" t="s">
        <v>168</v>
      </c>
      <c r="AJ430" t="s">
        <v>73</v>
      </c>
      <c r="AK430" t="s">
        <v>182</v>
      </c>
    </row>
    <row r="431" spans="1:37">
      <c r="A431" t="s">
        <v>1645</v>
      </c>
      <c r="B431" s="55">
        <v>44652</v>
      </c>
      <c r="C431" s="55">
        <v>44655</v>
      </c>
      <c r="D431" t="s">
        <v>398</v>
      </c>
      <c r="E431">
        <v>6396</v>
      </c>
      <c r="F431">
        <v>107</v>
      </c>
      <c r="G431">
        <v>106</v>
      </c>
      <c r="H431">
        <v>1</v>
      </c>
      <c r="I431">
        <v>1</v>
      </c>
      <c r="J431">
        <v>41</v>
      </c>
      <c r="K431">
        <v>8</v>
      </c>
      <c r="L431">
        <v>5</v>
      </c>
      <c r="M431">
        <v>7</v>
      </c>
      <c r="N431">
        <v>8</v>
      </c>
      <c r="O431">
        <v>8</v>
      </c>
      <c r="P431">
        <v>8</v>
      </c>
      <c r="Q431">
        <v>8</v>
      </c>
      <c r="R431">
        <v>3</v>
      </c>
      <c r="S431">
        <v>8</v>
      </c>
      <c r="T431">
        <v>4</v>
      </c>
      <c r="U431">
        <v>0</v>
      </c>
      <c r="V431">
        <v>0</v>
      </c>
      <c r="W431">
        <v>0</v>
      </c>
      <c r="X431">
        <v>1</v>
      </c>
      <c r="Y431">
        <v>0</v>
      </c>
      <c r="Z431">
        <v>4</v>
      </c>
      <c r="AA431">
        <v>5</v>
      </c>
      <c r="AB431">
        <v>4</v>
      </c>
      <c r="AC431">
        <v>4</v>
      </c>
      <c r="AD431">
        <v>4</v>
      </c>
      <c r="AE431">
        <v>0</v>
      </c>
      <c r="AF431">
        <v>0</v>
      </c>
      <c r="AH431" t="s">
        <v>399</v>
      </c>
      <c r="AI431" t="s">
        <v>177</v>
      </c>
      <c r="AJ431" t="s">
        <v>213</v>
      </c>
      <c r="AK431" t="s">
        <v>214</v>
      </c>
    </row>
    <row r="432" spans="1:37">
      <c r="A432" t="s">
        <v>1645</v>
      </c>
      <c r="B432" s="55">
        <v>44652</v>
      </c>
      <c r="C432" s="55">
        <v>44655</v>
      </c>
      <c r="D432" t="s">
        <v>344</v>
      </c>
      <c r="E432">
        <v>4582</v>
      </c>
      <c r="F432">
        <v>108</v>
      </c>
      <c r="G432">
        <v>107</v>
      </c>
      <c r="H432">
        <v>1</v>
      </c>
      <c r="I432">
        <v>0</v>
      </c>
      <c r="J432">
        <v>19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1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H432" t="s">
        <v>345</v>
      </c>
      <c r="AI432" t="s">
        <v>177</v>
      </c>
      <c r="AJ432" t="s">
        <v>201</v>
      </c>
      <c r="AK432" t="s">
        <v>202</v>
      </c>
    </row>
    <row r="433" spans="1:37">
      <c r="A433" t="s">
        <v>1645</v>
      </c>
      <c r="B433" s="55">
        <v>44652</v>
      </c>
      <c r="C433" s="55">
        <v>44655</v>
      </c>
      <c r="D433" t="s">
        <v>322</v>
      </c>
      <c r="E433">
        <v>1076</v>
      </c>
      <c r="F433">
        <v>49</v>
      </c>
      <c r="G433">
        <v>49</v>
      </c>
      <c r="H433">
        <v>0</v>
      </c>
      <c r="I433">
        <v>0</v>
      </c>
      <c r="J433">
        <v>5</v>
      </c>
      <c r="K433">
        <v>4</v>
      </c>
      <c r="L433">
        <v>4</v>
      </c>
      <c r="M433">
        <v>4</v>
      </c>
      <c r="N433">
        <v>4</v>
      </c>
      <c r="O433">
        <v>4</v>
      </c>
      <c r="P433">
        <v>4</v>
      </c>
      <c r="Q433">
        <v>4</v>
      </c>
      <c r="R433">
        <v>3</v>
      </c>
      <c r="S433">
        <v>4</v>
      </c>
      <c r="T433">
        <v>4</v>
      </c>
      <c r="U433">
        <v>3</v>
      </c>
      <c r="V433">
        <v>3</v>
      </c>
      <c r="W433">
        <v>0</v>
      </c>
      <c r="X433">
        <v>1</v>
      </c>
      <c r="Y433">
        <v>0</v>
      </c>
      <c r="Z433">
        <v>4</v>
      </c>
      <c r="AA433">
        <v>2</v>
      </c>
      <c r="AB433">
        <v>2</v>
      </c>
      <c r="AC433">
        <v>2</v>
      </c>
      <c r="AD433">
        <v>2</v>
      </c>
      <c r="AE433">
        <v>0</v>
      </c>
      <c r="AF433">
        <v>0</v>
      </c>
      <c r="AH433" t="s">
        <v>323</v>
      </c>
      <c r="AI433" t="s">
        <v>177</v>
      </c>
      <c r="AJ433" t="s">
        <v>198</v>
      </c>
      <c r="AK433" t="s">
        <v>199</v>
      </c>
    </row>
    <row r="434" spans="1:37">
      <c r="A434" t="s">
        <v>1645</v>
      </c>
      <c r="B434" s="55">
        <v>44652</v>
      </c>
      <c r="C434" s="55">
        <v>44655</v>
      </c>
      <c r="D434" t="s">
        <v>396</v>
      </c>
      <c r="E434">
        <v>7168</v>
      </c>
      <c r="F434">
        <v>151</v>
      </c>
      <c r="G434">
        <v>151</v>
      </c>
      <c r="H434">
        <v>0</v>
      </c>
      <c r="I434">
        <v>0</v>
      </c>
      <c r="J434">
        <v>30</v>
      </c>
      <c r="K434">
        <v>4</v>
      </c>
      <c r="L434">
        <v>3</v>
      </c>
      <c r="M434">
        <v>2</v>
      </c>
      <c r="N434">
        <v>2</v>
      </c>
      <c r="O434">
        <v>4</v>
      </c>
      <c r="P434">
        <v>3</v>
      </c>
      <c r="Q434">
        <v>2</v>
      </c>
      <c r="R434">
        <v>4</v>
      </c>
      <c r="S434">
        <v>4</v>
      </c>
      <c r="T434">
        <v>2</v>
      </c>
      <c r="U434">
        <v>0</v>
      </c>
      <c r="V434">
        <v>0</v>
      </c>
      <c r="W434">
        <v>0</v>
      </c>
      <c r="X434">
        <v>3</v>
      </c>
      <c r="Y434">
        <v>0</v>
      </c>
      <c r="Z434">
        <v>2</v>
      </c>
      <c r="AA434">
        <v>4</v>
      </c>
      <c r="AB434">
        <v>3</v>
      </c>
      <c r="AC434">
        <v>3</v>
      </c>
      <c r="AD434">
        <v>3</v>
      </c>
      <c r="AE434">
        <v>0</v>
      </c>
      <c r="AF434">
        <v>0</v>
      </c>
      <c r="AH434" t="s">
        <v>397</v>
      </c>
      <c r="AI434" t="s">
        <v>177</v>
      </c>
      <c r="AJ434" t="s">
        <v>213</v>
      </c>
      <c r="AK434" t="s">
        <v>214</v>
      </c>
    </row>
    <row r="435" spans="1:37">
      <c r="A435" t="s">
        <v>1645</v>
      </c>
      <c r="B435" s="55">
        <v>44652</v>
      </c>
      <c r="C435" s="55">
        <v>44655</v>
      </c>
      <c r="D435" t="s">
        <v>348</v>
      </c>
      <c r="E435">
        <v>4025</v>
      </c>
      <c r="F435">
        <v>22</v>
      </c>
      <c r="G435">
        <v>22</v>
      </c>
      <c r="H435">
        <v>0</v>
      </c>
      <c r="I435">
        <v>0</v>
      </c>
      <c r="J435">
        <v>9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1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H435" t="s">
        <v>349</v>
      </c>
      <c r="AI435" t="s">
        <v>177</v>
      </c>
      <c r="AJ435" t="s">
        <v>204</v>
      </c>
      <c r="AK435" t="s">
        <v>205</v>
      </c>
    </row>
    <row r="436" spans="1:37">
      <c r="A436" t="s">
        <v>1645</v>
      </c>
      <c r="B436" s="55">
        <v>44652</v>
      </c>
      <c r="C436" s="55">
        <v>44655</v>
      </c>
      <c r="D436" t="s">
        <v>326</v>
      </c>
      <c r="E436">
        <v>3186</v>
      </c>
      <c r="F436">
        <v>32</v>
      </c>
      <c r="G436">
        <v>32</v>
      </c>
      <c r="H436">
        <v>0</v>
      </c>
      <c r="I436">
        <v>0</v>
      </c>
      <c r="J436">
        <v>20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H436" t="s">
        <v>327</v>
      </c>
      <c r="AI436" t="s">
        <v>177</v>
      </c>
      <c r="AJ436" t="s">
        <v>198</v>
      </c>
      <c r="AK436" t="s">
        <v>199</v>
      </c>
    </row>
    <row r="437" spans="1:37">
      <c r="A437" t="s">
        <v>1645</v>
      </c>
      <c r="B437" s="55">
        <v>44652</v>
      </c>
      <c r="C437" s="55">
        <v>44655</v>
      </c>
      <c r="D437" t="s">
        <v>380</v>
      </c>
      <c r="E437">
        <v>2859</v>
      </c>
      <c r="F437">
        <v>232</v>
      </c>
      <c r="G437">
        <v>230</v>
      </c>
      <c r="H437">
        <v>2</v>
      </c>
      <c r="I437">
        <v>0</v>
      </c>
      <c r="J437">
        <v>15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2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H437" t="s">
        <v>381</v>
      </c>
      <c r="AI437" t="s">
        <v>177</v>
      </c>
      <c r="AJ437" t="s">
        <v>207</v>
      </c>
      <c r="AK437" t="s">
        <v>208</v>
      </c>
    </row>
    <row r="438" spans="1:37">
      <c r="A438" t="s">
        <v>1645</v>
      </c>
      <c r="B438" s="55">
        <v>44652</v>
      </c>
      <c r="C438" s="55">
        <v>44655</v>
      </c>
      <c r="D438" t="s">
        <v>364</v>
      </c>
      <c r="E438">
        <v>4018</v>
      </c>
      <c r="F438">
        <v>43</v>
      </c>
      <c r="G438">
        <v>41</v>
      </c>
      <c r="H438">
        <v>2</v>
      </c>
      <c r="I438">
        <v>2</v>
      </c>
      <c r="J438">
        <v>35</v>
      </c>
      <c r="K438">
        <v>3</v>
      </c>
      <c r="L438">
        <v>2</v>
      </c>
      <c r="M438">
        <v>3</v>
      </c>
      <c r="N438">
        <v>3</v>
      </c>
      <c r="O438">
        <v>3</v>
      </c>
      <c r="P438">
        <v>3</v>
      </c>
      <c r="Q438">
        <v>2</v>
      </c>
      <c r="R438">
        <v>2</v>
      </c>
      <c r="S438">
        <v>3</v>
      </c>
      <c r="T438">
        <v>4</v>
      </c>
      <c r="U438">
        <v>2</v>
      </c>
      <c r="V438">
        <v>2</v>
      </c>
      <c r="W438">
        <v>0</v>
      </c>
      <c r="X438">
        <v>0</v>
      </c>
      <c r="Y438">
        <v>0</v>
      </c>
      <c r="Z438">
        <v>2</v>
      </c>
      <c r="AA438">
        <v>2</v>
      </c>
      <c r="AB438">
        <v>1</v>
      </c>
      <c r="AC438">
        <v>2</v>
      </c>
      <c r="AD438">
        <v>2</v>
      </c>
      <c r="AE438">
        <v>1</v>
      </c>
      <c r="AF438">
        <v>1</v>
      </c>
      <c r="AH438" t="s">
        <v>365</v>
      </c>
      <c r="AI438" t="s">
        <v>177</v>
      </c>
      <c r="AJ438" t="s">
        <v>207</v>
      </c>
      <c r="AK438" t="s">
        <v>208</v>
      </c>
    </row>
    <row r="439" spans="1:37">
      <c r="A439" t="s">
        <v>1645</v>
      </c>
      <c r="B439" s="55">
        <v>44652</v>
      </c>
      <c r="C439" s="55">
        <v>44655</v>
      </c>
      <c r="D439" t="s">
        <v>386</v>
      </c>
      <c r="E439">
        <v>5663</v>
      </c>
      <c r="F439">
        <v>143</v>
      </c>
      <c r="G439">
        <v>141</v>
      </c>
      <c r="H439">
        <v>2</v>
      </c>
      <c r="I439">
        <v>1</v>
      </c>
      <c r="J439">
        <v>20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1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H439" t="s">
        <v>387</v>
      </c>
      <c r="AI439" t="s">
        <v>177</v>
      </c>
      <c r="AJ439" t="s">
        <v>210</v>
      </c>
      <c r="AK439" t="s">
        <v>211</v>
      </c>
    </row>
    <row r="440" spans="1:37">
      <c r="A440" t="s">
        <v>1645</v>
      </c>
      <c r="B440" s="55">
        <v>44652</v>
      </c>
      <c r="C440" s="55">
        <v>44655</v>
      </c>
      <c r="D440" t="s">
        <v>374</v>
      </c>
      <c r="E440">
        <v>4128</v>
      </c>
      <c r="F440">
        <v>91</v>
      </c>
      <c r="G440">
        <v>91</v>
      </c>
      <c r="H440">
        <v>0</v>
      </c>
      <c r="I440">
        <v>0</v>
      </c>
      <c r="J440">
        <v>13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2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H440" t="s">
        <v>375</v>
      </c>
      <c r="AI440" t="s">
        <v>177</v>
      </c>
      <c r="AJ440" t="s">
        <v>207</v>
      </c>
      <c r="AK440" t="s">
        <v>208</v>
      </c>
    </row>
    <row r="441" spans="1:37">
      <c r="A441" t="s">
        <v>1645</v>
      </c>
      <c r="B441" s="55">
        <v>44682</v>
      </c>
      <c r="C441" s="55">
        <v>44686</v>
      </c>
      <c r="D441" t="s">
        <v>280</v>
      </c>
      <c r="E441">
        <v>2280</v>
      </c>
      <c r="F441">
        <v>12</v>
      </c>
      <c r="G441">
        <v>12</v>
      </c>
      <c r="H441">
        <v>0</v>
      </c>
      <c r="I441">
        <v>0</v>
      </c>
      <c r="J441">
        <v>3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H441" t="s">
        <v>281</v>
      </c>
      <c r="AI441" t="s">
        <v>173</v>
      </c>
      <c r="AJ441" t="s">
        <v>192</v>
      </c>
      <c r="AK441" t="s">
        <v>193</v>
      </c>
    </row>
    <row r="442" spans="1:37">
      <c r="A442" t="s">
        <v>1645</v>
      </c>
      <c r="B442" s="55">
        <v>44682</v>
      </c>
      <c r="C442" s="55">
        <v>44686</v>
      </c>
      <c r="D442" t="s">
        <v>342</v>
      </c>
      <c r="E442">
        <v>1142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H442" t="s">
        <v>343</v>
      </c>
      <c r="AI442" t="s">
        <v>177</v>
      </c>
      <c r="AJ442" t="s">
        <v>213</v>
      </c>
      <c r="AK442" t="s">
        <v>214</v>
      </c>
    </row>
    <row r="443" spans="1:37">
      <c r="A443" t="s">
        <v>1645</v>
      </c>
      <c r="B443" s="55">
        <v>44682</v>
      </c>
      <c r="C443" s="55">
        <v>44686</v>
      </c>
      <c r="D443" t="s">
        <v>42</v>
      </c>
      <c r="E443">
        <v>1262</v>
      </c>
      <c r="F443">
        <v>5</v>
      </c>
      <c r="G443">
        <v>5</v>
      </c>
      <c r="H443">
        <v>0</v>
      </c>
      <c r="I443">
        <v>0</v>
      </c>
      <c r="J443">
        <v>3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1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H443" t="s">
        <v>191</v>
      </c>
      <c r="AI443" t="s">
        <v>168</v>
      </c>
      <c r="AJ443" t="s">
        <v>34</v>
      </c>
      <c r="AK443" t="s">
        <v>172</v>
      </c>
    </row>
    <row r="444" spans="1:37">
      <c r="A444" t="s">
        <v>1645</v>
      </c>
      <c r="B444" s="55">
        <v>44682</v>
      </c>
      <c r="C444" s="55">
        <v>44686</v>
      </c>
      <c r="D444" t="s">
        <v>300</v>
      </c>
      <c r="E444">
        <v>2127</v>
      </c>
      <c r="F444">
        <v>3</v>
      </c>
      <c r="G444">
        <v>3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H444" t="s">
        <v>301</v>
      </c>
      <c r="AI444" t="s">
        <v>173</v>
      </c>
      <c r="AJ444" t="s">
        <v>195</v>
      </c>
      <c r="AK444" t="s">
        <v>196</v>
      </c>
    </row>
    <row r="445" spans="1:37">
      <c r="A445" t="s">
        <v>1645</v>
      </c>
      <c r="B445" s="55">
        <v>44682</v>
      </c>
      <c r="C445" s="55">
        <v>44686</v>
      </c>
      <c r="D445" t="s">
        <v>336</v>
      </c>
      <c r="E445">
        <v>1167</v>
      </c>
      <c r="F445">
        <v>4</v>
      </c>
      <c r="G445">
        <v>4</v>
      </c>
      <c r="H445">
        <v>0</v>
      </c>
      <c r="I445">
        <v>0</v>
      </c>
      <c r="J445">
        <v>1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1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H445" t="s">
        <v>337</v>
      </c>
      <c r="AI445" t="s">
        <v>177</v>
      </c>
      <c r="AJ445" t="s">
        <v>201</v>
      </c>
      <c r="AK445" t="s">
        <v>202</v>
      </c>
    </row>
    <row r="446" spans="1:37">
      <c r="A446" t="s">
        <v>1645</v>
      </c>
      <c r="B446" s="55">
        <v>44682</v>
      </c>
      <c r="C446" s="55">
        <v>44686</v>
      </c>
      <c r="D446" t="s">
        <v>350</v>
      </c>
      <c r="E446">
        <v>2286</v>
      </c>
      <c r="F446">
        <v>2</v>
      </c>
      <c r="G446">
        <v>2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H446" t="s">
        <v>351</v>
      </c>
      <c r="AI446" t="s">
        <v>177</v>
      </c>
      <c r="AJ446" t="s">
        <v>204</v>
      </c>
      <c r="AK446" t="s">
        <v>205</v>
      </c>
    </row>
    <row r="447" spans="1:37">
      <c r="A447" t="s">
        <v>1645</v>
      </c>
      <c r="B447" s="55">
        <v>44682</v>
      </c>
      <c r="C447" s="55">
        <v>44686</v>
      </c>
      <c r="D447" t="s">
        <v>334</v>
      </c>
      <c r="E447">
        <v>2147</v>
      </c>
      <c r="F447">
        <v>7</v>
      </c>
      <c r="G447">
        <v>7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H447" t="s">
        <v>335</v>
      </c>
      <c r="AI447" t="s">
        <v>177</v>
      </c>
      <c r="AJ447" t="s">
        <v>201</v>
      </c>
      <c r="AK447" t="s">
        <v>202</v>
      </c>
    </row>
    <row r="448" spans="1:37">
      <c r="A448" t="s">
        <v>1645</v>
      </c>
      <c r="B448" s="55">
        <v>44682</v>
      </c>
      <c r="C448" s="55">
        <v>44686</v>
      </c>
      <c r="D448" t="s">
        <v>376</v>
      </c>
      <c r="E448">
        <v>1416</v>
      </c>
      <c r="F448">
        <v>3</v>
      </c>
      <c r="G448">
        <v>3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H448" t="s">
        <v>377</v>
      </c>
      <c r="AI448" t="s">
        <v>177</v>
      </c>
      <c r="AJ448" t="s">
        <v>207</v>
      </c>
      <c r="AK448" t="s">
        <v>208</v>
      </c>
    </row>
    <row r="449" spans="1:37">
      <c r="A449" t="s">
        <v>1645</v>
      </c>
      <c r="B449" s="55">
        <v>44682</v>
      </c>
      <c r="C449" s="55">
        <v>44686</v>
      </c>
      <c r="D449" t="s">
        <v>398</v>
      </c>
      <c r="E449">
        <v>6429</v>
      </c>
      <c r="F449">
        <v>6</v>
      </c>
      <c r="G449">
        <v>6</v>
      </c>
      <c r="H449">
        <v>0</v>
      </c>
      <c r="I449">
        <v>0</v>
      </c>
      <c r="J449">
        <v>1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H449" t="s">
        <v>399</v>
      </c>
      <c r="AI449" t="s">
        <v>177</v>
      </c>
      <c r="AJ449" t="s">
        <v>213</v>
      </c>
      <c r="AK449" t="s">
        <v>214</v>
      </c>
    </row>
    <row r="450" spans="1:37">
      <c r="A450" t="s">
        <v>1645</v>
      </c>
      <c r="B450" s="55">
        <v>44682</v>
      </c>
      <c r="C450" s="55">
        <v>44686</v>
      </c>
      <c r="D450" t="s">
        <v>66</v>
      </c>
      <c r="E450">
        <v>1751</v>
      </c>
      <c r="F450">
        <v>1</v>
      </c>
      <c r="G450">
        <v>1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H450" t="s">
        <v>218</v>
      </c>
      <c r="AI450" t="s">
        <v>168</v>
      </c>
      <c r="AJ450" t="s">
        <v>58</v>
      </c>
      <c r="AK450" t="s">
        <v>180</v>
      </c>
    </row>
    <row r="451" spans="1:37">
      <c r="A451" t="s">
        <v>1645</v>
      </c>
      <c r="B451" s="55">
        <v>44682</v>
      </c>
      <c r="C451" s="55">
        <v>44686</v>
      </c>
      <c r="D451" t="s">
        <v>332</v>
      </c>
      <c r="E451">
        <v>2065</v>
      </c>
      <c r="F451">
        <v>1</v>
      </c>
      <c r="G451">
        <v>1</v>
      </c>
      <c r="H451">
        <v>0</v>
      </c>
      <c r="I451">
        <v>0</v>
      </c>
      <c r="J451">
        <v>1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H451" t="s">
        <v>333</v>
      </c>
      <c r="AI451" t="s">
        <v>177</v>
      </c>
      <c r="AJ451" t="s">
        <v>201</v>
      </c>
      <c r="AK451" t="s">
        <v>202</v>
      </c>
    </row>
    <row r="452" spans="1:37">
      <c r="A452" t="s">
        <v>1645</v>
      </c>
      <c r="B452" s="55">
        <v>44682</v>
      </c>
      <c r="C452" s="55">
        <v>44686</v>
      </c>
      <c r="D452" t="s">
        <v>238</v>
      </c>
      <c r="E452">
        <v>1695</v>
      </c>
      <c r="F452">
        <v>8</v>
      </c>
      <c r="G452">
        <v>8</v>
      </c>
      <c r="H452">
        <v>0</v>
      </c>
      <c r="I452">
        <v>0</v>
      </c>
      <c r="J452">
        <v>2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H452" t="s">
        <v>239</v>
      </c>
      <c r="AI452" t="s">
        <v>173</v>
      </c>
      <c r="AJ452" t="s">
        <v>186</v>
      </c>
      <c r="AK452" t="s">
        <v>187</v>
      </c>
    </row>
    <row r="453" spans="1:37">
      <c r="A453" t="s">
        <v>1645</v>
      </c>
      <c r="B453" s="55">
        <v>44682</v>
      </c>
      <c r="C453" s="55">
        <v>44686</v>
      </c>
      <c r="D453" t="s">
        <v>370</v>
      </c>
      <c r="E453">
        <v>4087</v>
      </c>
      <c r="F453">
        <v>9</v>
      </c>
      <c r="G453">
        <v>8</v>
      </c>
      <c r="H453">
        <v>1</v>
      </c>
      <c r="I453">
        <v>1</v>
      </c>
      <c r="J453">
        <v>4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H453" t="s">
        <v>371</v>
      </c>
      <c r="AI453" t="s">
        <v>177</v>
      </c>
      <c r="AJ453" t="s">
        <v>207</v>
      </c>
      <c r="AK453" t="s">
        <v>208</v>
      </c>
    </row>
    <row r="454" spans="1:37">
      <c r="A454" t="s">
        <v>1645</v>
      </c>
      <c r="B454" s="55">
        <v>44682</v>
      </c>
      <c r="C454" s="55">
        <v>44686</v>
      </c>
      <c r="D454" t="s">
        <v>338</v>
      </c>
      <c r="E454">
        <v>1094</v>
      </c>
      <c r="F454">
        <v>4</v>
      </c>
      <c r="G454">
        <v>4</v>
      </c>
      <c r="H454">
        <v>0</v>
      </c>
      <c r="I454">
        <v>0</v>
      </c>
      <c r="J454">
        <v>1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H454" t="s">
        <v>339</v>
      </c>
      <c r="AI454" t="s">
        <v>177</v>
      </c>
      <c r="AJ454" t="s">
        <v>201</v>
      </c>
      <c r="AK454" t="s">
        <v>202</v>
      </c>
    </row>
    <row r="455" spans="1:37">
      <c r="A455" t="s">
        <v>1645</v>
      </c>
      <c r="B455" s="55">
        <v>44682</v>
      </c>
      <c r="C455" s="55">
        <v>44686</v>
      </c>
      <c r="D455" t="s">
        <v>378</v>
      </c>
      <c r="E455">
        <v>1689</v>
      </c>
      <c r="F455">
        <v>16</v>
      </c>
      <c r="G455">
        <v>16</v>
      </c>
      <c r="H455">
        <v>0</v>
      </c>
      <c r="I455">
        <v>0</v>
      </c>
      <c r="J455">
        <v>1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H455" t="s">
        <v>379</v>
      </c>
      <c r="AI455" t="s">
        <v>177</v>
      </c>
      <c r="AJ455" t="s">
        <v>207</v>
      </c>
      <c r="AK455" t="s">
        <v>208</v>
      </c>
    </row>
    <row r="456" spans="1:37">
      <c r="A456" t="s">
        <v>1645</v>
      </c>
      <c r="B456" s="55">
        <v>44682</v>
      </c>
      <c r="C456" s="55">
        <v>44686</v>
      </c>
      <c r="D456" t="s">
        <v>298</v>
      </c>
      <c r="E456">
        <v>1094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H456" t="s">
        <v>299</v>
      </c>
      <c r="AI456" t="s">
        <v>173</v>
      </c>
      <c r="AJ456" t="s">
        <v>195</v>
      </c>
      <c r="AK456" t="s">
        <v>196</v>
      </c>
    </row>
    <row r="457" spans="1:37">
      <c r="A457" t="s">
        <v>1645</v>
      </c>
      <c r="B457" s="55">
        <v>44682</v>
      </c>
      <c r="C457" s="55">
        <v>44686</v>
      </c>
      <c r="D457" t="s">
        <v>382</v>
      </c>
      <c r="E457">
        <v>595</v>
      </c>
      <c r="F457">
        <v>1</v>
      </c>
      <c r="G457">
        <v>1</v>
      </c>
      <c r="H457">
        <v>0</v>
      </c>
      <c r="I457">
        <v>0</v>
      </c>
      <c r="J457">
        <v>1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H457" t="s">
        <v>383</v>
      </c>
      <c r="AI457" t="s">
        <v>177</v>
      </c>
      <c r="AJ457" t="s">
        <v>207</v>
      </c>
      <c r="AK457" t="s">
        <v>208</v>
      </c>
    </row>
    <row r="458" spans="1:37">
      <c r="A458" t="s">
        <v>1645</v>
      </c>
      <c r="B458" s="55">
        <v>44682</v>
      </c>
      <c r="C458" s="55">
        <v>44686</v>
      </c>
      <c r="D458" t="s">
        <v>324</v>
      </c>
      <c r="E458">
        <v>1048</v>
      </c>
      <c r="F458">
        <v>2</v>
      </c>
      <c r="G458">
        <v>2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H458" t="s">
        <v>325</v>
      </c>
      <c r="AI458" t="s">
        <v>177</v>
      </c>
      <c r="AJ458" t="s">
        <v>198</v>
      </c>
      <c r="AK458" t="s">
        <v>199</v>
      </c>
    </row>
    <row r="459" spans="1:37">
      <c r="A459" t="s">
        <v>1645</v>
      </c>
      <c r="B459" s="55">
        <v>44682</v>
      </c>
      <c r="C459" s="55">
        <v>44686</v>
      </c>
      <c r="D459" t="s">
        <v>64</v>
      </c>
      <c r="E459">
        <v>2040</v>
      </c>
      <c r="F459">
        <v>5</v>
      </c>
      <c r="G459">
        <v>5</v>
      </c>
      <c r="H459">
        <v>0</v>
      </c>
      <c r="I459">
        <v>0</v>
      </c>
      <c r="J459">
        <v>1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H459" t="s">
        <v>217</v>
      </c>
      <c r="AI459" t="s">
        <v>168</v>
      </c>
      <c r="AJ459" t="s">
        <v>58</v>
      </c>
      <c r="AK459" t="s">
        <v>180</v>
      </c>
    </row>
    <row r="460" spans="1:37">
      <c r="A460" t="s">
        <v>1645</v>
      </c>
      <c r="B460" s="55">
        <v>44682</v>
      </c>
      <c r="C460" s="55">
        <v>44686</v>
      </c>
      <c r="D460" t="s">
        <v>390</v>
      </c>
      <c r="E460">
        <v>2291</v>
      </c>
      <c r="F460">
        <v>13</v>
      </c>
      <c r="G460">
        <v>13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H460" t="s">
        <v>391</v>
      </c>
      <c r="AI460" t="s">
        <v>177</v>
      </c>
      <c r="AJ460" t="s">
        <v>210</v>
      </c>
      <c r="AK460" t="s">
        <v>211</v>
      </c>
    </row>
    <row r="461" spans="1:37">
      <c r="A461" t="s">
        <v>1645</v>
      </c>
      <c r="B461" s="55">
        <v>44682</v>
      </c>
      <c r="C461" s="55">
        <v>44686</v>
      </c>
      <c r="D461" t="s">
        <v>316</v>
      </c>
      <c r="E461">
        <v>1921</v>
      </c>
      <c r="F461">
        <v>3</v>
      </c>
      <c r="G461">
        <v>3</v>
      </c>
      <c r="H461">
        <v>0</v>
      </c>
      <c r="I461">
        <v>0</v>
      </c>
      <c r="J461">
        <v>1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H461" t="s">
        <v>317</v>
      </c>
      <c r="AI461" t="s">
        <v>177</v>
      </c>
      <c r="AJ461" t="s">
        <v>198</v>
      </c>
      <c r="AK461" t="s">
        <v>199</v>
      </c>
    </row>
    <row r="462" spans="1:37">
      <c r="A462" t="s">
        <v>1645</v>
      </c>
      <c r="B462" s="55">
        <v>44682</v>
      </c>
      <c r="C462" s="55">
        <v>44686</v>
      </c>
      <c r="D462" t="s">
        <v>372</v>
      </c>
      <c r="E462">
        <v>2263</v>
      </c>
      <c r="F462">
        <v>4</v>
      </c>
      <c r="G462">
        <v>4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H462" t="s">
        <v>373</v>
      </c>
      <c r="AI462" t="s">
        <v>177</v>
      </c>
      <c r="AJ462" t="s">
        <v>207</v>
      </c>
      <c r="AK462" t="s">
        <v>208</v>
      </c>
    </row>
    <row r="463" spans="1:37">
      <c r="A463" t="s">
        <v>1645</v>
      </c>
      <c r="B463" s="55">
        <v>44682</v>
      </c>
      <c r="C463" s="55">
        <v>44686</v>
      </c>
      <c r="D463" t="s">
        <v>352</v>
      </c>
      <c r="E463">
        <v>1823</v>
      </c>
      <c r="F463">
        <v>12</v>
      </c>
      <c r="G463">
        <v>12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H463" t="s">
        <v>353</v>
      </c>
      <c r="AI463" t="s">
        <v>177</v>
      </c>
      <c r="AJ463" t="s">
        <v>204</v>
      </c>
      <c r="AK463" t="s">
        <v>205</v>
      </c>
    </row>
    <row r="464" spans="1:37">
      <c r="A464" t="s">
        <v>1645</v>
      </c>
      <c r="B464" s="55">
        <v>44682</v>
      </c>
      <c r="C464" s="55">
        <v>44686</v>
      </c>
      <c r="D464" t="s">
        <v>53</v>
      </c>
      <c r="E464">
        <v>1977</v>
      </c>
      <c r="F464">
        <v>4</v>
      </c>
      <c r="G464">
        <v>4</v>
      </c>
      <c r="H464">
        <v>0</v>
      </c>
      <c r="I464">
        <v>0</v>
      </c>
      <c r="J464">
        <v>1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1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H464" t="s">
        <v>206</v>
      </c>
      <c r="AI464" t="s">
        <v>168</v>
      </c>
      <c r="AJ464" t="s">
        <v>49</v>
      </c>
      <c r="AK464" t="s">
        <v>176</v>
      </c>
    </row>
    <row r="465" spans="1:37">
      <c r="A465" t="s">
        <v>1645</v>
      </c>
      <c r="B465" s="55">
        <v>44682</v>
      </c>
      <c r="C465" s="55">
        <v>44686</v>
      </c>
      <c r="D465" t="s">
        <v>40</v>
      </c>
      <c r="E465">
        <v>1509</v>
      </c>
      <c r="F465">
        <v>9</v>
      </c>
      <c r="G465">
        <v>8</v>
      </c>
      <c r="H465">
        <v>1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H465" t="s">
        <v>447</v>
      </c>
      <c r="AI465" t="s">
        <v>168</v>
      </c>
      <c r="AJ465" t="s">
        <v>34</v>
      </c>
      <c r="AK465" t="s">
        <v>172</v>
      </c>
    </row>
    <row r="466" spans="1:37">
      <c r="A466" t="s">
        <v>1645</v>
      </c>
      <c r="B466" s="55">
        <v>44682</v>
      </c>
      <c r="C466" s="55">
        <v>44686</v>
      </c>
      <c r="D466" t="s">
        <v>358</v>
      </c>
      <c r="E466">
        <v>986</v>
      </c>
      <c r="F466">
        <v>4</v>
      </c>
      <c r="G466">
        <v>4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H466" t="s">
        <v>359</v>
      </c>
      <c r="AI466" t="s">
        <v>177</v>
      </c>
      <c r="AJ466" t="s">
        <v>204</v>
      </c>
      <c r="AK466" t="s">
        <v>205</v>
      </c>
    </row>
    <row r="467" spans="1:37">
      <c r="A467" t="s">
        <v>1645</v>
      </c>
      <c r="B467" s="55">
        <v>44682</v>
      </c>
      <c r="C467" s="55">
        <v>44686</v>
      </c>
      <c r="D467" t="s">
        <v>312</v>
      </c>
      <c r="E467">
        <v>1562</v>
      </c>
      <c r="F467">
        <v>8</v>
      </c>
      <c r="G467">
        <v>8</v>
      </c>
      <c r="H467">
        <v>0</v>
      </c>
      <c r="I467">
        <v>0</v>
      </c>
      <c r="J467">
        <v>2</v>
      </c>
      <c r="K467">
        <v>1</v>
      </c>
      <c r="L467">
        <v>1</v>
      </c>
      <c r="M467">
        <v>1</v>
      </c>
      <c r="N467">
        <v>1</v>
      </c>
      <c r="O467">
        <v>1</v>
      </c>
      <c r="P467">
        <v>1</v>
      </c>
      <c r="Q467">
        <v>1</v>
      </c>
      <c r="R467">
        <v>1</v>
      </c>
      <c r="S467">
        <v>1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1</v>
      </c>
      <c r="AA467">
        <v>1</v>
      </c>
      <c r="AB467">
        <v>0</v>
      </c>
      <c r="AC467">
        <v>0</v>
      </c>
      <c r="AD467">
        <v>0</v>
      </c>
      <c r="AE467">
        <v>0</v>
      </c>
      <c r="AF467">
        <v>0</v>
      </c>
      <c r="AH467" t="s">
        <v>313</v>
      </c>
      <c r="AI467" t="s">
        <v>173</v>
      </c>
      <c r="AJ467" t="s">
        <v>195</v>
      </c>
      <c r="AK467" t="s">
        <v>196</v>
      </c>
    </row>
    <row r="468" spans="1:37">
      <c r="A468" t="s">
        <v>1645</v>
      </c>
      <c r="B468" s="55">
        <v>44682</v>
      </c>
      <c r="C468" s="55">
        <v>44686</v>
      </c>
      <c r="D468" t="s">
        <v>344</v>
      </c>
      <c r="E468">
        <v>4595</v>
      </c>
      <c r="F468">
        <v>6</v>
      </c>
      <c r="G468">
        <v>6</v>
      </c>
      <c r="H468">
        <v>0</v>
      </c>
      <c r="I468">
        <v>0</v>
      </c>
      <c r="J468">
        <v>7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H468" t="s">
        <v>345</v>
      </c>
      <c r="AI468" t="s">
        <v>177</v>
      </c>
      <c r="AJ468" t="s">
        <v>201</v>
      </c>
      <c r="AK468" t="s">
        <v>202</v>
      </c>
    </row>
    <row r="469" spans="1:37">
      <c r="A469" t="s">
        <v>1645</v>
      </c>
      <c r="B469" s="55">
        <v>44682</v>
      </c>
      <c r="C469" s="55">
        <v>44686</v>
      </c>
      <c r="D469" t="s">
        <v>326</v>
      </c>
      <c r="E469">
        <v>3204</v>
      </c>
      <c r="F469">
        <v>4</v>
      </c>
      <c r="G469">
        <v>4</v>
      </c>
      <c r="H469">
        <v>0</v>
      </c>
      <c r="I469">
        <v>0</v>
      </c>
      <c r="J469">
        <v>1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H469" t="s">
        <v>327</v>
      </c>
      <c r="AI469" t="s">
        <v>177</v>
      </c>
      <c r="AJ469" t="s">
        <v>198</v>
      </c>
      <c r="AK469" t="s">
        <v>199</v>
      </c>
    </row>
    <row r="470" spans="1:37">
      <c r="A470" t="s">
        <v>1645</v>
      </c>
      <c r="B470" s="55">
        <v>44682</v>
      </c>
      <c r="C470" s="55">
        <v>44686</v>
      </c>
      <c r="D470" t="s">
        <v>294</v>
      </c>
      <c r="E470">
        <v>1224</v>
      </c>
      <c r="F470">
        <v>9</v>
      </c>
      <c r="G470">
        <v>9</v>
      </c>
      <c r="H470">
        <v>0</v>
      </c>
      <c r="I470">
        <v>0</v>
      </c>
      <c r="J470">
        <v>3</v>
      </c>
      <c r="K470">
        <v>2</v>
      </c>
      <c r="L470">
        <v>0</v>
      </c>
      <c r="M470">
        <v>0</v>
      </c>
      <c r="N470">
        <v>0</v>
      </c>
      <c r="O470">
        <v>2</v>
      </c>
      <c r="P470">
        <v>0</v>
      </c>
      <c r="Q470">
        <v>1</v>
      </c>
      <c r="R470">
        <v>2</v>
      </c>
      <c r="S470">
        <v>2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1</v>
      </c>
      <c r="AB470">
        <v>0</v>
      </c>
      <c r="AC470">
        <v>0</v>
      </c>
      <c r="AD470">
        <v>0</v>
      </c>
      <c r="AE470">
        <v>0</v>
      </c>
      <c r="AF470">
        <v>0</v>
      </c>
      <c r="AH470" t="s">
        <v>295</v>
      </c>
      <c r="AI470" t="s">
        <v>173</v>
      </c>
      <c r="AJ470" t="s">
        <v>195</v>
      </c>
      <c r="AK470" t="s">
        <v>196</v>
      </c>
    </row>
    <row r="471" spans="1:37">
      <c r="A471" t="s">
        <v>1645</v>
      </c>
      <c r="B471" s="55">
        <v>44682</v>
      </c>
      <c r="C471" s="55">
        <v>44686</v>
      </c>
      <c r="D471" t="s">
        <v>346</v>
      </c>
      <c r="E471">
        <v>2714</v>
      </c>
      <c r="F471">
        <v>5</v>
      </c>
      <c r="G471">
        <v>5</v>
      </c>
      <c r="H471">
        <v>0</v>
      </c>
      <c r="I471">
        <v>0</v>
      </c>
      <c r="J471">
        <v>4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H471" t="s">
        <v>347</v>
      </c>
      <c r="AI471" t="s">
        <v>177</v>
      </c>
      <c r="AJ471" t="s">
        <v>201</v>
      </c>
      <c r="AK471" t="s">
        <v>202</v>
      </c>
    </row>
    <row r="472" spans="1:37">
      <c r="A472" t="s">
        <v>1645</v>
      </c>
      <c r="B472" s="55">
        <v>44682</v>
      </c>
      <c r="C472" s="55">
        <v>44686</v>
      </c>
      <c r="D472" t="s">
        <v>396</v>
      </c>
      <c r="E472">
        <v>7191</v>
      </c>
      <c r="F472">
        <v>20</v>
      </c>
      <c r="G472">
        <v>20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H472" t="s">
        <v>397</v>
      </c>
      <c r="AI472" t="s">
        <v>177</v>
      </c>
      <c r="AJ472" t="s">
        <v>213</v>
      </c>
      <c r="AK472" t="s">
        <v>214</v>
      </c>
    </row>
    <row r="473" spans="1:37">
      <c r="A473" t="s">
        <v>1645</v>
      </c>
      <c r="B473" s="55">
        <v>44682</v>
      </c>
      <c r="C473" s="55">
        <v>44686</v>
      </c>
      <c r="D473" t="s">
        <v>248</v>
      </c>
      <c r="E473">
        <v>707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H473" t="s">
        <v>249</v>
      </c>
      <c r="AI473" t="s">
        <v>173</v>
      </c>
      <c r="AJ473" t="s">
        <v>186</v>
      </c>
      <c r="AK473" t="s">
        <v>187</v>
      </c>
    </row>
    <row r="474" spans="1:37">
      <c r="A474" t="s">
        <v>1645</v>
      </c>
      <c r="B474" s="55">
        <v>44682</v>
      </c>
      <c r="C474" s="55">
        <v>44686</v>
      </c>
      <c r="D474" t="s">
        <v>348</v>
      </c>
      <c r="E474">
        <v>4043</v>
      </c>
      <c r="F474">
        <v>3</v>
      </c>
      <c r="G474">
        <v>3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H474" t="s">
        <v>349</v>
      </c>
      <c r="AI474" t="s">
        <v>177</v>
      </c>
      <c r="AJ474" t="s">
        <v>204</v>
      </c>
      <c r="AK474" t="s">
        <v>205</v>
      </c>
    </row>
    <row r="475" spans="1:37">
      <c r="A475" t="s">
        <v>1645</v>
      </c>
      <c r="B475" s="55">
        <v>44682</v>
      </c>
      <c r="C475" s="55">
        <v>44686</v>
      </c>
      <c r="D475" t="s">
        <v>256</v>
      </c>
      <c r="E475">
        <v>985</v>
      </c>
      <c r="F475">
        <v>1</v>
      </c>
      <c r="G475">
        <v>1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H475" t="s">
        <v>784</v>
      </c>
      <c r="AI475" t="s">
        <v>173</v>
      </c>
      <c r="AJ475" t="s">
        <v>192</v>
      </c>
      <c r="AK475" t="s">
        <v>193</v>
      </c>
    </row>
    <row r="476" spans="1:37">
      <c r="A476" t="s">
        <v>1645</v>
      </c>
      <c r="B476" s="55">
        <v>44682</v>
      </c>
      <c r="C476" s="55">
        <v>44686</v>
      </c>
      <c r="D476" t="s">
        <v>262</v>
      </c>
      <c r="E476">
        <v>1693</v>
      </c>
      <c r="F476">
        <v>3</v>
      </c>
      <c r="G476">
        <v>3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H476" t="s">
        <v>263</v>
      </c>
      <c r="AI476" t="s">
        <v>173</v>
      </c>
      <c r="AJ476" t="s">
        <v>192</v>
      </c>
      <c r="AK476" t="s">
        <v>193</v>
      </c>
    </row>
    <row r="477" spans="1:37">
      <c r="A477" t="s">
        <v>1645</v>
      </c>
      <c r="B477" s="55">
        <v>44682</v>
      </c>
      <c r="C477" s="55">
        <v>44686</v>
      </c>
      <c r="D477" t="s">
        <v>96</v>
      </c>
      <c r="E477">
        <v>1560</v>
      </c>
      <c r="F477">
        <v>4</v>
      </c>
      <c r="G477">
        <v>4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H477" t="s">
        <v>233</v>
      </c>
      <c r="AI477" t="s">
        <v>168</v>
      </c>
      <c r="AJ477" t="s">
        <v>92</v>
      </c>
      <c r="AK477" t="s">
        <v>184</v>
      </c>
    </row>
    <row r="478" spans="1:37">
      <c r="A478" t="s">
        <v>1645</v>
      </c>
      <c r="B478" s="55">
        <v>44682</v>
      </c>
      <c r="C478" s="55">
        <v>44686</v>
      </c>
      <c r="D478" t="s">
        <v>246</v>
      </c>
      <c r="E478">
        <v>2639</v>
      </c>
      <c r="F478">
        <v>2</v>
      </c>
      <c r="G478">
        <v>2</v>
      </c>
      <c r="H478">
        <v>0</v>
      </c>
      <c r="I478">
        <v>0</v>
      </c>
      <c r="J478">
        <v>3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H478" t="s">
        <v>247</v>
      </c>
      <c r="AI478" t="s">
        <v>173</v>
      </c>
      <c r="AJ478" t="s">
        <v>186</v>
      </c>
      <c r="AK478" t="s">
        <v>187</v>
      </c>
    </row>
    <row r="479" spans="1:37">
      <c r="A479" t="s">
        <v>1645</v>
      </c>
      <c r="B479" s="55">
        <v>44682</v>
      </c>
      <c r="C479" s="55">
        <v>44686</v>
      </c>
      <c r="D479" t="s">
        <v>264</v>
      </c>
      <c r="E479">
        <v>873</v>
      </c>
      <c r="F479">
        <v>3</v>
      </c>
      <c r="G479">
        <v>3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H479" t="s">
        <v>265</v>
      </c>
      <c r="AI479" t="s">
        <v>173</v>
      </c>
      <c r="AJ479" t="s">
        <v>192</v>
      </c>
      <c r="AK479" t="s">
        <v>193</v>
      </c>
    </row>
    <row r="480" spans="1:37">
      <c r="A480" t="s">
        <v>1645</v>
      </c>
      <c r="B480" s="55">
        <v>44682</v>
      </c>
      <c r="C480" s="55">
        <v>44686</v>
      </c>
      <c r="D480" t="s">
        <v>46</v>
      </c>
      <c r="E480">
        <v>1856</v>
      </c>
      <c r="F480">
        <v>5</v>
      </c>
      <c r="G480">
        <v>4</v>
      </c>
      <c r="H480">
        <v>1</v>
      </c>
      <c r="I480">
        <v>0</v>
      </c>
      <c r="J480">
        <v>1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H480" t="s">
        <v>197</v>
      </c>
      <c r="AI480" t="s">
        <v>168</v>
      </c>
      <c r="AJ480" t="s">
        <v>34</v>
      </c>
      <c r="AK480" t="s">
        <v>172</v>
      </c>
    </row>
    <row r="481" spans="1:37">
      <c r="A481" t="s">
        <v>1645</v>
      </c>
      <c r="B481" s="55">
        <v>44682</v>
      </c>
      <c r="C481" s="55">
        <v>44686</v>
      </c>
      <c r="D481" t="s">
        <v>44</v>
      </c>
      <c r="E481">
        <v>2096</v>
      </c>
      <c r="F481">
        <v>12</v>
      </c>
      <c r="G481">
        <v>12</v>
      </c>
      <c r="H481">
        <v>0</v>
      </c>
      <c r="I481">
        <v>0</v>
      </c>
      <c r="J481">
        <v>7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H481" t="s">
        <v>194</v>
      </c>
      <c r="AI481" t="s">
        <v>168</v>
      </c>
      <c r="AJ481" t="s">
        <v>34</v>
      </c>
      <c r="AK481" t="s">
        <v>172</v>
      </c>
    </row>
    <row r="482" spans="1:37">
      <c r="A482" t="s">
        <v>1645</v>
      </c>
      <c r="B482" s="55">
        <v>44682</v>
      </c>
      <c r="C482" s="55">
        <v>44686</v>
      </c>
      <c r="D482" t="s">
        <v>380</v>
      </c>
      <c r="E482">
        <v>2865</v>
      </c>
      <c r="F482">
        <v>47</v>
      </c>
      <c r="G482">
        <v>47</v>
      </c>
      <c r="H482">
        <v>0</v>
      </c>
      <c r="I482">
        <v>0</v>
      </c>
      <c r="J482">
        <v>1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H482" t="s">
        <v>381</v>
      </c>
      <c r="AI482" t="s">
        <v>177</v>
      </c>
      <c r="AJ482" t="s">
        <v>207</v>
      </c>
      <c r="AK482" t="s">
        <v>208</v>
      </c>
    </row>
    <row r="483" spans="1:37">
      <c r="A483" t="s">
        <v>1645</v>
      </c>
      <c r="B483" s="55">
        <v>44682</v>
      </c>
      <c r="C483" s="55">
        <v>44686</v>
      </c>
      <c r="D483" t="s">
        <v>302</v>
      </c>
      <c r="E483">
        <v>2394</v>
      </c>
      <c r="F483">
        <v>0</v>
      </c>
      <c r="G483">
        <v>0</v>
      </c>
      <c r="H483">
        <v>0</v>
      </c>
      <c r="I483">
        <v>0</v>
      </c>
      <c r="J483">
        <v>5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H483" t="s">
        <v>303</v>
      </c>
      <c r="AI483" t="s">
        <v>173</v>
      </c>
      <c r="AJ483" t="s">
        <v>195</v>
      </c>
      <c r="AK483" t="s">
        <v>196</v>
      </c>
    </row>
    <row r="484" spans="1:37">
      <c r="A484" t="s">
        <v>1645</v>
      </c>
      <c r="B484" s="55">
        <v>44682</v>
      </c>
      <c r="C484" s="55">
        <v>44686</v>
      </c>
      <c r="D484" t="s">
        <v>356</v>
      </c>
      <c r="E484">
        <v>1847</v>
      </c>
      <c r="F484">
        <v>3</v>
      </c>
      <c r="G484">
        <v>3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H484" t="s">
        <v>357</v>
      </c>
      <c r="AI484" t="s">
        <v>177</v>
      </c>
      <c r="AJ484" t="s">
        <v>204</v>
      </c>
      <c r="AK484" t="s">
        <v>205</v>
      </c>
    </row>
    <row r="485" spans="1:37">
      <c r="A485" t="s">
        <v>1645</v>
      </c>
      <c r="B485" s="55">
        <v>44682</v>
      </c>
      <c r="C485" s="55">
        <v>44686</v>
      </c>
      <c r="D485" t="s">
        <v>366</v>
      </c>
      <c r="E485">
        <v>3614</v>
      </c>
      <c r="F485">
        <v>6</v>
      </c>
      <c r="G485">
        <v>6</v>
      </c>
      <c r="H485">
        <v>0</v>
      </c>
      <c r="I485">
        <v>0</v>
      </c>
      <c r="J485">
        <v>5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H485" t="s">
        <v>367</v>
      </c>
      <c r="AI485" t="s">
        <v>177</v>
      </c>
      <c r="AJ485" t="s">
        <v>207</v>
      </c>
      <c r="AK485" t="s">
        <v>208</v>
      </c>
    </row>
    <row r="486" spans="1:37">
      <c r="A486" t="s">
        <v>1645</v>
      </c>
      <c r="B486" s="55">
        <v>44682</v>
      </c>
      <c r="C486" s="55">
        <v>44686</v>
      </c>
      <c r="D486" t="s">
        <v>260</v>
      </c>
      <c r="E486">
        <v>1143</v>
      </c>
      <c r="F486">
        <v>2</v>
      </c>
      <c r="G486">
        <v>2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H486" t="s">
        <v>261</v>
      </c>
      <c r="AI486" t="s">
        <v>173</v>
      </c>
      <c r="AJ486" t="s">
        <v>192</v>
      </c>
      <c r="AK486" t="s">
        <v>193</v>
      </c>
    </row>
    <row r="487" spans="1:37">
      <c r="A487" t="s">
        <v>1645</v>
      </c>
      <c r="B487" s="55">
        <v>44682</v>
      </c>
      <c r="C487" s="55">
        <v>44686</v>
      </c>
      <c r="D487" t="s">
        <v>322</v>
      </c>
      <c r="E487">
        <v>1085</v>
      </c>
      <c r="F487">
        <v>5</v>
      </c>
      <c r="G487">
        <v>5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H487" t="s">
        <v>323</v>
      </c>
      <c r="AI487" t="s">
        <v>177</v>
      </c>
      <c r="AJ487" t="s">
        <v>198</v>
      </c>
      <c r="AK487" t="s">
        <v>199</v>
      </c>
    </row>
    <row r="488" spans="1:37">
      <c r="A488" t="s">
        <v>1645</v>
      </c>
      <c r="B488" s="55">
        <v>44682</v>
      </c>
      <c r="C488" s="55">
        <v>44686</v>
      </c>
      <c r="D488" t="s">
        <v>85</v>
      </c>
      <c r="E488">
        <v>841</v>
      </c>
      <c r="F488">
        <v>3</v>
      </c>
      <c r="G488">
        <v>3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H488" t="s">
        <v>228</v>
      </c>
      <c r="AI488" t="s">
        <v>168</v>
      </c>
      <c r="AJ488" t="s">
        <v>73</v>
      </c>
      <c r="AK488" t="s">
        <v>182</v>
      </c>
    </row>
    <row r="489" spans="1:37">
      <c r="A489" t="s">
        <v>1645</v>
      </c>
      <c r="B489" s="55">
        <v>44682</v>
      </c>
      <c r="C489" s="55">
        <v>44686</v>
      </c>
      <c r="D489" t="s">
        <v>68</v>
      </c>
      <c r="E489">
        <v>2456</v>
      </c>
      <c r="F489">
        <v>7</v>
      </c>
      <c r="G489">
        <v>7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H489" t="s">
        <v>219</v>
      </c>
      <c r="AI489" t="s">
        <v>168</v>
      </c>
      <c r="AJ489" t="s">
        <v>58</v>
      </c>
      <c r="AK489" t="s">
        <v>180</v>
      </c>
    </row>
    <row r="490" spans="1:37">
      <c r="A490" t="s">
        <v>1645</v>
      </c>
      <c r="B490" s="55">
        <v>44682</v>
      </c>
      <c r="C490" s="55">
        <v>44686</v>
      </c>
      <c r="D490" t="s">
        <v>386</v>
      </c>
      <c r="E490">
        <v>5695</v>
      </c>
      <c r="F490">
        <v>7</v>
      </c>
      <c r="G490">
        <v>7</v>
      </c>
      <c r="H490">
        <v>0</v>
      </c>
      <c r="I490">
        <v>0</v>
      </c>
      <c r="J490">
        <v>2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H490" t="s">
        <v>387</v>
      </c>
      <c r="AI490" t="s">
        <v>177</v>
      </c>
      <c r="AJ490" t="s">
        <v>210</v>
      </c>
      <c r="AK490" t="s">
        <v>211</v>
      </c>
    </row>
    <row r="491" spans="1:37">
      <c r="A491" t="s">
        <v>1645</v>
      </c>
      <c r="B491" s="55">
        <v>44682</v>
      </c>
      <c r="C491" s="55">
        <v>44686</v>
      </c>
      <c r="D491" t="s">
        <v>374</v>
      </c>
      <c r="E491">
        <v>4145</v>
      </c>
      <c r="F491">
        <v>11</v>
      </c>
      <c r="G491">
        <v>11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H491" t="s">
        <v>375</v>
      </c>
      <c r="AI491" t="s">
        <v>177</v>
      </c>
      <c r="AJ491" t="s">
        <v>207</v>
      </c>
      <c r="AK491" t="s">
        <v>208</v>
      </c>
    </row>
    <row r="492" spans="1:37">
      <c r="A492" t="s">
        <v>1645</v>
      </c>
      <c r="B492" s="55">
        <v>44682</v>
      </c>
      <c r="C492" s="55">
        <v>44686</v>
      </c>
      <c r="D492" t="s">
        <v>83</v>
      </c>
      <c r="E492">
        <v>945</v>
      </c>
      <c r="F492">
        <v>1</v>
      </c>
      <c r="G492">
        <v>1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H492" t="s">
        <v>227</v>
      </c>
      <c r="AI492" t="s">
        <v>168</v>
      </c>
      <c r="AJ492" t="s">
        <v>73</v>
      </c>
      <c r="AK492" t="s">
        <v>182</v>
      </c>
    </row>
    <row r="493" spans="1:37">
      <c r="A493" t="s">
        <v>1645</v>
      </c>
      <c r="B493" s="55">
        <v>44682</v>
      </c>
      <c r="C493" s="55">
        <v>44686</v>
      </c>
      <c r="D493" t="s">
        <v>360</v>
      </c>
      <c r="E493">
        <v>3280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H493" t="s">
        <v>361</v>
      </c>
      <c r="AI493" t="s">
        <v>177</v>
      </c>
      <c r="AJ493" t="s">
        <v>204</v>
      </c>
      <c r="AK493" t="s">
        <v>205</v>
      </c>
    </row>
    <row r="494" spans="1:37">
      <c r="A494" t="s">
        <v>1645</v>
      </c>
      <c r="B494" s="55">
        <v>44682</v>
      </c>
      <c r="C494" s="55">
        <v>44686</v>
      </c>
      <c r="D494" t="s">
        <v>364</v>
      </c>
      <c r="E494">
        <v>4032</v>
      </c>
      <c r="F494">
        <v>6</v>
      </c>
      <c r="G494">
        <v>6</v>
      </c>
      <c r="H494">
        <v>0</v>
      </c>
      <c r="I494">
        <v>0</v>
      </c>
      <c r="J494">
        <v>3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H494" t="s">
        <v>365</v>
      </c>
      <c r="AI494" t="s">
        <v>177</v>
      </c>
      <c r="AJ494" t="s">
        <v>207</v>
      </c>
      <c r="AK494" t="s">
        <v>208</v>
      </c>
    </row>
    <row r="495" spans="1:37">
      <c r="A495" t="s">
        <v>1645</v>
      </c>
      <c r="B495" s="55">
        <v>44682</v>
      </c>
      <c r="C495" s="55">
        <v>44686</v>
      </c>
      <c r="D495" t="s">
        <v>94</v>
      </c>
      <c r="E495">
        <v>5256</v>
      </c>
      <c r="F495">
        <v>11</v>
      </c>
      <c r="G495">
        <v>11</v>
      </c>
      <c r="H495">
        <v>0</v>
      </c>
      <c r="I495">
        <v>0</v>
      </c>
      <c r="J495">
        <v>2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H495" t="s">
        <v>232</v>
      </c>
      <c r="AI495" t="s">
        <v>168</v>
      </c>
      <c r="AJ495" t="s">
        <v>92</v>
      </c>
      <c r="AK495" t="s">
        <v>184</v>
      </c>
    </row>
    <row r="496" spans="1:37">
      <c r="A496" t="s">
        <v>1645</v>
      </c>
      <c r="B496" s="55">
        <v>44682</v>
      </c>
      <c r="C496" s="55">
        <v>44686</v>
      </c>
      <c r="D496" t="s">
        <v>318</v>
      </c>
      <c r="E496">
        <v>3406</v>
      </c>
      <c r="F496">
        <v>2</v>
      </c>
      <c r="G496">
        <v>2</v>
      </c>
      <c r="H496">
        <v>0</v>
      </c>
      <c r="I496">
        <v>0</v>
      </c>
      <c r="J496">
        <v>2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H496" t="s">
        <v>319</v>
      </c>
      <c r="AI496" t="s">
        <v>177</v>
      </c>
      <c r="AJ496" t="s">
        <v>198</v>
      </c>
      <c r="AK496" t="s">
        <v>199</v>
      </c>
    </row>
    <row r="497" spans="1:37">
      <c r="A497" t="s">
        <v>1645</v>
      </c>
      <c r="B497" s="55">
        <v>44682</v>
      </c>
      <c r="C497" s="55">
        <v>44686</v>
      </c>
      <c r="D497" t="s">
        <v>258</v>
      </c>
      <c r="E497">
        <v>3843</v>
      </c>
      <c r="F497">
        <v>5</v>
      </c>
      <c r="G497">
        <v>5</v>
      </c>
      <c r="H497">
        <v>0</v>
      </c>
      <c r="I497">
        <v>0</v>
      </c>
      <c r="J497">
        <v>2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H497" t="s">
        <v>259</v>
      </c>
      <c r="AI497" t="s">
        <v>173</v>
      </c>
      <c r="AJ497" t="s">
        <v>192</v>
      </c>
      <c r="AK497" t="s">
        <v>193</v>
      </c>
    </row>
    <row r="498" spans="1:37">
      <c r="A498" t="s">
        <v>1645</v>
      </c>
      <c r="B498" s="55">
        <v>44682</v>
      </c>
      <c r="C498" s="55">
        <v>44686</v>
      </c>
      <c r="D498" t="s">
        <v>234</v>
      </c>
      <c r="E498">
        <v>5343</v>
      </c>
      <c r="F498">
        <v>10</v>
      </c>
      <c r="G498">
        <v>10</v>
      </c>
      <c r="H498">
        <v>0</v>
      </c>
      <c r="I498">
        <v>0</v>
      </c>
      <c r="J498">
        <v>2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H498" t="s">
        <v>235</v>
      </c>
      <c r="AI498" t="s">
        <v>173</v>
      </c>
      <c r="AJ498" t="s">
        <v>186</v>
      </c>
      <c r="AK498" t="s">
        <v>187</v>
      </c>
    </row>
    <row r="499" spans="1:37">
      <c r="A499" t="s">
        <v>1645</v>
      </c>
      <c r="B499" s="55">
        <v>44682</v>
      </c>
      <c r="C499" s="55">
        <v>44686</v>
      </c>
      <c r="D499" t="s">
        <v>75</v>
      </c>
      <c r="E499">
        <v>5955</v>
      </c>
      <c r="F499">
        <v>4</v>
      </c>
      <c r="G499">
        <v>4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H499" t="s">
        <v>222</v>
      </c>
      <c r="AI499" t="s">
        <v>168</v>
      </c>
      <c r="AJ499" t="s">
        <v>73</v>
      </c>
      <c r="AK499" t="s">
        <v>182</v>
      </c>
    </row>
    <row r="500" spans="1:37">
      <c r="A500" t="s">
        <v>1645</v>
      </c>
      <c r="B500" s="55">
        <v>44682</v>
      </c>
      <c r="C500" s="55">
        <v>44686</v>
      </c>
      <c r="D500" t="s">
        <v>272</v>
      </c>
      <c r="E500">
        <v>5032</v>
      </c>
      <c r="F500">
        <v>25</v>
      </c>
      <c r="G500">
        <v>24</v>
      </c>
      <c r="H500">
        <v>1</v>
      </c>
      <c r="I500">
        <v>0</v>
      </c>
      <c r="J500">
        <v>4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H500" t="s">
        <v>273</v>
      </c>
      <c r="AI500" t="s">
        <v>173</v>
      </c>
      <c r="AJ500" t="s">
        <v>192</v>
      </c>
      <c r="AK500" t="s">
        <v>193</v>
      </c>
    </row>
    <row r="501" spans="1:37">
      <c r="A501" t="s">
        <v>1645</v>
      </c>
      <c r="B501" s="55">
        <v>44682</v>
      </c>
      <c r="C501" s="55">
        <v>44686</v>
      </c>
      <c r="D501" t="s">
        <v>290</v>
      </c>
      <c r="E501">
        <v>6526</v>
      </c>
      <c r="F501">
        <v>21</v>
      </c>
      <c r="G501">
        <v>20</v>
      </c>
      <c r="H501">
        <v>1</v>
      </c>
      <c r="I501">
        <v>1</v>
      </c>
      <c r="J501">
        <v>12</v>
      </c>
      <c r="K501">
        <v>1</v>
      </c>
      <c r="L501">
        <v>1</v>
      </c>
      <c r="M501">
        <v>1</v>
      </c>
      <c r="N501">
        <v>0</v>
      </c>
      <c r="O501">
        <v>1</v>
      </c>
      <c r="P501">
        <v>1</v>
      </c>
      <c r="Q501">
        <v>1</v>
      </c>
      <c r="R501">
        <v>1</v>
      </c>
      <c r="S501">
        <v>1</v>
      </c>
      <c r="T501">
        <v>3</v>
      </c>
      <c r="U501">
        <v>1</v>
      </c>
      <c r="V501">
        <v>1</v>
      </c>
      <c r="W501">
        <v>0</v>
      </c>
      <c r="X501">
        <v>0</v>
      </c>
      <c r="Y501">
        <v>0</v>
      </c>
      <c r="Z501">
        <v>1</v>
      </c>
      <c r="AA501">
        <v>1</v>
      </c>
      <c r="AB501">
        <v>0</v>
      </c>
      <c r="AC501">
        <v>0</v>
      </c>
      <c r="AD501">
        <v>0</v>
      </c>
      <c r="AE501">
        <v>0</v>
      </c>
      <c r="AF501">
        <v>0</v>
      </c>
      <c r="AH501" t="s">
        <v>291</v>
      </c>
      <c r="AI501" t="s">
        <v>173</v>
      </c>
      <c r="AJ501" t="s">
        <v>195</v>
      </c>
      <c r="AK501" t="s">
        <v>196</v>
      </c>
    </row>
    <row r="502" spans="1:37">
      <c r="A502" t="s">
        <v>1645</v>
      </c>
      <c r="B502" s="55">
        <v>44682</v>
      </c>
      <c r="C502" s="55">
        <v>44686</v>
      </c>
      <c r="D502" t="s">
        <v>254</v>
      </c>
      <c r="E502">
        <v>9088</v>
      </c>
      <c r="F502">
        <v>24</v>
      </c>
      <c r="G502">
        <v>23</v>
      </c>
      <c r="H502">
        <v>1</v>
      </c>
      <c r="I502">
        <v>0</v>
      </c>
      <c r="J502">
        <v>1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H502" t="s">
        <v>255</v>
      </c>
      <c r="AI502" t="s">
        <v>173</v>
      </c>
      <c r="AJ502" t="s">
        <v>189</v>
      </c>
      <c r="AK502" t="s">
        <v>190</v>
      </c>
    </row>
    <row r="503" spans="1:37">
      <c r="A503" t="s">
        <v>1645</v>
      </c>
      <c r="B503" s="55">
        <v>44682</v>
      </c>
      <c r="C503" s="55">
        <v>44686</v>
      </c>
      <c r="D503" t="s">
        <v>250</v>
      </c>
      <c r="E503">
        <v>5715</v>
      </c>
      <c r="F503">
        <v>23</v>
      </c>
      <c r="G503">
        <v>22</v>
      </c>
      <c r="H503">
        <v>1</v>
      </c>
      <c r="I503">
        <v>1</v>
      </c>
      <c r="J503">
        <v>4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H503" t="s">
        <v>251</v>
      </c>
      <c r="AI503" t="s">
        <v>173</v>
      </c>
      <c r="AJ503" t="s">
        <v>189</v>
      </c>
      <c r="AK503" t="s">
        <v>190</v>
      </c>
    </row>
    <row r="504" spans="1:37">
      <c r="A504" t="s">
        <v>1645</v>
      </c>
      <c r="B504" s="55">
        <v>44682</v>
      </c>
      <c r="C504" s="55">
        <v>44686</v>
      </c>
      <c r="D504" t="s">
        <v>38</v>
      </c>
      <c r="E504">
        <v>3044</v>
      </c>
      <c r="F504">
        <v>4</v>
      </c>
      <c r="G504">
        <v>4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H504" t="s">
        <v>185</v>
      </c>
      <c r="AI504" t="s">
        <v>168</v>
      </c>
      <c r="AJ504" t="s">
        <v>34</v>
      </c>
      <c r="AK504" t="s">
        <v>172</v>
      </c>
    </row>
    <row r="505" spans="1:37">
      <c r="A505" t="s">
        <v>1645</v>
      </c>
      <c r="B505" s="55">
        <v>44682</v>
      </c>
      <c r="C505" s="55">
        <v>44686</v>
      </c>
      <c r="D505" t="s">
        <v>60</v>
      </c>
      <c r="E505">
        <v>5566</v>
      </c>
      <c r="F505">
        <v>8</v>
      </c>
      <c r="G505">
        <v>7</v>
      </c>
      <c r="H505">
        <v>1</v>
      </c>
      <c r="I505">
        <v>0</v>
      </c>
      <c r="J505">
        <v>2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H505" t="s">
        <v>212</v>
      </c>
      <c r="AI505" t="s">
        <v>168</v>
      </c>
      <c r="AJ505" t="s">
        <v>58</v>
      </c>
      <c r="AK505" t="s">
        <v>180</v>
      </c>
    </row>
    <row r="506" spans="1:37">
      <c r="A506" t="s">
        <v>1645</v>
      </c>
      <c r="B506" s="55">
        <v>44682</v>
      </c>
      <c r="C506" s="55">
        <v>44686</v>
      </c>
      <c r="D506" t="s">
        <v>236</v>
      </c>
      <c r="E506">
        <v>2896</v>
      </c>
      <c r="F506">
        <v>11</v>
      </c>
      <c r="G506">
        <v>11</v>
      </c>
      <c r="H506">
        <v>0</v>
      </c>
      <c r="I506">
        <v>0</v>
      </c>
      <c r="J506">
        <v>1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0</v>
      </c>
      <c r="AH506" t="s">
        <v>237</v>
      </c>
      <c r="AI506" t="s">
        <v>173</v>
      </c>
      <c r="AJ506" t="s">
        <v>186</v>
      </c>
      <c r="AK506" t="s">
        <v>187</v>
      </c>
    </row>
    <row r="507" spans="1:37">
      <c r="A507" t="s">
        <v>1645</v>
      </c>
      <c r="B507" s="55">
        <v>44682</v>
      </c>
      <c r="C507" s="55">
        <v>44686</v>
      </c>
      <c r="D507" t="s">
        <v>266</v>
      </c>
      <c r="E507">
        <v>3628</v>
      </c>
      <c r="F507">
        <v>9</v>
      </c>
      <c r="G507">
        <v>9</v>
      </c>
      <c r="H507">
        <v>0</v>
      </c>
      <c r="I507">
        <v>0</v>
      </c>
      <c r="J507">
        <v>1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H507" t="s">
        <v>267</v>
      </c>
      <c r="AI507" t="s">
        <v>173</v>
      </c>
      <c r="AJ507" t="s">
        <v>192</v>
      </c>
      <c r="AK507" t="s">
        <v>193</v>
      </c>
    </row>
    <row r="508" spans="1:37">
      <c r="A508" t="s">
        <v>1645</v>
      </c>
      <c r="B508" s="55">
        <v>44682</v>
      </c>
      <c r="C508" s="55">
        <v>44686</v>
      </c>
      <c r="D508" t="s">
        <v>36</v>
      </c>
      <c r="E508">
        <v>2968</v>
      </c>
      <c r="F508">
        <v>3</v>
      </c>
      <c r="G508">
        <v>3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H508" t="s">
        <v>183</v>
      </c>
      <c r="AI508" t="s">
        <v>168</v>
      </c>
      <c r="AJ508" t="s">
        <v>34</v>
      </c>
      <c r="AK508" t="s">
        <v>172</v>
      </c>
    </row>
    <row r="509" spans="1:37">
      <c r="A509" t="s">
        <v>1645</v>
      </c>
      <c r="B509" s="55">
        <v>44682</v>
      </c>
      <c r="C509" s="55">
        <v>44686</v>
      </c>
      <c r="D509" t="s">
        <v>268</v>
      </c>
      <c r="E509">
        <v>3097</v>
      </c>
      <c r="F509">
        <v>7</v>
      </c>
      <c r="G509">
        <v>7</v>
      </c>
      <c r="H509">
        <v>0</v>
      </c>
      <c r="I509">
        <v>0</v>
      </c>
      <c r="J509">
        <v>1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0</v>
      </c>
      <c r="AB509">
        <v>0</v>
      </c>
      <c r="AC509">
        <v>0</v>
      </c>
      <c r="AD509">
        <v>0</v>
      </c>
      <c r="AE509">
        <v>0</v>
      </c>
      <c r="AF509">
        <v>0</v>
      </c>
      <c r="AH509" t="s">
        <v>269</v>
      </c>
      <c r="AI509" t="s">
        <v>173</v>
      </c>
      <c r="AJ509" t="s">
        <v>192</v>
      </c>
      <c r="AK509" t="s">
        <v>193</v>
      </c>
    </row>
    <row r="510" spans="1:37">
      <c r="A510" t="s">
        <v>1645</v>
      </c>
      <c r="B510" s="55">
        <v>44682</v>
      </c>
      <c r="C510" s="55">
        <v>44686</v>
      </c>
      <c r="D510" t="s">
        <v>308</v>
      </c>
      <c r="E510">
        <v>4985</v>
      </c>
      <c r="F510">
        <v>25</v>
      </c>
      <c r="G510">
        <v>25</v>
      </c>
      <c r="H510">
        <v>0</v>
      </c>
      <c r="I510">
        <v>0</v>
      </c>
      <c r="J510">
        <v>1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H510" t="s">
        <v>309</v>
      </c>
      <c r="AI510" t="s">
        <v>173</v>
      </c>
      <c r="AJ510" t="s">
        <v>195</v>
      </c>
      <c r="AK510" t="s">
        <v>196</v>
      </c>
    </row>
    <row r="511" spans="1:37">
      <c r="A511" t="s">
        <v>1645</v>
      </c>
      <c r="B511" s="55">
        <v>44682</v>
      </c>
      <c r="C511" s="55">
        <v>44686</v>
      </c>
      <c r="D511" t="s">
        <v>31</v>
      </c>
      <c r="E511">
        <v>1119</v>
      </c>
      <c r="F511">
        <v>2</v>
      </c>
      <c r="G511">
        <v>2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</v>
      </c>
      <c r="AH511" t="s">
        <v>179</v>
      </c>
      <c r="AI511" t="s">
        <v>168</v>
      </c>
      <c r="AJ511" t="s">
        <v>27</v>
      </c>
      <c r="AK511" t="s">
        <v>169</v>
      </c>
    </row>
    <row r="512" spans="1:37">
      <c r="A512" t="s">
        <v>1645</v>
      </c>
      <c r="B512" s="55">
        <v>44682</v>
      </c>
      <c r="C512" s="55">
        <v>44686</v>
      </c>
      <c r="D512" t="s">
        <v>87</v>
      </c>
      <c r="E512">
        <v>807</v>
      </c>
      <c r="F512">
        <v>1</v>
      </c>
      <c r="G512">
        <v>1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H512" t="s">
        <v>515</v>
      </c>
      <c r="AI512" t="s">
        <v>168</v>
      </c>
      <c r="AJ512" t="s">
        <v>73</v>
      </c>
      <c r="AK512" t="s">
        <v>182</v>
      </c>
    </row>
    <row r="513" spans="1:37">
      <c r="A513" t="s">
        <v>1645</v>
      </c>
      <c r="B513" s="55">
        <v>44682</v>
      </c>
      <c r="C513" s="55">
        <v>44686</v>
      </c>
      <c r="D513" t="s">
        <v>29</v>
      </c>
      <c r="E513">
        <v>13221</v>
      </c>
      <c r="F513">
        <v>3</v>
      </c>
      <c r="G513">
        <v>3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H513" t="s">
        <v>175</v>
      </c>
      <c r="AI513" t="s">
        <v>168</v>
      </c>
      <c r="AJ513" t="s">
        <v>27</v>
      </c>
      <c r="AK513" t="s">
        <v>169</v>
      </c>
    </row>
    <row r="514" spans="1:37">
      <c r="A514" t="s">
        <v>1645</v>
      </c>
      <c r="B514" s="55">
        <v>44682</v>
      </c>
      <c r="C514" s="55">
        <v>44686</v>
      </c>
      <c r="D514" t="s">
        <v>81</v>
      </c>
      <c r="E514">
        <v>5689</v>
      </c>
      <c r="F514">
        <v>5</v>
      </c>
      <c r="G514">
        <v>5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H514" t="s">
        <v>226</v>
      </c>
      <c r="AI514" t="s">
        <v>168</v>
      </c>
      <c r="AJ514" t="s">
        <v>73</v>
      </c>
      <c r="AK514" t="s">
        <v>182</v>
      </c>
    </row>
    <row r="515" spans="1:37">
      <c r="A515" t="s">
        <v>1645</v>
      </c>
      <c r="B515" s="55">
        <v>44682</v>
      </c>
      <c r="C515" s="55">
        <v>44686</v>
      </c>
      <c r="D515" t="s">
        <v>388</v>
      </c>
      <c r="E515">
        <v>8145</v>
      </c>
      <c r="F515">
        <v>10</v>
      </c>
      <c r="G515">
        <v>10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H515" t="s">
        <v>389</v>
      </c>
      <c r="AI515" t="s">
        <v>177</v>
      </c>
      <c r="AJ515" t="s">
        <v>210</v>
      </c>
      <c r="AK515" t="s">
        <v>211</v>
      </c>
    </row>
    <row r="516" spans="1:37">
      <c r="A516" t="s">
        <v>1645</v>
      </c>
      <c r="B516" s="55">
        <v>44682</v>
      </c>
      <c r="C516" s="55">
        <v>44686</v>
      </c>
      <c r="D516" t="s">
        <v>276</v>
      </c>
      <c r="E516">
        <v>15178</v>
      </c>
      <c r="F516">
        <v>3</v>
      </c>
      <c r="G516">
        <v>3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H516" t="s">
        <v>806</v>
      </c>
      <c r="AI516" t="s">
        <v>173</v>
      </c>
      <c r="AJ516" t="s">
        <v>192</v>
      </c>
      <c r="AK516" t="s">
        <v>193</v>
      </c>
    </row>
    <row r="517" spans="1:37">
      <c r="A517" t="s">
        <v>1645</v>
      </c>
      <c r="B517" s="55">
        <v>44682</v>
      </c>
      <c r="C517" s="55">
        <v>44686</v>
      </c>
      <c r="D517" t="s">
        <v>55</v>
      </c>
      <c r="E517">
        <v>5752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H517" t="s">
        <v>209</v>
      </c>
      <c r="AI517" t="s">
        <v>168</v>
      </c>
      <c r="AJ517" t="s">
        <v>49</v>
      </c>
      <c r="AK517" t="s">
        <v>176</v>
      </c>
    </row>
    <row r="518" spans="1:37">
      <c r="A518" t="s">
        <v>1645</v>
      </c>
      <c r="B518" s="55">
        <v>44682</v>
      </c>
      <c r="C518" s="55">
        <v>44686</v>
      </c>
      <c r="D518" t="s">
        <v>288</v>
      </c>
      <c r="E518">
        <v>4254</v>
      </c>
      <c r="F518">
        <v>7</v>
      </c>
      <c r="G518">
        <v>7</v>
      </c>
      <c r="H518">
        <v>0</v>
      </c>
      <c r="I518">
        <v>0</v>
      </c>
      <c r="J518">
        <v>2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H518" t="s">
        <v>289</v>
      </c>
      <c r="AI518" t="s">
        <v>173</v>
      </c>
      <c r="AJ518" t="s">
        <v>195</v>
      </c>
      <c r="AK518" t="s">
        <v>196</v>
      </c>
    </row>
    <row r="519" spans="1:37">
      <c r="A519" t="s">
        <v>1645</v>
      </c>
      <c r="B519" s="55">
        <v>44682</v>
      </c>
      <c r="C519" s="55">
        <v>44686</v>
      </c>
      <c r="D519" t="s">
        <v>33</v>
      </c>
      <c r="E519">
        <v>1668</v>
      </c>
      <c r="F519">
        <v>15</v>
      </c>
      <c r="G519">
        <v>15</v>
      </c>
      <c r="H519">
        <v>0</v>
      </c>
      <c r="I519">
        <v>0</v>
      </c>
      <c r="J519">
        <v>3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</v>
      </c>
      <c r="AH519" t="s">
        <v>181</v>
      </c>
      <c r="AI519" t="s">
        <v>168</v>
      </c>
      <c r="AJ519" t="s">
        <v>34</v>
      </c>
      <c r="AK519" t="s">
        <v>172</v>
      </c>
    </row>
    <row r="520" spans="1:37">
      <c r="A520" t="s">
        <v>1645</v>
      </c>
      <c r="B520" s="55">
        <v>44682</v>
      </c>
      <c r="C520" s="55">
        <v>44686</v>
      </c>
      <c r="D520" t="s">
        <v>26</v>
      </c>
      <c r="E520">
        <v>2167</v>
      </c>
      <c r="F520">
        <v>17</v>
      </c>
      <c r="G520">
        <v>17</v>
      </c>
      <c r="H520">
        <v>0</v>
      </c>
      <c r="I520">
        <v>0</v>
      </c>
      <c r="J520">
        <v>2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1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H520" t="s">
        <v>170</v>
      </c>
      <c r="AI520" t="s">
        <v>168</v>
      </c>
      <c r="AJ520" t="s">
        <v>27</v>
      </c>
      <c r="AK520" t="s">
        <v>169</v>
      </c>
    </row>
    <row r="521" spans="1:37">
      <c r="A521" t="s">
        <v>1645</v>
      </c>
      <c r="B521" s="55">
        <v>44682</v>
      </c>
      <c r="C521" s="55">
        <v>44686</v>
      </c>
      <c r="D521" t="s">
        <v>306</v>
      </c>
      <c r="E521">
        <v>1266</v>
      </c>
      <c r="F521">
        <v>3</v>
      </c>
      <c r="G521">
        <v>2</v>
      </c>
      <c r="H521">
        <v>1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H521" t="s">
        <v>307</v>
      </c>
      <c r="AI521" t="s">
        <v>173</v>
      </c>
      <c r="AJ521" t="s">
        <v>195</v>
      </c>
      <c r="AK521" t="s">
        <v>196</v>
      </c>
    </row>
    <row r="522" spans="1:37">
      <c r="A522" t="s">
        <v>1645</v>
      </c>
      <c r="B522" s="55">
        <v>44682</v>
      </c>
      <c r="C522" s="55">
        <v>44686</v>
      </c>
      <c r="D522" t="s">
        <v>1646</v>
      </c>
    </row>
    <row r="523" spans="1:37">
      <c r="A523" t="s">
        <v>1645</v>
      </c>
      <c r="B523" s="55">
        <v>44682</v>
      </c>
      <c r="C523" s="55">
        <v>44686</v>
      </c>
      <c r="D523" t="s">
        <v>57</v>
      </c>
      <c r="E523">
        <v>2288</v>
      </c>
      <c r="F523">
        <v>9</v>
      </c>
      <c r="G523">
        <v>9</v>
      </c>
      <c r="H523">
        <v>0</v>
      </c>
      <c r="I523">
        <v>0</v>
      </c>
      <c r="J523">
        <v>1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H523" t="s">
        <v>167</v>
      </c>
      <c r="AI523" t="s">
        <v>168</v>
      </c>
      <c r="AJ523" t="s">
        <v>58</v>
      </c>
      <c r="AK523" t="s">
        <v>180</v>
      </c>
    </row>
    <row r="524" spans="1:37">
      <c r="A524" t="s">
        <v>1645</v>
      </c>
      <c r="B524" s="55">
        <v>44682</v>
      </c>
      <c r="C524" s="55">
        <v>44686</v>
      </c>
      <c r="D524" t="s">
        <v>252</v>
      </c>
      <c r="E524">
        <v>5131</v>
      </c>
      <c r="F524">
        <v>2</v>
      </c>
      <c r="G524">
        <v>2</v>
      </c>
      <c r="H524">
        <v>0</v>
      </c>
      <c r="I524">
        <v>0</v>
      </c>
      <c r="J524">
        <v>1</v>
      </c>
      <c r="K524">
        <v>1</v>
      </c>
      <c r="L524">
        <v>0</v>
      </c>
      <c r="M524">
        <v>0</v>
      </c>
      <c r="N524">
        <v>0</v>
      </c>
      <c r="O524">
        <v>1</v>
      </c>
      <c r="P524">
        <v>0</v>
      </c>
      <c r="Q524">
        <v>1</v>
      </c>
      <c r="R524">
        <v>1</v>
      </c>
      <c r="S524">
        <v>1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1</v>
      </c>
      <c r="AB524">
        <v>0</v>
      </c>
      <c r="AC524">
        <v>0</v>
      </c>
      <c r="AD524">
        <v>0</v>
      </c>
      <c r="AE524">
        <v>0</v>
      </c>
      <c r="AF524">
        <v>0</v>
      </c>
      <c r="AH524" t="s">
        <v>253</v>
      </c>
      <c r="AI524" t="s">
        <v>173</v>
      </c>
      <c r="AJ524" t="s">
        <v>189</v>
      </c>
      <c r="AK524" t="s">
        <v>190</v>
      </c>
    </row>
    <row r="525" spans="1:37">
      <c r="A525" t="s">
        <v>1645</v>
      </c>
      <c r="B525" s="55">
        <v>44682</v>
      </c>
      <c r="C525" s="55">
        <v>44686</v>
      </c>
      <c r="D525" t="s">
        <v>91</v>
      </c>
      <c r="E525">
        <v>1457</v>
      </c>
      <c r="F525">
        <v>6</v>
      </c>
      <c r="G525">
        <v>6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H525" t="s">
        <v>231</v>
      </c>
      <c r="AI525" t="s">
        <v>168</v>
      </c>
      <c r="AJ525" t="s">
        <v>92</v>
      </c>
      <c r="AK525" t="s">
        <v>184</v>
      </c>
    </row>
    <row r="526" spans="1:37">
      <c r="A526" t="s">
        <v>1645</v>
      </c>
      <c r="B526" s="55">
        <v>44682</v>
      </c>
      <c r="C526" s="55">
        <v>44686</v>
      </c>
      <c r="D526" t="s">
        <v>320</v>
      </c>
      <c r="E526">
        <v>1411</v>
      </c>
      <c r="F526">
        <v>7</v>
      </c>
      <c r="G526">
        <v>7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H526" t="s">
        <v>321</v>
      </c>
      <c r="AI526" t="s">
        <v>177</v>
      </c>
      <c r="AJ526" t="s">
        <v>198</v>
      </c>
      <c r="AK526" t="s">
        <v>199</v>
      </c>
    </row>
    <row r="527" spans="1:37">
      <c r="A527" t="s">
        <v>1645</v>
      </c>
      <c r="B527" s="55">
        <v>44682</v>
      </c>
      <c r="C527" s="55">
        <v>44686</v>
      </c>
      <c r="D527" t="s">
        <v>270</v>
      </c>
      <c r="E527">
        <v>4178</v>
      </c>
      <c r="F527">
        <v>0</v>
      </c>
      <c r="G527">
        <v>0</v>
      </c>
      <c r="H527">
        <v>0</v>
      </c>
      <c r="I527">
        <v>0</v>
      </c>
      <c r="J527">
        <v>1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0</v>
      </c>
      <c r="AH527" t="s">
        <v>271</v>
      </c>
      <c r="AI527" t="s">
        <v>173</v>
      </c>
      <c r="AJ527" t="s">
        <v>192</v>
      </c>
      <c r="AK527" t="s">
        <v>193</v>
      </c>
    </row>
    <row r="528" spans="1:37">
      <c r="A528" t="s">
        <v>1645</v>
      </c>
      <c r="B528" s="55">
        <v>44682</v>
      </c>
      <c r="C528" s="55">
        <v>44686</v>
      </c>
      <c r="D528" t="s">
        <v>79</v>
      </c>
      <c r="E528">
        <v>2858</v>
      </c>
      <c r="F528">
        <v>3</v>
      </c>
      <c r="G528">
        <v>3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H528" t="s">
        <v>224</v>
      </c>
      <c r="AI528" t="s">
        <v>168</v>
      </c>
      <c r="AJ528" t="s">
        <v>73</v>
      </c>
      <c r="AK528" t="s">
        <v>182</v>
      </c>
    </row>
    <row r="529" spans="1:37">
      <c r="A529" t="s">
        <v>1645</v>
      </c>
      <c r="B529" s="55">
        <v>44682</v>
      </c>
      <c r="C529" s="55">
        <v>44686</v>
      </c>
      <c r="D529" t="s">
        <v>310</v>
      </c>
      <c r="E529">
        <v>1258</v>
      </c>
      <c r="F529">
        <v>0</v>
      </c>
      <c r="G529">
        <v>0</v>
      </c>
      <c r="H529">
        <v>0</v>
      </c>
      <c r="I529">
        <v>0</v>
      </c>
      <c r="J529">
        <v>1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H529" t="s">
        <v>311</v>
      </c>
      <c r="AI529" t="s">
        <v>173</v>
      </c>
      <c r="AJ529" t="s">
        <v>195</v>
      </c>
      <c r="AK529" t="s">
        <v>196</v>
      </c>
    </row>
    <row r="530" spans="1:37">
      <c r="A530" t="s">
        <v>1645</v>
      </c>
      <c r="B530" s="55">
        <v>44682</v>
      </c>
      <c r="C530" s="55">
        <v>44686</v>
      </c>
      <c r="D530" t="s">
        <v>284</v>
      </c>
      <c r="E530">
        <v>2189</v>
      </c>
      <c r="F530">
        <v>6</v>
      </c>
      <c r="G530">
        <v>6</v>
      </c>
      <c r="H530">
        <v>0</v>
      </c>
      <c r="I530">
        <v>0</v>
      </c>
      <c r="J530">
        <v>3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H530" t="s">
        <v>285</v>
      </c>
      <c r="AI530" t="s">
        <v>173</v>
      </c>
      <c r="AJ530" t="s">
        <v>195</v>
      </c>
      <c r="AK530" t="s">
        <v>196</v>
      </c>
    </row>
    <row r="531" spans="1:37">
      <c r="A531" t="s">
        <v>1645</v>
      </c>
      <c r="B531" s="55">
        <v>44682</v>
      </c>
      <c r="C531" s="55">
        <v>44686</v>
      </c>
      <c r="D531" t="s">
        <v>304</v>
      </c>
      <c r="E531">
        <v>1671</v>
      </c>
      <c r="F531">
        <v>4</v>
      </c>
      <c r="G531">
        <v>4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0</v>
      </c>
      <c r="AH531" t="s">
        <v>305</v>
      </c>
      <c r="AI531" t="s">
        <v>173</v>
      </c>
      <c r="AJ531" t="s">
        <v>195</v>
      </c>
      <c r="AK531" t="s">
        <v>196</v>
      </c>
    </row>
    <row r="532" spans="1:37">
      <c r="A532" t="s">
        <v>1645</v>
      </c>
      <c r="B532" s="55">
        <v>44682</v>
      </c>
      <c r="C532" s="55">
        <v>44686</v>
      </c>
      <c r="D532" t="s">
        <v>340</v>
      </c>
      <c r="E532">
        <v>1224</v>
      </c>
      <c r="F532">
        <v>8</v>
      </c>
      <c r="G532">
        <v>8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H532" t="s">
        <v>341</v>
      </c>
      <c r="AI532" t="s">
        <v>177</v>
      </c>
      <c r="AJ532" t="s">
        <v>201</v>
      </c>
      <c r="AK532" t="s">
        <v>202</v>
      </c>
    </row>
    <row r="533" spans="1:37">
      <c r="A533" t="s">
        <v>1645</v>
      </c>
      <c r="B533" s="55">
        <v>44682</v>
      </c>
      <c r="C533" s="55">
        <v>44686</v>
      </c>
      <c r="D533" t="s">
        <v>328</v>
      </c>
      <c r="E533">
        <v>609</v>
      </c>
      <c r="F533">
        <v>1</v>
      </c>
      <c r="G533">
        <v>1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0</v>
      </c>
      <c r="AH533" t="s">
        <v>329</v>
      </c>
      <c r="AI533" t="s">
        <v>177</v>
      </c>
      <c r="AJ533" t="s">
        <v>198</v>
      </c>
      <c r="AK533" t="s">
        <v>199</v>
      </c>
    </row>
    <row r="534" spans="1:37">
      <c r="A534" t="s">
        <v>1645</v>
      </c>
      <c r="B534" s="55">
        <v>44682</v>
      </c>
      <c r="C534" s="55">
        <v>44686</v>
      </c>
      <c r="D534" t="s">
        <v>282</v>
      </c>
      <c r="E534">
        <v>982</v>
      </c>
      <c r="F534">
        <v>13</v>
      </c>
      <c r="G534">
        <v>12</v>
      </c>
      <c r="H534">
        <v>1</v>
      </c>
      <c r="I534">
        <v>1</v>
      </c>
      <c r="J534">
        <v>3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1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H534" t="s">
        <v>283</v>
      </c>
      <c r="AI534" t="s">
        <v>173</v>
      </c>
      <c r="AJ534" t="s">
        <v>192</v>
      </c>
      <c r="AK534" t="s">
        <v>193</v>
      </c>
    </row>
    <row r="535" spans="1:37">
      <c r="A535" t="s">
        <v>1645</v>
      </c>
      <c r="B535" s="55">
        <v>44682</v>
      </c>
      <c r="C535" s="55">
        <v>44686</v>
      </c>
      <c r="D535" t="s">
        <v>354</v>
      </c>
      <c r="E535">
        <v>2969</v>
      </c>
      <c r="F535">
        <v>5</v>
      </c>
      <c r="G535">
        <v>5</v>
      </c>
      <c r="H535">
        <v>0</v>
      </c>
      <c r="I535">
        <v>0</v>
      </c>
      <c r="J535">
        <v>2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H535" t="s">
        <v>355</v>
      </c>
      <c r="AI535" t="s">
        <v>177</v>
      </c>
      <c r="AJ535" t="s">
        <v>204</v>
      </c>
      <c r="AK535" t="s">
        <v>205</v>
      </c>
    </row>
    <row r="536" spans="1:37">
      <c r="A536" t="s">
        <v>1645</v>
      </c>
      <c r="B536" s="55">
        <v>44682</v>
      </c>
      <c r="C536" s="55">
        <v>44686</v>
      </c>
      <c r="D536" t="s">
        <v>368</v>
      </c>
      <c r="E536">
        <v>1003</v>
      </c>
      <c r="F536">
        <v>5</v>
      </c>
      <c r="G536">
        <v>5</v>
      </c>
      <c r="H536">
        <v>0</v>
      </c>
      <c r="I536">
        <v>0</v>
      </c>
      <c r="J536">
        <v>2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H536" t="s">
        <v>369</v>
      </c>
      <c r="AI536" t="s">
        <v>177</v>
      </c>
      <c r="AJ536" t="s">
        <v>207</v>
      </c>
      <c r="AK536" t="s">
        <v>208</v>
      </c>
    </row>
    <row r="537" spans="1:37">
      <c r="A537" t="s">
        <v>1645</v>
      </c>
      <c r="B537" s="55">
        <v>44682</v>
      </c>
      <c r="C537" s="55">
        <v>44686</v>
      </c>
      <c r="D537" t="s">
        <v>286</v>
      </c>
      <c r="E537">
        <v>1549</v>
      </c>
      <c r="F537">
        <v>7</v>
      </c>
      <c r="G537">
        <v>7</v>
      </c>
      <c r="H537">
        <v>0</v>
      </c>
      <c r="I537">
        <v>0</v>
      </c>
      <c r="J537">
        <v>1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H537" t="s">
        <v>287</v>
      </c>
      <c r="AI537" t="s">
        <v>173</v>
      </c>
      <c r="AJ537" t="s">
        <v>195</v>
      </c>
      <c r="AK537" t="s">
        <v>196</v>
      </c>
    </row>
    <row r="538" spans="1:37">
      <c r="A538" t="s">
        <v>1645</v>
      </c>
      <c r="B538" s="55">
        <v>44682</v>
      </c>
      <c r="C538" s="55">
        <v>44686</v>
      </c>
      <c r="D538" t="s">
        <v>274</v>
      </c>
      <c r="E538">
        <v>1825</v>
      </c>
      <c r="F538">
        <v>0</v>
      </c>
      <c r="G538">
        <v>0</v>
      </c>
      <c r="H538">
        <v>0</v>
      </c>
      <c r="I538">
        <v>0</v>
      </c>
      <c r="J538">
        <v>2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H538" t="s">
        <v>275</v>
      </c>
      <c r="AI538" t="s">
        <v>173</v>
      </c>
      <c r="AJ538" t="s">
        <v>192</v>
      </c>
      <c r="AK538" t="s">
        <v>193</v>
      </c>
    </row>
    <row r="539" spans="1:37">
      <c r="A539" t="s">
        <v>1645</v>
      </c>
      <c r="B539" s="55">
        <v>44682</v>
      </c>
      <c r="C539" s="55">
        <v>44686</v>
      </c>
      <c r="D539" t="s">
        <v>72</v>
      </c>
      <c r="E539">
        <v>2528</v>
      </c>
      <c r="F539">
        <v>2</v>
      </c>
      <c r="G539">
        <v>2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H539" t="s">
        <v>215</v>
      </c>
      <c r="AI539" t="s">
        <v>168</v>
      </c>
      <c r="AJ539" t="s">
        <v>73</v>
      </c>
      <c r="AK539" t="s">
        <v>182</v>
      </c>
    </row>
    <row r="540" spans="1:37">
      <c r="A540" t="s">
        <v>1645</v>
      </c>
      <c r="B540" s="55">
        <v>44682</v>
      </c>
      <c r="C540" s="55">
        <v>44686</v>
      </c>
      <c r="D540" t="s">
        <v>292</v>
      </c>
      <c r="E540">
        <v>2605</v>
      </c>
      <c r="F540">
        <v>13</v>
      </c>
      <c r="G540">
        <v>12</v>
      </c>
      <c r="H540">
        <v>1</v>
      </c>
      <c r="I540">
        <v>1</v>
      </c>
      <c r="J540">
        <v>2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1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H540" t="s">
        <v>833</v>
      </c>
      <c r="AI540" t="s">
        <v>173</v>
      </c>
      <c r="AJ540" t="s">
        <v>195</v>
      </c>
      <c r="AK540" t="s">
        <v>196</v>
      </c>
    </row>
    <row r="541" spans="1:37">
      <c r="A541" t="s">
        <v>1645</v>
      </c>
      <c r="B541" s="55">
        <v>44682</v>
      </c>
      <c r="C541" s="55">
        <v>44686</v>
      </c>
      <c r="D541" t="s">
        <v>278</v>
      </c>
      <c r="E541">
        <v>5867</v>
      </c>
      <c r="F541">
        <v>21</v>
      </c>
      <c r="G541">
        <v>21</v>
      </c>
      <c r="H541">
        <v>0</v>
      </c>
      <c r="I541">
        <v>0</v>
      </c>
      <c r="J541">
        <v>4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H541" t="s">
        <v>279</v>
      </c>
      <c r="AI541" t="s">
        <v>173</v>
      </c>
      <c r="AJ541" t="s">
        <v>192</v>
      </c>
      <c r="AK541" t="s">
        <v>193</v>
      </c>
    </row>
    <row r="542" spans="1:37">
      <c r="A542" t="s">
        <v>1645</v>
      </c>
      <c r="B542" s="55">
        <v>44682</v>
      </c>
      <c r="C542" s="55">
        <v>44686</v>
      </c>
      <c r="D542" t="s">
        <v>296</v>
      </c>
      <c r="E542">
        <v>9316</v>
      </c>
      <c r="F542">
        <v>38</v>
      </c>
      <c r="G542">
        <v>38</v>
      </c>
      <c r="H542">
        <v>0</v>
      </c>
      <c r="I542">
        <v>0</v>
      </c>
      <c r="J542">
        <v>3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H542" t="s">
        <v>297</v>
      </c>
      <c r="AI542" t="s">
        <v>173</v>
      </c>
      <c r="AJ542" t="s">
        <v>195</v>
      </c>
      <c r="AK542" t="s">
        <v>196</v>
      </c>
    </row>
    <row r="543" spans="1:37">
      <c r="A543" t="s">
        <v>1645</v>
      </c>
      <c r="B543" s="55">
        <v>44682</v>
      </c>
      <c r="C543" s="55">
        <v>44686</v>
      </c>
      <c r="D543" t="s">
        <v>244</v>
      </c>
      <c r="E543">
        <v>1771</v>
      </c>
      <c r="F543">
        <v>0</v>
      </c>
      <c r="G543">
        <v>0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H543" t="s">
        <v>245</v>
      </c>
      <c r="AI543" t="s">
        <v>173</v>
      </c>
      <c r="AJ543" t="s">
        <v>186</v>
      </c>
      <c r="AK543" t="s">
        <v>187</v>
      </c>
    </row>
    <row r="544" spans="1:37">
      <c r="A544" t="s">
        <v>1645</v>
      </c>
      <c r="B544" s="55">
        <v>44682</v>
      </c>
      <c r="C544" s="55">
        <v>44686</v>
      </c>
      <c r="D544" t="s">
        <v>77</v>
      </c>
      <c r="E544">
        <v>2081</v>
      </c>
      <c r="F544">
        <v>3</v>
      </c>
      <c r="G544">
        <v>3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H544" t="s">
        <v>223</v>
      </c>
      <c r="AI544" t="s">
        <v>168</v>
      </c>
      <c r="AJ544" t="s">
        <v>73</v>
      </c>
      <c r="AK544" t="s">
        <v>182</v>
      </c>
    </row>
    <row r="545" spans="1:37">
      <c r="A545" t="s">
        <v>1645</v>
      </c>
      <c r="B545" s="55">
        <v>44682</v>
      </c>
      <c r="C545" s="55">
        <v>44686</v>
      </c>
      <c r="D545" t="s">
        <v>240</v>
      </c>
      <c r="E545">
        <v>2452</v>
      </c>
      <c r="F545">
        <v>8</v>
      </c>
      <c r="G545">
        <v>8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H545" t="s">
        <v>241</v>
      </c>
      <c r="AI545" t="s">
        <v>173</v>
      </c>
      <c r="AJ545" t="s">
        <v>186</v>
      </c>
      <c r="AK545" t="s">
        <v>187</v>
      </c>
    </row>
    <row r="546" spans="1:37">
      <c r="A546" t="s">
        <v>1645</v>
      </c>
      <c r="B546" s="55">
        <v>44682</v>
      </c>
      <c r="C546" s="55">
        <v>44686</v>
      </c>
      <c r="D546" t="s">
        <v>62</v>
      </c>
      <c r="E546">
        <v>1256</v>
      </c>
      <c r="F546">
        <v>3</v>
      </c>
      <c r="G546">
        <v>3</v>
      </c>
      <c r="H546">
        <v>0</v>
      </c>
      <c r="I546">
        <v>0</v>
      </c>
      <c r="J546">
        <v>2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0</v>
      </c>
      <c r="AH546" t="s">
        <v>216</v>
      </c>
      <c r="AI546" t="s">
        <v>168</v>
      </c>
      <c r="AJ546" t="s">
        <v>58</v>
      </c>
      <c r="AK546" t="s">
        <v>180</v>
      </c>
    </row>
    <row r="547" spans="1:37">
      <c r="A547" t="s">
        <v>1645</v>
      </c>
      <c r="B547" s="55">
        <v>44682</v>
      </c>
      <c r="C547" s="55">
        <v>44686</v>
      </c>
      <c r="D547" t="s">
        <v>51</v>
      </c>
      <c r="E547">
        <v>3465</v>
      </c>
      <c r="F547">
        <v>17</v>
      </c>
      <c r="G547">
        <v>17</v>
      </c>
      <c r="H547">
        <v>0</v>
      </c>
      <c r="I547">
        <v>0</v>
      </c>
      <c r="J547">
        <v>3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H547" t="s">
        <v>203</v>
      </c>
      <c r="AI547" t="s">
        <v>168</v>
      </c>
      <c r="AJ547" t="s">
        <v>49</v>
      </c>
      <c r="AK547" t="s">
        <v>176</v>
      </c>
    </row>
    <row r="548" spans="1:37">
      <c r="A548" t="s">
        <v>1645</v>
      </c>
      <c r="B548" s="55">
        <v>44682</v>
      </c>
      <c r="C548" s="55">
        <v>44686</v>
      </c>
      <c r="D548" t="s">
        <v>242</v>
      </c>
      <c r="E548">
        <v>2950</v>
      </c>
      <c r="F548">
        <v>14</v>
      </c>
      <c r="G548">
        <v>14</v>
      </c>
      <c r="H548">
        <v>0</v>
      </c>
      <c r="I548">
        <v>0</v>
      </c>
      <c r="J548">
        <v>1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H548" t="s">
        <v>243</v>
      </c>
      <c r="AI548" t="s">
        <v>173</v>
      </c>
      <c r="AJ548" t="s">
        <v>186</v>
      </c>
      <c r="AK548" t="s">
        <v>187</v>
      </c>
    </row>
    <row r="549" spans="1:37">
      <c r="A549" t="s">
        <v>1645</v>
      </c>
      <c r="B549" s="55">
        <v>44682</v>
      </c>
      <c r="C549" s="55">
        <v>44686</v>
      </c>
      <c r="D549" t="s">
        <v>48</v>
      </c>
      <c r="E549">
        <v>2240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0</v>
      </c>
      <c r="AH549" t="s">
        <v>200</v>
      </c>
      <c r="AI549" t="s">
        <v>168</v>
      </c>
      <c r="AJ549" t="s">
        <v>49</v>
      </c>
      <c r="AK549" t="s">
        <v>176</v>
      </c>
    </row>
    <row r="550" spans="1:37">
      <c r="A550" t="s">
        <v>1645</v>
      </c>
      <c r="B550" s="55">
        <v>44682</v>
      </c>
      <c r="C550" s="55">
        <v>44686</v>
      </c>
      <c r="D550" t="s">
        <v>89</v>
      </c>
      <c r="E550">
        <v>3987</v>
      </c>
      <c r="F550">
        <v>15</v>
      </c>
      <c r="G550">
        <v>15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H550" t="s">
        <v>230</v>
      </c>
      <c r="AI550" t="s">
        <v>168</v>
      </c>
      <c r="AJ550" t="s">
        <v>73</v>
      </c>
      <c r="AK550" t="s">
        <v>182</v>
      </c>
    </row>
    <row r="551" spans="1:37">
      <c r="A551" t="s">
        <v>1645</v>
      </c>
      <c r="B551" s="55">
        <v>44713</v>
      </c>
      <c r="C551" s="55">
        <v>44718</v>
      </c>
      <c r="D551" t="s">
        <v>91</v>
      </c>
      <c r="E551">
        <v>1454</v>
      </c>
      <c r="F551">
        <v>9</v>
      </c>
      <c r="G551">
        <v>9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H551" t="s">
        <v>231</v>
      </c>
      <c r="AI551" t="s">
        <v>168</v>
      </c>
      <c r="AJ551" t="s">
        <v>92</v>
      </c>
      <c r="AK551" t="s">
        <v>184</v>
      </c>
    </row>
    <row r="552" spans="1:37">
      <c r="A552" t="s">
        <v>1645</v>
      </c>
      <c r="B552" s="55">
        <v>44713</v>
      </c>
      <c r="C552" s="55">
        <v>44718</v>
      </c>
      <c r="D552" t="s">
        <v>310</v>
      </c>
      <c r="E552">
        <v>1263</v>
      </c>
      <c r="F552">
        <v>1</v>
      </c>
      <c r="G552">
        <v>1</v>
      </c>
      <c r="H552">
        <v>0</v>
      </c>
      <c r="I552">
        <v>0</v>
      </c>
      <c r="J552">
        <v>3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H552" t="s">
        <v>311</v>
      </c>
      <c r="AI552" t="s">
        <v>173</v>
      </c>
      <c r="AJ552" t="s">
        <v>195</v>
      </c>
      <c r="AK552" t="s">
        <v>196</v>
      </c>
    </row>
    <row r="553" spans="1:37">
      <c r="A553" t="s">
        <v>1645</v>
      </c>
      <c r="B553" s="55">
        <v>44713</v>
      </c>
      <c r="C553" s="55">
        <v>44718</v>
      </c>
      <c r="D553" t="s">
        <v>284</v>
      </c>
      <c r="E553">
        <v>2200</v>
      </c>
      <c r="F553">
        <v>13</v>
      </c>
      <c r="G553">
        <v>12</v>
      </c>
      <c r="H553">
        <v>1</v>
      </c>
      <c r="I553">
        <v>1</v>
      </c>
      <c r="J553">
        <v>7</v>
      </c>
      <c r="K553">
        <v>2</v>
      </c>
      <c r="L553">
        <v>2</v>
      </c>
      <c r="M553">
        <v>2</v>
      </c>
      <c r="N553">
        <v>1</v>
      </c>
      <c r="O553">
        <v>2</v>
      </c>
      <c r="P553">
        <v>2</v>
      </c>
      <c r="Q553">
        <v>0</v>
      </c>
      <c r="R553">
        <v>1</v>
      </c>
      <c r="S553">
        <v>2</v>
      </c>
      <c r="T553">
        <v>1</v>
      </c>
      <c r="U553">
        <v>1</v>
      </c>
      <c r="V553">
        <v>1</v>
      </c>
      <c r="W553">
        <v>0</v>
      </c>
      <c r="X553">
        <v>0</v>
      </c>
      <c r="Y553">
        <v>0</v>
      </c>
      <c r="Z553">
        <v>2</v>
      </c>
      <c r="AA553">
        <v>2</v>
      </c>
      <c r="AB553">
        <v>2</v>
      </c>
      <c r="AC553">
        <v>0</v>
      </c>
      <c r="AD553">
        <v>2</v>
      </c>
      <c r="AE553">
        <v>1</v>
      </c>
      <c r="AF553">
        <v>0</v>
      </c>
      <c r="AH553" t="s">
        <v>285</v>
      </c>
      <c r="AI553" t="s">
        <v>173</v>
      </c>
      <c r="AJ553" t="s">
        <v>195</v>
      </c>
      <c r="AK553" t="s">
        <v>196</v>
      </c>
    </row>
    <row r="554" spans="1:37">
      <c r="A554" t="s">
        <v>1645</v>
      </c>
      <c r="B554" s="55">
        <v>44713</v>
      </c>
      <c r="C554" s="55">
        <v>44718</v>
      </c>
      <c r="D554" t="s">
        <v>282</v>
      </c>
      <c r="E554">
        <v>986</v>
      </c>
      <c r="F554">
        <v>28</v>
      </c>
      <c r="G554">
        <v>27</v>
      </c>
      <c r="H554">
        <v>1</v>
      </c>
      <c r="I554">
        <v>1</v>
      </c>
      <c r="J554">
        <v>3</v>
      </c>
      <c r="K554">
        <v>2</v>
      </c>
      <c r="L554">
        <v>2</v>
      </c>
      <c r="M554">
        <v>2</v>
      </c>
      <c r="N554">
        <v>0</v>
      </c>
      <c r="O554">
        <v>2</v>
      </c>
      <c r="P554">
        <v>2</v>
      </c>
      <c r="Q554">
        <v>1</v>
      </c>
      <c r="R554">
        <v>2</v>
      </c>
      <c r="S554">
        <v>2</v>
      </c>
      <c r="T554">
        <v>1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2</v>
      </c>
      <c r="AA554">
        <v>1</v>
      </c>
      <c r="AB554">
        <v>0</v>
      </c>
      <c r="AC554">
        <v>0</v>
      </c>
      <c r="AD554">
        <v>0</v>
      </c>
      <c r="AE554">
        <v>0</v>
      </c>
      <c r="AF554">
        <v>0</v>
      </c>
      <c r="AH554" t="s">
        <v>283</v>
      </c>
      <c r="AI554" t="s">
        <v>173</v>
      </c>
      <c r="AJ554" t="s">
        <v>192</v>
      </c>
      <c r="AK554" t="s">
        <v>193</v>
      </c>
    </row>
    <row r="555" spans="1:37">
      <c r="A555" t="s">
        <v>1645</v>
      </c>
      <c r="B555" s="55">
        <v>44713</v>
      </c>
      <c r="C555" s="55">
        <v>44718</v>
      </c>
      <c r="D555" t="s">
        <v>286</v>
      </c>
      <c r="E555">
        <v>1550</v>
      </c>
      <c r="F555">
        <v>14</v>
      </c>
      <c r="G555">
        <v>14</v>
      </c>
      <c r="H555">
        <v>0</v>
      </c>
      <c r="I555">
        <v>0</v>
      </c>
      <c r="J555">
        <v>2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H555" t="s">
        <v>287</v>
      </c>
      <c r="AI555" t="s">
        <v>173</v>
      </c>
      <c r="AJ555" t="s">
        <v>195</v>
      </c>
      <c r="AK555" t="s">
        <v>196</v>
      </c>
    </row>
    <row r="556" spans="1:37">
      <c r="A556" t="s">
        <v>1645</v>
      </c>
      <c r="B556" s="55">
        <v>44713</v>
      </c>
      <c r="C556" s="55">
        <v>44718</v>
      </c>
      <c r="D556" t="s">
        <v>304</v>
      </c>
      <c r="E556">
        <v>1673</v>
      </c>
      <c r="F556">
        <v>11</v>
      </c>
      <c r="G556">
        <v>11</v>
      </c>
      <c r="H556">
        <v>0</v>
      </c>
      <c r="I556">
        <v>0</v>
      </c>
      <c r="J556">
        <v>2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H556" t="s">
        <v>305</v>
      </c>
      <c r="AI556" t="s">
        <v>173</v>
      </c>
      <c r="AJ556" t="s">
        <v>195</v>
      </c>
      <c r="AK556" t="s">
        <v>196</v>
      </c>
    </row>
    <row r="557" spans="1:37">
      <c r="A557" t="s">
        <v>1645</v>
      </c>
      <c r="B557" s="55">
        <v>44713</v>
      </c>
      <c r="C557" s="55">
        <v>44718</v>
      </c>
      <c r="D557" t="s">
        <v>79</v>
      </c>
      <c r="E557">
        <v>2875</v>
      </c>
      <c r="F557">
        <v>14</v>
      </c>
      <c r="G557">
        <v>14</v>
      </c>
      <c r="H557">
        <v>0</v>
      </c>
      <c r="I557">
        <v>0</v>
      </c>
      <c r="J557">
        <v>3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0</v>
      </c>
      <c r="AH557" t="s">
        <v>224</v>
      </c>
      <c r="AI557" t="s">
        <v>168</v>
      </c>
      <c r="AJ557" t="s">
        <v>73</v>
      </c>
      <c r="AK557" t="s">
        <v>182</v>
      </c>
    </row>
    <row r="558" spans="1:37">
      <c r="A558" t="s">
        <v>1645</v>
      </c>
      <c r="B558" s="55">
        <v>44713</v>
      </c>
      <c r="C558" s="55">
        <v>44718</v>
      </c>
      <c r="D558" t="s">
        <v>240</v>
      </c>
      <c r="E558">
        <v>2455</v>
      </c>
      <c r="F558">
        <v>25</v>
      </c>
      <c r="G558">
        <v>25</v>
      </c>
      <c r="H558">
        <v>0</v>
      </c>
      <c r="I558">
        <v>0</v>
      </c>
      <c r="J558">
        <v>1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H558" t="s">
        <v>241</v>
      </c>
      <c r="AI558" t="s">
        <v>173</v>
      </c>
      <c r="AJ558" t="s">
        <v>186</v>
      </c>
      <c r="AK558" t="s">
        <v>187</v>
      </c>
    </row>
    <row r="559" spans="1:37">
      <c r="A559" t="s">
        <v>1645</v>
      </c>
      <c r="B559" s="55">
        <v>44713</v>
      </c>
      <c r="C559" s="55">
        <v>44718</v>
      </c>
      <c r="D559" t="s">
        <v>89</v>
      </c>
      <c r="E559">
        <v>3997</v>
      </c>
      <c r="F559">
        <v>36</v>
      </c>
      <c r="G559">
        <v>36</v>
      </c>
      <c r="H559">
        <v>0</v>
      </c>
      <c r="I559">
        <v>0</v>
      </c>
      <c r="J559">
        <v>1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H559" t="s">
        <v>230</v>
      </c>
      <c r="AI559" t="s">
        <v>168</v>
      </c>
      <c r="AJ559" t="s">
        <v>73</v>
      </c>
      <c r="AK559" t="s">
        <v>182</v>
      </c>
    </row>
    <row r="560" spans="1:37">
      <c r="A560" t="s">
        <v>1645</v>
      </c>
      <c r="B560" s="55">
        <v>44713</v>
      </c>
      <c r="C560" s="55">
        <v>44718</v>
      </c>
      <c r="D560" t="s">
        <v>48</v>
      </c>
      <c r="E560">
        <v>2246</v>
      </c>
      <c r="F560">
        <v>4</v>
      </c>
      <c r="G560">
        <v>4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H560" t="s">
        <v>200</v>
      </c>
      <c r="AI560" t="s">
        <v>168</v>
      </c>
      <c r="AJ560" t="s">
        <v>49</v>
      </c>
      <c r="AK560" t="s">
        <v>176</v>
      </c>
    </row>
    <row r="561" spans="1:37">
      <c r="A561" t="s">
        <v>1645</v>
      </c>
      <c r="B561" s="55">
        <v>44713</v>
      </c>
      <c r="C561" s="55">
        <v>44718</v>
      </c>
      <c r="D561" t="s">
        <v>274</v>
      </c>
      <c r="E561">
        <v>1827</v>
      </c>
      <c r="F561">
        <v>0</v>
      </c>
      <c r="G561">
        <v>0</v>
      </c>
      <c r="H561">
        <v>0</v>
      </c>
      <c r="I561">
        <v>0</v>
      </c>
      <c r="J561">
        <v>2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H561" t="s">
        <v>275</v>
      </c>
      <c r="AI561" t="s">
        <v>173</v>
      </c>
      <c r="AJ561" t="s">
        <v>192</v>
      </c>
      <c r="AK561" t="s">
        <v>193</v>
      </c>
    </row>
    <row r="562" spans="1:37">
      <c r="A562" t="s">
        <v>1645</v>
      </c>
      <c r="B562" s="55">
        <v>44713</v>
      </c>
      <c r="C562" s="55">
        <v>44718</v>
      </c>
      <c r="D562" t="s">
        <v>51</v>
      </c>
      <c r="E562">
        <v>3479</v>
      </c>
      <c r="F562">
        <v>33</v>
      </c>
      <c r="G562">
        <v>33</v>
      </c>
      <c r="H562">
        <v>0</v>
      </c>
      <c r="I562">
        <v>0</v>
      </c>
      <c r="J562">
        <v>5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H562" t="s">
        <v>203</v>
      </c>
      <c r="AI562" t="s">
        <v>168</v>
      </c>
      <c r="AJ562" t="s">
        <v>49</v>
      </c>
      <c r="AK562" t="s">
        <v>176</v>
      </c>
    </row>
    <row r="563" spans="1:37">
      <c r="A563" t="s">
        <v>1645</v>
      </c>
      <c r="B563" s="55">
        <v>44713</v>
      </c>
      <c r="C563" s="55">
        <v>44718</v>
      </c>
      <c r="D563" t="s">
        <v>62</v>
      </c>
      <c r="E563">
        <v>1261</v>
      </c>
      <c r="F563">
        <v>4</v>
      </c>
      <c r="G563">
        <v>4</v>
      </c>
      <c r="H563">
        <v>0</v>
      </c>
      <c r="I563">
        <v>0</v>
      </c>
      <c r="J563">
        <v>2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H563" t="s">
        <v>216</v>
      </c>
      <c r="AI563" t="s">
        <v>168</v>
      </c>
      <c r="AJ563" t="s">
        <v>58</v>
      </c>
      <c r="AK563" t="s">
        <v>180</v>
      </c>
    </row>
    <row r="564" spans="1:37">
      <c r="A564" t="s">
        <v>1645</v>
      </c>
      <c r="B564" s="55">
        <v>44713</v>
      </c>
      <c r="C564" s="55">
        <v>44718</v>
      </c>
      <c r="D564" t="s">
        <v>81</v>
      </c>
      <c r="E564">
        <v>5709</v>
      </c>
      <c r="F564">
        <v>9</v>
      </c>
      <c r="G564">
        <v>9</v>
      </c>
      <c r="H564">
        <v>0</v>
      </c>
      <c r="I564">
        <v>0</v>
      </c>
      <c r="J564">
        <v>4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H564" t="s">
        <v>226</v>
      </c>
      <c r="AI564" t="s">
        <v>168</v>
      </c>
      <c r="AJ564" t="s">
        <v>73</v>
      </c>
      <c r="AK564" t="s">
        <v>182</v>
      </c>
    </row>
    <row r="565" spans="1:37">
      <c r="A565" t="s">
        <v>1645</v>
      </c>
      <c r="B565" s="55">
        <v>44713</v>
      </c>
      <c r="C565" s="55">
        <v>44718</v>
      </c>
      <c r="D565" t="s">
        <v>238</v>
      </c>
      <c r="E565">
        <v>1705</v>
      </c>
      <c r="F565">
        <v>20</v>
      </c>
      <c r="G565">
        <v>20</v>
      </c>
      <c r="H565">
        <v>0</v>
      </c>
      <c r="I565">
        <v>0</v>
      </c>
      <c r="J565">
        <v>2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0</v>
      </c>
      <c r="AH565" t="s">
        <v>239</v>
      </c>
      <c r="AI565" t="s">
        <v>173</v>
      </c>
      <c r="AJ565" t="s">
        <v>186</v>
      </c>
      <c r="AK565" t="s">
        <v>187</v>
      </c>
    </row>
    <row r="566" spans="1:37">
      <c r="A566" t="s">
        <v>1645</v>
      </c>
      <c r="B566" s="55">
        <v>44713</v>
      </c>
      <c r="C566" s="55">
        <v>44718</v>
      </c>
      <c r="D566" t="s">
        <v>42</v>
      </c>
      <c r="E566">
        <v>1265</v>
      </c>
      <c r="F566">
        <v>12</v>
      </c>
      <c r="G566">
        <v>12</v>
      </c>
      <c r="H566">
        <v>0</v>
      </c>
      <c r="I566">
        <v>0</v>
      </c>
      <c r="J566">
        <v>4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1</v>
      </c>
      <c r="Y566">
        <v>0</v>
      </c>
      <c r="Z566">
        <v>0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0</v>
      </c>
      <c r="AH566" t="s">
        <v>191</v>
      </c>
      <c r="AI566" t="s">
        <v>168</v>
      </c>
      <c r="AJ566" t="s">
        <v>34</v>
      </c>
      <c r="AK566" t="s">
        <v>172</v>
      </c>
    </row>
    <row r="567" spans="1:37">
      <c r="A567" t="s">
        <v>1645</v>
      </c>
      <c r="B567" s="55">
        <v>44713</v>
      </c>
      <c r="C567" s="55">
        <v>44718</v>
      </c>
      <c r="D567" t="s">
        <v>260</v>
      </c>
      <c r="E567">
        <v>1146</v>
      </c>
      <c r="F567">
        <v>2</v>
      </c>
      <c r="G567">
        <v>2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H567" t="s">
        <v>261</v>
      </c>
      <c r="AI567" t="s">
        <v>173</v>
      </c>
      <c r="AJ567" t="s">
        <v>192</v>
      </c>
      <c r="AK567" t="s">
        <v>193</v>
      </c>
    </row>
    <row r="568" spans="1:37">
      <c r="A568" t="s">
        <v>1645</v>
      </c>
      <c r="B568" s="55">
        <v>44713</v>
      </c>
      <c r="C568" s="55">
        <v>44718</v>
      </c>
      <c r="D568" t="s">
        <v>302</v>
      </c>
      <c r="E568">
        <v>2400</v>
      </c>
      <c r="F568">
        <v>1</v>
      </c>
      <c r="G568">
        <v>1</v>
      </c>
      <c r="H568">
        <v>0</v>
      </c>
      <c r="I568">
        <v>0</v>
      </c>
      <c r="J568">
        <v>7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H568" t="s">
        <v>303</v>
      </c>
      <c r="AI568" t="s">
        <v>173</v>
      </c>
      <c r="AJ568" t="s">
        <v>195</v>
      </c>
      <c r="AK568" t="s">
        <v>196</v>
      </c>
    </row>
    <row r="569" spans="1:37">
      <c r="A569" t="s">
        <v>1645</v>
      </c>
      <c r="B569" s="55">
        <v>44713</v>
      </c>
      <c r="C569" s="55">
        <v>44718</v>
      </c>
      <c r="D569" t="s">
        <v>66</v>
      </c>
      <c r="E569">
        <v>1762</v>
      </c>
      <c r="F569">
        <v>4</v>
      </c>
      <c r="G569">
        <v>4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>
        <v>0</v>
      </c>
      <c r="AE569">
        <v>0</v>
      </c>
      <c r="AF569">
        <v>0</v>
      </c>
      <c r="AH569" t="s">
        <v>218</v>
      </c>
      <c r="AI569" t="s">
        <v>168</v>
      </c>
      <c r="AJ569" t="s">
        <v>58</v>
      </c>
      <c r="AK569" t="s">
        <v>180</v>
      </c>
    </row>
    <row r="570" spans="1:37">
      <c r="A570" t="s">
        <v>1645</v>
      </c>
      <c r="B570" s="55">
        <v>44713</v>
      </c>
      <c r="C570" s="55">
        <v>44718</v>
      </c>
      <c r="D570" t="s">
        <v>280</v>
      </c>
      <c r="E570">
        <v>2287</v>
      </c>
      <c r="F570">
        <v>13</v>
      </c>
      <c r="G570">
        <v>13</v>
      </c>
      <c r="H570">
        <v>0</v>
      </c>
      <c r="I570">
        <v>0</v>
      </c>
      <c r="J570">
        <v>5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>
        <v>0</v>
      </c>
      <c r="AE570">
        <v>0</v>
      </c>
      <c r="AF570">
        <v>0</v>
      </c>
      <c r="AH570" t="s">
        <v>281</v>
      </c>
      <c r="AI570" t="s">
        <v>173</v>
      </c>
      <c r="AJ570" t="s">
        <v>192</v>
      </c>
      <c r="AK570" t="s">
        <v>193</v>
      </c>
    </row>
    <row r="571" spans="1:37">
      <c r="A571" t="s">
        <v>1645</v>
      </c>
      <c r="B571" s="55">
        <v>44713</v>
      </c>
      <c r="C571" s="55">
        <v>44718</v>
      </c>
      <c r="D571" t="s">
        <v>40</v>
      </c>
      <c r="E571">
        <v>1516</v>
      </c>
      <c r="F571">
        <v>16</v>
      </c>
      <c r="G571">
        <v>15</v>
      </c>
      <c r="H571">
        <v>1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H571" t="s">
        <v>447</v>
      </c>
      <c r="AI571" t="s">
        <v>168</v>
      </c>
      <c r="AJ571" t="s">
        <v>34</v>
      </c>
      <c r="AK571" t="s">
        <v>172</v>
      </c>
    </row>
    <row r="572" spans="1:37">
      <c r="A572" t="s">
        <v>1645</v>
      </c>
      <c r="B572" s="55">
        <v>44713</v>
      </c>
      <c r="C572" s="55">
        <v>44718</v>
      </c>
      <c r="D572" t="s">
        <v>298</v>
      </c>
      <c r="E572">
        <v>1096</v>
      </c>
      <c r="F572">
        <v>5</v>
      </c>
      <c r="G572">
        <v>4</v>
      </c>
      <c r="H572">
        <v>1</v>
      </c>
      <c r="I572">
        <v>0</v>
      </c>
      <c r="J572">
        <v>2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H572" t="s">
        <v>299</v>
      </c>
      <c r="AI572" t="s">
        <v>173</v>
      </c>
      <c r="AJ572" t="s">
        <v>195</v>
      </c>
      <c r="AK572" t="s">
        <v>196</v>
      </c>
    </row>
    <row r="573" spans="1:37">
      <c r="A573" t="s">
        <v>1645</v>
      </c>
      <c r="B573" s="55">
        <v>44713</v>
      </c>
      <c r="C573" s="55">
        <v>44718</v>
      </c>
      <c r="D573" t="s">
        <v>64</v>
      </c>
      <c r="E573">
        <v>2045</v>
      </c>
      <c r="F573">
        <v>6</v>
      </c>
      <c r="G573">
        <v>6</v>
      </c>
      <c r="H573">
        <v>0</v>
      </c>
      <c r="I573">
        <v>0</v>
      </c>
      <c r="J573">
        <v>1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H573" t="s">
        <v>217</v>
      </c>
      <c r="AI573" t="s">
        <v>168</v>
      </c>
      <c r="AJ573" t="s">
        <v>58</v>
      </c>
      <c r="AK573" t="s">
        <v>180</v>
      </c>
    </row>
    <row r="574" spans="1:37">
      <c r="A574" t="s">
        <v>1645</v>
      </c>
      <c r="B574" s="55">
        <v>44713</v>
      </c>
      <c r="C574" s="55">
        <v>44718</v>
      </c>
      <c r="D574" t="s">
        <v>300</v>
      </c>
      <c r="E574">
        <v>2140</v>
      </c>
      <c r="F574">
        <v>11</v>
      </c>
      <c r="G574">
        <v>11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H574" t="s">
        <v>301</v>
      </c>
      <c r="AI574" t="s">
        <v>173</v>
      </c>
      <c r="AJ574" t="s">
        <v>195</v>
      </c>
      <c r="AK574" t="s">
        <v>196</v>
      </c>
    </row>
    <row r="575" spans="1:37">
      <c r="A575" t="s">
        <v>1645</v>
      </c>
      <c r="B575" s="55">
        <v>44713</v>
      </c>
      <c r="C575" s="55">
        <v>44718</v>
      </c>
      <c r="D575" t="s">
        <v>53</v>
      </c>
      <c r="E575">
        <v>1987</v>
      </c>
      <c r="F575">
        <v>16</v>
      </c>
      <c r="G575">
        <v>15</v>
      </c>
      <c r="H575">
        <v>1</v>
      </c>
      <c r="I575">
        <v>0</v>
      </c>
      <c r="J575">
        <v>2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1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H575" t="s">
        <v>206</v>
      </c>
      <c r="AI575" t="s">
        <v>168</v>
      </c>
      <c r="AJ575" t="s">
        <v>49</v>
      </c>
      <c r="AK575" t="s">
        <v>176</v>
      </c>
    </row>
    <row r="576" spans="1:37">
      <c r="A576" t="s">
        <v>1645</v>
      </c>
      <c r="B576" s="55">
        <v>44713</v>
      </c>
      <c r="C576" s="55">
        <v>44718</v>
      </c>
      <c r="D576" t="s">
        <v>312</v>
      </c>
      <c r="E576">
        <v>1565</v>
      </c>
      <c r="F576">
        <v>13</v>
      </c>
      <c r="G576">
        <v>13</v>
      </c>
      <c r="H576">
        <v>0</v>
      </c>
      <c r="I576">
        <v>0</v>
      </c>
      <c r="J576">
        <v>2</v>
      </c>
      <c r="K576">
        <v>1</v>
      </c>
      <c r="L576">
        <v>1</v>
      </c>
      <c r="M576">
        <v>1</v>
      </c>
      <c r="N576">
        <v>1</v>
      </c>
      <c r="O576">
        <v>1</v>
      </c>
      <c r="P576">
        <v>1</v>
      </c>
      <c r="Q576">
        <v>1</v>
      </c>
      <c r="R576">
        <v>1</v>
      </c>
      <c r="S576">
        <v>1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1</v>
      </c>
      <c r="AA576">
        <v>1</v>
      </c>
      <c r="AB576">
        <v>1</v>
      </c>
      <c r="AC576">
        <v>1</v>
      </c>
      <c r="AD576">
        <v>1</v>
      </c>
      <c r="AE576">
        <v>1</v>
      </c>
      <c r="AF576">
        <v>0</v>
      </c>
      <c r="AH576" t="s">
        <v>313</v>
      </c>
      <c r="AI576" t="s">
        <v>173</v>
      </c>
      <c r="AJ576" t="s">
        <v>195</v>
      </c>
      <c r="AK576" t="s">
        <v>196</v>
      </c>
    </row>
    <row r="577" spans="1:37">
      <c r="A577" t="s">
        <v>1645</v>
      </c>
      <c r="B577" s="55">
        <v>44713</v>
      </c>
      <c r="C577" s="55">
        <v>44718</v>
      </c>
      <c r="D577" t="s">
        <v>242</v>
      </c>
      <c r="E577">
        <v>2956</v>
      </c>
      <c r="F577">
        <v>22</v>
      </c>
      <c r="G577">
        <v>22</v>
      </c>
      <c r="H577">
        <v>0</v>
      </c>
      <c r="I577">
        <v>0</v>
      </c>
      <c r="J577">
        <v>1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H577" t="s">
        <v>243</v>
      </c>
      <c r="AI577" t="s">
        <v>173</v>
      </c>
      <c r="AJ577" t="s">
        <v>186</v>
      </c>
      <c r="AK577" t="s">
        <v>187</v>
      </c>
    </row>
    <row r="578" spans="1:37">
      <c r="A578" t="s">
        <v>1645</v>
      </c>
      <c r="B578" s="55">
        <v>44713</v>
      </c>
      <c r="C578" s="55">
        <v>44718</v>
      </c>
      <c r="D578" t="s">
        <v>258</v>
      </c>
      <c r="E578">
        <v>3859</v>
      </c>
      <c r="F578">
        <v>7</v>
      </c>
      <c r="G578">
        <v>7</v>
      </c>
      <c r="H578">
        <v>0</v>
      </c>
      <c r="I578">
        <v>0</v>
      </c>
      <c r="J578">
        <v>2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0</v>
      </c>
      <c r="AH578" t="s">
        <v>259</v>
      </c>
      <c r="AI578" t="s">
        <v>173</v>
      </c>
      <c r="AJ578" t="s">
        <v>192</v>
      </c>
      <c r="AK578" t="s">
        <v>193</v>
      </c>
    </row>
    <row r="579" spans="1:37">
      <c r="A579" t="s">
        <v>1645</v>
      </c>
      <c r="B579" s="55">
        <v>44713</v>
      </c>
      <c r="C579" s="55">
        <v>44718</v>
      </c>
      <c r="D579" t="s">
        <v>254</v>
      </c>
      <c r="E579">
        <v>9147</v>
      </c>
      <c r="F579">
        <v>54</v>
      </c>
      <c r="G579">
        <v>54</v>
      </c>
      <c r="H579">
        <v>0</v>
      </c>
      <c r="I579">
        <v>0</v>
      </c>
      <c r="J579">
        <v>10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H579" t="s">
        <v>255</v>
      </c>
      <c r="AI579" t="s">
        <v>173</v>
      </c>
      <c r="AJ579" t="s">
        <v>189</v>
      </c>
      <c r="AK579" t="s">
        <v>190</v>
      </c>
    </row>
    <row r="580" spans="1:37">
      <c r="A580" t="s">
        <v>1645</v>
      </c>
      <c r="B580" s="55">
        <v>44713</v>
      </c>
      <c r="C580" s="55">
        <v>44718</v>
      </c>
      <c r="D580" t="s">
        <v>290</v>
      </c>
      <c r="E580">
        <v>6556</v>
      </c>
      <c r="F580">
        <v>83</v>
      </c>
      <c r="G580">
        <v>81</v>
      </c>
      <c r="H580">
        <v>2</v>
      </c>
      <c r="I580">
        <v>1</v>
      </c>
      <c r="J580">
        <v>18</v>
      </c>
      <c r="K580">
        <v>1</v>
      </c>
      <c r="L580">
        <v>1</v>
      </c>
      <c r="M580">
        <v>1</v>
      </c>
      <c r="N580">
        <v>1</v>
      </c>
      <c r="O580">
        <v>1</v>
      </c>
      <c r="P580">
        <v>1</v>
      </c>
      <c r="Q580">
        <v>1</v>
      </c>
      <c r="R580">
        <v>1</v>
      </c>
      <c r="S580">
        <v>1</v>
      </c>
      <c r="T580">
        <v>3</v>
      </c>
      <c r="U580">
        <v>1</v>
      </c>
      <c r="V580">
        <v>1</v>
      </c>
      <c r="W580">
        <v>0</v>
      </c>
      <c r="X580">
        <v>0</v>
      </c>
      <c r="Y580">
        <v>0</v>
      </c>
      <c r="Z580">
        <v>1</v>
      </c>
      <c r="AA580">
        <v>1</v>
      </c>
      <c r="AB580">
        <v>1</v>
      </c>
      <c r="AC580">
        <v>1</v>
      </c>
      <c r="AD580">
        <v>1</v>
      </c>
      <c r="AE580">
        <v>0</v>
      </c>
      <c r="AF580">
        <v>0</v>
      </c>
      <c r="AH580" t="s">
        <v>291</v>
      </c>
      <c r="AI580" t="s">
        <v>173</v>
      </c>
      <c r="AJ580" t="s">
        <v>195</v>
      </c>
      <c r="AK580" t="s">
        <v>196</v>
      </c>
    </row>
    <row r="581" spans="1:37">
      <c r="A581" t="s">
        <v>1645</v>
      </c>
      <c r="B581" s="55">
        <v>44713</v>
      </c>
      <c r="C581" s="55">
        <v>44718</v>
      </c>
      <c r="D581" t="s">
        <v>250</v>
      </c>
      <c r="E581">
        <v>5737</v>
      </c>
      <c r="F581">
        <v>45</v>
      </c>
      <c r="G581">
        <v>44</v>
      </c>
      <c r="H581">
        <v>1</v>
      </c>
      <c r="I581">
        <v>1</v>
      </c>
      <c r="J581">
        <v>7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  <c r="R581">
        <v>0</v>
      </c>
      <c r="S581">
        <v>0</v>
      </c>
      <c r="T581">
        <v>1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H581" t="s">
        <v>251</v>
      </c>
      <c r="AI581" t="s">
        <v>173</v>
      </c>
      <c r="AJ581" t="s">
        <v>189</v>
      </c>
      <c r="AK581" t="s">
        <v>190</v>
      </c>
    </row>
    <row r="582" spans="1:37">
      <c r="A582" t="s">
        <v>1645</v>
      </c>
      <c r="B582" s="55">
        <v>44713</v>
      </c>
      <c r="C582" s="55">
        <v>44718</v>
      </c>
      <c r="D582" t="s">
        <v>75</v>
      </c>
      <c r="E582">
        <v>5971</v>
      </c>
      <c r="F582">
        <v>4</v>
      </c>
      <c r="G582">
        <v>4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H582" t="s">
        <v>222</v>
      </c>
      <c r="AI582" t="s">
        <v>168</v>
      </c>
      <c r="AJ582" t="s">
        <v>73</v>
      </c>
      <c r="AK582" t="s">
        <v>182</v>
      </c>
    </row>
    <row r="583" spans="1:37">
      <c r="A583" t="s">
        <v>1645</v>
      </c>
      <c r="B583" s="55">
        <v>44713</v>
      </c>
      <c r="C583" s="55">
        <v>44718</v>
      </c>
      <c r="D583" t="s">
        <v>234</v>
      </c>
      <c r="E583">
        <v>5350</v>
      </c>
      <c r="F583">
        <v>24</v>
      </c>
      <c r="G583">
        <v>24</v>
      </c>
      <c r="H583">
        <v>0</v>
      </c>
      <c r="I583">
        <v>0</v>
      </c>
      <c r="J583">
        <v>4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H583" t="s">
        <v>235</v>
      </c>
      <c r="AI583" t="s">
        <v>173</v>
      </c>
      <c r="AJ583" t="s">
        <v>186</v>
      </c>
      <c r="AK583" t="s">
        <v>187</v>
      </c>
    </row>
    <row r="584" spans="1:37">
      <c r="A584" t="s">
        <v>1645</v>
      </c>
      <c r="B584" s="55">
        <v>44713</v>
      </c>
      <c r="C584" s="55">
        <v>44718</v>
      </c>
      <c r="D584" t="s">
        <v>272</v>
      </c>
      <c r="E584">
        <v>5045</v>
      </c>
      <c r="F584">
        <v>42</v>
      </c>
      <c r="G584">
        <v>40</v>
      </c>
      <c r="H584">
        <v>2</v>
      </c>
      <c r="I584">
        <v>1</v>
      </c>
      <c r="J584">
        <v>9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H584" t="s">
        <v>273</v>
      </c>
      <c r="AI584" t="s">
        <v>173</v>
      </c>
      <c r="AJ584" t="s">
        <v>192</v>
      </c>
      <c r="AK584" t="s">
        <v>193</v>
      </c>
    </row>
    <row r="585" spans="1:37">
      <c r="A585" t="s">
        <v>1645</v>
      </c>
      <c r="B585" s="55">
        <v>44713</v>
      </c>
      <c r="C585" s="55">
        <v>44718</v>
      </c>
      <c r="D585" t="s">
        <v>288</v>
      </c>
      <c r="E585">
        <v>4260</v>
      </c>
      <c r="F585">
        <v>16</v>
      </c>
      <c r="G585">
        <v>16</v>
      </c>
      <c r="H585">
        <v>0</v>
      </c>
      <c r="I585">
        <v>0</v>
      </c>
      <c r="J585">
        <v>5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H585" t="s">
        <v>289</v>
      </c>
      <c r="AI585" t="s">
        <v>173</v>
      </c>
      <c r="AJ585" t="s">
        <v>195</v>
      </c>
      <c r="AK585" t="s">
        <v>196</v>
      </c>
    </row>
    <row r="586" spans="1:37">
      <c r="A586" t="s">
        <v>1645</v>
      </c>
      <c r="B586" s="55">
        <v>44713</v>
      </c>
      <c r="C586" s="55">
        <v>44718</v>
      </c>
      <c r="D586" t="s">
        <v>1646</v>
      </c>
    </row>
    <row r="587" spans="1:37">
      <c r="A587" t="s">
        <v>1645</v>
      </c>
      <c r="B587" s="55">
        <v>44713</v>
      </c>
      <c r="C587" s="55">
        <v>44718</v>
      </c>
      <c r="D587" t="s">
        <v>57</v>
      </c>
      <c r="E587">
        <v>2302</v>
      </c>
      <c r="F587">
        <v>26</v>
      </c>
      <c r="G587">
        <v>26</v>
      </c>
      <c r="H587">
        <v>0</v>
      </c>
      <c r="I587">
        <v>0</v>
      </c>
      <c r="J587">
        <v>3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H587" t="s">
        <v>167</v>
      </c>
      <c r="AI587" t="s">
        <v>168</v>
      </c>
      <c r="AJ587" t="s">
        <v>58</v>
      </c>
      <c r="AK587" t="s">
        <v>180</v>
      </c>
    </row>
    <row r="588" spans="1:37">
      <c r="A588" t="s">
        <v>1645</v>
      </c>
      <c r="B588" s="55">
        <v>44713</v>
      </c>
      <c r="C588" s="55">
        <v>44718</v>
      </c>
      <c r="D588" t="s">
        <v>308</v>
      </c>
      <c r="E588">
        <v>5003</v>
      </c>
      <c r="F588">
        <v>57</v>
      </c>
      <c r="G588">
        <v>56</v>
      </c>
      <c r="H588">
        <v>1</v>
      </c>
      <c r="I588">
        <v>0</v>
      </c>
      <c r="J588">
        <v>3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>
        <v>0</v>
      </c>
      <c r="AE588">
        <v>0</v>
      </c>
      <c r="AF588">
        <v>0</v>
      </c>
      <c r="AH588" t="s">
        <v>309</v>
      </c>
      <c r="AI588" t="s">
        <v>173</v>
      </c>
      <c r="AJ588" t="s">
        <v>195</v>
      </c>
      <c r="AK588" t="s">
        <v>196</v>
      </c>
    </row>
    <row r="589" spans="1:37">
      <c r="A589" t="s">
        <v>1645</v>
      </c>
      <c r="B589" s="55">
        <v>44713</v>
      </c>
      <c r="C589" s="55">
        <v>44718</v>
      </c>
      <c r="D589" t="s">
        <v>26</v>
      </c>
      <c r="E589">
        <v>2174</v>
      </c>
      <c r="F589">
        <v>30</v>
      </c>
      <c r="G589">
        <v>29</v>
      </c>
      <c r="H589">
        <v>1</v>
      </c>
      <c r="I589">
        <v>0</v>
      </c>
      <c r="J589">
        <v>3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1</v>
      </c>
      <c r="U589">
        <v>0</v>
      </c>
      <c r="V589">
        <v>0</v>
      </c>
      <c r="W589">
        <v>0</v>
      </c>
      <c r="X589">
        <v>1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H589" t="s">
        <v>170</v>
      </c>
      <c r="AI589" t="s">
        <v>168</v>
      </c>
      <c r="AJ589" t="s">
        <v>27</v>
      </c>
      <c r="AK589" t="s">
        <v>169</v>
      </c>
    </row>
    <row r="590" spans="1:37">
      <c r="A590" t="s">
        <v>1645</v>
      </c>
      <c r="B590" s="55">
        <v>44713</v>
      </c>
      <c r="C590" s="55">
        <v>44718</v>
      </c>
      <c r="D590" t="s">
        <v>33</v>
      </c>
      <c r="E590">
        <v>1679</v>
      </c>
      <c r="F590">
        <v>19</v>
      </c>
      <c r="G590">
        <v>19</v>
      </c>
      <c r="H590">
        <v>0</v>
      </c>
      <c r="I590">
        <v>0</v>
      </c>
      <c r="J590">
        <v>3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>
        <v>0</v>
      </c>
      <c r="AE590">
        <v>0</v>
      </c>
      <c r="AF590">
        <v>0</v>
      </c>
      <c r="AH590" t="s">
        <v>181</v>
      </c>
      <c r="AI590" t="s">
        <v>168</v>
      </c>
      <c r="AJ590" t="s">
        <v>34</v>
      </c>
      <c r="AK590" t="s">
        <v>172</v>
      </c>
    </row>
    <row r="591" spans="1:37">
      <c r="A591" t="s">
        <v>1645</v>
      </c>
      <c r="B591" s="55">
        <v>44713</v>
      </c>
      <c r="C591" s="55">
        <v>44718</v>
      </c>
      <c r="D591" t="s">
        <v>77</v>
      </c>
      <c r="E591">
        <v>2088</v>
      </c>
      <c r="F591">
        <v>9</v>
      </c>
      <c r="G591">
        <v>9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H591" t="s">
        <v>223</v>
      </c>
      <c r="AI591" t="s">
        <v>168</v>
      </c>
      <c r="AJ591" t="s">
        <v>73</v>
      </c>
      <c r="AK591" t="s">
        <v>182</v>
      </c>
    </row>
    <row r="592" spans="1:37">
      <c r="A592" t="s">
        <v>1645</v>
      </c>
      <c r="B592" s="55">
        <v>44713</v>
      </c>
      <c r="C592" s="55">
        <v>44718</v>
      </c>
      <c r="D592" t="s">
        <v>244</v>
      </c>
      <c r="E592">
        <v>1785</v>
      </c>
      <c r="F592">
        <v>3</v>
      </c>
      <c r="G592">
        <v>3</v>
      </c>
      <c r="H592">
        <v>0</v>
      </c>
      <c r="I592">
        <v>0</v>
      </c>
      <c r="J592">
        <v>1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H592" t="s">
        <v>245</v>
      </c>
      <c r="AI592" t="s">
        <v>173</v>
      </c>
      <c r="AJ592" t="s">
        <v>186</v>
      </c>
      <c r="AK592" t="s">
        <v>187</v>
      </c>
    </row>
    <row r="593" spans="1:37">
      <c r="A593" t="s">
        <v>1645</v>
      </c>
      <c r="B593" s="55">
        <v>44713</v>
      </c>
      <c r="C593" s="55">
        <v>44718</v>
      </c>
      <c r="D593" t="s">
        <v>296</v>
      </c>
      <c r="E593">
        <v>9331</v>
      </c>
      <c r="F593">
        <v>65</v>
      </c>
      <c r="G593">
        <v>64</v>
      </c>
      <c r="H593">
        <v>1</v>
      </c>
      <c r="I593">
        <v>0</v>
      </c>
      <c r="J593">
        <v>9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3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>
        <v>0</v>
      </c>
      <c r="AE593">
        <v>0</v>
      </c>
      <c r="AF593">
        <v>0</v>
      </c>
      <c r="AH593" t="s">
        <v>297</v>
      </c>
      <c r="AI593" t="s">
        <v>173</v>
      </c>
      <c r="AJ593" t="s">
        <v>195</v>
      </c>
      <c r="AK593" t="s">
        <v>196</v>
      </c>
    </row>
    <row r="594" spans="1:37">
      <c r="A594" t="s">
        <v>1645</v>
      </c>
      <c r="B594" s="55">
        <v>44713</v>
      </c>
      <c r="C594" s="55">
        <v>44718</v>
      </c>
      <c r="D594" t="s">
        <v>278</v>
      </c>
      <c r="E594">
        <v>5886</v>
      </c>
      <c r="F594">
        <v>45</v>
      </c>
      <c r="G594">
        <v>45</v>
      </c>
      <c r="H594">
        <v>0</v>
      </c>
      <c r="I594">
        <v>0</v>
      </c>
      <c r="J594">
        <v>5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>
        <v>0</v>
      </c>
      <c r="AE594">
        <v>0</v>
      </c>
      <c r="AF594">
        <v>0</v>
      </c>
      <c r="AH594" t="s">
        <v>279</v>
      </c>
      <c r="AI594" t="s">
        <v>173</v>
      </c>
      <c r="AJ594" t="s">
        <v>192</v>
      </c>
      <c r="AK594" t="s">
        <v>193</v>
      </c>
    </row>
    <row r="595" spans="1:37">
      <c r="A595" t="s">
        <v>1645</v>
      </c>
      <c r="B595" s="55">
        <v>44713</v>
      </c>
      <c r="C595" s="55">
        <v>44718</v>
      </c>
      <c r="D595" t="s">
        <v>292</v>
      </c>
      <c r="E595">
        <v>2615</v>
      </c>
      <c r="F595">
        <v>27</v>
      </c>
      <c r="G595">
        <v>26</v>
      </c>
      <c r="H595">
        <v>1</v>
      </c>
      <c r="I595">
        <v>1</v>
      </c>
      <c r="J595">
        <v>8</v>
      </c>
      <c r="K595">
        <v>2</v>
      </c>
      <c r="L595">
        <v>2</v>
      </c>
      <c r="M595">
        <v>2</v>
      </c>
      <c r="N595">
        <v>1</v>
      </c>
      <c r="O595">
        <v>2</v>
      </c>
      <c r="P595">
        <v>1</v>
      </c>
      <c r="Q595">
        <v>2</v>
      </c>
      <c r="R595">
        <v>2</v>
      </c>
      <c r="S595">
        <v>2</v>
      </c>
      <c r="T595">
        <v>3</v>
      </c>
      <c r="U595">
        <v>2</v>
      </c>
      <c r="V595">
        <v>0</v>
      </c>
      <c r="W595">
        <v>0</v>
      </c>
      <c r="X595">
        <v>0</v>
      </c>
      <c r="Y595">
        <v>0</v>
      </c>
      <c r="Z595">
        <v>2</v>
      </c>
      <c r="AA595">
        <v>2</v>
      </c>
      <c r="AB595">
        <v>1</v>
      </c>
      <c r="AC595">
        <v>2</v>
      </c>
      <c r="AD595">
        <v>2</v>
      </c>
      <c r="AE595">
        <v>0</v>
      </c>
      <c r="AF595">
        <v>0</v>
      </c>
      <c r="AH595" t="s">
        <v>833</v>
      </c>
      <c r="AI595" t="s">
        <v>173</v>
      </c>
      <c r="AJ595" t="s">
        <v>195</v>
      </c>
      <c r="AK595" t="s">
        <v>196</v>
      </c>
    </row>
    <row r="596" spans="1:37">
      <c r="A596" t="s">
        <v>1645</v>
      </c>
      <c r="B596" s="55">
        <v>44713</v>
      </c>
      <c r="C596" s="55">
        <v>44718</v>
      </c>
      <c r="D596" t="s">
        <v>72</v>
      </c>
      <c r="E596">
        <v>2531</v>
      </c>
      <c r="F596">
        <v>8</v>
      </c>
      <c r="G596">
        <v>8</v>
      </c>
      <c r="H596">
        <v>0</v>
      </c>
      <c r="I596">
        <v>0</v>
      </c>
      <c r="J596">
        <v>1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H596" t="s">
        <v>215</v>
      </c>
      <c r="AI596" t="s">
        <v>168</v>
      </c>
      <c r="AJ596" t="s">
        <v>73</v>
      </c>
      <c r="AK596" t="s">
        <v>182</v>
      </c>
    </row>
    <row r="597" spans="1:37">
      <c r="A597" t="s">
        <v>1645</v>
      </c>
      <c r="B597" s="55">
        <v>44713</v>
      </c>
      <c r="C597" s="55">
        <v>44718</v>
      </c>
      <c r="D597" t="s">
        <v>252</v>
      </c>
      <c r="E597">
        <v>5152</v>
      </c>
      <c r="F597">
        <v>4</v>
      </c>
      <c r="G597">
        <v>4</v>
      </c>
      <c r="H597">
        <v>0</v>
      </c>
      <c r="I597">
        <v>0</v>
      </c>
      <c r="J597">
        <v>2</v>
      </c>
      <c r="K597">
        <v>1</v>
      </c>
      <c r="L597">
        <v>0</v>
      </c>
      <c r="M597">
        <v>0</v>
      </c>
      <c r="N597">
        <v>0</v>
      </c>
      <c r="O597">
        <v>1</v>
      </c>
      <c r="P597">
        <v>0</v>
      </c>
      <c r="Q597">
        <v>1</v>
      </c>
      <c r="R597">
        <v>1</v>
      </c>
      <c r="S597">
        <v>1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1</v>
      </c>
      <c r="AB597">
        <v>0</v>
      </c>
      <c r="AC597">
        <v>0</v>
      </c>
      <c r="AD597">
        <v>0</v>
      </c>
      <c r="AE597">
        <v>0</v>
      </c>
      <c r="AF597">
        <v>0</v>
      </c>
      <c r="AH597" t="s">
        <v>253</v>
      </c>
      <c r="AI597" t="s">
        <v>173</v>
      </c>
      <c r="AJ597" t="s">
        <v>189</v>
      </c>
      <c r="AK597" t="s">
        <v>190</v>
      </c>
    </row>
    <row r="598" spans="1:37">
      <c r="A598" t="s">
        <v>1645</v>
      </c>
      <c r="B598" s="55">
        <v>44713</v>
      </c>
      <c r="C598" s="55">
        <v>44718</v>
      </c>
      <c r="D598" t="s">
        <v>268</v>
      </c>
      <c r="E598">
        <v>3108</v>
      </c>
      <c r="F598">
        <v>15</v>
      </c>
      <c r="G598">
        <v>15</v>
      </c>
      <c r="H598">
        <v>0</v>
      </c>
      <c r="I598">
        <v>0</v>
      </c>
      <c r="J598">
        <v>2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0</v>
      </c>
      <c r="AH598" t="s">
        <v>269</v>
      </c>
      <c r="AI598" t="s">
        <v>173</v>
      </c>
      <c r="AJ598" t="s">
        <v>192</v>
      </c>
      <c r="AK598" t="s">
        <v>193</v>
      </c>
    </row>
    <row r="599" spans="1:37">
      <c r="A599" t="s">
        <v>1645</v>
      </c>
      <c r="B599" s="55">
        <v>44713</v>
      </c>
      <c r="C599" s="55">
        <v>44718</v>
      </c>
      <c r="D599" t="s">
        <v>36</v>
      </c>
      <c r="E599">
        <v>2983</v>
      </c>
      <c r="F599">
        <v>18</v>
      </c>
      <c r="G599">
        <v>18</v>
      </c>
      <c r="H599">
        <v>0</v>
      </c>
      <c r="I599">
        <v>0</v>
      </c>
      <c r="J599">
        <v>2</v>
      </c>
      <c r="K599">
        <v>1</v>
      </c>
      <c r="L599">
        <v>1</v>
      </c>
      <c r="M599">
        <v>1</v>
      </c>
      <c r="N599">
        <v>0</v>
      </c>
      <c r="O599">
        <v>1</v>
      </c>
      <c r="P599">
        <v>1</v>
      </c>
      <c r="Q599">
        <v>1</v>
      </c>
      <c r="R599">
        <v>1</v>
      </c>
      <c r="S599">
        <v>1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1</v>
      </c>
      <c r="AA599">
        <v>1</v>
      </c>
      <c r="AB599">
        <v>0</v>
      </c>
      <c r="AC599">
        <v>0</v>
      </c>
      <c r="AD599">
        <v>1</v>
      </c>
      <c r="AE599">
        <v>0</v>
      </c>
      <c r="AF599">
        <v>0</v>
      </c>
      <c r="AH599" t="s">
        <v>183</v>
      </c>
      <c r="AI599" t="s">
        <v>168</v>
      </c>
      <c r="AJ599" t="s">
        <v>34</v>
      </c>
      <c r="AK599" t="s">
        <v>172</v>
      </c>
    </row>
    <row r="600" spans="1:37">
      <c r="A600" t="s">
        <v>1645</v>
      </c>
      <c r="B600" s="55">
        <v>44713</v>
      </c>
      <c r="C600" s="55">
        <v>44718</v>
      </c>
      <c r="D600" t="s">
        <v>266</v>
      </c>
      <c r="E600">
        <v>3643</v>
      </c>
      <c r="F600">
        <v>17</v>
      </c>
      <c r="G600">
        <v>17</v>
      </c>
      <c r="H600">
        <v>0</v>
      </c>
      <c r="I600">
        <v>0</v>
      </c>
      <c r="J600">
        <v>2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>
        <v>0</v>
      </c>
      <c r="AE600">
        <v>0</v>
      </c>
      <c r="AF600">
        <v>0</v>
      </c>
      <c r="AH600" t="s">
        <v>267</v>
      </c>
      <c r="AI600" t="s">
        <v>173</v>
      </c>
      <c r="AJ600" t="s">
        <v>192</v>
      </c>
      <c r="AK600" t="s">
        <v>193</v>
      </c>
    </row>
    <row r="601" spans="1:37">
      <c r="A601" t="s">
        <v>1645</v>
      </c>
      <c r="B601" s="55">
        <v>44713</v>
      </c>
      <c r="C601" s="55">
        <v>44718</v>
      </c>
      <c r="D601" t="s">
        <v>236</v>
      </c>
      <c r="E601">
        <v>2898</v>
      </c>
      <c r="F601">
        <v>22</v>
      </c>
      <c r="G601">
        <v>22</v>
      </c>
      <c r="H601">
        <v>0</v>
      </c>
      <c r="I601">
        <v>0</v>
      </c>
      <c r="J601">
        <v>2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>
        <v>0</v>
      </c>
      <c r="AE601">
        <v>0</v>
      </c>
      <c r="AF601">
        <v>0</v>
      </c>
      <c r="AH601" t="s">
        <v>237</v>
      </c>
      <c r="AI601" t="s">
        <v>173</v>
      </c>
      <c r="AJ601" t="s">
        <v>186</v>
      </c>
      <c r="AK601" t="s">
        <v>187</v>
      </c>
    </row>
    <row r="602" spans="1:37">
      <c r="A602" t="s">
        <v>1645</v>
      </c>
      <c r="B602" s="55">
        <v>44713</v>
      </c>
      <c r="C602" s="55">
        <v>44718</v>
      </c>
      <c r="D602" t="s">
        <v>60</v>
      </c>
      <c r="E602">
        <v>5583</v>
      </c>
      <c r="F602">
        <v>25</v>
      </c>
      <c r="G602">
        <v>24</v>
      </c>
      <c r="H602">
        <v>1</v>
      </c>
      <c r="I602">
        <v>0</v>
      </c>
      <c r="J602">
        <v>4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0</v>
      </c>
      <c r="AD602">
        <v>0</v>
      </c>
      <c r="AE602">
        <v>0</v>
      </c>
      <c r="AF602">
        <v>0</v>
      </c>
      <c r="AH602" t="s">
        <v>212</v>
      </c>
      <c r="AI602" t="s">
        <v>168</v>
      </c>
      <c r="AJ602" t="s">
        <v>58</v>
      </c>
      <c r="AK602" t="s">
        <v>180</v>
      </c>
    </row>
    <row r="603" spans="1:37">
      <c r="A603" t="s">
        <v>1645</v>
      </c>
      <c r="B603" s="55">
        <v>44713</v>
      </c>
      <c r="C603" s="55">
        <v>44718</v>
      </c>
      <c r="D603" t="s">
        <v>38</v>
      </c>
      <c r="E603">
        <v>3057</v>
      </c>
      <c r="F603">
        <v>9</v>
      </c>
      <c r="G603">
        <v>9</v>
      </c>
      <c r="H603">
        <v>0</v>
      </c>
      <c r="I603">
        <v>0</v>
      </c>
      <c r="J603">
        <v>1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</v>
      </c>
      <c r="AH603" t="s">
        <v>185</v>
      </c>
      <c r="AI603" t="s">
        <v>168</v>
      </c>
      <c r="AJ603" t="s">
        <v>34</v>
      </c>
      <c r="AK603" t="s">
        <v>172</v>
      </c>
    </row>
    <row r="604" spans="1:37">
      <c r="A604" t="s">
        <v>1645</v>
      </c>
      <c r="B604" s="55">
        <v>44713</v>
      </c>
      <c r="C604" s="55">
        <v>44718</v>
      </c>
      <c r="D604" t="s">
        <v>68</v>
      </c>
      <c r="E604">
        <v>2461</v>
      </c>
      <c r="F604">
        <v>14</v>
      </c>
      <c r="G604">
        <v>14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H604" t="s">
        <v>219</v>
      </c>
      <c r="AI604" t="s">
        <v>168</v>
      </c>
      <c r="AJ604" t="s">
        <v>58</v>
      </c>
      <c r="AK604" t="s">
        <v>180</v>
      </c>
    </row>
    <row r="605" spans="1:37">
      <c r="A605" t="s">
        <v>1645</v>
      </c>
      <c r="B605" s="55">
        <v>44713</v>
      </c>
      <c r="C605" s="55">
        <v>44718</v>
      </c>
      <c r="D605" t="s">
        <v>358</v>
      </c>
      <c r="E605">
        <v>994</v>
      </c>
      <c r="F605">
        <v>8</v>
      </c>
      <c r="G605">
        <v>8</v>
      </c>
      <c r="H605">
        <v>0</v>
      </c>
      <c r="I605">
        <v>0</v>
      </c>
      <c r="J605">
        <v>1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H605" t="s">
        <v>359</v>
      </c>
      <c r="AI605" t="s">
        <v>177</v>
      </c>
      <c r="AJ605" t="s">
        <v>204</v>
      </c>
      <c r="AK605" t="s">
        <v>205</v>
      </c>
    </row>
    <row r="606" spans="1:37">
      <c r="A606" t="s">
        <v>1645</v>
      </c>
      <c r="B606" s="55">
        <v>44713</v>
      </c>
      <c r="C606" s="55">
        <v>44718</v>
      </c>
      <c r="D606" t="s">
        <v>372</v>
      </c>
      <c r="E606">
        <v>2270</v>
      </c>
      <c r="F606">
        <v>13</v>
      </c>
      <c r="G606">
        <v>13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H606" t="s">
        <v>373</v>
      </c>
      <c r="AI606" t="s">
        <v>177</v>
      </c>
      <c r="AJ606" t="s">
        <v>207</v>
      </c>
      <c r="AK606" t="s">
        <v>208</v>
      </c>
    </row>
    <row r="607" spans="1:37">
      <c r="A607" t="s">
        <v>1645</v>
      </c>
      <c r="B607" s="55">
        <v>44713</v>
      </c>
      <c r="C607" s="55">
        <v>44718</v>
      </c>
      <c r="D607" t="s">
        <v>352</v>
      </c>
      <c r="E607">
        <v>1828</v>
      </c>
      <c r="F607">
        <v>35</v>
      </c>
      <c r="G607">
        <v>35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H607" t="s">
        <v>353</v>
      </c>
      <c r="AI607" t="s">
        <v>177</v>
      </c>
      <c r="AJ607" t="s">
        <v>204</v>
      </c>
      <c r="AK607" t="s">
        <v>205</v>
      </c>
    </row>
    <row r="608" spans="1:37">
      <c r="A608" t="s">
        <v>1645</v>
      </c>
      <c r="B608" s="55">
        <v>44713</v>
      </c>
      <c r="C608" s="55">
        <v>44718</v>
      </c>
      <c r="D608" t="s">
        <v>316</v>
      </c>
      <c r="E608">
        <v>1927</v>
      </c>
      <c r="F608">
        <v>6</v>
      </c>
      <c r="G608">
        <v>6</v>
      </c>
      <c r="H608">
        <v>0</v>
      </c>
      <c r="I608">
        <v>0</v>
      </c>
      <c r="J608">
        <v>2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H608" t="s">
        <v>317</v>
      </c>
      <c r="AI608" t="s">
        <v>177</v>
      </c>
      <c r="AJ608" t="s">
        <v>198</v>
      </c>
      <c r="AK608" t="s">
        <v>199</v>
      </c>
    </row>
    <row r="609" spans="1:37">
      <c r="A609" t="s">
        <v>1645</v>
      </c>
      <c r="B609" s="55">
        <v>44713</v>
      </c>
      <c r="C609" s="55">
        <v>44718</v>
      </c>
      <c r="D609" t="s">
        <v>390</v>
      </c>
      <c r="E609">
        <v>2301</v>
      </c>
      <c r="F609">
        <v>21</v>
      </c>
      <c r="G609">
        <v>21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H609" t="s">
        <v>391</v>
      </c>
      <c r="AI609" t="s">
        <v>177</v>
      </c>
      <c r="AJ609" t="s">
        <v>210</v>
      </c>
      <c r="AK609" t="s">
        <v>211</v>
      </c>
    </row>
    <row r="610" spans="1:37">
      <c r="A610" t="s">
        <v>1645</v>
      </c>
      <c r="B610" s="55">
        <v>44713</v>
      </c>
      <c r="C610" s="55">
        <v>44718</v>
      </c>
      <c r="D610" t="s">
        <v>378</v>
      </c>
      <c r="E610">
        <v>1697</v>
      </c>
      <c r="F610">
        <v>39</v>
      </c>
      <c r="G610">
        <v>39</v>
      </c>
      <c r="H610">
        <v>0</v>
      </c>
      <c r="I610">
        <v>0</v>
      </c>
      <c r="J610">
        <v>2</v>
      </c>
      <c r="K610">
        <v>2</v>
      </c>
      <c r="L610">
        <v>2</v>
      </c>
      <c r="M610">
        <v>2</v>
      </c>
      <c r="N610">
        <v>2</v>
      </c>
      <c r="O610">
        <v>2</v>
      </c>
      <c r="P610">
        <v>2</v>
      </c>
      <c r="Q610">
        <v>1</v>
      </c>
      <c r="R610">
        <v>2</v>
      </c>
      <c r="S610">
        <v>2</v>
      </c>
      <c r="T610">
        <v>2</v>
      </c>
      <c r="U610">
        <v>2</v>
      </c>
      <c r="V610">
        <v>2</v>
      </c>
      <c r="W610">
        <v>0</v>
      </c>
      <c r="X610">
        <v>0</v>
      </c>
      <c r="Y610">
        <v>0</v>
      </c>
      <c r="Z610">
        <v>2</v>
      </c>
      <c r="AA610">
        <v>2</v>
      </c>
      <c r="AB610">
        <v>1</v>
      </c>
      <c r="AC610">
        <v>1</v>
      </c>
      <c r="AD610">
        <v>1</v>
      </c>
      <c r="AE610">
        <v>0</v>
      </c>
      <c r="AF610">
        <v>0</v>
      </c>
      <c r="AH610" t="s">
        <v>379</v>
      </c>
      <c r="AI610" t="s">
        <v>177</v>
      </c>
      <c r="AJ610" t="s">
        <v>207</v>
      </c>
      <c r="AK610" t="s">
        <v>208</v>
      </c>
    </row>
    <row r="611" spans="1:37">
      <c r="A611" t="s">
        <v>1645</v>
      </c>
      <c r="B611" s="55">
        <v>44713</v>
      </c>
      <c r="C611" s="55">
        <v>44718</v>
      </c>
      <c r="D611" t="s">
        <v>382</v>
      </c>
      <c r="E611">
        <v>597</v>
      </c>
      <c r="F611">
        <v>5</v>
      </c>
      <c r="G611">
        <v>5</v>
      </c>
      <c r="H611">
        <v>0</v>
      </c>
      <c r="I611">
        <v>0</v>
      </c>
      <c r="J611">
        <v>2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0</v>
      </c>
      <c r="S611">
        <v>0</v>
      </c>
      <c r="T611">
        <v>1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H611" t="s">
        <v>383</v>
      </c>
      <c r="AI611" t="s">
        <v>177</v>
      </c>
      <c r="AJ611" t="s">
        <v>207</v>
      </c>
      <c r="AK611" t="s">
        <v>208</v>
      </c>
    </row>
    <row r="612" spans="1:37">
      <c r="A612" t="s">
        <v>1645</v>
      </c>
      <c r="B612" s="55">
        <v>44713</v>
      </c>
      <c r="C612" s="55">
        <v>44718</v>
      </c>
      <c r="D612" t="s">
        <v>334</v>
      </c>
      <c r="E612">
        <v>2150</v>
      </c>
      <c r="F612">
        <v>16</v>
      </c>
      <c r="G612">
        <v>16</v>
      </c>
      <c r="H612">
        <v>0</v>
      </c>
      <c r="I612">
        <v>0</v>
      </c>
      <c r="J612">
        <v>4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2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0</v>
      </c>
      <c r="AF612">
        <v>0</v>
      </c>
      <c r="AH612" t="s">
        <v>335</v>
      </c>
      <c r="AI612" t="s">
        <v>177</v>
      </c>
      <c r="AJ612" t="s">
        <v>201</v>
      </c>
      <c r="AK612" t="s">
        <v>202</v>
      </c>
    </row>
    <row r="613" spans="1:37">
      <c r="A613" t="s">
        <v>1645</v>
      </c>
      <c r="B613" s="55">
        <v>44713</v>
      </c>
      <c r="C613" s="55">
        <v>44718</v>
      </c>
      <c r="D613" t="s">
        <v>332</v>
      </c>
      <c r="E613">
        <v>2072</v>
      </c>
      <c r="F613">
        <v>7</v>
      </c>
      <c r="G613">
        <v>7</v>
      </c>
      <c r="H613">
        <v>0</v>
      </c>
      <c r="I613">
        <v>0</v>
      </c>
      <c r="J613">
        <v>1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0</v>
      </c>
      <c r="AF613">
        <v>0</v>
      </c>
      <c r="AH613" t="s">
        <v>333</v>
      </c>
      <c r="AI613" t="s">
        <v>177</v>
      </c>
      <c r="AJ613" t="s">
        <v>201</v>
      </c>
      <c r="AK613" t="s">
        <v>202</v>
      </c>
    </row>
    <row r="614" spans="1:37">
      <c r="A614" t="s">
        <v>1645</v>
      </c>
      <c r="B614" s="55">
        <v>44713</v>
      </c>
      <c r="C614" s="55">
        <v>44718</v>
      </c>
      <c r="D614" t="s">
        <v>370</v>
      </c>
      <c r="E614">
        <v>4105</v>
      </c>
      <c r="F614">
        <v>23</v>
      </c>
      <c r="G614">
        <v>23</v>
      </c>
      <c r="H614">
        <v>0</v>
      </c>
      <c r="I614">
        <v>0</v>
      </c>
      <c r="J614">
        <v>5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0</v>
      </c>
      <c r="AF614">
        <v>0</v>
      </c>
      <c r="AH614" t="s">
        <v>371</v>
      </c>
      <c r="AI614" t="s">
        <v>177</v>
      </c>
      <c r="AJ614" t="s">
        <v>207</v>
      </c>
      <c r="AK614" t="s">
        <v>208</v>
      </c>
    </row>
    <row r="615" spans="1:37">
      <c r="A615" t="s">
        <v>1645</v>
      </c>
      <c r="B615" s="55">
        <v>44713</v>
      </c>
      <c r="C615" s="55">
        <v>44718</v>
      </c>
      <c r="D615" t="s">
        <v>342</v>
      </c>
      <c r="E615">
        <v>1147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H615" t="s">
        <v>343</v>
      </c>
      <c r="AI615" t="s">
        <v>177</v>
      </c>
      <c r="AJ615" t="s">
        <v>213</v>
      </c>
      <c r="AK615" t="s">
        <v>214</v>
      </c>
    </row>
    <row r="616" spans="1:37">
      <c r="A616" t="s">
        <v>1645</v>
      </c>
      <c r="B616" s="55">
        <v>44713</v>
      </c>
      <c r="C616" s="55">
        <v>44718</v>
      </c>
      <c r="D616" t="s">
        <v>338</v>
      </c>
      <c r="E616">
        <v>1092</v>
      </c>
      <c r="F616">
        <v>4</v>
      </c>
      <c r="G616">
        <v>4</v>
      </c>
      <c r="H616">
        <v>0</v>
      </c>
      <c r="I616">
        <v>0</v>
      </c>
      <c r="J616">
        <v>1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H616" t="s">
        <v>339</v>
      </c>
      <c r="AI616" t="s">
        <v>177</v>
      </c>
      <c r="AJ616" t="s">
        <v>201</v>
      </c>
      <c r="AK616" t="s">
        <v>202</v>
      </c>
    </row>
    <row r="617" spans="1:37">
      <c r="A617" t="s">
        <v>1645</v>
      </c>
      <c r="B617" s="55">
        <v>44713</v>
      </c>
      <c r="C617" s="55">
        <v>44718</v>
      </c>
      <c r="D617" t="s">
        <v>336</v>
      </c>
      <c r="E617">
        <v>1172</v>
      </c>
      <c r="F617">
        <v>18</v>
      </c>
      <c r="G617">
        <v>18</v>
      </c>
      <c r="H617">
        <v>0</v>
      </c>
      <c r="I617">
        <v>0</v>
      </c>
      <c r="J617">
        <v>1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1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H617" t="s">
        <v>337</v>
      </c>
      <c r="AI617" t="s">
        <v>177</v>
      </c>
      <c r="AJ617" t="s">
        <v>201</v>
      </c>
      <c r="AK617" t="s">
        <v>202</v>
      </c>
    </row>
    <row r="618" spans="1:37">
      <c r="A618" t="s">
        <v>1645</v>
      </c>
      <c r="B618" s="55">
        <v>44713</v>
      </c>
      <c r="C618" s="55">
        <v>44718</v>
      </c>
      <c r="D618" t="s">
        <v>350</v>
      </c>
      <c r="E618">
        <v>2293</v>
      </c>
      <c r="F618">
        <v>13</v>
      </c>
      <c r="G618">
        <v>12</v>
      </c>
      <c r="H618">
        <v>1</v>
      </c>
      <c r="I618">
        <v>0</v>
      </c>
      <c r="J618">
        <v>1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H618" t="s">
        <v>351</v>
      </c>
      <c r="AI618" t="s">
        <v>177</v>
      </c>
      <c r="AJ618" t="s">
        <v>204</v>
      </c>
      <c r="AK618" t="s">
        <v>205</v>
      </c>
    </row>
    <row r="619" spans="1:37">
      <c r="A619" t="s">
        <v>1645</v>
      </c>
      <c r="B619" s="55">
        <v>44713</v>
      </c>
      <c r="C619" s="55">
        <v>44718</v>
      </c>
      <c r="D619" t="s">
        <v>29</v>
      </c>
      <c r="E619">
        <v>13292</v>
      </c>
      <c r="F619">
        <v>8</v>
      </c>
      <c r="G619">
        <v>8</v>
      </c>
      <c r="H619">
        <v>0</v>
      </c>
      <c r="I619">
        <v>0</v>
      </c>
      <c r="J619">
        <v>2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H619" t="s">
        <v>175</v>
      </c>
      <c r="AI619" t="s">
        <v>168</v>
      </c>
      <c r="AJ619" t="s">
        <v>27</v>
      </c>
      <c r="AK619" t="s">
        <v>169</v>
      </c>
    </row>
    <row r="620" spans="1:37">
      <c r="A620" t="s">
        <v>1645</v>
      </c>
      <c r="B620" s="55">
        <v>44713</v>
      </c>
      <c r="C620" s="55">
        <v>44718</v>
      </c>
      <c r="D620" t="s">
        <v>55</v>
      </c>
      <c r="E620">
        <v>5773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0</v>
      </c>
      <c r="AF620">
        <v>0</v>
      </c>
      <c r="AH620" t="s">
        <v>209</v>
      </c>
      <c r="AI620" t="s">
        <v>168</v>
      </c>
      <c r="AJ620" t="s">
        <v>49</v>
      </c>
      <c r="AK620" t="s">
        <v>176</v>
      </c>
    </row>
    <row r="621" spans="1:37">
      <c r="A621" t="s">
        <v>1645</v>
      </c>
      <c r="B621" s="55">
        <v>44713</v>
      </c>
      <c r="C621" s="55">
        <v>44718</v>
      </c>
      <c r="D621" t="s">
        <v>320</v>
      </c>
      <c r="E621">
        <v>1419</v>
      </c>
      <c r="F621">
        <v>19</v>
      </c>
      <c r="G621">
        <v>18</v>
      </c>
      <c r="H621">
        <v>1</v>
      </c>
      <c r="I621">
        <v>1</v>
      </c>
      <c r="J621">
        <v>1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1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H621" t="s">
        <v>321</v>
      </c>
      <c r="AI621" t="s">
        <v>177</v>
      </c>
      <c r="AJ621" t="s">
        <v>198</v>
      </c>
      <c r="AK621" t="s">
        <v>199</v>
      </c>
    </row>
    <row r="622" spans="1:37">
      <c r="A622" t="s">
        <v>1645</v>
      </c>
      <c r="B622" s="55">
        <v>44713</v>
      </c>
      <c r="C622" s="55">
        <v>44718</v>
      </c>
      <c r="D622" t="s">
        <v>87</v>
      </c>
      <c r="E622">
        <v>813</v>
      </c>
      <c r="F622">
        <v>5</v>
      </c>
      <c r="G622">
        <v>5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H622" t="s">
        <v>515</v>
      </c>
      <c r="AI622" t="s">
        <v>168</v>
      </c>
      <c r="AJ622" t="s">
        <v>73</v>
      </c>
      <c r="AK622" t="s">
        <v>182</v>
      </c>
    </row>
    <row r="623" spans="1:37">
      <c r="A623" t="s">
        <v>1645</v>
      </c>
      <c r="B623" s="55">
        <v>44713</v>
      </c>
      <c r="C623" s="55">
        <v>44718</v>
      </c>
      <c r="D623" t="s">
        <v>388</v>
      </c>
      <c r="E623">
        <v>8192</v>
      </c>
      <c r="F623">
        <v>25</v>
      </c>
      <c r="G623">
        <v>25</v>
      </c>
      <c r="H623">
        <v>0</v>
      </c>
      <c r="I623">
        <v>0</v>
      </c>
      <c r="J623">
        <v>3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H623" t="s">
        <v>389</v>
      </c>
      <c r="AI623" t="s">
        <v>177</v>
      </c>
      <c r="AJ623" t="s">
        <v>210</v>
      </c>
      <c r="AK623" t="s">
        <v>211</v>
      </c>
    </row>
    <row r="624" spans="1:37">
      <c r="A624" t="s">
        <v>1645</v>
      </c>
      <c r="B624" s="55">
        <v>44713</v>
      </c>
      <c r="C624" s="55">
        <v>44718</v>
      </c>
      <c r="D624" t="s">
        <v>276</v>
      </c>
      <c r="E624">
        <v>15255</v>
      </c>
      <c r="F624">
        <v>6</v>
      </c>
      <c r="G624">
        <v>6</v>
      </c>
      <c r="H624">
        <v>0</v>
      </c>
      <c r="I624">
        <v>0</v>
      </c>
      <c r="J624">
        <v>1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H624" t="s">
        <v>806</v>
      </c>
      <c r="AI624" t="s">
        <v>173</v>
      </c>
      <c r="AJ624" t="s">
        <v>192</v>
      </c>
      <c r="AK624" t="s">
        <v>193</v>
      </c>
    </row>
    <row r="625" spans="1:37">
      <c r="A625" t="s">
        <v>1645</v>
      </c>
      <c r="B625" s="55">
        <v>44713</v>
      </c>
      <c r="C625" s="55">
        <v>44718</v>
      </c>
      <c r="D625" t="s">
        <v>31</v>
      </c>
      <c r="E625">
        <v>1125</v>
      </c>
      <c r="F625">
        <v>9</v>
      </c>
      <c r="G625">
        <v>9</v>
      </c>
      <c r="H625">
        <v>0</v>
      </c>
      <c r="I625">
        <v>0</v>
      </c>
      <c r="J625">
        <v>3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H625" t="s">
        <v>179</v>
      </c>
      <c r="AI625" t="s">
        <v>168</v>
      </c>
      <c r="AJ625" t="s">
        <v>27</v>
      </c>
      <c r="AK625" t="s">
        <v>169</v>
      </c>
    </row>
    <row r="626" spans="1:37">
      <c r="A626" t="s">
        <v>1645</v>
      </c>
      <c r="B626" s="55">
        <v>44713</v>
      </c>
      <c r="C626" s="55">
        <v>44718</v>
      </c>
      <c r="D626" t="s">
        <v>328</v>
      </c>
      <c r="E626">
        <v>610</v>
      </c>
      <c r="F626">
        <v>3</v>
      </c>
      <c r="G626">
        <v>3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0</v>
      </c>
      <c r="AF626">
        <v>0</v>
      </c>
      <c r="AH626" t="s">
        <v>329</v>
      </c>
      <c r="AI626" t="s">
        <v>177</v>
      </c>
      <c r="AJ626" t="s">
        <v>198</v>
      </c>
      <c r="AK626" t="s">
        <v>199</v>
      </c>
    </row>
    <row r="627" spans="1:37">
      <c r="A627" t="s">
        <v>1645</v>
      </c>
      <c r="B627" s="55">
        <v>44713</v>
      </c>
      <c r="C627" s="55">
        <v>44718</v>
      </c>
      <c r="D627" t="s">
        <v>318</v>
      </c>
      <c r="E627">
        <v>3429</v>
      </c>
      <c r="F627">
        <v>8</v>
      </c>
      <c r="G627">
        <v>8</v>
      </c>
      <c r="H627">
        <v>0</v>
      </c>
      <c r="I627">
        <v>0</v>
      </c>
      <c r="J627">
        <v>2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H627" t="s">
        <v>319</v>
      </c>
      <c r="AI627" t="s">
        <v>177</v>
      </c>
      <c r="AJ627" t="s">
        <v>198</v>
      </c>
      <c r="AK627" t="s">
        <v>199</v>
      </c>
    </row>
    <row r="628" spans="1:37">
      <c r="A628" t="s">
        <v>1645</v>
      </c>
      <c r="B628" s="55">
        <v>44713</v>
      </c>
      <c r="C628" s="55">
        <v>44718</v>
      </c>
      <c r="D628" t="s">
        <v>324</v>
      </c>
      <c r="E628">
        <v>1052</v>
      </c>
      <c r="F628">
        <v>11</v>
      </c>
      <c r="G628">
        <v>11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  <c r="AH628" t="s">
        <v>325</v>
      </c>
      <c r="AI628" t="s">
        <v>177</v>
      </c>
      <c r="AJ628" t="s">
        <v>198</v>
      </c>
      <c r="AK628" t="s">
        <v>199</v>
      </c>
    </row>
    <row r="629" spans="1:37">
      <c r="A629" t="s">
        <v>1645</v>
      </c>
      <c r="B629" s="55">
        <v>44713</v>
      </c>
      <c r="C629" s="55">
        <v>44718</v>
      </c>
      <c r="D629" t="s">
        <v>340</v>
      </c>
      <c r="E629">
        <v>1229</v>
      </c>
      <c r="F629">
        <v>39</v>
      </c>
      <c r="G629">
        <v>39</v>
      </c>
      <c r="H629">
        <v>0</v>
      </c>
      <c r="I629">
        <v>0</v>
      </c>
      <c r="J629">
        <v>1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H629" t="s">
        <v>341</v>
      </c>
      <c r="AI629" t="s">
        <v>177</v>
      </c>
      <c r="AJ629" t="s">
        <v>201</v>
      </c>
      <c r="AK629" t="s">
        <v>202</v>
      </c>
    </row>
    <row r="630" spans="1:37">
      <c r="A630" t="s">
        <v>1645</v>
      </c>
      <c r="B630" s="55">
        <v>44713</v>
      </c>
      <c r="C630" s="55">
        <v>44718</v>
      </c>
      <c r="D630" t="s">
        <v>270</v>
      </c>
      <c r="E630">
        <v>4195</v>
      </c>
      <c r="F630">
        <v>0</v>
      </c>
      <c r="G630">
        <v>0</v>
      </c>
      <c r="H630">
        <v>0</v>
      </c>
      <c r="I630">
        <v>0</v>
      </c>
      <c r="J630">
        <v>3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0</v>
      </c>
      <c r="AF630">
        <v>0</v>
      </c>
      <c r="AH630" t="s">
        <v>271</v>
      </c>
      <c r="AI630" t="s">
        <v>173</v>
      </c>
      <c r="AJ630" t="s">
        <v>192</v>
      </c>
      <c r="AK630" t="s">
        <v>193</v>
      </c>
    </row>
    <row r="631" spans="1:37">
      <c r="A631" t="s">
        <v>1645</v>
      </c>
      <c r="B631" s="55">
        <v>44713</v>
      </c>
      <c r="C631" s="55">
        <v>44718</v>
      </c>
      <c r="D631" t="s">
        <v>354</v>
      </c>
      <c r="E631">
        <v>2985</v>
      </c>
      <c r="F631">
        <v>29</v>
      </c>
      <c r="G631">
        <v>29</v>
      </c>
      <c r="H631">
        <v>0</v>
      </c>
      <c r="I631">
        <v>0</v>
      </c>
      <c r="J631">
        <v>3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H631" t="s">
        <v>355</v>
      </c>
      <c r="AI631" t="s">
        <v>177</v>
      </c>
      <c r="AJ631" t="s">
        <v>204</v>
      </c>
      <c r="AK631" t="s">
        <v>205</v>
      </c>
    </row>
    <row r="632" spans="1:37">
      <c r="A632" t="s">
        <v>1645</v>
      </c>
      <c r="B632" s="55">
        <v>44713</v>
      </c>
      <c r="C632" s="55">
        <v>44718</v>
      </c>
      <c r="D632" t="s">
        <v>368</v>
      </c>
      <c r="E632">
        <v>1008</v>
      </c>
      <c r="F632">
        <v>18</v>
      </c>
      <c r="G632">
        <v>18</v>
      </c>
      <c r="H632">
        <v>0</v>
      </c>
      <c r="I632">
        <v>0</v>
      </c>
      <c r="J632">
        <v>4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H632" t="s">
        <v>369</v>
      </c>
      <c r="AI632" t="s">
        <v>177</v>
      </c>
      <c r="AJ632" t="s">
        <v>207</v>
      </c>
      <c r="AK632" t="s">
        <v>208</v>
      </c>
    </row>
    <row r="633" spans="1:37">
      <c r="A633" t="s">
        <v>1645</v>
      </c>
      <c r="B633" s="55">
        <v>44713</v>
      </c>
      <c r="C633" s="55">
        <v>44718</v>
      </c>
      <c r="D633" t="s">
        <v>44</v>
      </c>
      <c r="E633">
        <v>2109</v>
      </c>
      <c r="F633">
        <v>25</v>
      </c>
      <c r="G633">
        <v>25</v>
      </c>
      <c r="H633">
        <v>0</v>
      </c>
      <c r="I633">
        <v>0</v>
      </c>
      <c r="J633">
        <v>7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0</v>
      </c>
      <c r="AF633">
        <v>0</v>
      </c>
      <c r="AH633" t="s">
        <v>194</v>
      </c>
      <c r="AI633" t="s">
        <v>168</v>
      </c>
      <c r="AJ633" t="s">
        <v>34</v>
      </c>
      <c r="AK633" t="s">
        <v>172</v>
      </c>
    </row>
    <row r="634" spans="1:37">
      <c r="A634" t="s">
        <v>1645</v>
      </c>
      <c r="B634" s="55">
        <v>44713</v>
      </c>
      <c r="C634" s="55">
        <v>44718</v>
      </c>
      <c r="D634" t="s">
        <v>96</v>
      </c>
      <c r="E634">
        <v>1560</v>
      </c>
      <c r="F634">
        <v>5</v>
      </c>
      <c r="G634">
        <v>5</v>
      </c>
      <c r="H634">
        <v>0</v>
      </c>
      <c r="I634">
        <v>0</v>
      </c>
      <c r="J634">
        <v>2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H634" t="s">
        <v>233</v>
      </c>
      <c r="AI634" t="s">
        <v>168</v>
      </c>
      <c r="AJ634" t="s">
        <v>92</v>
      </c>
      <c r="AK634" t="s">
        <v>184</v>
      </c>
    </row>
    <row r="635" spans="1:37">
      <c r="A635" t="s">
        <v>1645</v>
      </c>
      <c r="B635" s="55">
        <v>44713</v>
      </c>
      <c r="C635" s="55">
        <v>44718</v>
      </c>
      <c r="D635" t="s">
        <v>246</v>
      </c>
      <c r="E635">
        <v>2646</v>
      </c>
      <c r="F635">
        <v>10</v>
      </c>
      <c r="G635">
        <v>9</v>
      </c>
      <c r="H635">
        <v>1</v>
      </c>
      <c r="I635">
        <v>0</v>
      </c>
      <c r="J635">
        <v>3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0</v>
      </c>
      <c r="AF635">
        <v>0</v>
      </c>
      <c r="AH635" t="s">
        <v>247</v>
      </c>
      <c r="AI635" t="s">
        <v>173</v>
      </c>
      <c r="AJ635" t="s">
        <v>186</v>
      </c>
      <c r="AK635" t="s">
        <v>187</v>
      </c>
    </row>
    <row r="636" spans="1:37">
      <c r="A636" t="s">
        <v>1645</v>
      </c>
      <c r="B636" s="55">
        <v>44713</v>
      </c>
      <c r="C636" s="55">
        <v>44718</v>
      </c>
      <c r="D636" t="s">
        <v>46</v>
      </c>
      <c r="E636">
        <v>1861</v>
      </c>
      <c r="F636">
        <v>8</v>
      </c>
      <c r="G636">
        <v>8</v>
      </c>
      <c r="H636">
        <v>0</v>
      </c>
      <c r="I636">
        <v>0</v>
      </c>
      <c r="J636">
        <v>2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H636" t="s">
        <v>197</v>
      </c>
      <c r="AI636" t="s">
        <v>168</v>
      </c>
      <c r="AJ636" t="s">
        <v>34</v>
      </c>
      <c r="AK636" t="s">
        <v>172</v>
      </c>
    </row>
    <row r="637" spans="1:37">
      <c r="A637" t="s">
        <v>1645</v>
      </c>
      <c r="B637" s="55">
        <v>44713</v>
      </c>
      <c r="C637" s="55">
        <v>44718</v>
      </c>
      <c r="D637" t="s">
        <v>326</v>
      </c>
      <c r="E637">
        <v>3211</v>
      </c>
      <c r="F637">
        <v>10</v>
      </c>
      <c r="G637">
        <v>10</v>
      </c>
      <c r="H637">
        <v>0</v>
      </c>
      <c r="I637">
        <v>0</v>
      </c>
      <c r="J637">
        <v>2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0</v>
      </c>
      <c r="AF637">
        <v>0</v>
      </c>
      <c r="AH637" t="s">
        <v>327</v>
      </c>
      <c r="AI637" t="s">
        <v>177</v>
      </c>
      <c r="AJ637" t="s">
        <v>198</v>
      </c>
      <c r="AK637" t="s">
        <v>199</v>
      </c>
    </row>
    <row r="638" spans="1:37">
      <c r="A638" t="s">
        <v>1645</v>
      </c>
      <c r="B638" s="55">
        <v>44713</v>
      </c>
      <c r="C638" s="55">
        <v>44718</v>
      </c>
      <c r="D638" t="s">
        <v>346</v>
      </c>
      <c r="E638">
        <v>2725</v>
      </c>
      <c r="F638">
        <v>13</v>
      </c>
      <c r="G638">
        <v>13</v>
      </c>
      <c r="H638">
        <v>0</v>
      </c>
      <c r="I638">
        <v>0</v>
      </c>
      <c r="J638">
        <v>9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H638" t="s">
        <v>347</v>
      </c>
      <c r="AI638" t="s">
        <v>177</v>
      </c>
      <c r="AJ638" t="s">
        <v>201</v>
      </c>
      <c r="AK638" t="s">
        <v>202</v>
      </c>
    </row>
    <row r="639" spans="1:37">
      <c r="A639" t="s">
        <v>1645</v>
      </c>
      <c r="B639" s="55">
        <v>44713</v>
      </c>
      <c r="C639" s="55">
        <v>44718</v>
      </c>
      <c r="D639" t="s">
        <v>256</v>
      </c>
      <c r="E639">
        <v>991</v>
      </c>
      <c r="F639">
        <v>2</v>
      </c>
      <c r="G639">
        <v>2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0</v>
      </c>
      <c r="AF639">
        <v>0</v>
      </c>
      <c r="AH639" t="s">
        <v>784</v>
      </c>
      <c r="AI639" t="s">
        <v>173</v>
      </c>
      <c r="AJ639" t="s">
        <v>192</v>
      </c>
      <c r="AK639" t="s">
        <v>193</v>
      </c>
    </row>
    <row r="640" spans="1:37">
      <c r="A640" t="s">
        <v>1645</v>
      </c>
      <c r="B640" s="55">
        <v>44713</v>
      </c>
      <c r="C640" s="55">
        <v>44718</v>
      </c>
      <c r="D640" t="s">
        <v>248</v>
      </c>
      <c r="E640">
        <v>708</v>
      </c>
      <c r="F640">
        <v>1</v>
      </c>
      <c r="G640">
        <v>1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  <c r="AH640" t="s">
        <v>249</v>
      </c>
      <c r="AI640" t="s">
        <v>173</v>
      </c>
      <c r="AJ640" t="s">
        <v>186</v>
      </c>
      <c r="AK640" t="s">
        <v>187</v>
      </c>
    </row>
    <row r="641" spans="1:37">
      <c r="A641" t="s">
        <v>1645</v>
      </c>
      <c r="B641" s="55">
        <v>44713</v>
      </c>
      <c r="C641" s="55">
        <v>44718</v>
      </c>
      <c r="D641" t="s">
        <v>83</v>
      </c>
      <c r="E641">
        <v>956</v>
      </c>
      <c r="F641">
        <v>5</v>
      </c>
      <c r="G641">
        <v>5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0</v>
      </c>
      <c r="AF641">
        <v>0</v>
      </c>
      <c r="AH641" t="s">
        <v>227</v>
      </c>
      <c r="AI641" t="s">
        <v>168</v>
      </c>
      <c r="AJ641" t="s">
        <v>73</v>
      </c>
      <c r="AK641" t="s">
        <v>182</v>
      </c>
    </row>
    <row r="642" spans="1:37">
      <c r="A642" t="s">
        <v>1645</v>
      </c>
      <c r="B642" s="55">
        <v>44713</v>
      </c>
      <c r="C642" s="55">
        <v>44718</v>
      </c>
      <c r="D642" t="s">
        <v>94</v>
      </c>
      <c r="E642">
        <v>5282</v>
      </c>
      <c r="F642">
        <v>28</v>
      </c>
      <c r="G642">
        <v>28</v>
      </c>
      <c r="H642">
        <v>0</v>
      </c>
      <c r="I642">
        <v>0</v>
      </c>
      <c r="J642">
        <v>5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H642" t="s">
        <v>232</v>
      </c>
      <c r="AI642" t="s">
        <v>168</v>
      </c>
      <c r="AJ642" t="s">
        <v>92</v>
      </c>
      <c r="AK642" t="s">
        <v>184</v>
      </c>
    </row>
    <row r="643" spans="1:37">
      <c r="A643" t="s">
        <v>1645</v>
      </c>
      <c r="B643" s="55">
        <v>44713</v>
      </c>
      <c r="C643" s="55">
        <v>44718</v>
      </c>
      <c r="D643" t="s">
        <v>294</v>
      </c>
      <c r="E643">
        <v>1225</v>
      </c>
      <c r="F643">
        <v>23</v>
      </c>
      <c r="G643">
        <v>23</v>
      </c>
      <c r="H643">
        <v>0</v>
      </c>
      <c r="I643">
        <v>0</v>
      </c>
      <c r="J643">
        <v>5</v>
      </c>
      <c r="K643">
        <v>3</v>
      </c>
      <c r="L643">
        <v>1</v>
      </c>
      <c r="M643">
        <v>1</v>
      </c>
      <c r="N643">
        <v>0</v>
      </c>
      <c r="O643">
        <v>3</v>
      </c>
      <c r="P643">
        <v>0</v>
      </c>
      <c r="Q643">
        <v>1</v>
      </c>
      <c r="R643">
        <v>3</v>
      </c>
      <c r="S643">
        <v>3</v>
      </c>
      <c r="T643">
        <v>1</v>
      </c>
      <c r="U643">
        <v>1</v>
      </c>
      <c r="V643">
        <v>1</v>
      </c>
      <c r="W643">
        <v>0</v>
      </c>
      <c r="X643">
        <v>0</v>
      </c>
      <c r="Y643">
        <v>0</v>
      </c>
      <c r="Z643">
        <v>1</v>
      </c>
      <c r="AA643">
        <v>2</v>
      </c>
      <c r="AB643">
        <v>0</v>
      </c>
      <c r="AC643">
        <v>0</v>
      </c>
      <c r="AD643">
        <v>1</v>
      </c>
      <c r="AE643">
        <v>0</v>
      </c>
      <c r="AF643">
        <v>0</v>
      </c>
      <c r="AH643" t="s">
        <v>295</v>
      </c>
      <c r="AI643" t="s">
        <v>173</v>
      </c>
      <c r="AJ643" t="s">
        <v>195</v>
      </c>
      <c r="AK643" t="s">
        <v>196</v>
      </c>
    </row>
    <row r="644" spans="1:37">
      <c r="A644" t="s">
        <v>1645</v>
      </c>
      <c r="B644" s="55">
        <v>44713</v>
      </c>
      <c r="C644" s="55">
        <v>44718</v>
      </c>
      <c r="D644" t="s">
        <v>306</v>
      </c>
      <c r="E644">
        <v>1270</v>
      </c>
      <c r="F644">
        <v>14</v>
      </c>
      <c r="G644">
        <v>13</v>
      </c>
      <c r="H644">
        <v>1</v>
      </c>
      <c r="I644">
        <v>0</v>
      </c>
      <c r="J644">
        <v>1</v>
      </c>
      <c r="K644">
        <v>1</v>
      </c>
      <c r="L644">
        <v>1</v>
      </c>
      <c r="M644">
        <v>1</v>
      </c>
      <c r="N644">
        <v>1</v>
      </c>
      <c r="O644">
        <v>1</v>
      </c>
      <c r="P644">
        <v>1</v>
      </c>
      <c r="Q644">
        <v>1</v>
      </c>
      <c r="R644">
        <v>1</v>
      </c>
      <c r="S644">
        <v>1</v>
      </c>
      <c r="T644">
        <v>1</v>
      </c>
      <c r="U644">
        <v>1</v>
      </c>
      <c r="V644">
        <v>1</v>
      </c>
      <c r="W644">
        <v>0</v>
      </c>
      <c r="X644">
        <v>0</v>
      </c>
      <c r="Y644">
        <v>0</v>
      </c>
      <c r="Z644">
        <v>1</v>
      </c>
      <c r="AA644">
        <v>1</v>
      </c>
      <c r="AB644">
        <v>1</v>
      </c>
      <c r="AC644">
        <v>0</v>
      </c>
      <c r="AD644">
        <v>1</v>
      </c>
      <c r="AE644">
        <v>0</v>
      </c>
      <c r="AF644">
        <v>0</v>
      </c>
      <c r="AH644" t="s">
        <v>307</v>
      </c>
      <c r="AI644" t="s">
        <v>173</v>
      </c>
      <c r="AJ644" t="s">
        <v>195</v>
      </c>
      <c r="AK644" t="s">
        <v>196</v>
      </c>
    </row>
    <row r="645" spans="1:37">
      <c r="A645" t="s">
        <v>1645</v>
      </c>
      <c r="B645" s="55">
        <v>44713</v>
      </c>
      <c r="C645" s="55">
        <v>44718</v>
      </c>
      <c r="D645" t="s">
        <v>262</v>
      </c>
      <c r="E645">
        <v>1693</v>
      </c>
      <c r="F645">
        <v>7</v>
      </c>
      <c r="G645">
        <v>7</v>
      </c>
      <c r="H645">
        <v>0</v>
      </c>
      <c r="I645">
        <v>0</v>
      </c>
      <c r="J645">
        <v>3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0</v>
      </c>
      <c r="AF645">
        <v>0</v>
      </c>
      <c r="AH645" t="s">
        <v>263</v>
      </c>
      <c r="AI645" t="s">
        <v>173</v>
      </c>
      <c r="AJ645" t="s">
        <v>192</v>
      </c>
      <c r="AK645" t="s">
        <v>193</v>
      </c>
    </row>
    <row r="646" spans="1:37">
      <c r="A646" t="s">
        <v>1645</v>
      </c>
      <c r="B646" s="55">
        <v>44713</v>
      </c>
      <c r="C646" s="55">
        <v>44718</v>
      </c>
      <c r="D646" t="s">
        <v>264</v>
      </c>
      <c r="E646">
        <v>876</v>
      </c>
      <c r="F646">
        <v>11</v>
      </c>
      <c r="G646">
        <v>11</v>
      </c>
      <c r="H646">
        <v>0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H646" t="s">
        <v>265</v>
      </c>
      <c r="AI646" t="s">
        <v>173</v>
      </c>
      <c r="AJ646" t="s">
        <v>192</v>
      </c>
      <c r="AK646" t="s">
        <v>193</v>
      </c>
    </row>
    <row r="647" spans="1:37">
      <c r="A647" t="s">
        <v>1645</v>
      </c>
      <c r="B647" s="55">
        <v>44713</v>
      </c>
      <c r="C647" s="55">
        <v>44718</v>
      </c>
      <c r="D647" t="s">
        <v>85</v>
      </c>
      <c r="E647">
        <v>844</v>
      </c>
      <c r="F647">
        <v>8</v>
      </c>
      <c r="G647">
        <v>8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H647" t="s">
        <v>228</v>
      </c>
      <c r="AI647" t="s">
        <v>168</v>
      </c>
      <c r="AJ647" t="s">
        <v>73</v>
      </c>
      <c r="AK647" t="s">
        <v>182</v>
      </c>
    </row>
    <row r="648" spans="1:37">
      <c r="A648" t="s">
        <v>1645</v>
      </c>
      <c r="B648" s="55">
        <v>44713</v>
      </c>
      <c r="C648" s="55">
        <v>44718</v>
      </c>
      <c r="D648" t="s">
        <v>356</v>
      </c>
      <c r="E648">
        <v>1860</v>
      </c>
      <c r="F648">
        <v>8</v>
      </c>
      <c r="G648">
        <v>8</v>
      </c>
      <c r="H648">
        <v>0</v>
      </c>
      <c r="I648">
        <v>0</v>
      </c>
      <c r="J648">
        <v>2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H648" t="s">
        <v>357</v>
      </c>
      <c r="AI648" t="s">
        <v>177</v>
      </c>
      <c r="AJ648" t="s">
        <v>204</v>
      </c>
      <c r="AK648" t="s">
        <v>205</v>
      </c>
    </row>
    <row r="649" spans="1:37">
      <c r="A649" t="s">
        <v>1645</v>
      </c>
      <c r="B649" s="55">
        <v>44713</v>
      </c>
      <c r="C649" s="55">
        <v>44718</v>
      </c>
      <c r="D649" t="s">
        <v>366</v>
      </c>
      <c r="E649">
        <v>3629</v>
      </c>
      <c r="F649">
        <v>15</v>
      </c>
      <c r="G649">
        <v>14</v>
      </c>
      <c r="H649">
        <v>1</v>
      </c>
      <c r="I649">
        <v>0</v>
      </c>
      <c r="J649">
        <v>5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  <c r="AH649" t="s">
        <v>367</v>
      </c>
      <c r="AI649" t="s">
        <v>177</v>
      </c>
      <c r="AJ649" t="s">
        <v>207</v>
      </c>
      <c r="AK649" t="s">
        <v>208</v>
      </c>
    </row>
    <row r="650" spans="1:37">
      <c r="A650" t="s">
        <v>1645</v>
      </c>
      <c r="B650" s="55">
        <v>44713</v>
      </c>
      <c r="C650" s="55">
        <v>44718</v>
      </c>
      <c r="D650" t="s">
        <v>322</v>
      </c>
      <c r="E650">
        <v>1089</v>
      </c>
      <c r="F650">
        <v>12</v>
      </c>
      <c r="G650">
        <v>12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H650" t="s">
        <v>323</v>
      </c>
      <c r="AI650" t="s">
        <v>177</v>
      </c>
      <c r="AJ650" t="s">
        <v>198</v>
      </c>
      <c r="AK650" t="s">
        <v>199</v>
      </c>
    </row>
    <row r="651" spans="1:37">
      <c r="A651" t="s">
        <v>1645</v>
      </c>
      <c r="B651" s="55">
        <v>44713</v>
      </c>
      <c r="C651" s="55">
        <v>44718</v>
      </c>
      <c r="D651" t="s">
        <v>376</v>
      </c>
      <c r="E651">
        <v>1426</v>
      </c>
      <c r="F651">
        <v>11</v>
      </c>
      <c r="G651">
        <v>10</v>
      </c>
      <c r="H651">
        <v>1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H651" t="s">
        <v>377</v>
      </c>
      <c r="AI651" t="s">
        <v>177</v>
      </c>
      <c r="AJ651" t="s">
        <v>207</v>
      </c>
      <c r="AK651" t="s">
        <v>208</v>
      </c>
    </row>
    <row r="652" spans="1:37">
      <c r="A652" t="s">
        <v>1645</v>
      </c>
      <c r="B652" s="55">
        <v>44713</v>
      </c>
      <c r="C652" s="55">
        <v>44718</v>
      </c>
      <c r="D652" t="s">
        <v>398</v>
      </c>
      <c r="E652">
        <v>6458</v>
      </c>
      <c r="F652">
        <v>20</v>
      </c>
      <c r="G652">
        <v>20</v>
      </c>
      <c r="H652">
        <v>0</v>
      </c>
      <c r="I652">
        <v>0</v>
      </c>
      <c r="J652">
        <v>4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0</v>
      </c>
      <c r="AF652">
        <v>0</v>
      </c>
      <c r="AH652" t="s">
        <v>399</v>
      </c>
      <c r="AI652" t="s">
        <v>177</v>
      </c>
      <c r="AJ652" t="s">
        <v>213</v>
      </c>
      <c r="AK652" t="s">
        <v>214</v>
      </c>
    </row>
    <row r="653" spans="1:37">
      <c r="A653" t="s">
        <v>1645</v>
      </c>
      <c r="B653" s="55">
        <v>44713</v>
      </c>
      <c r="C653" s="55">
        <v>44718</v>
      </c>
      <c r="D653" t="s">
        <v>344</v>
      </c>
      <c r="E653">
        <v>4610</v>
      </c>
      <c r="F653">
        <v>11</v>
      </c>
      <c r="G653">
        <v>11</v>
      </c>
      <c r="H653">
        <v>0</v>
      </c>
      <c r="I653">
        <v>0</v>
      </c>
      <c r="J653">
        <v>7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0</v>
      </c>
      <c r="AF653">
        <v>0</v>
      </c>
      <c r="AH653" t="s">
        <v>345</v>
      </c>
      <c r="AI653" t="s">
        <v>177</v>
      </c>
      <c r="AJ653" t="s">
        <v>201</v>
      </c>
      <c r="AK653" t="s">
        <v>202</v>
      </c>
    </row>
    <row r="654" spans="1:37">
      <c r="A654" t="s">
        <v>1645</v>
      </c>
      <c r="B654" s="55">
        <v>44713</v>
      </c>
      <c r="C654" s="55">
        <v>44718</v>
      </c>
      <c r="D654" t="s">
        <v>380</v>
      </c>
      <c r="E654">
        <v>2880</v>
      </c>
      <c r="F654">
        <v>72</v>
      </c>
      <c r="G654">
        <v>72</v>
      </c>
      <c r="H654">
        <v>0</v>
      </c>
      <c r="I654">
        <v>0</v>
      </c>
      <c r="J654">
        <v>2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0</v>
      </c>
      <c r="AF654">
        <v>0</v>
      </c>
      <c r="AH654" t="s">
        <v>381</v>
      </c>
      <c r="AI654" t="s">
        <v>177</v>
      </c>
      <c r="AJ654" t="s">
        <v>207</v>
      </c>
      <c r="AK654" t="s">
        <v>208</v>
      </c>
    </row>
    <row r="655" spans="1:37">
      <c r="A655" t="s">
        <v>1645</v>
      </c>
      <c r="B655" s="55">
        <v>44713</v>
      </c>
      <c r="C655" s="55">
        <v>44718</v>
      </c>
      <c r="D655" t="s">
        <v>396</v>
      </c>
      <c r="E655">
        <v>7219</v>
      </c>
      <c r="F655">
        <v>45</v>
      </c>
      <c r="G655">
        <v>45</v>
      </c>
      <c r="H655">
        <v>0</v>
      </c>
      <c r="I655">
        <v>0</v>
      </c>
      <c r="J655">
        <v>2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0</v>
      </c>
      <c r="AF655">
        <v>0</v>
      </c>
      <c r="AH655" t="s">
        <v>397</v>
      </c>
      <c r="AI655" t="s">
        <v>177</v>
      </c>
      <c r="AJ655" t="s">
        <v>213</v>
      </c>
      <c r="AK655" t="s">
        <v>214</v>
      </c>
    </row>
    <row r="656" spans="1:37">
      <c r="A656" t="s">
        <v>1645</v>
      </c>
      <c r="B656" s="55">
        <v>44713</v>
      </c>
      <c r="C656" s="55">
        <v>44718</v>
      </c>
      <c r="D656" t="s">
        <v>348</v>
      </c>
      <c r="E656">
        <v>4057</v>
      </c>
      <c r="F656">
        <v>12</v>
      </c>
      <c r="G656">
        <v>12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H656" t="s">
        <v>349</v>
      </c>
      <c r="AI656" t="s">
        <v>177</v>
      </c>
      <c r="AJ656" t="s">
        <v>204</v>
      </c>
      <c r="AK656" t="s">
        <v>205</v>
      </c>
    </row>
    <row r="657" spans="1:37">
      <c r="A657" t="s">
        <v>1645</v>
      </c>
      <c r="B657" s="55">
        <v>44713</v>
      </c>
      <c r="C657" s="55">
        <v>44718</v>
      </c>
      <c r="D657" t="s">
        <v>374</v>
      </c>
      <c r="E657">
        <v>4159</v>
      </c>
      <c r="F657">
        <v>27</v>
      </c>
      <c r="G657">
        <v>27</v>
      </c>
      <c r="H657">
        <v>0</v>
      </c>
      <c r="I657">
        <v>0</v>
      </c>
      <c r="J657">
        <v>1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H657" t="s">
        <v>375</v>
      </c>
      <c r="AI657" t="s">
        <v>177</v>
      </c>
      <c r="AJ657" t="s">
        <v>207</v>
      </c>
      <c r="AK657" t="s">
        <v>208</v>
      </c>
    </row>
    <row r="658" spans="1:37">
      <c r="A658" t="s">
        <v>1645</v>
      </c>
      <c r="B658" s="55">
        <v>44713</v>
      </c>
      <c r="C658" s="55">
        <v>44718</v>
      </c>
      <c r="D658" t="s">
        <v>360</v>
      </c>
      <c r="E658">
        <v>3297</v>
      </c>
      <c r="F658">
        <v>5</v>
      </c>
      <c r="G658">
        <v>5</v>
      </c>
      <c r="H658">
        <v>0</v>
      </c>
      <c r="I658">
        <v>0</v>
      </c>
      <c r="J658">
        <v>1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0</v>
      </c>
      <c r="AF658">
        <v>0</v>
      </c>
      <c r="AH658" t="s">
        <v>361</v>
      </c>
      <c r="AI658" t="s">
        <v>177</v>
      </c>
      <c r="AJ658" t="s">
        <v>204</v>
      </c>
      <c r="AK658" t="s">
        <v>205</v>
      </c>
    </row>
    <row r="659" spans="1:37">
      <c r="A659" t="s">
        <v>1645</v>
      </c>
      <c r="B659" s="55">
        <v>44713</v>
      </c>
      <c r="C659" s="55">
        <v>44718</v>
      </c>
      <c r="D659" t="s">
        <v>364</v>
      </c>
      <c r="E659">
        <v>4044</v>
      </c>
      <c r="F659">
        <v>19</v>
      </c>
      <c r="G659">
        <v>19</v>
      </c>
      <c r="H659">
        <v>0</v>
      </c>
      <c r="I659">
        <v>0</v>
      </c>
      <c r="J659">
        <v>6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0</v>
      </c>
      <c r="AF659">
        <v>0</v>
      </c>
      <c r="AH659" t="s">
        <v>365</v>
      </c>
      <c r="AI659" t="s">
        <v>177</v>
      </c>
      <c r="AJ659" t="s">
        <v>207</v>
      </c>
      <c r="AK659" t="s">
        <v>208</v>
      </c>
    </row>
    <row r="660" spans="1:37">
      <c r="A660" t="s">
        <v>1645</v>
      </c>
      <c r="B660" s="55">
        <v>44713</v>
      </c>
      <c r="C660" s="55">
        <v>44718</v>
      </c>
      <c r="D660" t="s">
        <v>386</v>
      </c>
      <c r="E660">
        <v>5720</v>
      </c>
      <c r="F660">
        <v>26</v>
      </c>
      <c r="G660">
        <v>25</v>
      </c>
      <c r="H660">
        <v>1</v>
      </c>
      <c r="I660">
        <v>0</v>
      </c>
      <c r="J660">
        <v>4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0</v>
      </c>
      <c r="AF660">
        <v>0</v>
      </c>
      <c r="AH660" t="s">
        <v>387</v>
      </c>
      <c r="AI660" t="s">
        <v>177</v>
      </c>
      <c r="AJ660" t="s">
        <v>210</v>
      </c>
      <c r="AK660" t="s">
        <v>211</v>
      </c>
    </row>
    <row r="661" spans="1:37">
      <c r="A661" t="s">
        <v>1645</v>
      </c>
      <c r="B661" s="55">
        <v>44743</v>
      </c>
      <c r="C661" s="55">
        <v>44746</v>
      </c>
      <c r="D661" t="s">
        <v>386</v>
      </c>
      <c r="E661">
        <v>5744</v>
      </c>
      <c r="F661">
        <v>36</v>
      </c>
      <c r="G661">
        <v>35</v>
      </c>
      <c r="H661">
        <v>1</v>
      </c>
      <c r="I661">
        <v>0</v>
      </c>
      <c r="J661">
        <v>6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  <c r="AH661" t="s">
        <v>387</v>
      </c>
      <c r="AI661" t="s">
        <v>177</v>
      </c>
      <c r="AJ661" t="s">
        <v>210</v>
      </c>
      <c r="AK661" t="s">
        <v>211</v>
      </c>
    </row>
    <row r="662" spans="1:37">
      <c r="A662" t="s">
        <v>1645</v>
      </c>
      <c r="B662" s="55">
        <v>44743</v>
      </c>
      <c r="C662" s="55">
        <v>44746</v>
      </c>
      <c r="D662" t="s">
        <v>364</v>
      </c>
      <c r="E662">
        <v>4067</v>
      </c>
      <c r="F662">
        <v>23</v>
      </c>
      <c r="G662">
        <v>23</v>
      </c>
      <c r="H662">
        <v>0</v>
      </c>
      <c r="I662">
        <v>0</v>
      </c>
      <c r="J662">
        <v>8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0</v>
      </c>
      <c r="AF662">
        <v>0</v>
      </c>
      <c r="AH662" t="s">
        <v>365</v>
      </c>
      <c r="AI662" t="s">
        <v>177</v>
      </c>
      <c r="AJ662" t="s">
        <v>207</v>
      </c>
      <c r="AK662" t="s">
        <v>208</v>
      </c>
    </row>
    <row r="663" spans="1:37">
      <c r="A663" t="s">
        <v>1645</v>
      </c>
      <c r="B663" s="55">
        <v>44743</v>
      </c>
      <c r="C663" s="55">
        <v>44746</v>
      </c>
      <c r="D663" t="s">
        <v>360</v>
      </c>
      <c r="E663">
        <v>3311</v>
      </c>
      <c r="F663">
        <v>34</v>
      </c>
      <c r="G663">
        <v>34</v>
      </c>
      <c r="H663">
        <v>0</v>
      </c>
      <c r="I663">
        <v>0</v>
      </c>
      <c r="J663">
        <v>4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H663" t="s">
        <v>361</v>
      </c>
      <c r="AI663" t="s">
        <v>177</v>
      </c>
      <c r="AJ663" t="s">
        <v>204</v>
      </c>
      <c r="AK663" t="s">
        <v>205</v>
      </c>
    </row>
    <row r="664" spans="1:37">
      <c r="A664" t="s">
        <v>1645</v>
      </c>
      <c r="B664" s="55">
        <v>44743</v>
      </c>
      <c r="C664" s="55">
        <v>44746</v>
      </c>
      <c r="D664" t="s">
        <v>396</v>
      </c>
      <c r="E664">
        <v>7235</v>
      </c>
      <c r="F664">
        <v>76</v>
      </c>
      <c r="G664">
        <v>76</v>
      </c>
      <c r="H664">
        <v>0</v>
      </c>
      <c r="I664">
        <v>0</v>
      </c>
      <c r="J664">
        <v>5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H664" t="s">
        <v>397</v>
      </c>
      <c r="AI664" t="s">
        <v>177</v>
      </c>
      <c r="AJ664" t="s">
        <v>213</v>
      </c>
      <c r="AK664" t="s">
        <v>214</v>
      </c>
    </row>
    <row r="665" spans="1:37">
      <c r="A665" t="s">
        <v>1645</v>
      </c>
      <c r="B665" s="55">
        <v>44743</v>
      </c>
      <c r="C665" s="55">
        <v>44746</v>
      </c>
      <c r="D665" t="s">
        <v>380</v>
      </c>
      <c r="E665">
        <v>2901</v>
      </c>
      <c r="F665">
        <v>114</v>
      </c>
      <c r="G665">
        <v>114</v>
      </c>
      <c r="H665">
        <v>0</v>
      </c>
      <c r="I665">
        <v>0</v>
      </c>
      <c r="J665">
        <v>2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H665" t="s">
        <v>381</v>
      </c>
      <c r="AI665" t="s">
        <v>177</v>
      </c>
      <c r="AJ665" t="s">
        <v>207</v>
      </c>
      <c r="AK665" t="s">
        <v>208</v>
      </c>
    </row>
    <row r="666" spans="1:37">
      <c r="A666" t="s">
        <v>1645</v>
      </c>
      <c r="B666" s="55">
        <v>44743</v>
      </c>
      <c r="C666" s="55">
        <v>44746</v>
      </c>
      <c r="D666" t="s">
        <v>374</v>
      </c>
      <c r="E666">
        <v>4178</v>
      </c>
      <c r="F666">
        <v>47</v>
      </c>
      <c r="G666">
        <v>47</v>
      </c>
      <c r="H666">
        <v>0</v>
      </c>
      <c r="I666">
        <v>0</v>
      </c>
      <c r="J666">
        <v>2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H666" t="s">
        <v>375</v>
      </c>
      <c r="AI666" t="s">
        <v>177</v>
      </c>
      <c r="AJ666" t="s">
        <v>207</v>
      </c>
      <c r="AK666" t="s">
        <v>208</v>
      </c>
    </row>
    <row r="667" spans="1:37">
      <c r="A667" t="s">
        <v>1645</v>
      </c>
      <c r="B667" s="55">
        <v>44743</v>
      </c>
      <c r="C667" s="55">
        <v>44746</v>
      </c>
      <c r="D667" t="s">
        <v>366</v>
      </c>
      <c r="E667">
        <v>3643</v>
      </c>
      <c r="F667">
        <v>21</v>
      </c>
      <c r="G667">
        <v>20</v>
      </c>
      <c r="H667">
        <v>1</v>
      </c>
      <c r="I667">
        <v>0</v>
      </c>
      <c r="J667">
        <v>7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H667" t="s">
        <v>367</v>
      </c>
      <c r="AI667" t="s">
        <v>177</v>
      </c>
      <c r="AJ667" t="s">
        <v>207</v>
      </c>
      <c r="AK667" t="s">
        <v>208</v>
      </c>
    </row>
    <row r="668" spans="1:37">
      <c r="A668" t="s">
        <v>1645</v>
      </c>
      <c r="B668" s="55">
        <v>44743</v>
      </c>
      <c r="C668" s="55">
        <v>44746</v>
      </c>
      <c r="D668" t="s">
        <v>344</v>
      </c>
      <c r="E668">
        <v>4629</v>
      </c>
      <c r="F668">
        <v>23</v>
      </c>
      <c r="G668">
        <v>23</v>
      </c>
      <c r="H668">
        <v>0</v>
      </c>
      <c r="I668">
        <v>0</v>
      </c>
      <c r="J668">
        <v>8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H668" t="s">
        <v>345</v>
      </c>
      <c r="AI668" t="s">
        <v>177</v>
      </c>
      <c r="AJ668" t="s">
        <v>201</v>
      </c>
      <c r="AK668" t="s">
        <v>202</v>
      </c>
    </row>
    <row r="669" spans="1:37">
      <c r="A669" t="s">
        <v>1645</v>
      </c>
      <c r="B669" s="55">
        <v>44743</v>
      </c>
      <c r="C669" s="55">
        <v>44746</v>
      </c>
      <c r="D669" t="s">
        <v>398</v>
      </c>
      <c r="E669">
        <v>6490</v>
      </c>
      <c r="F669">
        <v>35</v>
      </c>
      <c r="G669">
        <v>35</v>
      </c>
      <c r="H669">
        <v>0</v>
      </c>
      <c r="I669">
        <v>0</v>
      </c>
      <c r="J669">
        <v>5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H669" t="s">
        <v>399</v>
      </c>
      <c r="AI669" t="s">
        <v>177</v>
      </c>
      <c r="AJ669" t="s">
        <v>213</v>
      </c>
      <c r="AK669" t="s">
        <v>214</v>
      </c>
    </row>
    <row r="670" spans="1:37">
      <c r="A670" t="s">
        <v>1645</v>
      </c>
      <c r="B670" s="55">
        <v>44743</v>
      </c>
      <c r="C670" s="55">
        <v>44746</v>
      </c>
      <c r="D670" t="s">
        <v>376</v>
      </c>
      <c r="E670">
        <v>1430</v>
      </c>
      <c r="F670">
        <v>20</v>
      </c>
      <c r="G670">
        <v>19</v>
      </c>
      <c r="H670">
        <v>1</v>
      </c>
      <c r="I670">
        <v>1</v>
      </c>
      <c r="J670">
        <v>2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1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H670" t="s">
        <v>377</v>
      </c>
      <c r="AI670" t="s">
        <v>177</v>
      </c>
      <c r="AJ670" t="s">
        <v>207</v>
      </c>
      <c r="AK670" t="s">
        <v>208</v>
      </c>
    </row>
    <row r="671" spans="1:37">
      <c r="A671" t="s">
        <v>1645</v>
      </c>
      <c r="B671" s="55">
        <v>44743</v>
      </c>
      <c r="C671" s="55">
        <v>44746</v>
      </c>
      <c r="D671" t="s">
        <v>356</v>
      </c>
      <c r="E671">
        <v>1869</v>
      </c>
      <c r="F671">
        <v>12</v>
      </c>
      <c r="G671">
        <v>12</v>
      </c>
      <c r="H671">
        <v>0</v>
      </c>
      <c r="I671">
        <v>0</v>
      </c>
      <c r="J671">
        <v>2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H671" t="s">
        <v>357</v>
      </c>
      <c r="AI671" t="s">
        <v>177</v>
      </c>
      <c r="AJ671" t="s">
        <v>204</v>
      </c>
      <c r="AK671" t="s">
        <v>205</v>
      </c>
    </row>
    <row r="672" spans="1:37">
      <c r="A672" t="s">
        <v>1645</v>
      </c>
      <c r="B672" s="55">
        <v>44743</v>
      </c>
      <c r="C672" s="55">
        <v>44746</v>
      </c>
      <c r="D672" t="s">
        <v>85</v>
      </c>
      <c r="E672">
        <v>851</v>
      </c>
      <c r="F672">
        <v>12</v>
      </c>
      <c r="G672">
        <v>12</v>
      </c>
      <c r="H672">
        <v>0</v>
      </c>
      <c r="I672">
        <v>0</v>
      </c>
      <c r="J672">
        <v>1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H672" t="s">
        <v>228</v>
      </c>
      <c r="AI672" t="s">
        <v>168</v>
      </c>
      <c r="AJ672" t="s">
        <v>73</v>
      </c>
      <c r="AK672" t="s">
        <v>182</v>
      </c>
    </row>
    <row r="673" spans="1:37">
      <c r="A673" t="s">
        <v>1645</v>
      </c>
      <c r="B673" s="55">
        <v>44743</v>
      </c>
      <c r="C673" s="55">
        <v>44746</v>
      </c>
      <c r="D673" t="s">
        <v>322</v>
      </c>
      <c r="E673">
        <v>1096</v>
      </c>
      <c r="F673">
        <v>18</v>
      </c>
      <c r="G673">
        <v>18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H673" t="s">
        <v>323</v>
      </c>
      <c r="AI673" t="s">
        <v>177</v>
      </c>
      <c r="AJ673" t="s">
        <v>198</v>
      </c>
      <c r="AK673" t="s">
        <v>199</v>
      </c>
    </row>
    <row r="674" spans="1:37">
      <c r="A674" t="s">
        <v>1645</v>
      </c>
      <c r="B674" s="55">
        <v>44743</v>
      </c>
      <c r="C674" s="55">
        <v>44746</v>
      </c>
      <c r="D674" t="s">
        <v>348</v>
      </c>
      <c r="E674">
        <v>4069</v>
      </c>
      <c r="F674">
        <v>17</v>
      </c>
      <c r="G674">
        <v>17</v>
      </c>
      <c r="H674">
        <v>0</v>
      </c>
      <c r="I674">
        <v>0</v>
      </c>
      <c r="J674">
        <v>1</v>
      </c>
      <c r="K674">
        <v>0</v>
      </c>
      <c r="L674">
        <v>0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H674" t="s">
        <v>349</v>
      </c>
      <c r="AI674" t="s">
        <v>177</v>
      </c>
      <c r="AJ674" t="s">
        <v>204</v>
      </c>
      <c r="AK674" t="s">
        <v>205</v>
      </c>
    </row>
    <row r="675" spans="1:37">
      <c r="A675" t="s">
        <v>1645</v>
      </c>
      <c r="B675" s="55">
        <v>44743</v>
      </c>
      <c r="C675" s="55">
        <v>44746</v>
      </c>
      <c r="D675" t="s">
        <v>264</v>
      </c>
      <c r="E675">
        <v>877</v>
      </c>
      <c r="F675">
        <v>21</v>
      </c>
      <c r="G675">
        <v>21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H675" t="s">
        <v>265</v>
      </c>
      <c r="AI675" t="s">
        <v>173</v>
      </c>
      <c r="AJ675" t="s">
        <v>192</v>
      </c>
      <c r="AK675" t="s">
        <v>193</v>
      </c>
    </row>
    <row r="676" spans="1:37">
      <c r="A676" t="s">
        <v>1645</v>
      </c>
      <c r="B676" s="55">
        <v>44743</v>
      </c>
      <c r="C676" s="55">
        <v>44746</v>
      </c>
      <c r="D676" t="s">
        <v>262</v>
      </c>
      <c r="E676">
        <v>1705</v>
      </c>
      <c r="F676">
        <v>11</v>
      </c>
      <c r="G676">
        <v>11</v>
      </c>
      <c r="H676">
        <v>0</v>
      </c>
      <c r="I676">
        <v>0</v>
      </c>
      <c r="J676">
        <v>5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</v>
      </c>
      <c r="S676">
        <v>0</v>
      </c>
      <c r="T676">
        <v>1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H676" t="s">
        <v>263</v>
      </c>
      <c r="AI676" t="s">
        <v>173</v>
      </c>
      <c r="AJ676" t="s">
        <v>192</v>
      </c>
      <c r="AK676" t="s">
        <v>193</v>
      </c>
    </row>
    <row r="677" spans="1:37">
      <c r="A677" t="s">
        <v>1645</v>
      </c>
      <c r="B677" s="55">
        <v>44743</v>
      </c>
      <c r="C677" s="55">
        <v>44746</v>
      </c>
      <c r="D677" t="s">
        <v>306</v>
      </c>
      <c r="E677">
        <v>1264</v>
      </c>
      <c r="F677">
        <v>31</v>
      </c>
      <c r="G677">
        <v>29</v>
      </c>
      <c r="H677">
        <v>2</v>
      </c>
      <c r="I677">
        <v>1</v>
      </c>
      <c r="J677">
        <v>7</v>
      </c>
      <c r="K677">
        <v>3</v>
      </c>
      <c r="L677">
        <v>3</v>
      </c>
      <c r="M677">
        <v>3</v>
      </c>
      <c r="N677">
        <v>3</v>
      </c>
      <c r="O677">
        <v>3</v>
      </c>
      <c r="P677">
        <v>3</v>
      </c>
      <c r="Q677">
        <v>3</v>
      </c>
      <c r="R677">
        <v>2</v>
      </c>
      <c r="S677">
        <v>3</v>
      </c>
      <c r="T677">
        <v>3</v>
      </c>
      <c r="U677">
        <v>3</v>
      </c>
      <c r="V677">
        <v>3</v>
      </c>
      <c r="W677">
        <v>0</v>
      </c>
      <c r="X677">
        <v>1</v>
      </c>
      <c r="Y677">
        <v>0</v>
      </c>
      <c r="Z677">
        <v>3</v>
      </c>
      <c r="AA677">
        <v>3</v>
      </c>
      <c r="AB677">
        <v>3</v>
      </c>
      <c r="AC677">
        <v>2</v>
      </c>
      <c r="AD677">
        <v>3</v>
      </c>
      <c r="AE677">
        <v>2</v>
      </c>
      <c r="AF677">
        <v>0</v>
      </c>
      <c r="AH677" t="s">
        <v>307</v>
      </c>
      <c r="AI677" t="s">
        <v>173</v>
      </c>
      <c r="AJ677" t="s">
        <v>195</v>
      </c>
      <c r="AK677" t="s">
        <v>196</v>
      </c>
    </row>
    <row r="678" spans="1:37">
      <c r="A678" t="s">
        <v>1645</v>
      </c>
      <c r="B678" s="55">
        <v>44743</v>
      </c>
      <c r="C678" s="55">
        <v>44746</v>
      </c>
      <c r="D678" t="s">
        <v>83</v>
      </c>
      <c r="E678">
        <v>958</v>
      </c>
      <c r="F678">
        <v>6</v>
      </c>
      <c r="G678">
        <v>6</v>
      </c>
      <c r="H678">
        <v>0</v>
      </c>
      <c r="I678">
        <v>0</v>
      </c>
      <c r="J678">
        <v>1</v>
      </c>
      <c r="K678">
        <v>1</v>
      </c>
      <c r="L678">
        <v>0</v>
      </c>
      <c r="M678">
        <v>1</v>
      </c>
      <c r="N678">
        <v>0</v>
      </c>
      <c r="O678">
        <v>1</v>
      </c>
      <c r="P678">
        <v>1</v>
      </c>
      <c r="Q678">
        <v>1</v>
      </c>
      <c r="R678">
        <v>1</v>
      </c>
      <c r="S678">
        <v>1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H678" t="s">
        <v>227</v>
      </c>
      <c r="AI678" t="s">
        <v>168</v>
      </c>
      <c r="AJ678" t="s">
        <v>73</v>
      </c>
      <c r="AK678" t="s">
        <v>182</v>
      </c>
    </row>
    <row r="679" spans="1:37">
      <c r="A679" t="s">
        <v>1645</v>
      </c>
      <c r="B679" s="55">
        <v>44743</v>
      </c>
      <c r="C679" s="55">
        <v>44746</v>
      </c>
      <c r="D679" t="s">
        <v>248</v>
      </c>
      <c r="E679">
        <v>711</v>
      </c>
      <c r="F679">
        <v>1</v>
      </c>
      <c r="G679">
        <v>1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H679" t="s">
        <v>249</v>
      </c>
      <c r="AI679" t="s">
        <v>173</v>
      </c>
      <c r="AJ679" t="s">
        <v>186</v>
      </c>
      <c r="AK679" t="s">
        <v>187</v>
      </c>
    </row>
    <row r="680" spans="1:37">
      <c r="A680" t="s">
        <v>1645</v>
      </c>
      <c r="B680" s="55">
        <v>44743</v>
      </c>
      <c r="C680" s="55">
        <v>44746</v>
      </c>
      <c r="D680" t="s">
        <v>294</v>
      </c>
      <c r="E680">
        <v>1233</v>
      </c>
      <c r="F680">
        <v>34</v>
      </c>
      <c r="G680">
        <v>33</v>
      </c>
      <c r="H680">
        <v>1</v>
      </c>
      <c r="I680">
        <v>1</v>
      </c>
      <c r="J680">
        <v>6</v>
      </c>
      <c r="K680">
        <v>4</v>
      </c>
      <c r="L680">
        <v>2</v>
      </c>
      <c r="M680">
        <v>2</v>
      </c>
      <c r="N680">
        <v>0</v>
      </c>
      <c r="O680">
        <v>4</v>
      </c>
      <c r="P680">
        <v>0</v>
      </c>
      <c r="Q680">
        <v>1</v>
      </c>
      <c r="R680">
        <v>4</v>
      </c>
      <c r="S680">
        <v>4</v>
      </c>
      <c r="T680">
        <v>1</v>
      </c>
      <c r="U680">
        <v>1</v>
      </c>
      <c r="V680">
        <v>1</v>
      </c>
      <c r="W680">
        <v>0</v>
      </c>
      <c r="X680">
        <v>0</v>
      </c>
      <c r="Y680">
        <v>0</v>
      </c>
      <c r="Z680">
        <v>2</v>
      </c>
      <c r="AA680">
        <v>2</v>
      </c>
      <c r="AB680">
        <v>0</v>
      </c>
      <c r="AC680">
        <v>0</v>
      </c>
      <c r="AD680">
        <v>1</v>
      </c>
      <c r="AE680">
        <v>0</v>
      </c>
      <c r="AF680">
        <v>0</v>
      </c>
      <c r="AH680" t="s">
        <v>295</v>
      </c>
      <c r="AI680" t="s">
        <v>173</v>
      </c>
      <c r="AJ680" t="s">
        <v>195</v>
      </c>
      <c r="AK680" t="s">
        <v>196</v>
      </c>
    </row>
    <row r="681" spans="1:37">
      <c r="A681" t="s">
        <v>1645</v>
      </c>
      <c r="B681" s="55">
        <v>44743</v>
      </c>
      <c r="C681" s="55">
        <v>44746</v>
      </c>
      <c r="D681" t="s">
        <v>246</v>
      </c>
      <c r="E681">
        <v>2653</v>
      </c>
      <c r="F681">
        <v>19</v>
      </c>
      <c r="G681">
        <v>18</v>
      </c>
      <c r="H681">
        <v>1</v>
      </c>
      <c r="I681">
        <v>0</v>
      </c>
      <c r="J681">
        <v>3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0</v>
      </c>
      <c r="AD681">
        <v>0</v>
      </c>
      <c r="AE681">
        <v>0</v>
      </c>
      <c r="AF681">
        <v>0</v>
      </c>
      <c r="AH681" t="s">
        <v>247</v>
      </c>
      <c r="AI681" t="s">
        <v>173</v>
      </c>
      <c r="AJ681" t="s">
        <v>186</v>
      </c>
      <c r="AK681" t="s">
        <v>187</v>
      </c>
    </row>
    <row r="682" spans="1:37">
      <c r="A682" t="s">
        <v>1645</v>
      </c>
      <c r="B682" s="55">
        <v>44743</v>
      </c>
      <c r="C682" s="55">
        <v>44746</v>
      </c>
      <c r="D682" t="s">
        <v>256</v>
      </c>
      <c r="E682">
        <v>1003</v>
      </c>
      <c r="F682">
        <v>2</v>
      </c>
      <c r="G682">
        <v>2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H682" t="s">
        <v>784</v>
      </c>
      <c r="AI682" t="s">
        <v>173</v>
      </c>
      <c r="AJ682" t="s">
        <v>192</v>
      </c>
      <c r="AK682" t="s">
        <v>193</v>
      </c>
    </row>
    <row r="683" spans="1:37">
      <c r="A683" t="s">
        <v>1645</v>
      </c>
      <c r="B683" s="55">
        <v>44743</v>
      </c>
      <c r="C683" s="55">
        <v>44746</v>
      </c>
      <c r="D683" t="s">
        <v>346</v>
      </c>
      <c r="E683">
        <v>2735</v>
      </c>
      <c r="F683">
        <v>24</v>
      </c>
      <c r="G683">
        <v>24</v>
      </c>
      <c r="H683">
        <v>0</v>
      </c>
      <c r="I683">
        <v>0</v>
      </c>
      <c r="J683">
        <v>10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0</v>
      </c>
      <c r="AB683">
        <v>0</v>
      </c>
      <c r="AC683">
        <v>0</v>
      </c>
      <c r="AD683">
        <v>0</v>
      </c>
      <c r="AE683">
        <v>0</v>
      </c>
      <c r="AF683">
        <v>0</v>
      </c>
      <c r="AH683" t="s">
        <v>347</v>
      </c>
      <c r="AI683" t="s">
        <v>177</v>
      </c>
      <c r="AJ683" t="s">
        <v>201</v>
      </c>
      <c r="AK683" t="s">
        <v>202</v>
      </c>
    </row>
    <row r="684" spans="1:37">
      <c r="A684" t="s">
        <v>1645</v>
      </c>
      <c r="B684" s="55">
        <v>44743</v>
      </c>
      <c r="C684" s="55">
        <v>44746</v>
      </c>
      <c r="D684" t="s">
        <v>326</v>
      </c>
      <c r="E684">
        <v>3227</v>
      </c>
      <c r="F684">
        <v>13</v>
      </c>
      <c r="G684">
        <v>13</v>
      </c>
      <c r="H684">
        <v>0</v>
      </c>
      <c r="I684">
        <v>0</v>
      </c>
      <c r="J684">
        <v>4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0</v>
      </c>
      <c r="AF684">
        <v>0</v>
      </c>
      <c r="AH684" t="s">
        <v>327</v>
      </c>
      <c r="AI684" t="s">
        <v>177</v>
      </c>
      <c r="AJ684" t="s">
        <v>198</v>
      </c>
      <c r="AK684" t="s">
        <v>199</v>
      </c>
    </row>
    <row r="685" spans="1:37">
      <c r="A685" t="s">
        <v>1645</v>
      </c>
      <c r="B685" s="55">
        <v>44743</v>
      </c>
      <c r="C685" s="55">
        <v>44746</v>
      </c>
      <c r="D685" t="s">
        <v>96</v>
      </c>
      <c r="E685">
        <v>1560</v>
      </c>
      <c r="F685">
        <v>8</v>
      </c>
      <c r="G685">
        <v>8</v>
      </c>
      <c r="H685">
        <v>0</v>
      </c>
      <c r="I685">
        <v>0</v>
      </c>
      <c r="J685">
        <v>4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0</v>
      </c>
      <c r="AF685">
        <v>0</v>
      </c>
      <c r="AH685" t="s">
        <v>233</v>
      </c>
      <c r="AI685" t="s">
        <v>168</v>
      </c>
      <c r="AJ685" t="s">
        <v>92</v>
      </c>
      <c r="AK685" t="s">
        <v>184</v>
      </c>
    </row>
    <row r="686" spans="1:37">
      <c r="A686" t="s">
        <v>1645</v>
      </c>
      <c r="B686" s="55">
        <v>44743</v>
      </c>
      <c r="C686" s="55">
        <v>44746</v>
      </c>
      <c r="D686" t="s">
        <v>44</v>
      </c>
      <c r="E686">
        <v>2117</v>
      </c>
      <c r="F686">
        <v>27</v>
      </c>
      <c r="G686">
        <v>27</v>
      </c>
      <c r="H686">
        <v>0</v>
      </c>
      <c r="I686">
        <v>0</v>
      </c>
      <c r="J686">
        <v>8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H686" t="s">
        <v>194</v>
      </c>
      <c r="AI686" t="s">
        <v>168</v>
      </c>
      <c r="AJ686" t="s">
        <v>34</v>
      </c>
      <c r="AK686" t="s">
        <v>172</v>
      </c>
    </row>
    <row r="687" spans="1:37">
      <c r="A687" t="s">
        <v>1645</v>
      </c>
      <c r="B687" s="55">
        <v>44743</v>
      </c>
      <c r="C687" s="55">
        <v>44746</v>
      </c>
      <c r="D687" t="s">
        <v>46</v>
      </c>
      <c r="E687">
        <v>1869</v>
      </c>
      <c r="F687">
        <v>9</v>
      </c>
      <c r="G687">
        <v>9</v>
      </c>
      <c r="H687">
        <v>0</v>
      </c>
      <c r="I687">
        <v>0</v>
      </c>
      <c r="J687">
        <v>3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H687" t="s">
        <v>197</v>
      </c>
      <c r="AI687" t="s">
        <v>168</v>
      </c>
      <c r="AJ687" t="s">
        <v>34</v>
      </c>
      <c r="AK687" t="s">
        <v>172</v>
      </c>
    </row>
    <row r="688" spans="1:37">
      <c r="A688" t="s">
        <v>1645</v>
      </c>
      <c r="B688" s="55">
        <v>44743</v>
      </c>
      <c r="C688" s="55">
        <v>44746</v>
      </c>
      <c r="D688" t="s">
        <v>370</v>
      </c>
      <c r="E688">
        <v>4117</v>
      </c>
      <c r="F688">
        <v>48</v>
      </c>
      <c r="G688">
        <v>47</v>
      </c>
      <c r="H688">
        <v>1</v>
      </c>
      <c r="I688">
        <v>1</v>
      </c>
      <c r="J688">
        <v>9</v>
      </c>
      <c r="K688">
        <v>1</v>
      </c>
      <c r="L688">
        <v>1</v>
      </c>
      <c r="M688">
        <v>0</v>
      </c>
      <c r="N688">
        <v>1</v>
      </c>
      <c r="O688">
        <v>1</v>
      </c>
      <c r="P688">
        <v>0</v>
      </c>
      <c r="Q688">
        <v>0</v>
      </c>
      <c r="R688">
        <v>0</v>
      </c>
      <c r="S688">
        <v>1</v>
      </c>
      <c r="T688">
        <v>1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1</v>
      </c>
      <c r="AB688">
        <v>1</v>
      </c>
      <c r="AC688">
        <v>1</v>
      </c>
      <c r="AD688">
        <v>1</v>
      </c>
      <c r="AE688">
        <v>1</v>
      </c>
      <c r="AF688">
        <v>1</v>
      </c>
      <c r="AH688" t="s">
        <v>371</v>
      </c>
      <c r="AI688" t="s">
        <v>177</v>
      </c>
      <c r="AJ688" t="s">
        <v>207</v>
      </c>
      <c r="AK688" t="s">
        <v>208</v>
      </c>
    </row>
    <row r="689" spans="1:37">
      <c r="A689" t="s">
        <v>1645</v>
      </c>
      <c r="B689" s="55">
        <v>44743</v>
      </c>
      <c r="C689" s="55">
        <v>44746</v>
      </c>
      <c r="D689" t="s">
        <v>368</v>
      </c>
      <c r="E689">
        <v>1008</v>
      </c>
      <c r="F689">
        <v>21</v>
      </c>
      <c r="G689">
        <v>21</v>
      </c>
      <c r="H689">
        <v>0</v>
      </c>
      <c r="I689">
        <v>0</v>
      </c>
      <c r="J689">
        <v>6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1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H689" t="s">
        <v>369</v>
      </c>
      <c r="AI689" t="s">
        <v>177</v>
      </c>
      <c r="AJ689" t="s">
        <v>207</v>
      </c>
      <c r="AK689" t="s">
        <v>208</v>
      </c>
    </row>
    <row r="690" spans="1:37">
      <c r="A690" t="s">
        <v>1645</v>
      </c>
      <c r="B690" s="55">
        <v>44743</v>
      </c>
      <c r="C690" s="55">
        <v>44746</v>
      </c>
      <c r="D690" t="s">
        <v>354</v>
      </c>
      <c r="E690">
        <v>3004</v>
      </c>
      <c r="F690">
        <v>54</v>
      </c>
      <c r="G690">
        <v>54</v>
      </c>
      <c r="H690">
        <v>0</v>
      </c>
      <c r="I690">
        <v>0</v>
      </c>
      <c r="J690">
        <v>3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H690" t="s">
        <v>355</v>
      </c>
      <c r="AI690" t="s">
        <v>177</v>
      </c>
      <c r="AJ690" t="s">
        <v>204</v>
      </c>
      <c r="AK690" t="s">
        <v>205</v>
      </c>
    </row>
    <row r="691" spans="1:37">
      <c r="A691" t="s">
        <v>1645</v>
      </c>
      <c r="B691" s="55">
        <v>44743</v>
      </c>
      <c r="C691" s="55">
        <v>44746</v>
      </c>
      <c r="D691" t="s">
        <v>270</v>
      </c>
      <c r="E691">
        <v>4219</v>
      </c>
      <c r="F691">
        <v>1</v>
      </c>
      <c r="G691">
        <v>1</v>
      </c>
      <c r="H691">
        <v>0</v>
      </c>
      <c r="I691">
        <v>0</v>
      </c>
      <c r="J691">
        <v>3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H691" t="s">
        <v>271</v>
      </c>
      <c r="AI691" t="s">
        <v>173</v>
      </c>
      <c r="AJ691" t="s">
        <v>192</v>
      </c>
      <c r="AK691" t="s">
        <v>193</v>
      </c>
    </row>
    <row r="692" spans="1:37">
      <c r="A692" t="s">
        <v>1645</v>
      </c>
      <c r="B692" s="55">
        <v>44743</v>
      </c>
      <c r="C692" s="55">
        <v>44746</v>
      </c>
      <c r="D692" t="s">
        <v>318</v>
      </c>
      <c r="E692">
        <v>3437</v>
      </c>
      <c r="F692">
        <v>19</v>
      </c>
      <c r="G692">
        <v>19</v>
      </c>
      <c r="H692">
        <v>0</v>
      </c>
      <c r="I692">
        <v>0</v>
      </c>
      <c r="J692">
        <v>2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0</v>
      </c>
      <c r="AF692">
        <v>0</v>
      </c>
      <c r="AH692" t="s">
        <v>319</v>
      </c>
      <c r="AI692" t="s">
        <v>177</v>
      </c>
      <c r="AJ692" t="s">
        <v>198</v>
      </c>
      <c r="AK692" t="s">
        <v>199</v>
      </c>
    </row>
    <row r="693" spans="1:37">
      <c r="A693" t="s">
        <v>1645</v>
      </c>
      <c r="B693" s="55">
        <v>44743</v>
      </c>
      <c r="C693" s="55">
        <v>44746</v>
      </c>
      <c r="D693" t="s">
        <v>328</v>
      </c>
      <c r="E693">
        <v>615</v>
      </c>
      <c r="F693">
        <v>3</v>
      </c>
      <c r="G693">
        <v>3</v>
      </c>
      <c r="H693">
        <v>0</v>
      </c>
      <c r="I693">
        <v>0</v>
      </c>
      <c r="J693">
        <v>1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0</v>
      </c>
      <c r="AF693">
        <v>0</v>
      </c>
      <c r="AH693" t="s">
        <v>329</v>
      </c>
      <c r="AI693" t="s">
        <v>177</v>
      </c>
      <c r="AJ693" t="s">
        <v>198</v>
      </c>
      <c r="AK693" t="s">
        <v>199</v>
      </c>
    </row>
    <row r="694" spans="1:37">
      <c r="A694" t="s">
        <v>1645</v>
      </c>
      <c r="B694" s="55">
        <v>44743</v>
      </c>
      <c r="C694" s="55">
        <v>44746</v>
      </c>
      <c r="D694" t="s">
        <v>340</v>
      </c>
      <c r="E694">
        <v>1236</v>
      </c>
      <c r="F694">
        <v>62</v>
      </c>
      <c r="G694">
        <v>62</v>
      </c>
      <c r="H694">
        <v>0</v>
      </c>
      <c r="I694">
        <v>0</v>
      </c>
      <c r="J694">
        <v>1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0</v>
      </c>
      <c r="AF694">
        <v>0</v>
      </c>
      <c r="AH694" t="s">
        <v>341</v>
      </c>
      <c r="AI694" t="s">
        <v>177</v>
      </c>
      <c r="AJ694" t="s">
        <v>201</v>
      </c>
      <c r="AK694" t="s">
        <v>202</v>
      </c>
    </row>
    <row r="695" spans="1:37">
      <c r="A695" t="s">
        <v>1645</v>
      </c>
      <c r="B695" s="55">
        <v>44743</v>
      </c>
      <c r="C695" s="55">
        <v>44746</v>
      </c>
      <c r="D695" t="s">
        <v>320</v>
      </c>
      <c r="E695">
        <v>1429</v>
      </c>
      <c r="F695">
        <v>29</v>
      </c>
      <c r="G695">
        <v>28</v>
      </c>
      <c r="H695">
        <v>1</v>
      </c>
      <c r="I695">
        <v>1</v>
      </c>
      <c r="J695">
        <v>2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1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0</v>
      </c>
      <c r="AF695">
        <v>0</v>
      </c>
      <c r="AH695" t="s">
        <v>321</v>
      </c>
      <c r="AI695" t="s">
        <v>177</v>
      </c>
      <c r="AJ695" t="s">
        <v>198</v>
      </c>
      <c r="AK695" t="s">
        <v>199</v>
      </c>
    </row>
    <row r="696" spans="1:37">
      <c r="A696" t="s">
        <v>1645</v>
      </c>
      <c r="B696" s="55">
        <v>44743</v>
      </c>
      <c r="C696" s="55">
        <v>44746</v>
      </c>
      <c r="D696" t="s">
        <v>31</v>
      </c>
      <c r="E696">
        <v>1144</v>
      </c>
      <c r="F696">
        <v>12</v>
      </c>
      <c r="G696">
        <v>12</v>
      </c>
      <c r="H696">
        <v>0</v>
      </c>
      <c r="I696">
        <v>0</v>
      </c>
      <c r="J696">
        <v>4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0</v>
      </c>
      <c r="AF696">
        <v>0</v>
      </c>
      <c r="AH696" t="s">
        <v>179</v>
      </c>
      <c r="AI696" t="s">
        <v>168</v>
      </c>
      <c r="AJ696" t="s">
        <v>27</v>
      </c>
      <c r="AK696" t="s">
        <v>169</v>
      </c>
    </row>
    <row r="697" spans="1:37">
      <c r="A697" t="s">
        <v>1645</v>
      </c>
      <c r="B697" s="55">
        <v>44743</v>
      </c>
      <c r="C697" s="55">
        <v>44746</v>
      </c>
      <c r="D697" t="s">
        <v>276</v>
      </c>
      <c r="E697">
        <v>15357</v>
      </c>
      <c r="F697">
        <v>7</v>
      </c>
      <c r="G697">
        <v>7</v>
      </c>
      <c r="H697">
        <v>0</v>
      </c>
      <c r="I697">
        <v>0</v>
      </c>
      <c r="J697">
        <v>2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0</v>
      </c>
      <c r="AF697">
        <v>0</v>
      </c>
      <c r="AH697" t="s">
        <v>806</v>
      </c>
      <c r="AI697" t="s">
        <v>173</v>
      </c>
      <c r="AJ697" t="s">
        <v>192</v>
      </c>
      <c r="AK697" t="s">
        <v>193</v>
      </c>
    </row>
    <row r="698" spans="1:37">
      <c r="A698" t="s">
        <v>1645</v>
      </c>
      <c r="B698" s="55">
        <v>44743</v>
      </c>
      <c r="C698" s="55">
        <v>44746</v>
      </c>
      <c r="D698" t="s">
        <v>388</v>
      </c>
      <c r="E698">
        <v>8242</v>
      </c>
      <c r="F698">
        <v>36</v>
      </c>
      <c r="G698">
        <v>36</v>
      </c>
      <c r="H698">
        <v>0</v>
      </c>
      <c r="I698">
        <v>0</v>
      </c>
      <c r="J698">
        <v>7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0</v>
      </c>
      <c r="AF698">
        <v>0</v>
      </c>
      <c r="AH698" t="s">
        <v>389</v>
      </c>
      <c r="AI698" t="s">
        <v>177</v>
      </c>
      <c r="AJ698" t="s">
        <v>210</v>
      </c>
      <c r="AK698" t="s">
        <v>211</v>
      </c>
    </row>
    <row r="699" spans="1:37">
      <c r="A699" t="s">
        <v>1645</v>
      </c>
      <c r="B699" s="55">
        <v>44743</v>
      </c>
      <c r="C699" s="55">
        <v>44746</v>
      </c>
      <c r="D699" t="s">
        <v>55</v>
      </c>
      <c r="E699">
        <v>5802</v>
      </c>
      <c r="F699">
        <v>0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H699" t="s">
        <v>209</v>
      </c>
      <c r="AI699" t="s">
        <v>168</v>
      </c>
      <c r="AJ699" t="s">
        <v>49</v>
      </c>
      <c r="AK699" t="s">
        <v>176</v>
      </c>
    </row>
    <row r="700" spans="1:37">
      <c r="A700" t="s">
        <v>1645</v>
      </c>
      <c r="B700" s="55">
        <v>44743</v>
      </c>
      <c r="C700" s="55">
        <v>44746</v>
      </c>
      <c r="D700" t="s">
        <v>29</v>
      </c>
      <c r="E700">
        <v>13355</v>
      </c>
      <c r="F700">
        <v>15</v>
      </c>
      <c r="G700">
        <v>15</v>
      </c>
      <c r="H700">
        <v>0</v>
      </c>
      <c r="I700">
        <v>0</v>
      </c>
      <c r="J700">
        <v>2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H700" t="s">
        <v>175</v>
      </c>
      <c r="AI700" t="s">
        <v>168</v>
      </c>
      <c r="AJ700" t="s">
        <v>27</v>
      </c>
      <c r="AK700" t="s">
        <v>169</v>
      </c>
    </row>
    <row r="701" spans="1:37">
      <c r="A701" t="s">
        <v>1645</v>
      </c>
      <c r="B701" s="55">
        <v>44743</v>
      </c>
      <c r="C701" s="55">
        <v>44746</v>
      </c>
      <c r="D701" t="s">
        <v>87</v>
      </c>
      <c r="E701">
        <v>819</v>
      </c>
      <c r="F701">
        <v>9</v>
      </c>
      <c r="G701">
        <v>9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H701" t="s">
        <v>515</v>
      </c>
      <c r="AI701" t="s">
        <v>168</v>
      </c>
      <c r="AJ701" t="s">
        <v>73</v>
      </c>
      <c r="AK701" t="s">
        <v>182</v>
      </c>
    </row>
    <row r="702" spans="1:37">
      <c r="A702" t="s">
        <v>1645</v>
      </c>
      <c r="B702" s="55">
        <v>44743</v>
      </c>
      <c r="C702" s="55">
        <v>44746</v>
      </c>
      <c r="D702" t="s">
        <v>324</v>
      </c>
      <c r="E702">
        <v>1054</v>
      </c>
      <c r="F702">
        <v>32</v>
      </c>
      <c r="G702">
        <v>32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H702" t="s">
        <v>325</v>
      </c>
      <c r="AI702" t="s">
        <v>177</v>
      </c>
      <c r="AJ702" t="s">
        <v>198</v>
      </c>
      <c r="AK702" t="s">
        <v>199</v>
      </c>
    </row>
    <row r="703" spans="1:37">
      <c r="A703" t="s">
        <v>1645</v>
      </c>
      <c r="B703" s="55">
        <v>44743</v>
      </c>
      <c r="C703" s="55">
        <v>44746</v>
      </c>
      <c r="D703" t="s">
        <v>350</v>
      </c>
      <c r="E703">
        <v>2305</v>
      </c>
      <c r="F703">
        <v>27</v>
      </c>
      <c r="G703">
        <v>26</v>
      </c>
      <c r="H703">
        <v>1</v>
      </c>
      <c r="I703">
        <v>0</v>
      </c>
      <c r="J703">
        <v>3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2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H703" t="s">
        <v>351</v>
      </c>
      <c r="AI703" t="s">
        <v>177</v>
      </c>
      <c r="AJ703" t="s">
        <v>204</v>
      </c>
      <c r="AK703" t="s">
        <v>205</v>
      </c>
    </row>
    <row r="704" spans="1:37">
      <c r="A704" t="s">
        <v>1645</v>
      </c>
      <c r="B704" s="55">
        <v>44743</v>
      </c>
      <c r="C704" s="55">
        <v>44746</v>
      </c>
      <c r="D704" t="s">
        <v>336</v>
      </c>
      <c r="E704">
        <v>1174</v>
      </c>
      <c r="F704">
        <v>23</v>
      </c>
      <c r="G704">
        <v>23</v>
      </c>
      <c r="H704">
        <v>0</v>
      </c>
      <c r="I704">
        <v>0</v>
      </c>
      <c r="J704">
        <v>2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1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H704" t="s">
        <v>337</v>
      </c>
      <c r="AI704" t="s">
        <v>177</v>
      </c>
      <c r="AJ704" t="s">
        <v>201</v>
      </c>
      <c r="AK704" t="s">
        <v>202</v>
      </c>
    </row>
    <row r="705" spans="1:37">
      <c r="A705" t="s">
        <v>1645</v>
      </c>
      <c r="B705" s="55">
        <v>44743</v>
      </c>
      <c r="C705" s="55">
        <v>44746</v>
      </c>
      <c r="D705" t="s">
        <v>338</v>
      </c>
      <c r="E705">
        <v>1095</v>
      </c>
      <c r="F705">
        <v>11</v>
      </c>
      <c r="G705">
        <v>11</v>
      </c>
      <c r="H705">
        <v>0</v>
      </c>
      <c r="I705">
        <v>0</v>
      </c>
      <c r="J705">
        <v>2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H705" t="s">
        <v>339</v>
      </c>
      <c r="AI705" t="s">
        <v>177</v>
      </c>
      <c r="AJ705" t="s">
        <v>201</v>
      </c>
      <c r="AK705" t="s">
        <v>202</v>
      </c>
    </row>
    <row r="706" spans="1:37">
      <c r="A706" t="s">
        <v>1645</v>
      </c>
      <c r="B706" s="55">
        <v>44743</v>
      </c>
      <c r="C706" s="55">
        <v>44746</v>
      </c>
      <c r="D706" t="s">
        <v>332</v>
      </c>
      <c r="E706">
        <v>2076</v>
      </c>
      <c r="F706">
        <v>19</v>
      </c>
      <c r="G706">
        <v>19</v>
      </c>
      <c r="H706">
        <v>0</v>
      </c>
      <c r="I706">
        <v>0</v>
      </c>
      <c r="J706">
        <v>1</v>
      </c>
      <c r="K706">
        <v>1</v>
      </c>
      <c r="L706">
        <v>1</v>
      </c>
      <c r="M706">
        <v>1</v>
      </c>
      <c r="N706">
        <v>1</v>
      </c>
      <c r="O706">
        <v>1</v>
      </c>
      <c r="P706">
        <v>1</v>
      </c>
      <c r="Q706">
        <v>1</v>
      </c>
      <c r="R706">
        <v>1</v>
      </c>
      <c r="S706">
        <v>1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1</v>
      </c>
      <c r="AA706">
        <v>1</v>
      </c>
      <c r="AB706">
        <v>0</v>
      </c>
      <c r="AC706">
        <v>0</v>
      </c>
      <c r="AD706">
        <v>0</v>
      </c>
      <c r="AE706">
        <v>0</v>
      </c>
      <c r="AF706">
        <v>0</v>
      </c>
      <c r="AH706" t="s">
        <v>333</v>
      </c>
      <c r="AI706" t="s">
        <v>177</v>
      </c>
      <c r="AJ706" t="s">
        <v>201</v>
      </c>
      <c r="AK706" t="s">
        <v>202</v>
      </c>
    </row>
    <row r="707" spans="1:37">
      <c r="A707" t="s">
        <v>1645</v>
      </c>
      <c r="B707" s="55">
        <v>44743</v>
      </c>
      <c r="C707" s="55">
        <v>44746</v>
      </c>
      <c r="D707" t="s">
        <v>334</v>
      </c>
      <c r="E707">
        <v>2154</v>
      </c>
      <c r="F707">
        <v>20</v>
      </c>
      <c r="G707">
        <v>20</v>
      </c>
      <c r="H707">
        <v>0</v>
      </c>
      <c r="I707">
        <v>0</v>
      </c>
      <c r="J707">
        <v>5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3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0</v>
      </c>
      <c r="AF707">
        <v>0</v>
      </c>
      <c r="AH707" t="s">
        <v>335</v>
      </c>
      <c r="AI707" t="s">
        <v>177</v>
      </c>
      <c r="AJ707" t="s">
        <v>201</v>
      </c>
      <c r="AK707" t="s">
        <v>202</v>
      </c>
    </row>
    <row r="708" spans="1:37">
      <c r="A708" t="s">
        <v>1645</v>
      </c>
      <c r="B708" s="55">
        <v>44743</v>
      </c>
      <c r="C708" s="55">
        <v>44746</v>
      </c>
      <c r="D708" t="s">
        <v>342</v>
      </c>
      <c r="E708">
        <v>1153</v>
      </c>
      <c r="F708">
        <v>2</v>
      </c>
      <c r="G708">
        <v>2</v>
      </c>
      <c r="H708">
        <v>0</v>
      </c>
      <c r="I708">
        <v>0</v>
      </c>
      <c r="J708">
        <v>1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H708" t="s">
        <v>343</v>
      </c>
      <c r="AI708" t="s">
        <v>177</v>
      </c>
      <c r="AJ708" t="s">
        <v>213</v>
      </c>
      <c r="AK708" t="s">
        <v>214</v>
      </c>
    </row>
    <row r="709" spans="1:37">
      <c r="A709" t="s">
        <v>1645</v>
      </c>
      <c r="B709" s="55">
        <v>44743</v>
      </c>
      <c r="C709" s="55">
        <v>44746</v>
      </c>
      <c r="D709" t="s">
        <v>352</v>
      </c>
      <c r="E709">
        <v>1845</v>
      </c>
      <c r="F709">
        <v>48</v>
      </c>
      <c r="G709">
        <v>48</v>
      </c>
      <c r="H709">
        <v>0</v>
      </c>
      <c r="I709">
        <v>0</v>
      </c>
      <c r="J709">
        <v>1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H709" t="s">
        <v>353</v>
      </c>
      <c r="AI709" t="s">
        <v>177</v>
      </c>
      <c r="AJ709" t="s">
        <v>204</v>
      </c>
      <c r="AK709" t="s">
        <v>205</v>
      </c>
    </row>
    <row r="710" spans="1:37">
      <c r="A710" t="s">
        <v>1645</v>
      </c>
      <c r="B710" s="55">
        <v>44743</v>
      </c>
      <c r="C710" s="55">
        <v>44746</v>
      </c>
      <c r="D710" t="s">
        <v>382</v>
      </c>
      <c r="E710">
        <v>603</v>
      </c>
      <c r="F710">
        <v>12</v>
      </c>
      <c r="G710">
        <v>12</v>
      </c>
      <c r="H710">
        <v>0</v>
      </c>
      <c r="I710">
        <v>0</v>
      </c>
      <c r="J710">
        <v>2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1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H710" t="s">
        <v>383</v>
      </c>
      <c r="AI710" t="s">
        <v>177</v>
      </c>
      <c r="AJ710" t="s">
        <v>207</v>
      </c>
      <c r="AK710" t="s">
        <v>208</v>
      </c>
    </row>
    <row r="711" spans="1:37">
      <c r="A711" t="s">
        <v>1645</v>
      </c>
      <c r="B711" s="55">
        <v>44743</v>
      </c>
      <c r="C711" s="55">
        <v>44746</v>
      </c>
      <c r="D711" t="s">
        <v>378</v>
      </c>
      <c r="E711">
        <v>1705</v>
      </c>
      <c r="F711">
        <v>60</v>
      </c>
      <c r="G711">
        <v>60</v>
      </c>
      <c r="H711">
        <v>0</v>
      </c>
      <c r="I711">
        <v>0</v>
      </c>
      <c r="J711">
        <v>5</v>
      </c>
      <c r="K711">
        <v>2</v>
      </c>
      <c r="L711">
        <v>2</v>
      </c>
      <c r="M711">
        <v>2</v>
      </c>
      <c r="N711">
        <v>2</v>
      </c>
      <c r="O711">
        <v>2</v>
      </c>
      <c r="P711">
        <v>2</v>
      </c>
      <c r="Q711">
        <v>1</v>
      </c>
      <c r="R711">
        <v>2</v>
      </c>
      <c r="S711">
        <v>2</v>
      </c>
      <c r="T711">
        <v>3</v>
      </c>
      <c r="U711">
        <v>2</v>
      </c>
      <c r="V711">
        <v>2</v>
      </c>
      <c r="W711">
        <v>2</v>
      </c>
      <c r="X711">
        <v>0</v>
      </c>
      <c r="Y711">
        <v>0</v>
      </c>
      <c r="Z711">
        <v>2</v>
      </c>
      <c r="AA711">
        <v>2</v>
      </c>
      <c r="AB711">
        <v>1</v>
      </c>
      <c r="AC711">
        <v>1</v>
      </c>
      <c r="AD711">
        <v>1</v>
      </c>
      <c r="AE711">
        <v>0</v>
      </c>
      <c r="AF711">
        <v>0</v>
      </c>
      <c r="AH711" t="s">
        <v>379</v>
      </c>
      <c r="AI711" t="s">
        <v>177</v>
      </c>
      <c r="AJ711" t="s">
        <v>207</v>
      </c>
      <c r="AK711" t="s">
        <v>208</v>
      </c>
    </row>
    <row r="712" spans="1:37">
      <c r="A712" t="s">
        <v>1645</v>
      </c>
      <c r="B712" s="55">
        <v>44743</v>
      </c>
      <c r="C712" s="55">
        <v>44746</v>
      </c>
      <c r="D712" t="s">
        <v>390</v>
      </c>
      <c r="E712">
        <v>2309</v>
      </c>
      <c r="F712">
        <v>43</v>
      </c>
      <c r="G712">
        <v>43</v>
      </c>
      <c r="H712">
        <v>0</v>
      </c>
      <c r="I712">
        <v>0</v>
      </c>
      <c r="J712">
        <v>1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H712" t="s">
        <v>391</v>
      </c>
      <c r="AI712" t="s">
        <v>177</v>
      </c>
      <c r="AJ712" t="s">
        <v>210</v>
      </c>
      <c r="AK712" t="s">
        <v>211</v>
      </c>
    </row>
    <row r="713" spans="1:37">
      <c r="A713" t="s">
        <v>1645</v>
      </c>
      <c r="B713" s="55">
        <v>44743</v>
      </c>
      <c r="C713" s="55">
        <v>44746</v>
      </c>
      <c r="D713" t="s">
        <v>372</v>
      </c>
      <c r="E713">
        <v>2282</v>
      </c>
      <c r="F713">
        <v>19</v>
      </c>
      <c r="G713">
        <v>18</v>
      </c>
      <c r="H713">
        <v>1</v>
      </c>
      <c r="I713">
        <v>1</v>
      </c>
      <c r="J713">
        <v>2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H713" t="s">
        <v>373</v>
      </c>
      <c r="AI713" t="s">
        <v>177</v>
      </c>
      <c r="AJ713" t="s">
        <v>207</v>
      </c>
      <c r="AK713" t="s">
        <v>208</v>
      </c>
    </row>
    <row r="714" spans="1:37">
      <c r="A714" t="s">
        <v>1645</v>
      </c>
      <c r="B714" s="55">
        <v>44743</v>
      </c>
      <c r="C714" s="55">
        <v>44746</v>
      </c>
      <c r="D714" t="s">
        <v>358</v>
      </c>
      <c r="E714">
        <v>1000</v>
      </c>
      <c r="F714">
        <v>14</v>
      </c>
      <c r="G714">
        <v>14</v>
      </c>
      <c r="H714">
        <v>0</v>
      </c>
      <c r="I714">
        <v>0</v>
      </c>
      <c r="J714">
        <v>2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1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H714" t="s">
        <v>359</v>
      </c>
      <c r="AI714" t="s">
        <v>177</v>
      </c>
      <c r="AJ714" t="s">
        <v>204</v>
      </c>
      <c r="AK714" t="s">
        <v>205</v>
      </c>
    </row>
    <row r="715" spans="1:37">
      <c r="A715" t="s">
        <v>1645</v>
      </c>
      <c r="B715" s="55">
        <v>44743</v>
      </c>
      <c r="C715" s="55">
        <v>44746</v>
      </c>
      <c r="D715" t="s">
        <v>316</v>
      </c>
      <c r="E715">
        <v>1934</v>
      </c>
      <c r="F715">
        <v>15</v>
      </c>
      <c r="G715">
        <v>15</v>
      </c>
      <c r="H715">
        <v>0</v>
      </c>
      <c r="I715">
        <v>0</v>
      </c>
      <c r="J715">
        <v>2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0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H715" t="s">
        <v>317</v>
      </c>
      <c r="AI715" t="s">
        <v>177</v>
      </c>
      <c r="AJ715" t="s">
        <v>198</v>
      </c>
      <c r="AK715" t="s">
        <v>199</v>
      </c>
    </row>
    <row r="716" spans="1:37">
      <c r="A716" t="s">
        <v>1645</v>
      </c>
      <c r="B716" s="55">
        <v>44743</v>
      </c>
      <c r="C716" s="55">
        <v>44746</v>
      </c>
      <c r="D716" t="s">
        <v>60</v>
      </c>
      <c r="E716">
        <v>5603</v>
      </c>
      <c r="F716">
        <v>42</v>
      </c>
      <c r="G716">
        <v>41</v>
      </c>
      <c r="H716">
        <v>1</v>
      </c>
      <c r="I716">
        <v>0</v>
      </c>
      <c r="J716">
        <v>5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0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H716" t="s">
        <v>212</v>
      </c>
      <c r="AI716" t="s">
        <v>168</v>
      </c>
      <c r="AJ716" t="s">
        <v>58</v>
      </c>
      <c r="AK716" t="s">
        <v>180</v>
      </c>
    </row>
    <row r="717" spans="1:37">
      <c r="A717" t="s">
        <v>1645</v>
      </c>
      <c r="B717" s="55">
        <v>44743</v>
      </c>
      <c r="C717" s="55">
        <v>44746</v>
      </c>
      <c r="D717" t="s">
        <v>236</v>
      </c>
      <c r="E717">
        <v>2911</v>
      </c>
      <c r="F717">
        <v>27</v>
      </c>
      <c r="G717">
        <v>27</v>
      </c>
      <c r="H717">
        <v>0</v>
      </c>
      <c r="I717">
        <v>0</v>
      </c>
      <c r="J717">
        <v>3</v>
      </c>
      <c r="K717">
        <v>0</v>
      </c>
      <c r="L717">
        <v>0</v>
      </c>
      <c r="M717">
        <v>0</v>
      </c>
      <c r="N717">
        <v>0</v>
      </c>
      <c r="O717">
        <v>0</v>
      </c>
      <c r="P717">
        <v>0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H717" t="s">
        <v>237</v>
      </c>
      <c r="AI717" t="s">
        <v>173</v>
      </c>
      <c r="AJ717" t="s">
        <v>186</v>
      </c>
      <c r="AK717" t="s">
        <v>187</v>
      </c>
    </row>
    <row r="718" spans="1:37">
      <c r="A718" t="s">
        <v>1645</v>
      </c>
      <c r="B718" s="55">
        <v>44743</v>
      </c>
      <c r="C718" s="55">
        <v>44746</v>
      </c>
      <c r="D718" t="s">
        <v>252</v>
      </c>
      <c r="E718">
        <v>5170</v>
      </c>
      <c r="F718">
        <v>5</v>
      </c>
      <c r="G718">
        <v>5</v>
      </c>
      <c r="H718">
        <v>0</v>
      </c>
      <c r="I718">
        <v>0</v>
      </c>
      <c r="J718">
        <v>4</v>
      </c>
      <c r="K718">
        <v>1</v>
      </c>
      <c r="L718">
        <v>0</v>
      </c>
      <c r="M718">
        <v>0</v>
      </c>
      <c r="N718">
        <v>0</v>
      </c>
      <c r="O718">
        <v>1</v>
      </c>
      <c r="P718">
        <v>0</v>
      </c>
      <c r="Q718">
        <v>1</v>
      </c>
      <c r="R718">
        <v>1</v>
      </c>
      <c r="S718">
        <v>1</v>
      </c>
      <c r="T718">
        <v>1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1</v>
      </c>
      <c r="AB718">
        <v>0</v>
      </c>
      <c r="AC718">
        <v>0</v>
      </c>
      <c r="AD718">
        <v>0</v>
      </c>
      <c r="AE718">
        <v>0</v>
      </c>
      <c r="AF718">
        <v>0</v>
      </c>
      <c r="AH718" t="s">
        <v>253</v>
      </c>
      <c r="AI718" t="s">
        <v>173</v>
      </c>
      <c r="AJ718" t="s">
        <v>189</v>
      </c>
      <c r="AK718" t="s">
        <v>190</v>
      </c>
    </row>
    <row r="719" spans="1:37">
      <c r="A719" t="s">
        <v>1645</v>
      </c>
      <c r="B719" s="55">
        <v>44743</v>
      </c>
      <c r="C719" s="55">
        <v>44746</v>
      </c>
      <c r="D719" t="s">
        <v>36</v>
      </c>
      <c r="E719">
        <v>2994</v>
      </c>
      <c r="F719">
        <v>35</v>
      </c>
      <c r="G719">
        <v>35</v>
      </c>
      <c r="H719">
        <v>0</v>
      </c>
      <c r="I719">
        <v>0</v>
      </c>
      <c r="J719">
        <v>2</v>
      </c>
      <c r="K719">
        <v>1</v>
      </c>
      <c r="L719">
        <v>1</v>
      </c>
      <c r="M719">
        <v>1</v>
      </c>
      <c r="N719">
        <v>0</v>
      </c>
      <c r="O719">
        <v>1</v>
      </c>
      <c r="P719">
        <v>1</v>
      </c>
      <c r="Q719">
        <v>1</v>
      </c>
      <c r="R719">
        <v>1</v>
      </c>
      <c r="S719">
        <v>1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1</v>
      </c>
      <c r="AA719">
        <v>1</v>
      </c>
      <c r="AB719">
        <v>0</v>
      </c>
      <c r="AC719">
        <v>0</v>
      </c>
      <c r="AD719">
        <v>1</v>
      </c>
      <c r="AE719">
        <v>0</v>
      </c>
      <c r="AF719">
        <v>0</v>
      </c>
      <c r="AH719" t="s">
        <v>183</v>
      </c>
      <c r="AI719" t="s">
        <v>168</v>
      </c>
      <c r="AJ719" t="s">
        <v>34</v>
      </c>
      <c r="AK719" t="s">
        <v>172</v>
      </c>
    </row>
    <row r="720" spans="1:37">
      <c r="A720" t="s">
        <v>1645</v>
      </c>
      <c r="B720" s="55">
        <v>44743</v>
      </c>
      <c r="C720" s="55">
        <v>44746</v>
      </c>
      <c r="D720" t="s">
        <v>268</v>
      </c>
      <c r="E720">
        <v>3123</v>
      </c>
      <c r="F720">
        <v>23</v>
      </c>
      <c r="G720">
        <v>22</v>
      </c>
      <c r="H720">
        <v>1</v>
      </c>
      <c r="I720">
        <v>1</v>
      </c>
      <c r="J720">
        <v>5</v>
      </c>
      <c r="K720">
        <v>1</v>
      </c>
      <c r="L720">
        <v>1</v>
      </c>
      <c r="M720">
        <v>1</v>
      </c>
      <c r="N720">
        <v>1</v>
      </c>
      <c r="O720">
        <v>1</v>
      </c>
      <c r="P720">
        <v>1</v>
      </c>
      <c r="Q720">
        <v>1</v>
      </c>
      <c r="R720">
        <v>0</v>
      </c>
      <c r="S720">
        <v>1</v>
      </c>
      <c r="T720">
        <v>1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1</v>
      </c>
      <c r="AA720">
        <v>1</v>
      </c>
      <c r="AB720">
        <v>1</v>
      </c>
      <c r="AC720">
        <v>0</v>
      </c>
      <c r="AD720">
        <v>1</v>
      </c>
      <c r="AE720">
        <v>0</v>
      </c>
      <c r="AF720">
        <v>0</v>
      </c>
      <c r="AH720" t="s">
        <v>269</v>
      </c>
      <c r="AI720" t="s">
        <v>173</v>
      </c>
      <c r="AJ720" t="s">
        <v>192</v>
      </c>
      <c r="AK720" t="s">
        <v>193</v>
      </c>
    </row>
    <row r="721" spans="1:37">
      <c r="A721" t="s">
        <v>1645</v>
      </c>
      <c r="B721" s="55">
        <v>44743</v>
      </c>
      <c r="C721" s="55">
        <v>44746</v>
      </c>
      <c r="D721" t="s">
        <v>38</v>
      </c>
      <c r="E721">
        <v>3064</v>
      </c>
      <c r="F721">
        <v>16</v>
      </c>
      <c r="G721">
        <v>16</v>
      </c>
      <c r="H721">
        <v>0</v>
      </c>
      <c r="I721">
        <v>0</v>
      </c>
      <c r="J721">
        <v>1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H721" t="s">
        <v>185</v>
      </c>
      <c r="AI721" t="s">
        <v>168</v>
      </c>
      <c r="AJ721" t="s">
        <v>34</v>
      </c>
      <c r="AK721" t="s">
        <v>172</v>
      </c>
    </row>
    <row r="722" spans="1:37">
      <c r="A722" t="s">
        <v>1645</v>
      </c>
      <c r="B722" s="55">
        <v>44743</v>
      </c>
      <c r="C722" s="55">
        <v>44746</v>
      </c>
      <c r="D722" t="s">
        <v>296</v>
      </c>
      <c r="E722">
        <v>9367</v>
      </c>
      <c r="F722">
        <v>98</v>
      </c>
      <c r="G722">
        <v>98</v>
      </c>
      <c r="H722">
        <v>0</v>
      </c>
      <c r="I722">
        <v>0</v>
      </c>
      <c r="J722">
        <v>12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0</v>
      </c>
      <c r="R722">
        <v>0</v>
      </c>
      <c r="S722">
        <v>0</v>
      </c>
      <c r="T722">
        <v>3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H722" t="s">
        <v>297</v>
      </c>
      <c r="AI722" t="s">
        <v>173</v>
      </c>
      <c r="AJ722" t="s">
        <v>195</v>
      </c>
      <c r="AK722" t="s">
        <v>196</v>
      </c>
    </row>
    <row r="723" spans="1:37">
      <c r="A723" t="s">
        <v>1645</v>
      </c>
      <c r="B723" s="55">
        <v>44743</v>
      </c>
      <c r="C723" s="55">
        <v>44746</v>
      </c>
      <c r="D723" t="s">
        <v>292</v>
      </c>
      <c r="E723">
        <v>2631</v>
      </c>
      <c r="F723">
        <v>48</v>
      </c>
      <c r="G723">
        <v>47</v>
      </c>
      <c r="H723">
        <v>1</v>
      </c>
      <c r="I723">
        <v>1</v>
      </c>
      <c r="J723">
        <v>11</v>
      </c>
      <c r="K723">
        <v>3</v>
      </c>
      <c r="L723">
        <v>3</v>
      </c>
      <c r="M723">
        <v>3</v>
      </c>
      <c r="N723">
        <v>1</v>
      </c>
      <c r="O723">
        <v>3</v>
      </c>
      <c r="P723">
        <v>1</v>
      </c>
      <c r="Q723">
        <v>2</v>
      </c>
      <c r="R723">
        <v>3</v>
      </c>
      <c r="S723">
        <v>3</v>
      </c>
      <c r="T723">
        <v>3</v>
      </c>
      <c r="U723">
        <v>2</v>
      </c>
      <c r="V723">
        <v>1</v>
      </c>
      <c r="W723">
        <v>0</v>
      </c>
      <c r="X723">
        <v>1</v>
      </c>
      <c r="Y723">
        <v>0</v>
      </c>
      <c r="Z723">
        <v>3</v>
      </c>
      <c r="AA723">
        <v>3</v>
      </c>
      <c r="AB723">
        <v>2</v>
      </c>
      <c r="AC723">
        <v>3</v>
      </c>
      <c r="AD723">
        <v>3</v>
      </c>
      <c r="AE723">
        <v>0</v>
      </c>
      <c r="AF723">
        <v>0</v>
      </c>
      <c r="AH723" t="s">
        <v>833</v>
      </c>
      <c r="AI723" t="s">
        <v>173</v>
      </c>
      <c r="AJ723" t="s">
        <v>195</v>
      </c>
      <c r="AK723" t="s">
        <v>196</v>
      </c>
    </row>
    <row r="724" spans="1:37">
      <c r="A724" t="s">
        <v>1645</v>
      </c>
      <c r="B724" s="55">
        <v>44743</v>
      </c>
      <c r="C724" s="55">
        <v>44746</v>
      </c>
      <c r="D724" t="s">
        <v>278</v>
      </c>
      <c r="E724">
        <v>5915</v>
      </c>
      <c r="F724">
        <v>68</v>
      </c>
      <c r="G724">
        <v>68</v>
      </c>
      <c r="H724">
        <v>0</v>
      </c>
      <c r="I724">
        <v>0</v>
      </c>
      <c r="J724">
        <v>8</v>
      </c>
      <c r="K724">
        <v>0</v>
      </c>
      <c r="L724">
        <v>0</v>
      </c>
      <c r="M724">
        <v>0</v>
      </c>
      <c r="N724">
        <v>0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H724" t="s">
        <v>279</v>
      </c>
      <c r="AI724" t="s">
        <v>173</v>
      </c>
      <c r="AJ724" t="s">
        <v>192</v>
      </c>
      <c r="AK724" t="s">
        <v>193</v>
      </c>
    </row>
    <row r="725" spans="1:37">
      <c r="A725" t="s">
        <v>1645</v>
      </c>
      <c r="B725" s="55">
        <v>44743</v>
      </c>
      <c r="C725" s="55">
        <v>44746</v>
      </c>
      <c r="D725" t="s">
        <v>242</v>
      </c>
      <c r="E725">
        <v>2969</v>
      </c>
      <c r="F725">
        <v>31</v>
      </c>
      <c r="G725">
        <v>31</v>
      </c>
      <c r="H725">
        <v>0</v>
      </c>
      <c r="I725">
        <v>0</v>
      </c>
      <c r="J725">
        <v>2</v>
      </c>
      <c r="K725">
        <v>0</v>
      </c>
      <c r="L725">
        <v>0</v>
      </c>
      <c r="M725">
        <v>0</v>
      </c>
      <c r="N725">
        <v>0</v>
      </c>
      <c r="O725">
        <v>0</v>
      </c>
      <c r="P725">
        <v>0</v>
      </c>
      <c r="Q725">
        <v>0</v>
      </c>
      <c r="R725">
        <v>0</v>
      </c>
      <c r="S725">
        <v>0</v>
      </c>
      <c r="T725">
        <v>1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H725" t="s">
        <v>243</v>
      </c>
      <c r="AI725" t="s">
        <v>173</v>
      </c>
      <c r="AJ725" t="s">
        <v>186</v>
      </c>
      <c r="AK725" t="s">
        <v>187</v>
      </c>
    </row>
    <row r="726" spans="1:37">
      <c r="A726" t="s">
        <v>1645</v>
      </c>
      <c r="B726" s="55">
        <v>44743</v>
      </c>
      <c r="C726" s="55">
        <v>44746</v>
      </c>
      <c r="D726" t="s">
        <v>244</v>
      </c>
      <c r="E726">
        <v>1796</v>
      </c>
      <c r="F726">
        <v>7</v>
      </c>
      <c r="G726">
        <v>7</v>
      </c>
      <c r="H726">
        <v>0</v>
      </c>
      <c r="I726">
        <v>0</v>
      </c>
      <c r="J726">
        <v>1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H726" t="s">
        <v>245</v>
      </c>
      <c r="AI726" t="s">
        <v>173</v>
      </c>
      <c r="AJ726" t="s">
        <v>186</v>
      </c>
      <c r="AK726" t="s">
        <v>187</v>
      </c>
    </row>
    <row r="727" spans="1:37">
      <c r="A727" t="s">
        <v>1645</v>
      </c>
      <c r="B727" s="55">
        <v>44743</v>
      </c>
      <c r="C727" s="55">
        <v>44746</v>
      </c>
      <c r="D727" t="s">
        <v>77</v>
      </c>
      <c r="E727">
        <v>2094</v>
      </c>
      <c r="F727">
        <v>18</v>
      </c>
      <c r="G727">
        <v>18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H727" t="s">
        <v>223</v>
      </c>
      <c r="AI727" t="s">
        <v>168</v>
      </c>
      <c r="AJ727" t="s">
        <v>73</v>
      </c>
      <c r="AK727" t="s">
        <v>182</v>
      </c>
    </row>
    <row r="728" spans="1:37">
      <c r="A728" t="s">
        <v>1645</v>
      </c>
      <c r="B728" s="55">
        <v>44743</v>
      </c>
      <c r="C728" s="55">
        <v>44746</v>
      </c>
      <c r="D728" t="s">
        <v>72</v>
      </c>
      <c r="E728">
        <v>2543</v>
      </c>
      <c r="F728">
        <v>18</v>
      </c>
      <c r="G728">
        <v>18</v>
      </c>
      <c r="H728">
        <v>0</v>
      </c>
      <c r="I728">
        <v>0</v>
      </c>
      <c r="J728">
        <v>1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0</v>
      </c>
      <c r="AF728">
        <v>0</v>
      </c>
      <c r="AH728" t="s">
        <v>215</v>
      </c>
      <c r="AI728" t="s">
        <v>168</v>
      </c>
      <c r="AJ728" t="s">
        <v>73</v>
      </c>
      <c r="AK728" t="s">
        <v>182</v>
      </c>
    </row>
    <row r="729" spans="1:37">
      <c r="A729" t="s">
        <v>1645</v>
      </c>
      <c r="B729" s="55">
        <v>44743</v>
      </c>
      <c r="C729" s="55">
        <v>44746</v>
      </c>
      <c r="D729" t="s">
        <v>266</v>
      </c>
      <c r="E729">
        <v>3651</v>
      </c>
      <c r="F729">
        <v>19</v>
      </c>
      <c r="G729">
        <v>19</v>
      </c>
      <c r="H729">
        <v>0</v>
      </c>
      <c r="I729">
        <v>0</v>
      </c>
      <c r="J729">
        <v>3</v>
      </c>
      <c r="K729">
        <v>0</v>
      </c>
      <c r="L729">
        <v>0</v>
      </c>
      <c r="M729">
        <v>0</v>
      </c>
      <c r="N729">
        <v>0</v>
      </c>
      <c r="O729">
        <v>0</v>
      </c>
      <c r="P729">
        <v>0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H729" t="s">
        <v>267</v>
      </c>
      <c r="AI729" t="s">
        <v>173</v>
      </c>
      <c r="AJ729" t="s">
        <v>192</v>
      </c>
      <c r="AK729" t="s">
        <v>193</v>
      </c>
    </row>
    <row r="730" spans="1:37">
      <c r="A730" t="s">
        <v>1645</v>
      </c>
      <c r="B730" s="55">
        <v>44743</v>
      </c>
      <c r="C730" s="55">
        <v>44746</v>
      </c>
      <c r="D730" t="s">
        <v>33</v>
      </c>
      <c r="E730">
        <v>1683</v>
      </c>
      <c r="F730">
        <v>31</v>
      </c>
      <c r="G730">
        <v>31</v>
      </c>
      <c r="H730">
        <v>0</v>
      </c>
      <c r="I730">
        <v>0</v>
      </c>
      <c r="J730">
        <v>5</v>
      </c>
      <c r="K730">
        <v>0</v>
      </c>
      <c r="L730">
        <v>0</v>
      </c>
      <c r="M730">
        <v>0</v>
      </c>
      <c r="N730">
        <v>0</v>
      </c>
      <c r="O730">
        <v>0</v>
      </c>
      <c r="P730">
        <v>0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H730" t="s">
        <v>181</v>
      </c>
      <c r="AI730" t="s">
        <v>168</v>
      </c>
      <c r="AJ730" t="s">
        <v>34</v>
      </c>
      <c r="AK730" t="s">
        <v>172</v>
      </c>
    </row>
    <row r="731" spans="1:37">
      <c r="A731" t="s">
        <v>1645</v>
      </c>
      <c r="B731" s="55">
        <v>44743</v>
      </c>
      <c r="C731" s="55">
        <v>44746</v>
      </c>
      <c r="D731" t="s">
        <v>26</v>
      </c>
      <c r="E731">
        <v>2187</v>
      </c>
      <c r="F731">
        <v>50</v>
      </c>
      <c r="G731">
        <v>48</v>
      </c>
      <c r="H731">
        <v>2</v>
      </c>
      <c r="I731">
        <v>0</v>
      </c>
      <c r="J731">
        <v>3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0</v>
      </c>
      <c r="Q731">
        <v>0</v>
      </c>
      <c r="R731">
        <v>0</v>
      </c>
      <c r="S731">
        <v>0</v>
      </c>
      <c r="T731">
        <v>1</v>
      </c>
      <c r="U731">
        <v>0</v>
      </c>
      <c r="V731">
        <v>0</v>
      </c>
      <c r="W731">
        <v>0</v>
      </c>
      <c r="X731">
        <v>1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0</v>
      </c>
      <c r="AF731">
        <v>0</v>
      </c>
      <c r="AH731" t="s">
        <v>170</v>
      </c>
      <c r="AI731" t="s">
        <v>168</v>
      </c>
      <c r="AJ731" t="s">
        <v>27</v>
      </c>
      <c r="AK731" t="s">
        <v>169</v>
      </c>
    </row>
    <row r="732" spans="1:37">
      <c r="A732" t="s">
        <v>1645</v>
      </c>
      <c r="B732" s="55">
        <v>44743</v>
      </c>
      <c r="C732" s="55">
        <v>44746</v>
      </c>
      <c r="D732" t="s">
        <v>308</v>
      </c>
      <c r="E732">
        <v>5029</v>
      </c>
      <c r="F732">
        <v>85</v>
      </c>
      <c r="G732">
        <v>83</v>
      </c>
      <c r="H732">
        <v>2</v>
      </c>
      <c r="I732">
        <v>0</v>
      </c>
      <c r="J732">
        <v>7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0</v>
      </c>
      <c r="AF732">
        <v>0</v>
      </c>
      <c r="AH732" t="s">
        <v>309</v>
      </c>
      <c r="AI732" t="s">
        <v>173</v>
      </c>
      <c r="AJ732" t="s">
        <v>195</v>
      </c>
      <c r="AK732" t="s">
        <v>196</v>
      </c>
    </row>
    <row r="733" spans="1:37">
      <c r="A733" t="s">
        <v>1645</v>
      </c>
      <c r="B733" s="55">
        <v>44743</v>
      </c>
      <c r="C733" s="55">
        <v>44746</v>
      </c>
      <c r="D733" t="s">
        <v>1646</v>
      </c>
    </row>
    <row r="734" spans="1:37">
      <c r="A734" t="s">
        <v>1645</v>
      </c>
      <c r="B734" s="55">
        <v>44743</v>
      </c>
      <c r="C734" s="55">
        <v>44746</v>
      </c>
      <c r="D734" t="s">
        <v>57</v>
      </c>
      <c r="E734">
        <v>2311</v>
      </c>
      <c r="F734">
        <v>31</v>
      </c>
      <c r="G734">
        <v>31</v>
      </c>
      <c r="H734">
        <v>0</v>
      </c>
      <c r="I734">
        <v>0</v>
      </c>
      <c r="J734">
        <v>3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H734" t="s">
        <v>167</v>
      </c>
      <c r="AI734" t="s">
        <v>168</v>
      </c>
      <c r="AJ734" t="s">
        <v>58</v>
      </c>
      <c r="AK734" t="s">
        <v>180</v>
      </c>
    </row>
    <row r="735" spans="1:37">
      <c r="A735" t="s">
        <v>1645</v>
      </c>
      <c r="B735" s="55">
        <v>44743</v>
      </c>
      <c r="C735" s="55">
        <v>44746</v>
      </c>
      <c r="D735" t="s">
        <v>288</v>
      </c>
      <c r="E735">
        <v>4271</v>
      </c>
      <c r="F735">
        <v>22</v>
      </c>
      <c r="G735">
        <v>22</v>
      </c>
      <c r="H735">
        <v>0</v>
      </c>
      <c r="I735">
        <v>0</v>
      </c>
      <c r="J735">
        <v>6</v>
      </c>
      <c r="K735">
        <v>0</v>
      </c>
      <c r="L735">
        <v>0</v>
      </c>
      <c r="M735">
        <v>0</v>
      </c>
      <c r="N735">
        <v>0</v>
      </c>
      <c r="O735">
        <v>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H735" t="s">
        <v>289</v>
      </c>
      <c r="AI735" t="s">
        <v>173</v>
      </c>
      <c r="AJ735" t="s">
        <v>195</v>
      </c>
      <c r="AK735" t="s">
        <v>196</v>
      </c>
    </row>
    <row r="736" spans="1:37">
      <c r="A736" t="s">
        <v>1645</v>
      </c>
      <c r="B736" s="55">
        <v>44743</v>
      </c>
      <c r="C736" s="55">
        <v>44746</v>
      </c>
      <c r="D736" t="s">
        <v>272</v>
      </c>
      <c r="E736">
        <v>5061</v>
      </c>
      <c r="F736">
        <v>70</v>
      </c>
      <c r="G736">
        <v>65</v>
      </c>
      <c r="H736">
        <v>5</v>
      </c>
      <c r="I736">
        <v>2</v>
      </c>
      <c r="J736">
        <v>11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0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0</v>
      </c>
      <c r="AF736">
        <v>0</v>
      </c>
      <c r="AH736" t="s">
        <v>273</v>
      </c>
      <c r="AI736" t="s">
        <v>173</v>
      </c>
      <c r="AJ736" t="s">
        <v>192</v>
      </c>
      <c r="AK736" t="s">
        <v>193</v>
      </c>
    </row>
    <row r="737" spans="1:37">
      <c r="A737" t="s">
        <v>1645</v>
      </c>
      <c r="B737" s="55">
        <v>44743</v>
      </c>
      <c r="C737" s="55">
        <v>44746</v>
      </c>
      <c r="D737" t="s">
        <v>234</v>
      </c>
      <c r="E737">
        <v>5362</v>
      </c>
      <c r="F737">
        <v>36</v>
      </c>
      <c r="G737">
        <v>36</v>
      </c>
      <c r="H737">
        <v>0</v>
      </c>
      <c r="I737">
        <v>0</v>
      </c>
      <c r="J737">
        <v>4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H737" t="s">
        <v>235</v>
      </c>
      <c r="AI737" t="s">
        <v>173</v>
      </c>
      <c r="AJ737" t="s">
        <v>186</v>
      </c>
      <c r="AK737" t="s">
        <v>187</v>
      </c>
    </row>
    <row r="738" spans="1:37">
      <c r="A738" t="s">
        <v>1645</v>
      </c>
      <c r="B738" s="55">
        <v>44743</v>
      </c>
      <c r="C738" s="55">
        <v>44746</v>
      </c>
      <c r="D738" t="s">
        <v>75</v>
      </c>
      <c r="E738">
        <v>5978</v>
      </c>
      <c r="F738">
        <v>13</v>
      </c>
      <c r="G738">
        <v>13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H738" t="s">
        <v>222</v>
      </c>
      <c r="AI738" t="s">
        <v>168</v>
      </c>
      <c r="AJ738" t="s">
        <v>73</v>
      </c>
      <c r="AK738" t="s">
        <v>182</v>
      </c>
    </row>
    <row r="739" spans="1:37">
      <c r="A739" t="s">
        <v>1645</v>
      </c>
      <c r="B739" s="55">
        <v>44743</v>
      </c>
      <c r="C739" s="55">
        <v>44746</v>
      </c>
      <c r="D739" t="s">
        <v>250</v>
      </c>
      <c r="E739">
        <v>5765</v>
      </c>
      <c r="F739">
        <v>64</v>
      </c>
      <c r="G739">
        <v>63</v>
      </c>
      <c r="H739">
        <v>1</v>
      </c>
      <c r="I739">
        <v>1</v>
      </c>
      <c r="J739">
        <v>10</v>
      </c>
      <c r="K739">
        <v>0</v>
      </c>
      <c r="L739">
        <v>0</v>
      </c>
      <c r="M739">
        <v>0</v>
      </c>
      <c r="N739">
        <v>0</v>
      </c>
      <c r="O739">
        <v>0</v>
      </c>
      <c r="P739">
        <v>0</v>
      </c>
      <c r="Q739">
        <v>0</v>
      </c>
      <c r="R739">
        <v>0</v>
      </c>
      <c r="S739">
        <v>0</v>
      </c>
      <c r="T739">
        <v>2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0</v>
      </c>
      <c r="AF739">
        <v>0</v>
      </c>
      <c r="AH739" t="s">
        <v>251</v>
      </c>
      <c r="AI739" t="s">
        <v>173</v>
      </c>
      <c r="AJ739" t="s">
        <v>189</v>
      </c>
      <c r="AK739" t="s">
        <v>190</v>
      </c>
    </row>
    <row r="740" spans="1:37">
      <c r="A740" t="s">
        <v>1645</v>
      </c>
      <c r="B740" s="55">
        <v>44743</v>
      </c>
      <c r="C740" s="55">
        <v>44746</v>
      </c>
      <c r="D740" t="s">
        <v>290</v>
      </c>
      <c r="E740">
        <v>6597</v>
      </c>
      <c r="F740">
        <v>136</v>
      </c>
      <c r="G740">
        <v>134</v>
      </c>
      <c r="H740">
        <v>2</v>
      </c>
      <c r="I740">
        <v>1</v>
      </c>
      <c r="J740">
        <v>23</v>
      </c>
      <c r="K740">
        <v>7</v>
      </c>
      <c r="L740">
        <v>7</v>
      </c>
      <c r="M740">
        <v>7</v>
      </c>
      <c r="N740">
        <v>6</v>
      </c>
      <c r="O740">
        <v>7</v>
      </c>
      <c r="P740">
        <v>6</v>
      </c>
      <c r="Q740">
        <v>4</v>
      </c>
      <c r="R740">
        <v>7</v>
      </c>
      <c r="S740">
        <v>7</v>
      </c>
      <c r="T740">
        <v>7</v>
      </c>
      <c r="U740">
        <v>6</v>
      </c>
      <c r="V740">
        <v>6</v>
      </c>
      <c r="W740">
        <v>0</v>
      </c>
      <c r="X740">
        <v>2</v>
      </c>
      <c r="Y740">
        <v>1</v>
      </c>
      <c r="Z740">
        <v>7</v>
      </c>
      <c r="AA740">
        <v>7</v>
      </c>
      <c r="AB740">
        <v>4</v>
      </c>
      <c r="AC740">
        <v>4</v>
      </c>
      <c r="AD740">
        <v>5</v>
      </c>
      <c r="AE740">
        <v>3</v>
      </c>
      <c r="AF740">
        <v>0</v>
      </c>
      <c r="AH740" t="s">
        <v>291</v>
      </c>
      <c r="AI740" t="s">
        <v>173</v>
      </c>
      <c r="AJ740" t="s">
        <v>195</v>
      </c>
      <c r="AK740" t="s">
        <v>196</v>
      </c>
    </row>
    <row r="741" spans="1:37">
      <c r="A741" t="s">
        <v>1645</v>
      </c>
      <c r="B741" s="55">
        <v>44743</v>
      </c>
      <c r="C741" s="55">
        <v>44746</v>
      </c>
      <c r="D741" t="s">
        <v>254</v>
      </c>
      <c r="E741">
        <v>9212</v>
      </c>
      <c r="F741">
        <v>102</v>
      </c>
      <c r="G741">
        <v>102</v>
      </c>
      <c r="H741">
        <v>0</v>
      </c>
      <c r="I741">
        <v>0</v>
      </c>
      <c r="J741">
        <v>16</v>
      </c>
      <c r="K741">
        <v>1</v>
      </c>
      <c r="L741">
        <v>1</v>
      </c>
      <c r="M741">
        <v>1</v>
      </c>
      <c r="N741">
        <v>0</v>
      </c>
      <c r="O741">
        <v>0</v>
      </c>
      <c r="P741">
        <v>0</v>
      </c>
      <c r="Q741">
        <v>1</v>
      </c>
      <c r="R741">
        <v>1</v>
      </c>
      <c r="S741">
        <v>1</v>
      </c>
      <c r="T741">
        <v>1</v>
      </c>
      <c r="U741">
        <v>0</v>
      </c>
      <c r="V741">
        <v>0</v>
      </c>
      <c r="W741">
        <v>0</v>
      </c>
      <c r="X741">
        <v>1</v>
      </c>
      <c r="Y741">
        <v>0</v>
      </c>
      <c r="Z741">
        <v>0</v>
      </c>
      <c r="AA741">
        <v>1</v>
      </c>
      <c r="AB741">
        <v>0</v>
      </c>
      <c r="AC741">
        <v>1</v>
      </c>
      <c r="AD741">
        <v>1</v>
      </c>
      <c r="AE741">
        <v>1</v>
      </c>
      <c r="AF741">
        <v>0</v>
      </c>
      <c r="AH741" t="s">
        <v>255</v>
      </c>
      <c r="AI741" t="s">
        <v>173</v>
      </c>
      <c r="AJ741" t="s">
        <v>189</v>
      </c>
      <c r="AK741" t="s">
        <v>190</v>
      </c>
    </row>
    <row r="742" spans="1:37">
      <c r="A742" t="s">
        <v>1645</v>
      </c>
      <c r="B742" s="55">
        <v>44743</v>
      </c>
      <c r="C742" s="55">
        <v>44746</v>
      </c>
      <c r="D742" t="s">
        <v>258</v>
      </c>
      <c r="E742">
        <v>3889</v>
      </c>
      <c r="F742">
        <v>13</v>
      </c>
      <c r="G742">
        <v>13</v>
      </c>
      <c r="H742">
        <v>0</v>
      </c>
      <c r="I742">
        <v>0</v>
      </c>
      <c r="J742">
        <v>2</v>
      </c>
      <c r="K742">
        <v>0</v>
      </c>
      <c r="L742">
        <v>0</v>
      </c>
      <c r="M742">
        <v>0</v>
      </c>
      <c r="N742">
        <v>0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H742" t="s">
        <v>259</v>
      </c>
      <c r="AI742" t="s">
        <v>173</v>
      </c>
      <c r="AJ742" t="s">
        <v>192</v>
      </c>
      <c r="AK742" t="s">
        <v>193</v>
      </c>
    </row>
    <row r="743" spans="1:37">
      <c r="A743" t="s">
        <v>1645</v>
      </c>
      <c r="B743" s="55">
        <v>44743</v>
      </c>
      <c r="C743" s="55">
        <v>44746</v>
      </c>
      <c r="D743" t="s">
        <v>48</v>
      </c>
      <c r="E743">
        <v>2259</v>
      </c>
      <c r="F743">
        <v>8</v>
      </c>
      <c r="G743">
        <v>8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0</v>
      </c>
      <c r="AF743">
        <v>0</v>
      </c>
      <c r="AH743" t="s">
        <v>200</v>
      </c>
      <c r="AI743" t="s">
        <v>168</v>
      </c>
      <c r="AJ743" t="s">
        <v>49</v>
      </c>
      <c r="AK743" t="s">
        <v>176</v>
      </c>
    </row>
    <row r="744" spans="1:37">
      <c r="A744" t="s">
        <v>1645</v>
      </c>
      <c r="B744" s="55">
        <v>44743</v>
      </c>
      <c r="C744" s="55">
        <v>44746</v>
      </c>
      <c r="D744" t="s">
        <v>300</v>
      </c>
      <c r="E744">
        <v>2160</v>
      </c>
      <c r="F744">
        <v>16</v>
      </c>
      <c r="G744">
        <v>16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0</v>
      </c>
      <c r="O744">
        <v>0</v>
      </c>
      <c r="P744">
        <v>0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0</v>
      </c>
      <c r="AF744">
        <v>0</v>
      </c>
      <c r="AH744" t="s">
        <v>301</v>
      </c>
      <c r="AI744" t="s">
        <v>173</v>
      </c>
      <c r="AJ744" t="s">
        <v>195</v>
      </c>
      <c r="AK744" t="s">
        <v>196</v>
      </c>
    </row>
    <row r="745" spans="1:37">
      <c r="A745" t="s">
        <v>1645</v>
      </c>
      <c r="B745" s="55">
        <v>44743</v>
      </c>
      <c r="C745" s="55">
        <v>44746</v>
      </c>
      <c r="D745" t="s">
        <v>280</v>
      </c>
      <c r="E745">
        <v>2302</v>
      </c>
      <c r="F745">
        <v>17</v>
      </c>
      <c r="G745">
        <v>17</v>
      </c>
      <c r="H745">
        <v>0</v>
      </c>
      <c r="I745">
        <v>0</v>
      </c>
      <c r="J745">
        <v>8</v>
      </c>
      <c r="K745">
        <v>1</v>
      </c>
      <c r="L745">
        <v>1</v>
      </c>
      <c r="M745">
        <v>1</v>
      </c>
      <c r="N745">
        <v>1</v>
      </c>
      <c r="O745">
        <v>1</v>
      </c>
      <c r="P745">
        <v>1</v>
      </c>
      <c r="Q745">
        <v>1</v>
      </c>
      <c r="R745">
        <v>1</v>
      </c>
      <c r="S745">
        <v>1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1</v>
      </c>
      <c r="AA745">
        <v>1</v>
      </c>
      <c r="AB745">
        <v>1</v>
      </c>
      <c r="AC745">
        <v>1</v>
      </c>
      <c r="AD745">
        <v>1</v>
      </c>
      <c r="AE745">
        <v>0</v>
      </c>
      <c r="AF745">
        <v>0</v>
      </c>
      <c r="AH745" t="s">
        <v>281</v>
      </c>
      <c r="AI745" t="s">
        <v>173</v>
      </c>
      <c r="AJ745" t="s">
        <v>192</v>
      </c>
      <c r="AK745" t="s">
        <v>193</v>
      </c>
    </row>
    <row r="746" spans="1:37">
      <c r="A746" t="s">
        <v>1645</v>
      </c>
      <c r="B746" s="55">
        <v>44743</v>
      </c>
      <c r="C746" s="55">
        <v>44746</v>
      </c>
      <c r="D746" t="s">
        <v>42</v>
      </c>
      <c r="E746">
        <v>1267</v>
      </c>
      <c r="F746">
        <v>15</v>
      </c>
      <c r="G746">
        <v>15</v>
      </c>
      <c r="H746">
        <v>0</v>
      </c>
      <c r="I746">
        <v>0</v>
      </c>
      <c r="J746">
        <v>4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0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1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H746" t="s">
        <v>191</v>
      </c>
      <c r="AI746" t="s">
        <v>168</v>
      </c>
      <c r="AJ746" t="s">
        <v>34</v>
      </c>
      <c r="AK746" t="s">
        <v>172</v>
      </c>
    </row>
    <row r="747" spans="1:37">
      <c r="A747" t="s">
        <v>1645</v>
      </c>
      <c r="B747" s="55">
        <v>44743</v>
      </c>
      <c r="C747" s="55">
        <v>44746</v>
      </c>
      <c r="D747" t="s">
        <v>40</v>
      </c>
      <c r="E747">
        <v>1523</v>
      </c>
      <c r="F747">
        <v>29</v>
      </c>
      <c r="G747">
        <v>28</v>
      </c>
      <c r="H747">
        <v>1</v>
      </c>
      <c r="I747">
        <v>0</v>
      </c>
      <c r="J747">
        <v>2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H747" t="s">
        <v>447</v>
      </c>
      <c r="AI747" t="s">
        <v>168</v>
      </c>
      <c r="AJ747" t="s">
        <v>34</v>
      </c>
      <c r="AK747" t="s">
        <v>172</v>
      </c>
    </row>
    <row r="748" spans="1:37">
      <c r="A748" t="s">
        <v>1645</v>
      </c>
      <c r="B748" s="55">
        <v>44743</v>
      </c>
      <c r="C748" s="55">
        <v>44746</v>
      </c>
      <c r="D748" t="s">
        <v>312</v>
      </c>
      <c r="E748">
        <v>1565</v>
      </c>
      <c r="F748">
        <v>25</v>
      </c>
      <c r="G748">
        <v>24</v>
      </c>
      <c r="H748">
        <v>1</v>
      </c>
      <c r="I748">
        <v>1</v>
      </c>
      <c r="J748">
        <v>3</v>
      </c>
      <c r="K748">
        <v>2</v>
      </c>
      <c r="L748">
        <v>2</v>
      </c>
      <c r="M748">
        <v>2</v>
      </c>
      <c r="N748">
        <v>1</v>
      </c>
      <c r="O748">
        <v>2</v>
      </c>
      <c r="P748">
        <v>1</v>
      </c>
      <c r="Q748">
        <v>2</v>
      </c>
      <c r="R748">
        <v>1</v>
      </c>
      <c r="S748">
        <v>2</v>
      </c>
      <c r="T748">
        <v>1</v>
      </c>
      <c r="U748">
        <v>1</v>
      </c>
      <c r="V748">
        <v>1</v>
      </c>
      <c r="W748">
        <v>0</v>
      </c>
      <c r="X748">
        <v>0</v>
      </c>
      <c r="Y748">
        <v>0</v>
      </c>
      <c r="Z748">
        <v>2</v>
      </c>
      <c r="AA748">
        <v>2</v>
      </c>
      <c r="AB748">
        <v>1</v>
      </c>
      <c r="AC748">
        <v>1</v>
      </c>
      <c r="AD748">
        <v>1</v>
      </c>
      <c r="AE748">
        <v>1</v>
      </c>
      <c r="AF748">
        <v>0</v>
      </c>
      <c r="AH748" t="s">
        <v>313</v>
      </c>
      <c r="AI748" t="s">
        <v>173</v>
      </c>
      <c r="AJ748" t="s">
        <v>195</v>
      </c>
      <c r="AK748" t="s">
        <v>196</v>
      </c>
    </row>
    <row r="749" spans="1:37">
      <c r="A749" t="s">
        <v>1645</v>
      </c>
      <c r="B749" s="55">
        <v>44743</v>
      </c>
      <c r="C749" s="55">
        <v>44746</v>
      </c>
      <c r="D749" t="s">
        <v>53</v>
      </c>
      <c r="E749">
        <v>2003</v>
      </c>
      <c r="F749">
        <v>23</v>
      </c>
      <c r="G749">
        <v>22</v>
      </c>
      <c r="H749">
        <v>1</v>
      </c>
      <c r="I749">
        <v>0</v>
      </c>
      <c r="J749">
        <v>4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1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H749" t="s">
        <v>206</v>
      </c>
      <c r="AI749" t="s">
        <v>168</v>
      </c>
      <c r="AJ749" t="s">
        <v>49</v>
      </c>
      <c r="AK749" t="s">
        <v>176</v>
      </c>
    </row>
    <row r="750" spans="1:37">
      <c r="A750" t="s">
        <v>1645</v>
      </c>
      <c r="B750" s="55">
        <v>44743</v>
      </c>
      <c r="C750" s="55">
        <v>44746</v>
      </c>
      <c r="D750" t="s">
        <v>238</v>
      </c>
      <c r="E750">
        <v>1703</v>
      </c>
      <c r="F750">
        <v>36</v>
      </c>
      <c r="G750">
        <v>36</v>
      </c>
      <c r="H750">
        <v>0</v>
      </c>
      <c r="I750">
        <v>0</v>
      </c>
      <c r="J750">
        <v>2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H750" t="s">
        <v>239</v>
      </c>
      <c r="AI750" t="s">
        <v>173</v>
      </c>
      <c r="AJ750" t="s">
        <v>186</v>
      </c>
      <c r="AK750" t="s">
        <v>187</v>
      </c>
    </row>
    <row r="751" spans="1:37">
      <c r="A751" t="s">
        <v>1645</v>
      </c>
      <c r="B751" s="55">
        <v>44743</v>
      </c>
      <c r="C751" s="55">
        <v>44746</v>
      </c>
      <c r="D751" t="s">
        <v>302</v>
      </c>
      <c r="E751">
        <v>2400</v>
      </c>
      <c r="F751">
        <v>1</v>
      </c>
      <c r="G751">
        <v>1</v>
      </c>
      <c r="H751">
        <v>0</v>
      </c>
      <c r="I751">
        <v>0</v>
      </c>
      <c r="J751">
        <v>9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H751" t="s">
        <v>303</v>
      </c>
      <c r="AI751" t="s">
        <v>173</v>
      </c>
      <c r="AJ751" t="s">
        <v>195</v>
      </c>
      <c r="AK751" t="s">
        <v>196</v>
      </c>
    </row>
    <row r="752" spans="1:37">
      <c r="A752" t="s">
        <v>1645</v>
      </c>
      <c r="B752" s="55">
        <v>44743</v>
      </c>
      <c r="C752" s="55">
        <v>44746</v>
      </c>
      <c r="D752" t="s">
        <v>68</v>
      </c>
      <c r="E752">
        <v>2471</v>
      </c>
      <c r="F752">
        <v>14</v>
      </c>
      <c r="G752">
        <v>14</v>
      </c>
      <c r="H752">
        <v>0</v>
      </c>
      <c r="I752">
        <v>0</v>
      </c>
      <c r="J752">
        <v>2</v>
      </c>
      <c r="K752">
        <v>0</v>
      </c>
      <c r="L752">
        <v>0</v>
      </c>
      <c r="M752">
        <v>0</v>
      </c>
      <c r="N752">
        <v>0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0</v>
      </c>
      <c r="AF752">
        <v>0</v>
      </c>
      <c r="AH752" t="s">
        <v>219</v>
      </c>
      <c r="AI752" t="s">
        <v>168</v>
      </c>
      <c r="AJ752" t="s">
        <v>58</v>
      </c>
      <c r="AK752" t="s">
        <v>180</v>
      </c>
    </row>
    <row r="753" spans="1:37">
      <c r="A753" t="s">
        <v>1645</v>
      </c>
      <c r="B753" s="55">
        <v>44743</v>
      </c>
      <c r="C753" s="55">
        <v>44746</v>
      </c>
      <c r="D753" t="s">
        <v>94</v>
      </c>
      <c r="E753">
        <v>5313</v>
      </c>
      <c r="F753">
        <v>48</v>
      </c>
      <c r="G753">
        <v>48</v>
      </c>
      <c r="H753">
        <v>0</v>
      </c>
      <c r="I753">
        <v>0</v>
      </c>
      <c r="J753">
        <v>9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H753" t="s">
        <v>232</v>
      </c>
      <c r="AI753" t="s">
        <v>168</v>
      </c>
      <c r="AJ753" t="s">
        <v>92</v>
      </c>
      <c r="AK753" t="s">
        <v>184</v>
      </c>
    </row>
    <row r="754" spans="1:37">
      <c r="A754" t="s">
        <v>1645</v>
      </c>
      <c r="B754" s="55">
        <v>44743</v>
      </c>
      <c r="C754" s="55">
        <v>44746</v>
      </c>
      <c r="D754" t="s">
        <v>81</v>
      </c>
      <c r="E754">
        <v>5731</v>
      </c>
      <c r="F754">
        <v>11</v>
      </c>
      <c r="G754">
        <v>11</v>
      </c>
      <c r="H754">
        <v>0</v>
      </c>
      <c r="I754">
        <v>0</v>
      </c>
      <c r="J754">
        <v>4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H754" t="s">
        <v>226</v>
      </c>
      <c r="AI754" t="s">
        <v>168</v>
      </c>
      <c r="AJ754" t="s">
        <v>73</v>
      </c>
      <c r="AK754" t="s">
        <v>182</v>
      </c>
    </row>
    <row r="755" spans="1:37">
      <c r="A755" t="s">
        <v>1645</v>
      </c>
      <c r="B755" s="55">
        <v>44743</v>
      </c>
      <c r="C755" s="55">
        <v>44746</v>
      </c>
      <c r="D755" t="s">
        <v>66</v>
      </c>
      <c r="E755">
        <v>1776</v>
      </c>
      <c r="F755">
        <v>7</v>
      </c>
      <c r="G755">
        <v>7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0</v>
      </c>
      <c r="O755">
        <v>0</v>
      </c>
      <c r="P755">
        <v>0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0</v>
      </c>
      <c r="AF755">
        <v>0</v>
      </c>
      <c r="AH755" t="s">
        <v>218</v>
      </c>
      <c r="AI755" t="s">
        <v>168</v>
      </c>
      <c r="AJ755" t="s">
        <v>58</v>
      </c>
      <c r="AK755" t="s">
        <v>180</v>
      </c>
    </row>
    <row r="756" spans="1:37">
      <c r="A756" t="s">
        <v>1645</v>
      </c>
      <c r="B756" s="55">
        <v>44743</v>
      </c>
      <c r="C756" s="55">
        <v>44746</v>
      </c>
      <c r="D756" t="s">
        <v>260</v>
      </c>
      <c r="E756">
        <v>1153</v>
      </c>
      <c r="F756">
        <v>4</v>
      </c>
      <c r="G756">
        <v>4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H756" t="s">
        <v>261</v>
      </c>
      <c r="AI756" t="s">
        <v>173</v>
      </c>
      <c r="AJ756" t="s">
        <v>192</v>
      </c>
      <c r="AK756" t="s">
        <v>193</v>
      </c>
    </row>
    <row r="757" spans="1:37">
      <c r="A757" t="s">
        <v>1645</v>
      </c>
      <c r="B757" s="55">
        <v>44743</v>
      </c>
      <c r="C757" s="55">
        <v>44746</v>
      </c>
      <c r="D757" t="s">
        <v>298</v>
      </c>
      <c r="E757">
        <v>1100</v>
      </c>
      <c r="F757">
        <v>16</v>
      </c>
      <c r="G757">
        <v>14</v>
      </c>
      <c r="H757">
        <v>2</v>
      </c>
      <c r="I757">
        <v>1</v>
      </c>
      <c r="J757">
        <v>4</v>
      </c>
      <c r="K757">
        <v>3</v>
      </c>
      <c r="L757">
        <v>2</v>
      </c>
      <c r="M757">
        <v>3</v>
      </c>
      <c r="N757">
        <v>3</v>
      </c>
      <c r="O757">
        <v>2</v>
      </c>
      <c r="P757">
        <v>3</v>
      </c>
      <c r="Q757">
        <v>3</v>
      </c>
      <c r="R757">
        <v>3</v>
      </c>
      <c r="S757">
        <v>3</v>
      </c>
      <c r="T757">
        <v>2</v>
      </c>
      <c r="U757">
        <v>2</v>
      </c>
      <c r="V757">
        <v>2</v>
      </c>
      <c r="W757">
        <v>1</v>
      </c>
      <c r="X757">
        <v>1</v>
      </c>
      <c r="Y757">
        <v>0</v>
      </c>
      <c r="Z757">
        <v>1</v>
      </c>
      <c r="AA757">
        <v>3</v>
      </c>
      <c r="AB757">
        <v>3</v>
      </c>
      <c r="AC757">
        <v>2</v>
      </c>
      <c r="AD757">
        <v>3</v>
      </c>
      <c r="AE757">
        <v>2</v>
      </c>
      <c r="AF757">
        <v>0</v>
      </c>
      <c r="AH757" t="s">
        <v>299</v>
      </c>
      <c r="AI757" t="s">
        <v>173</v>
      </c>
      <c r="AJ757" t="s">
        <v>195</v>
      </c>
      <c r="AK757" t="s">
        <v>196</v>
      </c>
    </row>
    <row r="758" spans="1:37">
      <c r="A758" t="s">
        <v>1645</v>
      </c>
      <c r="B758" s="55">
        <v>44743</v>
      </c>
      <c r="C758" s="55">
        <v>44746</v>
      </c>
      <c r="D758" t="s">
        <v>51</v>
      </c>
      <c r="E758">
        <v>3500</v>
      </c>
      <c r="F758">
        <v>49</v>
      </c>
      <c r="G758">
        <v>49</v>
      </c>
      <c r="H758">
        <v>0</v>
      </c>
      <c r="I758">
        <v>0</v>
      </c>
      <c r="J758">
        <v>6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H758" t="s">
        <v>203</v>
      </c>
      <c r="AI758" t="s">
        <v>168</v>
      </c>
      <c r="AJ758" t="s">
        <v>49</v>
      </c>
      <c r="AK758" t="s">
        <v>176</v>
      </c>
    </row>
    <row r="759" spans="1:37">
      <c r="A759" t="s">
        <v>1645</v>
      </c>
      <c r="B759" s="55">
        <v>44743</v>
      </c>
      <c r="C759" s="55">
        <v>44746</v>
      </c>
      <c r="D759" t="s">
        <v>274</v>
      </c>
      <c r="E759">
        <v>1837</v>
      </c>
      <c r="F759">
        <v>1</v>
      </c>
      <c r="G759">
        <v>1</v>
      </c>
      <c r="H759">
        <v>0</v>
      </c>
      <c r="I759">
        <v>0</v>
      </c>
      <c r="J759">
        <v>2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0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H759" t="s">
        <v>275</v>
      </c>
      <c r="AI759" t="s">
        <v>173</v>
      </c>
      <c r="AJ759" t="s">
        <v>192</v>
      </c>
      <c r="AK759" t="s">
        <v>193</v>
      </c>
    </row>
    <row r="760" spans="1:37">
      <c r="A760" t="s">
        <v>1645</v>
      </c>
      <c r="B760" s="55">
        <v>44743</v>
      </c>
      <c r="C760" s="55">
        <v>44746</v>
      </c>
      <c r="D760" t="s">
        <v>79</v>
      </c>
      <c r="E760">
        <v>2897</v>
      </c>
      <c r="F760">
        <v>18</v>
      </c>
      <c r="G760">
        <v>18</v>
      </c>
      <c r="H760">
        <v>0</v>
      </c>
      <c r="I760">
        <v>0</v>
      </c>
      <c r="J760">
        <v>7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H760" t="s">
        <v>224</v>
      </c>
      <c r="AI760" t="s">
        <v>168</v>
      </c>
      <c r="AJ760" t="s">
        <v>73</v>
      </c>
      <c r="AK760" t="s">
        <v>182</v>
      </c>
    </row>
    <row r="761" spans="1:37">
      <c r="A761" t="s">
        <v>1645</v>
      </c>
      <c r="B761" s="55">
        <v>44743</v>
      </c>
      <c r="C761" s="55">
        <v>44746</v>
      </c>
      <c r="D761" t="s">
        <v>89</v>
      </c>
      <c r="E761">
        <v>3992</v>
      </c>
      <c r="F761">
        <v>40</v>
      </c>
      <c r="G761">
        <v>40</v>
      </c>
      <c r="H761">
        <v>0</v>
      </c>
      <c r="I761">
        <v>0</v>
      </c>
      <c r="J761">
        <v>1</v>
      </c>
      <c r="K761">
        <v>0</v>
      </c>
      <c r="L761">
        <v>0</v>
      </c>
      <c r="M761">
        <v>0</v>
      </c>
      <c r="N761">
        <v>0</v>
      </c>
      <c r="O761">
        <v>0</v>
      </c>
      <c r="P761">
        <v>0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0</v>
      </c>
      <c r="AF761">
        <v>0</v>
      </c>
      <c r="AH761" t="s">
        <v>230</v>
      </c>
      <c r="AI761" t="s">
        <v>168</v>
      </c>
      <c r="AJ761" t="s">
        <v>73</v>
      </c>
      <c r="AK761" t="s">
        <v>182</v>
      </c>
    </row>
    <row r="762" spans="1:37">
      <c r="A762" t="s">
        <v>1645</v>
      </c>
      <c r="B762" s="55">
        <v>44743</v>
      </c>
      <c r="C762" s="55">
        <v>44746</v>
      </c>
      <c r="D762" t="s">
        <v>240</v>
      </c>
      <c r="E762">
        <v>2462</v>
      </c>
      <c r="F762">
        <v>40</v>
      </c>
      <c r="G762">
        <v>40</v>
      </c>
      <c r="H762">
        <v>0</v>
      </c>
      <c r="I762">
        <v>0</v>
      </c>
      <c r="J762">
        <v>1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0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0</v>
      </c>
      <c r="AF762">
        <v>0</v>
      </c>
      <c r="AH762" t="s">
        <v>241</v>
      </c>
      <c r="AI762" t="s">
        <v>173</v>
      </c>
      <c r="AJ762" t="s">
        <v>186</v>
      </c>
      <c r="AK762" t="s">
        <v>187</v>
      </c>
    </row>
    <row r="763" spans="1:37">
      <c r="A763" t="s">
        <v>1645</v>
      </c>
      <c r="B763" s="55">
        <v>44743</v>
      </c>
      <c r="C763" s="55">
        <v>44746</v>
      </c>
      <c r="D763" t="s">
        <v>62</v>
      </c>
      <c r="E763">
        <v>1265</v>
      </c>
      <c r="F763">
        <v>18</v>
      </c>
      <c r="G763">
        <v>18</v>
      </c>
      <c r="H763">
        <v>0</v>
      </c>
      <c r="I763">
        <v>0</v>
      </c>
      <c r="J763">
        <v>2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0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0</v>
      </c>
      <c r="AF763">
        <v>0</v>
      </c>
      <c r="AH763" t="s">
        <v>216</v>
      </c>
      <c r="AI763" t="s">
        <v>168</v>
      </c>
      <c r="AJ763" t="s">
        <v>58</v>
      </c>
      <c r="AK763" t="s">
        <v>180</v>
      </c>
    </row>
    <row r="764" spans="1:37">
      <c r="A764" t="s">
        <v>1645</v>
      </c>
      <c r="B764" s="55">
        <v>44743</v>
      </c>
      <c r="C764" s="55">
        <v>44746</v>
      </c>
      <c r="D764" t="s">
        <v>310</v>
      </c>
      <c r="E764">
        <v>1269</v>
      </c>
      <c r="F764">
        <v>1</v>
      </c>
      <c r="G764">
        <v>1</v>
      </c>
      <c r="H764">
        <v>0</v>
      </c>
      <c r="I764">
        <v>0</v>
      </c>
      <c r="J764">
        <v>3</v>
      </c>
      <c r="K764">
        <v>0</v>
      </c>
      <c r="L764">
        <v>0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H764" t="s">
        <v>311</v>
      </c>
      <c r="AI764" t="s">
        <v>173</v>
      </c>
      <c r="AJ764" t="s">
        <v>195</v>
      </c>
      <c r="AK764" t="s">
        <v>196</v>
      </c>
    </row>
    <row r="765" spans="1:37">
      <c r="A765" t="s">
        <v>1645</v>
      </c>
      <c r="B765" s="55">
        <v>44743</v>
      </c>
      <c r="C765" s="55">
        <v>44746</v>
      </c>
      <c r="D765" t="s">
        <v>286</v>
      </c>
      <c r="E765">
        <v>1553</v>
      </c>
      <c r="F765">
        <v>27</v>
      </c>
      <c r="G765">
        <v>27</v>
      </c>
      <c r="H765">
        <v>0</v>
      </c>
      <c r="I765">
        <v>0</v>
      </c>
      <c r="J765">
        <v>3</v>
      </c>
      <c r="K765">
        <v>0</v>
      </c>
      <c r="L765">
        <v>0</v>
      </c>
      <c r="M765">
        <v>0</v>
      </c>
      <c r="N765">
        <v>0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H765" t="s">
        <v>287</v>
      </c>
      <c r="AI765" t="s">
        <v>173</v>
      </c>
      <c r="AJ765" t="s">
        <v>195</v>
      </c>
      <c r="AK765" t="s">
        <v>196</v>
      </c>
    </row>
    <row r="766" spans="1:37">
      <c r="A766" t="s">
        <v>1645</v>
      </c>
      <c r="B766" s="55">
        <v>44743</v>
      </c>
      <c r="C766" s="55">
        <v>44746</v>
      </c>
      <c r="D766" t="s">
        <v>282</v>
      </c>
      <c r="E766">
        <v>987</v>
      </c>
      <c r="F766">
        <v>43</v>
      </c>
      <c r="G766">
        <v>42</v>
      </c>
      <c r="H766">
        <v>1</v>
      </c>
      <c r="I766">
        <v>1</v>
      </c>
      <c r="J766">
        <v>4</v>
      </c>
      <c r="K766">
        <v>3</v>
      </c>
      <c r="L766">
        <v>2</v>
      </c>
      <c r="M766">
        <v>3</v>
      </c>
      <c r="N766">
        <v>1</v>
      </c>
      <c r="O766">
        <v>3</v>
      </c>
      <c r="P766">
        <v>2</v>
      </c>
      <c r="Q766">
        <v>1</v>
      </c>
      <c r="R766">
        <v>3</v>
      </c>
      <c r="S766">
        <v>3</v>
      </c>
      <c r="T766">
        <v>1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2</v>
      </c>
      <c r="AA766">
        <v>2</v>
      </c>
      <c r="AB766">
        <v>0</v>
      </c>
      <c r="AC766">
        <v>0</v>
      </c>
      <c r="AD766">
        <v>2</v>
      </c>
      <c r="AE766">
        <v>0</v>
      </c>
      <c r="AF766">
        <v>0</v>
      </c>
      <c r="AH766" t="s">
        <v>283</v>
      </c>
      <c r="AI766" t="s">
        <v>173</v>
      </c>
      <c r="AJ766" t="s">
        <v>192</v>
      </c>
      <c r="AK766" t="s">
        <v>193</v>
      </c>
    </row>
    <row r="767" spans="1:37">
      <c r="A767" t="s">
        <v>1645</v>
      </c>
      <c r="B767" s="55">
        <v>44743</v>
      </c>
      <c r="C767" s="55">
        <v>44746</v>
      </c>
      <c r="D767" t="s">
        <v>64</v>
      </c>
      <c r="E767">
        <v>2050</v>
      </c>
      <c r="F767">
        <v>8</v>
      </c>
      <c r="G767">
        <v>8</v>
      </c>
      <c r="H767">
        <v>0</v>
      </c>
      <c r="I767">
        <v>0</v>
      </c>
      <c r="J767">
        <v>3</v>
      </c>
      <c r="K767">
        <v>0</v>
      </c>
      <c r="L767">
        <v>0</v>
      </c>
      <c r="M767">
        <v>0</v>
      </c>
      <c r="N767">
        <v>0</v>
      </c>
      <c r="O767">
        <v>0</v>
      </c>
      <c r="P767">
        <v>0</v>
      </c>
      <c r="Q767">
        <v>0</v>
      </c>
      <c r="R767">
        <v>0</v>
      </c>
      <c r="S767">
        <v>0</v>
      </c>
      <c r="T767">
        <v>1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0</v>
      </c>
      <c r="AF767">
        <v>0</v>
      </c>
      <c r="AH767" t="s">
        <v>217</v>
      </c>
      <c r="AI767" t="s">
        <v>168</v>
      </c>
      <c r="AJ767" t="s">
        <v>58</v>
      </c>
      <c r="AK767" t="s">
        <v>180</v>
      </c>
    </row>
    <row r="768" spans="1:37">
      <c r="A768" t="s">
        <v>1645</v>
      </c>
      <c r="B768" s="55">
        <v>44743</v>
      </c>
      <c r="C768" s="55">
        <v>44746</v>
      </c>
      <c r="D768" t="s">
        <v>284</v>
      </c>
      <c r="E768">
        <v>2207</v>
      </c>
      <c r="F768">
        <v>14</v>
      </c>
      <c r="G768">
        <v>12</v>
      </c>
      <c r="H768">
        <v>2</v>
      </c>
      <c r="I768">
        <v>1</v>
      </c>
      <c r="J768">
        <v>12</v>
      </c>
      <c r="K768">
        <v>3</v>
      </c>
      <c r="L768">
        <v>2</v>
      </c>
      <c r="M768">
        <v>3</v>
      </c>
      <c r="N768">
        <v>1</v>
      </c>
      <c r="O768">
        <v>3</v>
      </c>
      <c r="P768">
        <v>2</v>
      </c>
      <c r="Q768">
        <v>0</v>
      </c>
      <c r="R768">
        <v>2</v>
      </c>
      <c r="S768">
        <v>3</v>
      </c>
      <c r="T768">
        <v>2</v>
      </c>
      <c r="U768">
        <v>2</v>
      </c>
      <c r="V768">
        <v>2</v>
      </c>
      <c r="W768">
        <v>0</v>
      </c>
      <c r="X768">
        <v>0</v>
      </c>
      <c r="Y768">
        <v>0</v>
      </c>
      <c r="Z768">
        <v>2</v>
      </c>
      <c r="AA768">
        <v>3</v>
      </c>
      <c r="AB768">
        <v>2</v>
      </c>
      <c r="AC768">
        <v>0</v>
      </c>
      <c r="AD768">
        <v>2</v>
      </c>
      <c r="AE768">
        <v>2</v>
      </c>
      <c r="AF768">
        <v>0</v>
      </c>
      <c r="AH768" t="s">
        <v>285</v>
      </c>
      <c r="AI768" t="s">
        <v>173</v>
      </c>
      <c r="AJ768" t="s">
        <v>195</v>
      </c>
      <c r="AK768" t="s">
        <v>196</v>
      </c>
    </row>
    <row r="769" spans="1:37">
      <c r="A769" t="s">
        <v>1645</v>
      </c>
      <c r="B769" s="55">
        <v>44743</v>
      </c>
      <c r="C769" s="55">
        <v>44746</v>
      </c>
      <c r="D769" t="s">
        <v>91</v>
      </c>
      <c r="E769">
        <v>1458</v>
      </c>
      <c r="F769">
        <v>13</v>
      </c>
      <c r="G769">
        <v>13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0</v>
      </c>
      <c r="O769">
        <v>0</v>
      </c>
      <c r="P769">
        <v>0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0</v>
      </c>
      <c r="AF769">
        <v>0</v>
      </c>
      <c r="AH769" t="s">
        <v>231</v>
      </c>
      <c r="AI769" t="s">
        <v>168</v>
      </c>
      <c r="AJ769" t="s">
        <v>92</v>
      </c>
      <c r="AK769" t="s">
        <v>184</v>
      </c>
    </row>
    <row r="770" spans="1:37">
      <c r="A770" t="s">
        <v>1645</v>
      </c>
      <c r="B770" s="55">
        <v>44743</v>
      </c>
      <c r="C770" s="55">
        <v>44746</v>
      </c>
      <c r="D770" t="s">
        <v>304</v>
      </c>
      <c r="E770">
        <v>1689</v>
      </c>
      <c r="F770">
        <v>21</v>
      </c>
      <c r="G770">
        <v>21</v>
      </c>
      <c r="H770">
        <v>0</v>
      </c>
      <c r="I770">
        <v>0</v>
      </c>
      <c r="J770">
        <v>5</v>
      </c>
      <c r="K770">
        <v>1</v>
      </c>
      <c r="L770">
        <v>1</v>
      </c>
      <c r="M770">
        <v>1</v>
      </c>
      <c r="N770">
        <v>1</v>
      </c>
      <c r="O770">
        <v>1</v>
      </c>
      <c r="P770">
        <v>1</v>
      </c>
      <c r="Q770">
        <v>1</v>
      </c>
      <c r="R770">
        <v>1</v>
      </c>
      <c r="S770">
        <v>1</v>
      </c>
      <c r="T770">
        <v>1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1</v>
      </c>
      <c r="AA770">
        <v>1</v>
      </c>
      <c r="AB770">
        <v>1</v>
      </c>
      <c r="AC770">
        <v>1</v>
      </c>
      <c r="AD770">
        <v>1</v>
      </c>
      <c r="AE770">
        <v>0</v>
      </c>
      <c r="AF770">
        <v>0</v>
      </c>
      <c r="AH770" t="s">
        <v>305</v>
      </c>
      <c r="AI770" t="s">
        <v>173</v>
      </c>
      <c r="AJ770" t="s">
        <v>195</v>
      </c>
      <c r="AK770" t="s">
        <v>196</v>
      </c>
    </row>
    <row r="771" spans="1:37">
      <c r="A771" t="s">
        <v>1645</v>
      </c>
      <c r="B771" s="55">
        <v>44774</v>
      </c>
      <c r="C771" s="55">
        <v>44775</v>
      </c>
      <c r="D771" t="s">
        <v>386</v>
      </c>
      <c r="E771">
        <v>5780</v>
      </c>
      <c r="F771">
        <v>53</v>
      </c>
      <c r="G771">
        <v>51</v>
      </c>
      <c r="H771">
        <v>2</v>
      </c>
      <c r="I771">
        <v>0</v>
      </c>
      <c r="J771">
        <v>7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1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0</v>
      </c>
      <c r="AF771">
        <v>0</v>
      </c>
      <c r="AH771" t="s">
        <v>387</v>
      </c>
      <c r="AI771" t="s">
        <v>177</v>
      </c>
      <c r="AJ771" t="s">
        <v>210</v>
      </c>
      <c r="AK771" t="s">
        <v>211</v>
      </c>
    </row>
    <row r="772" spans="1:37">
      <c r="A772" t="s">
        <v>1645</v>
      </c>
      <c r="B772" s="55">
        <v>44774</v>
      </c>
      <c r="C772" s="55">
        <v>44775</v>
      </c>
      <c r="D772" t="s">
        <v>364</v>
      </c>
      <c r="E772">
        <v>4082</v>
      </c>
      <c r="F772">
        <v>25</v>
      </c>
      <c r="G772">
        <v>25</v>
      </c>
      <c r="H772">
        <v>0</v>
      </c>
      <c r="I772">
        <v>0</v>
      </c>
      <c r="J772">
        <v>11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0</v>
      </c>
      <c r="AF772">
        <v>0</v>
      </c>
      <c r="AH772" t="s">
        <v>365</v>
      </c>
      <c r="AI772" t="s">
        <v>177</v>
      </c>
      <c r="AJ772" t="s">
        <v>207</v>
      </c>
      <c r="AK772" t="s">
        <v>208</v>
      </c>
    </row>
    <row r="773" spans="1:37">
      <c r="A773" t="s">
        <v>1645</v>
      </c>
      <c r="B773" s="55">
        <v>44774</v>
      </c>
      <c r="C773" s="55">
        <v>44775</v>
      </c>
      <c r="D773" t="s">
        <v>360</v>
      </c>
      <c r="E773">
        <v>3326</v>
      </c>
      <c r="F773">
        <v>52</v>
      </c>
      <c r="G773">
        <v>52</v>
      </c>
      <c r="H773">
        <v>0</v>
      </c>
      <c r="I773">
        <v>0</v>
      </c>
      <c r="J773">
        <v>5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H773" t="s">
        <v>361</v>
      </c>
      <c r="AI773" t="s">
        <v>177</v>
      </c>
      <c r="AJ773" t="s">
        <v>204</v>
      </c>
      <c r="AK773" t="s">
        <v>205</v>
      </c>
    </row>
    <row r="774" spans="1:37">
      <c r="A774" t="s">
        <v>1645</v>
      </c>
      <c r="B774" s="55">
        <v>44774</v>
      </c>
      <c r="C774" s="55">
        <v>44775</v>
      </c>
      <c r="D774" t="s">
        <v>396</v>
      </c>
      <c r="E774">
        <v>7268</v>
      </c>
      <c r="F774">
        <v>118</v>
      </c>
      <c r="G774">
        <v>117</v>
      </c>
      <c r="H774">
        <v>1</v>
      </c>
      <c r="I774">
        <v>1</v>
      </c>
      <c r="J774">
        <v>7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H774" t="s">
        <v>397</v>
      </c>
      <c r="AI774" t="s">
        <v>177</v>
      </c>
      <c r="AJ774" t="s">
        <v>213</v>
      </c>
      <c r="AK774" t="s">
        <v>214</v>
      </c>
    </row>
    <row r="775" spans="1:37">
      <c r="A775" t="s">
        <v>1645</v>
      </c>
      <c r="B775" s="55">
        <v>44774</v>
      </c>
      <c r="C775" s="55">
        <v>44775</v>
      </c>
      <c r="D775" t="s">
        <v>380</v>
      </c>
      <c r="E775">
        <v>2904</v>
      </c>
      <c r="F775">
        <v>142</v>
      </c>
      <c r="G775">
        <v>142</v>
      </c>
      <c r="H775">
        <v>0</v>
      </c>
      <c r="I775">
        <v>0</v>
      </c>
      <c r="J775">
        <v>3</v>
      </c>
      <c r="K775">
        <v>0</v>
      </c>
      <c r="L775">
        <v>0</v>
      </c>
      <c r="M775">
        <v>0</v>
      </c>
      <c r="N775">
        <v>0</v>
      </c>
      <c r="O775">
        <v>0</v>
      </c>
      <c r="P775">
        <v>0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0</v>
      </c>
      <c r="AF775">
        <v>0</v>
      </c>
      <c r="AH775" t="s">
        <v>381</v>
      </c>
      <c r="AI775" t="s">
        <v>177</v>
      </c>
      <c r="AJ775" t="s">
        <v>207</v>
      </c>
      <c r="AK775" t="s">
        <v>208</v>
      </c>
    </row>
    <row r="776" spans="1:37">
      <c r="A776" t="s">
        <v>1645</v>
      </c>
      <c r="B776" s="55">
        <v>44774</v>
      </c>
      <c r="C776" s="55">
        <v>44775</v>
      </c>
      <c r="D776" t="s">
        <v>374</v>
      </c>
      <c r="E776">
        <v>4204</v>
      </c>
      <c r="F776">
        <v>71</v>
      </c>
      <c r="G776">
        <v>71</v>
      </c>
      <c r="H776">
        <v>0</v>
      </c>
      <c r="I776">
        <v>0</v>
      </c>
      <c r="J776">
        <v>3</v>
      </c>
      <c r="K776">
        <v>0</v>
      </c>
      <c r="L776">
        <v>0</v>
      </c>
      <c r="M776">
        <v>0</v>
      </c>
      <c r="N776">
        <v>0</v>
      </c>
      <c r="O776">
        <v>0</v>
      </c>
      <c r="P776">
        <v>0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H776" t="s">
        <v>375</v>
      </c>
      <c r="AI776" t="s">
        <v>177</v>
      </c>
      <c r="AJ776" t="s">
        <v>207</v>
      </c>
      <c r="AK776" t="s">
        <v>208</v>
      </c>
    </row>
    <row r="777" spans="1:37">
      <c r="A777" t="s">
        <v>1645</v>
      </c>
      <c r="B777" s="55">
        <v>44774</v>
      </c>
      <c r="C777" s="55">
        <v>44775</v>
      </c>
      <c r="D777" t="s">
        <v>366</v>
      </c>
      <c r="E777">
        <v>3658</v>
      </c>
      <c r="F777">
        <v>36</v>
      </c>
      <c r="G777">
        <v>35</v>
      </c>
      <c r="H777">
        <v>1</v>
      </c>
      <c r="I777">
        <v>0</v>
      </c>
      <c r="J777">
        <v>8</v>
      </c>
      <c r="K777">
        <v>0</v>
      </c>
      <c r="L777">
        <v>0</v>
      </c>
      <c r="M777">
        <v>0</v>
      </c>
      <c r="N777">
        <v>0</v>
      </c>
      <c r="O777">
        <v>0</v>
      </c>
      <c r="P777">
        <v>0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H777" t="s">
        <v>367</v>
      </c>
      <c r="AI777" t="s">
        <v>177</v>
      </c>
      <c r="AJ777" t="s">
        <v>207</v>
      </c>
      <c r="AK777" t="s">
        <v>208</v>
      </c>
    </row>
    <row r="778" spans="1:37">
      <c r="A778" t="s">
        <v>1645</v>
      </c>
      <c r="B778" s="55">
        <v>44774</v>
      </c>
      <c r="C778" s="55">
        <v>44775</v>
      </c>
      <c r="D778" t="s">
        <v>344</v>
      </c>
      <c r="E778">
        <v>4647</v>
      </c>
      <c r="F778">
        <v>29</v>
      </c>
      <c r="G778">
        <v>28</v>
      </c>
      <c r="H778">
        <v>1</v>
      </c>
      <c r="I778">
        <v>0</v>
      </c>
      <c r="J778">
        <v>12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H778" t="s">
        <v>345</v>
      </c>
      <c r="AI778" t="s">
        <v>177</v>
      </c>
      <c r="AJ778" t="s">
        <v>201</v>
      </c>
      <c r="AK778" t="s">
        <v>202</v>
      </c>
    </row>
    <row r="779" spans="1:37">
      <c r="A779" t="s">
        <v>1645</v>
      </c>
      <c r="B779" s="55">
        <v>44774</v>
      </c>
      <c r="C779" s="55">
        <v>44775</v>
      </c>
      <c r="D779" t="s">
        <v>398</v>
      </c>
      <c r="E779">
        <v>6517</v>
      </c>
      <c r="F779">
        <v>46</v>
      </c>
      <c r="G779">
        <v>46</v>
      </c>
      <c r="H779">
        <v>0</v>
      </c>
      <c r="I779">
        <v>0</v>
      </c>
      <c r="J779">
        <v>9</v>
      </c>
      <c r="K779">
        <v>0</v>
      </c>
      <c r="L779">
        <v>0</v>
      </c>
      <c r="M779">
        <v>0</v>
      </c>
      <c r="N779">
        <v>0</v>
      </c>
      <c r="O779">
        <v>0</v>
      </c>
      <c r="P779">
        <v>0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0</v>
      </c>
      <c r="AF779">
        <v>0</v>
      </c>
      <c r="AH779" t="s">
        <v>399</v>
      </c>
      <c r="AI779" t="s">
        <v>177</v>
      </c>
      <c r="AJ779" t="s">
        <v>213</v>
      </c>
      <c r="AK779" t="s">
        <v>214</v>
      </c>
    </row>
    <row r="780" spans="1:37">
      <c r="A780" t="s">
        <v>1645</v>
      </c>
      <c r="B780" s="55">
        <v>44774</v>
      </c>
      <c r="C780" s="55">
        <v>44775</v>
      </c>
      <c r="D780" t="s">
        <v>376</v>
      </c>
      <c r="E780">
        <v>1438</v>
      </c>
      <c r="F780">
        <v>29</v>
      </c>
      <c r="G780">
        <v>28</v>
      </c>
      <c r="H780">
        <v>1</v>
      </c>
      <c r="I780">
        <v>1</v>
      </c>
      <c r="J780">
        <v>3</v>
      </c>
      <c r="K780">
        <v>0</v>
      </c>
      <c r="L780">
        <v>0</v>
      </c>
      <c r="M780">
        <v>0</v>
      </c>
      <c r="N780">
        <v>0</v>
      </c>
      <c r="O780">
        <v>0</v>
      </c>
      <c r="P780">
        <v>0</v>
      </c>
      <c r="Q780">
        <v>0</v>
      </c>
      <c r="R780">
        <v>0</v>
      </c>
      <c r="S780">
        <v>0</v>
      </c>
      <c r="T780">
        <v>1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0</v>
      </c>
      <c r="AF780">
        <v>0</v>
      </c>
      <c r="AH780" t="s">
        <v>377</v>
      </c>
      <c r="AI780" t="s">
        <v>177</v>
      </c>
      <c r="AJ780" t="s">
        <v>207</v>
      </c>
      <c r="AK780" t="s">
        <v>208</v>
      </c>
    </row>
    <row r="781" spans="1:37">
      <c r="A781" t="s">
        <v>1645</v>
      </c>
      <c r="B781" s="55">
        <v>44774</v>
      </c>
      <c r="C781" s="55">
        <v>44775</v>
      </c>
      <c r="D781" t="s">
        <v>356</v>
      </c>
      <c r="E781">
        <v>1879</v>
      </c>
      <c r="F781">
        <v>22</v>
      </c>
      <c r="G781">
        <v>22</v>
      </c>
      <c r="H781">
        <v>0</v>
      </c>
      <c r="I781">
        <v>0</v>
      </c>
      <c r="J781">
        <v>2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0</v>
      </c>
      <c r="AF781">
        <v>0</v>
      </c>
      <c r="AH781" t="s">
        <v>357</v>
      </c>
      <c r="AI781" t="s">
        <v>177</v>
      </c>
      <c r="AJ781" t="s">
        <v>204</v>
      </c>
      <c r="AK781" t="s">
        <v>205</v>
      </c>
    </row>
    <row r="782" spans="1:37">
      <c r="A782" t="s">
        <v>1645</v>
      </c>
      <c r="B782" s="55">
        <v>44774</v>
      </c>
      <c r="C782" s="55">
        <v>44775</v>
      </c>
      <c r="D782" t="s">
        <v>85</v>
      </c>
      <c r="E782">
        <v>858</v>
      </c>
      <c r="F782">
        <v>19</v>
      </c>
      <c r="G782">
        <v>19</v>
      </c>
      <c r="H782">
        <v>0</v>
      </c>
      <c r="I782">
        <v>0</v>
      </c>
      <c r="J782">
        <v>1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0</v>
      </c>
      <c r="AF782">
        <v>0</v>
      </c>
      <c r="AH782" t="s">
        <v>228</v>
      </c>
      <c r="AI782" t="s">
        <v>168</v>
      </c>
      <c r="AJ782" t="s">
        <v>73</v>
      </c>
      <c r="AK782" t="s">
        <v>182</v>
      </c>
    </row>
    <row r="783" spans="1:37">
      <c r="A783" t="s">
        <v>1645</v>
      </c>
      <c r="B783" s="55">
        <v>44774</v>
      </c>
      <c r="C783" s="55">
        <v>44775</v>
      </c>
      <c r="D783" t="s">
        <v>322</v>
      </c>
      <c r="E783">
        <v>1104</v>
      </c>
      <c r="F783">
        <v>25</v>
      </c>
      <c r="G783">
        <v>25</v>
      </c>
      <c r="H783">
        <v>0</v>
      </c>
      <c r="I783">
        <v>0</v>
      </c>
      <c r="J783">
        <v>1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H783" t="s">
        <v>323</v>
      </c>
      <c r="AI783" t="s">
        <v>177</v>
      </c>
      <c r="AJ783" t="s">
        <v>198</v>
      </c>
      <c r="AK783" t="s">
        <v>199</v>
      </c>
    </row>
    <row r="784" spans="1:37">
      <c r="A784" t="s">
        <v>1645</v>
      </c>
      <c r="B784" s="55">
        <v>44774</v>
      </c>
      <c r="C784" s="55">
        <v>44775</v>
      </c>
      <c r="D784" t="s">
        <v>348</v>
      </c>
      <c r="E784">
        <v>4087</v>
      </c>
      <c r="F784">
        <v>20</v>
      </c>
      <c r="G784">
        <v>20</v>
      </c>
      <c r="H784">
        <v>0</v>
      </c>
      <c r="I784">
        <v>0</v>
      </c>
      <c r="J784">
        <v>2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H784" t="s">
        <v>349</v>
      </c>
      <c r="AI784" t="s">
        <v>177</v>
      </c>
      <c r="AJ784" t="s">
        <v>204</v>
      </c>
      <c r="AK784" t="s">
        <v>205</v>
      </c>
    </row>
    <row r="785" spans="1:37">
      <c r="A785" t="s">
        <v>1645</v>
      </c>
      <c r="B785" s="55">
        <v>44774</v>
      </c>
      <c r="C785" s="55">
        <v>44775</v>
      </c>
      <c r="D785" t="s">
        <v>264</v>
      </c>
      <c r="E785">
        <v>882</v>
      </c>
      <c r="F785">
        <v>23</v>
      </c>
      <c r="G785">
        <v>23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H785" t="s">
        <v>265</v>
      </c>
      <c r="AI785" t="s">
        <v>173</v>
      </c>
      <c r="AJ785" t="s">
        <v>192</v>
      </c>
      <c r="AK785" t="s">
        <v>193</v>
      </c>
    </row>
    <row r="786" spans="1:37">
      <c r="A786" t="s">
        <v>1645</v>
      </c>
      <c r="B786" s="55">
        <v>44774</v>
      </c>
      <c r="C786" s="55">
        <v>44775</v>
      </c>
      <c r="D786" t="s">
        <v>262</v>
      </c>
      <c r="E786">
        <v>1715</v>
      </c>
      <c r="F786">
        <v>12</v>
      </c>
      <c r="G786">
        <v>12</v>
      </c>
      <c r="H786">
        <v>0</v>
      </c>
      <c r="I786">
        <v>0</v>
      </c>
      <c r="J786">
        <v>8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1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0</v>
      </c>
      <c r="AF786">
        <v>0</v>
      </c>
      <c r="AH786" t="s">
        <v>263</v>
      </c>
      <c r="AI786" t="s">
        <v>173</v>
      </c>
      <c r="AJ786" t="s">
        <v>192</v>
      </c>
      <c r="AK786" t="s">
        <v>193</v>
      </c>
    </row>
    <row r="787" spans="1:37">
      <c r="A787" t="s">
        <v>1645</v>
      </c>
      <c r="B787" s="55">
        <v>44774</v>
      </c>
      <c r="C787" s="55">
        <v>44775</v>
      </c>
      <c r="D787" t="s">
        <v>306</v>
      </c>
      <c r="E787">
        <v>1277</v>
      </c>
      <c r="F787">
        <v>45</v>
      </c>
      <c r="G787">
        <v>44</v>
      </c>
      <c r="H787">
        <v>1</v>
      </c>
      <c r="I787">
        <v>1</v>
      </c>
      <c r="J787">
        <v>8</v>
      </c>
      <c r="K787">
        <v>3</v>
      </c>
      <c r="L787">
        <v>3</v>
      </c>
      <c r="M787">
        <v>3</v>
      </c>
      <c r="N787">
        <v>3</v>
      </c>
      <c r="O787">
        <v>3</v>
      </c>
      <c r="P787">
        <v>3</v>
      </c>
      <c r="Q787">
        <v>3</v>
      </c>
      <c r="R787">
        <v>2</v>
      </c>
      <c r="S787">
        <v>3</v>
      </c>
      <c r="T787">
        <v>3</v>
      </c>
      <c r="U787">
        <v>3</v>
      </c>
      <c r="V787">
        <v>3</v>
      </c>
      <c r="W787">
        <v>0</v>
      </c>
      <c r="X787">
        <v>1</v>
      </c>
      <c r="Y787">
        <v>0</v>
      </c>
      <c r="Z787">
        <v>3</v>
      </c>
      <c r="AA787">
        <v>3</v>
      </c>
      <c r="AB787">
        <v>3</v>
      </c>
      <c r="AC787">
        <v>2</v>
      </c>
      <c r="AD787">
        <v>3</v>
      </c>
      <c r="AE787">
        <v>2</v>
      </c>
      <c r="AF787">
        <v>0</v>
      </c>
      <c r="AH787" t="s">
        <v>307</v>
      </c>
      <c r="AI787" t="s">
        <v>173</v>
      </c>
      <c r="AJ787" t="s">
        <v>195</v>
      </c>
      <c r="AK787" t="s">
        <v>196</v>
      </c>
    </row>
    <row r="788" spans="1:37">
      <c r="A788" t="s">
        <v>1645</v>
      </c>
      <c r="B788" s="55">
        <v>44774</v>
      </c>
      <c r="C788" s="55">
        <v>44775</v>
      </c>
      <c r="D788" t="s">
        <v>83</v>
      </c>
      <c r="E788">
        <v>966</v>
      </c>
      <c r="F788">
        <v>10</v>
      </c>
      <c r="G788">
        <v>10</v>
      </c>
      <c r="H788">
        <v>0</v>
      </c>
      <c r="I788">
        <v>0</v>
      </c>
      <c r="J788">
        <v>1</v>
      </c>
      <c r="K788">
        <v>1</v>
      </c>
      <c r="L788">
        <v>0</v>
      </c>
      <c r="M788">
        <v>1</v>
      </c>
      <c r="N788">
        <v>0</v>
      </c>
      <c r="O788">
        <v>1</v>
      </c>
      <c r="P788">
        <v>1</v>
      </c>
      <c r="Q788">
        <v>1</v>
      </c>
      <c r="R788">
        <v>1</v>
      </c>
      <c r="S788">
        <v>1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H788" t="s">
        <v>227</v>
      </c>
      <c r="AI788" t="s">
        <v>168</v>
      </c>
      <c r="AJ788" t="s">
        <v>73</v>
      </c>
      <c r="AK788" t="s">
        <v>182</v>
      </c>
    </row>
    <row r="789" spans="1:37">
      <c r="A789" t="s">
        <v>1645</v>
      </c>
      <c r="B789" s="55">
        <v>44774</v>
      </c>
      <c r="C789" s="55">
        <v>44775</v>
      </c>
      <c r="D789" t="s">
        <v>248</v>
      </c>
      <c r="E789">
        <v>715</v>
      </c>
      <c r="F789">
        <v>1</v>
      </c>
      <c r="G789">
        <v>1</v>
      </c>
      <c r="H789">
        <v>0</v>
      </c>
      <c r="I789">
        <v>0</v>
      </c>
      <c r="J789">
        <v>1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H789" t="s">
        <v>249</v>
      </c>
      <c r="AI789" t="s">
        <v>173</v>
      </c>
      <c r="AJ789" t="s">
        <v>186</v>
      </c>
      <c r="AK789" t="s">
        <v>187</v>
      </c>
    </row>
    <row r="790" spans="1:37">
      <c r="A790" t="s">
        <v>1645</v>
      </c>
      <c r="B790" s="55">
        <v>44774</v>
      </c>
      <c r="C790" s="55">
        <v>44775</v>
      </c>
      <c r="D790" t="s">
        <v>294</v>
      </c>
      <c r="E790">
        <v>1240</v>
      </c>
      <c r="F790">
        <v>39</v>
      </c>
      <c r="G790">
        <v>38</v>
      </c>
      <c r="H790">
        <v>1</v>
      </c>
      <c r="I790">
        <v>1</v>
      </c>
      <c r="J790">
        <v>6</v>
      </c>
      <c r="K790">
        <v>4</v>
      </c>
      <c r="L790">
        <v>2</v>
      </c>
      <c r="M790">
        <v>2</v>
      </c>
      <c r="N790">
        <v>0</v>
      </c>
      <c r="O790">
        <v>4</v>
      </c>
      <c r="P790">
        <v>0</v>
      </c>
      <c r="Q790">
        <v>1</v>
      </c>
      <c r="R790">
        <v>4</v>
      </c>
      <c r="S790">
        <v>4</v>
      </c>
      <c r="T790">
        <v>2</v>
      </c>
      <c r="U790">
        <v>1</v>
      </c>
      <c r="V790">
        <v>1</v>
      </c>
      <c r="W790">
        <v>0</v>
      </c>
      <c r="X790">
        <v>0</v>
      </c>
      <c r="Y790">
        <v>0</v>
      </c>
      <c r="Z790">
        <v>2</v>
      </c>
      <c r="AA790">
        <v>2</v>
      </c>
      <c r="AB790">
        <v>0</v>
      </c>
      <c r="AC790">
        <v>0</v>
      </c>
      <c r="AD790">
        <v>1</v>
      </c>
      <c r="AE790">
        <v>0</v>
      </c>
      <c r="AF790">
        <v>0</v>
      </c>
      <c r="AH790" t="s">
        <v>295</v>
      </c>
      <c r="AI790" t="s">
        <v>173</v>
      </c>
      <c r="AJ790" t="s">
        <v>195</v>
      </c>
      <c r="AK790" t="s">
        <v>196</v>
      </c>
    </row>
    <row r="791" spans="1:37">
      <c r="A791" t="s">
        <v>1645</v>
      </c>
      <c r="B791" s="55">
        <v>44774</v>
      </c>
      <c r="C791" s="55">
        <v>44775</v>
      </c>
      <c r="D791" t="s">
        <v>246</v>
      </c>
      <c r="E791">
        <v>2654</v>
      </c>
      <c r="F791">
        <v>26</v>
      </c>
      <c r="G791">
        <v>25</v>
      </c>
      <c r="H791">
        <v>1</v>
      </c>
      <c r="I791">
        <v>0</v>
      </c>
      <c r="J791">
        <v>4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0</v>
      </c>
      <c r="R791">
        <v>0</v>
      </c>
      <c r="S791">
        <v>0</v>
      </c>
      <c r="T791">
        <v>1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H791" t="s">
        <v>247</v>
      </c>
      <c r="AI791" t="s">
        <v>173</v>
      </c>
      <c r="AJ791" t="s">
        <v>186</v>
      </c>
      <c r="AK791" t="s">
        <v>187</v>
      </c>
    </row>
    <row r="792" spans="1:37">
      <c r="A792" t="s">
        <v>1645</v>
      </c>
      <c r="B792" s="55">
        <v>44774</v>
      </c>
      <c r="C792" s="55">
        <v>44775</v>
      </c>
      <c r="D792" t="s">
        <v>256</v>
      </c>
      <c r="E792">
        <v>1009</v>
      </c>
      <c r="F792">
        <v>6</v>
      </c>
      <c r="G792">
        <v>6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0</v>
      </c>
      <c r="AF792">
        <v>0</v>
      </c>
      <c r="AH792" t="s">
        <v>784</v>
      </c>
      <c r="AI792" t="s">
        <v>173</v>
      </c>
      <c r="AJ792" t="s">
        <v>192</v>
      </c>
      <c r="AK792" t="s">
        <v>193</v>
      </c>
    </row>
    <row r="793" spans="1:37">
      <c r="A793" t="s">
        <v>1645</v>
      </c>
      <c r="B793" s="55">
        <v>44774</v>
      </c>
      <c r="C793" s="55">
        <v>44775</v>
      </c>
      <c r="D793" t="s">
        <v>346</v>
      </c>
      <c r="E793">
        <v>2746</v>
      </c>
      <c r="F793">
        <v>29</v>
      </c>
      <c r="G793">
        <v>29</v>
      </c>
      <c r="H793">
        <v>0</v>
      </c>
      <c r="I793">
        <v>0</v>
      </c>
      <c r="J793">
        <v>12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</v>
      </c>
      <c r="R793">
        <v>0</v>
      </c>
      <c r="S793">
        <v>0</v>
      </c>
      <c r="T793">
        <v>1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H793" t="s">
        <v>347</v>
      </c>
      <c r="AI793" t="s">
        <v>177</v>
      </c>
      <c r="AJ793" t="s">
        <v>201</v>
      </c>
      <c r="AK793" t="s">
        <v>202</v>
      </c>
    </row>
    <row r="794" spans="1:37">
      <c r="A794" t="s">
        <v>1645</v>
      </c>
      <c r="B794" s="55">
        <v>44774</v>
      </c>
      <c r="C794" s="55">
        <v>44775</v>
      </c>
      <c r="D794" t="s">
        <v>326</v>
      </c>
      <c r="E794">
        <v>3240</v>
      </c>
      <c r="F794">
        <v>18</v>
      </c>
      <c r="G794">
        <v>17</v>
      </c>
      <c r="H794">
        <v>1</v>
      </c>
      <c r="I794">
        <v>0</v>
      </c>
      <c r="J794">
        <v>6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0</v>
      </c>
      <c r="R794">
        <v>0</v>
      </c>
      <c r="S794">
        <v>0</v>
      </c>
      <c r="T794">
        <v>2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H794" t="s">
        <v>327</v>
      </c>
      <c r="AI794" t="s">
        <v>177</v>
      </c>
      <c r="AJ794" t="s">
        <v>198</v>
      </c>
      <c r="AK794" t="s">
        <v>199</v>
      </c>
    </row>
    <row r="795" spans="1:37">
      <c r="A795" t="s">
        <v>1645</v>
      </c>
      <c r="B795" s="55">
        <v>44774</v>
      </c>
      <c r="C795" s="55">
        <v>44775</v>
      </c>
      <c r="D795" t="s">
        <v>96</v>
      </c>
      <c r="E795">
        <v>1568</v>
      </c>
      <c r="F795">
        <v>14</v>
      </c>
      <c r="G795">
        <v>14</v>
      </c>
      <c r="H795">
        <v>0</v>
      </c>
      <c r="I795">
        <v>0</v>
      </c>
      <c r="J795">
        <v>4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H795" t="s">
        <v>233</v>
      </c>
      <c r="AI795" t="s">
        <v>168</v>
      </c>
      <c r="AJ795" t="s">
        <v>92</v>
      </c>
      <c r="AK795" t="s">
        <v>184</v>
      </c>
    </row>
    <row r="796" spans="1:37">
      <c r="A796" t="s">
        <v>1645</v>
      </c>
      <c r="B796" s="55">
        <v>44774</v>
      </c>
      <c r="C796" s="55">
        <v>44775</v>
      </c>
      <c r="D796" t="s">
        <v>44</v>
      </c>
      <c r="E796">
        <v>2133</v>
      </c>
      <c r="F796">
        <v>30</v>
      </c>
      <c r="G796">
        <v>30</v>
      </c>
      <c r="H796">
        <v>0</v>
      </c>
      <c r="I796">
        <v>0</v>
      </c>
      <c r="J796">
        <v>10</v>
      </c>
      <c r="K796">
        <v>1</v>
      </c>
      <c r="L796">
        <v>0</v>
      </c>
      <c r="M796">
        <v>1</v>
      </c>
      <c r="N796">
        <v>1</v>
      </c>
      <c r="O796">
        <v>1</v>
      </c>
      <c r="P796">
        <v>1</v>
      </c>
      <c r="Q796">
        <v>1</v>
      </c>
      <c r="R796">
        <v>1</v>
      </c>
      <c r="S796">
        <v>1</v>
      </c>
      <c r="T796">
        <v>0</v>
      </c>
      <c r="U796">
        <v>0</v>
      </c>
      <c r="V796">
        <v>0</v>
      </c>
      <c r="W796">
        <v>0</v>
      </c>
      <c r="X796">
        <v>1</v>
      </c>
      <c r="Y796">
        <v>0</v>
      </c>
      <c r="Z796">
        <v>0</v>
      </c>
      <c r="AA796">
        <v>1</v>
      </c>
      <c r="AB796">
        <v>1</v>
      </c>
      <c r="AC796">
        <v>1</v>
      </c>
      <c r="AD796">
        <v>1</v>
      </c>
      <c r="AE796">
        <v>1</v>
      </c>
      <c r="AF796">
        <v>0</v>
      </c>
      <c r="AH796" t="s">
        <v>194</v>
      </c>
      <c r="AI796" t="s">
        <v>168</v>
      </c>
      <c r="AJ796" t="s">
        <v>34</v>
      </c>
      <c r="AK796" t="s">
        <v>172</v>
      </c>
    </row>
    <row r="797" spans="1:37">
      <c r="A797" t="s">
        <v>1645</v>
      </c>
      <c r="B797" s="55">
        <v>44774</v>
      </c>
      <c r="C797" s="55">
        <v>44775</v>
      </c>
      <c r="D797" t="s">
        <v>46</v>
      </c>
      <c r="E797">
        <v>1874</v>
      </c>
      <c r="F797">
        <v>9</v>
      </c>
      <c r="G797">
        <v>9</v>
      </c>
      <c r="H797">
        <v>0</v>
      </c>
      <c r="I797">
        <v>0</v>
      </c>
      <c r="J797">
        <v>4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0</v>
      </c>
      <c r="AF797">
        <v>0</v>
      </c>
      <c r="AH797" t="s">
        <v>197</v>
      </c>
      <c r="AI797" t="s">
        <v>168</v>
      </c>
      <c r="AJ797" t="s">
        <v>34</v>
      </c>
      <c r="AK797" t="s">
        <v>172</v>
      </c>
    </row>
    <row r="798" spans="1:37">
      <c r="A798" t="s">
        <v>1645</v>
      </c>
      <c r="B798" s="55">
        <v>44774</v>
      </c>
      <c r="C798" s="55">
        <v>44775</v>
      </c>
      <c r="D798" t="s">
        <v>340</v>
      </c>
      <c r="E798">
        <v>1243</v>
      </c>
      <c r="F798">
        <v>75</v>
      </c>
      <c r="G798">
        <v>75</v>
      </c>
      <c r="H798">
        <v>0</v>
      </c>
      <c r="I798">
        <v>0</v>
      </c>
      <c r="J798">
        <v>1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H798" t="s">
        <v>341</v>
      </c>
      <c r="AI798" t="s">
        <v>177</v>
      </c>
      <c r="AJ798" t="s">
        <v>201</v>
      </c>
      <c r="AK798" t="s">
        <v>202</v>
      </c>
    </row>
    <row r="799" spans="1:37">
      <c r="A799" t="s">
        <v>1645</v>
      </c>
      <c r="B799" s="55">
        <v>44774</v>
      </c>
      <c r="C799" s="55">
        <v>44775</v>
      </c>
      <c r="D799" t="s">
        <v>368</v>
      </c>
      <c r="E799">
        <v>1017</v>
      </c>
      <c r="F799">
        <v>21</v>
      </c>
      <c r="G799">
        <v>21</v>
      </c>
      <c r="H799">
        <v>0</v>
      </c>
      <c r="I799">
        <v>0</v>
      </c>
      <c r="J799">
        <v>7</v>
      </c>
      <c r="K799">
        <v>0</v>
      </c>
      <c r="L799">
        <v>0</v>
      </c>
      <c r="M799">
        <v>0</v>
      </c>
      <c r="N799">
        <v>0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1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0</v>
      </c>
      <c r="AF799">
        <v>0</v>
      </c>
      <c r="AH799" t="s">
        <v>369</v>
      </c>
      <c r="AI799" t="s">
        <v>177</v>
      </c>
      <c r="AJ799" t="s">
        <v>207</v>
      </c>
      <c r="AK799" t="s">
        <v>208</v>
      </c>
    </row>
    <row r="800" spans="1:37">
      <c r="A800" t="s">
        <v>1645</v>
      </c>
      <c r="B800" s="55">
        <v>44774</v>
      </c>
      <c r="C800" s="55">
        <v>44775</v>
      </c>
      <c r="D800" t="s">
        <v>354</v>
      </c>
      <c r="E800">
        <v>3019</v>
      </c>
      <c r="F800">
        <v>70</v>
      </c>
      <c r="G800">
        <v>70</v>
      </c>
      <c r="H800">
        <v>0</v>
      </c>
      <c r="I800">
        <v>0</v>
      </c>
      <c r="J800">
        <v>3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0</v>
      </c>
      <c r="AF800">
        <v>0</v>
      </c>
      <c r="AH800" t="s">
        <v>355</v>
      </c>
      <c r="AI800" t="s">
        <v>177</v>
      </c>
      <c r="AJ800" t="s">
        <v>204</v>
      </c>
      <c r="AK800" t="s">
        <v>205</v>
      </c>
    </row>
    <row r="801" spans="1:37">
      <c r="A801" t="s">
        <v>1645</v>
      </c>
      <c r="B801" s="55">
        <v>44774</v>
      </c>
      <c r="C801" s="55">
        <v>44775</v>
      </c>
      <c r="D801" t="s">
        <v>324</v>
      </c>
      <c r="E801">
        <v>1059</v>
      </c>
      <c r="F801">
        <v>41</v>
      </c>
      <c r="G801">
        <v>41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>
        <v>0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0</v>
      </c>
      <c r="AF801">
        <v>0</v>
      </c>
      <c r="AH801" t="s">
        <v>325</v>
      </c>
      <c r="AI801" t="s">
        <v>177</v>
      </c>
      <c r="AJ801" t="s">
        <v>198</v>
      </c>
      <c r="AK801" t="s">
        <v>199</v>
      </c>
    </row>
    <row r="802" spans="1:37">
      <c r="A802" t="s">
        <v>1645</v>
      </c>
      <c r="B802" s="55">
        <v>44774</v>
      </c>
      <c r="C802" s="55">
        <v>44775</v>
      </c>
      <c r="D802" t="s">
        <v>318</v>
      </c>
      <c r="E802">
        <v>3454</v>
      </c>
      <c r="F802">
        <v>40</v>
      </c>
      <c r="G802">
        <v>39</v>
      </c>
      <c r="H802">
        <v>1</v>
      </c>
      <c r="I802">
        <v>0</v>
      </c>
      <c r="J802">
        <v>2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0</v>
      </c>
      <c r="AF802">
        <v>0</v>
      </c>
      <c r="AH802" t="s">
        <v>319</v>
      </c>
      <c r="AI802" t="s">
        <v>177</v>
      </c>
      <c r="AJ802" t="s">
        <v>198</v>
      </c>
      <c r="AK802" t="s">
        <v>199</v>
      </c>
    </row>
    <row r="803" spans="1:37">
      <c r="A803" t="s">
        <v>1645</v>
      </c>
      <c r="B803" s="55">
        <v>44774</v>
      </c>
      <c r="C803" s="55">
        <v>44775</v>
      </c>
      <c r="D803" t="s">
        <v>328</v>
      </c>
      <c r="E803">
        <v>622</v>
      </c>
      <c r="F803">
        <v>6</v>
      </c>
      <c r="G803">
        <v>6</v>
      </c>
      <c r="H803">
        <v>0</v>
      </c>
      <c r="I803">
        <v>0</v>
      </c>
      <c r="J803">
        <v>1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0</v>
      </c>
      <c r="AF803">
        <v>0</v>
      </c>
      <c r="AH803" t="s">
        <v>329</v>
      </c>
      <c r="AI803" t="s">
        <v>177</v>
      </c>
      <c r="AJ803" t="s">
        <v>198</v>
      </c>
      <c r="AK803" t="s">
        <v>199</v>
      </c>
    </row>
    <row r="804" spans="1:37">
      <c r="A804" t="s">
        <v>1645</v>
      </c>
      <c r="B804" s="55">
        <v>44774</v>
      </c>
      <c r="C804" s="55">
        <v>44775</v>
      </c>
      <c r="D804" t="s">
        <v>270</v>
      </c>
      <c r="E804">
        <v>4237</v>
      </c>
      <c r="F804">
        <v>1</v>
      </c>
      <c r="G804">
        <v>1</v>
      </c>
      <c r="H804">
        <v>0</v>
      </c>
      <c r="I804">
        <v>0</v>
      </c>
      <c r="J804">
        <v>3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0</v>
      </c>
      <c r="AD804">
        <v>0</v>
      </c>
      <c r="AE804">
        <v>0</v>
      </c>
      <c r="AF804">
        <v>0</v>
      </c>
      <c r="AH804" t="s">
        <v>271</v>
      </c>
      <c r="AI804" t="s">
        <v>173</v>
      </c>
      <c r="AJ804" t="s">
        <v>192</v>
      </c>
      <c r="AK804" t="s">
        <v>193</v>
      </c>
    </row>
    <row r="805" spans="1:37">
      <c r="A805" t="s">
        <v>1645</v>
      </c>
      <c r="B805" s="55">
        <v>44774</v>
      </c>
      <c r="C805" s="55">
        <v>44775</v>
      </c>
      <c r="D805" t="s">
        <v>87</v>
      </c>
      <c r="E805">
        <v>826</v>
      </c>
      <c r="F805">
        <v>13</v>
      </c>
      <c r="G805">
        <v>13</v>
      </c>
      <c r="H805">
        <v>0</v>
      </c>
      <c r="I805">
        <v>0</v>
      </c>
      <c r="J805">
        <v>2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1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H805" t="s">
        <v>515</v>
      </c>
      <c r="AI805" t="s">
        <v>168</v>
      </c>
      <c r="AJ805" t="s">
        <v>73</v>
      </c>
      <c r="AK805" t="s">
        <v>182</v>
      </c>
    </row>
    <row r="806" spans="1:37">
      <c r="A806" t="s">
        <v>1645</v>
      </c>
      <c r="B806" s="55">
        <v>44774</v>
      </c>
      <c r="C806" s="55">
        <v>44775</v>
      </c>
      <c r="D806" t="s">
        <v>276</v>
      </c>
      <c r="E806">
        <v>15449</v>
      </c>
      <c r="F806">
        <v>8</v>
      </c>
      <c r="G806">
        <v>8</v>
      </c>
      <c r="H806">
        <v>0</v>
      </c>
      <c r="I806">
        <v>0</v>
      </c>
      <c r="J806">
        <v>3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0</v>
      </c>
      <c r="AF806">
        <v>0</v>
      </c>
      <c r="AH806" t="s">
        <v>806</v>
      </c>
      <c r="AI806" t="s">
        <v>173</v>
      </c>
      <c r="AJ806" t="s">
        <v>192</v>
      </c>
      <c r="AK806" t="s">
        <v>193</v>
      </c>
    </row>
    <row r="807" spans="1:37">
      <c r="A807" t="s">
        <v>1645</v>
      </c>
      <c r="B807" s="55">
        <v>44774</v>
      </c>
      <c r="C807" s="55">
        <v>44775</v>
      </c>
      <c r="D807" t="s">
        <v>388</v>
      </c>
      <c r="E807">
        <v>8288</v>
      </c>
      <c r="F807">
        <v>49</v>
      </c>
      <c r="G807">
        <v>49</v>
      </c>
      <c r="H807">
        <v>0</v>
      </c>
      <c r="I807">
        <v>0</v>
      </c>
      <c r="J807">
        <v>8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0</v>
      </c>
      <c r="AF807">
        <v>0</v>
      </c>
      <c r="AH807" t="s">
        <v>389</v>
      </c>
      <c r="AI807" t="s">
        <v>177</v>
      </c>
      <c r="AJ807" t="s">
        <v>210</v>
      </c>
      <c r="AK807" t="s">
        <v>211</v>
      </c>
    </row>
    <row r="808" spans="1:37">
      <c r="A808" t="s">
        <v>1645</v>
      </c>
      <c r="B808" s="55">
        <v>44774</v>
      </c>
      <c r="C808" s="55">
        <v>44775</v>
      </c>
      <c r="D808" t="s">
        <v>320</v>
      </c>
      <c r="E808">
        <v>1437</v>
      </c>
      <c r="F808">
        <v>33</v>
      </c>
      <c r="G808">
        <v>32</v>
      </c>
      <c r="H808">
        <v>1</v>
      </c>
      <c r="I808">
        <v>1</v>
      </c>
      <c r="J808">
        <v>3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1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0</v>
      </c>
      <c r="AH808" t="s">
        <v>321</v>
      </c>
      <c r="AI808" t="s">
        <v>177</v>
      </c>
      <c r="AJ808" t="s">
        <v>198</v>
      </c>
      <c r="AK808" t="s">
        <v>199</v>
      </c>
    </row>
    <row r="809" spans="1:37">
      <c r="A809" t="s">
        <v>1645</v>
      </c>
      <c r="B809" s="55">
        <v>44774</v>
      </c>
      <c r="C809" s="55">
        <v>44775</v>
      </c>
      <c r="D809" t="s">
        <v>55</v>
      </c>
      <c r="E809">
        <v>5824</v>
      </c>
      <c r="F809">
        <v>0</v>
      </c>
      <c r="G809">
        <v>0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H809" t="s">
        <v>209</v>
      </c>
      <c r="AI809" t="s">
        <v>168</v>
      </c>
      <c r="AJ809" t="s">
        <v>49</v>
      </c>
      <c r="AK809" t="s">
        <v>176</v>
      </c>
    </row>
    <row r="810" spans="1:37">
      <c r="A810" t="s">
        <v>1645</v>
      </c>
      <c r="B810" s="55">
        <v>44774</v>
      </c>
      <c r="C810" s="55">
        <v>44775</v>
      </c>
      <c r="D810" t="s">
        <v>29</v>
      </c>
      <c r="E810">
        <v>13426</v>
      </c>
      <c r="F810">
        <v>19</v>
      </c>
      <c r="G810">
        <v>19</v>
      </c>
      <c r="H810">
        <v>0</v>
      </c>
      <c r="I810">
        <v>0</v>
      </c>
      <c r="J810">
        <v>3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H810" t="s">
        <v>175</v>
      </c>
      <c r="AI810" t="s">
        <v>168</v>
      </c>
      <c r="AJ810" t="s">
        <v>27</v>
      </c>
      <c r="AK810" t="s">
        <v>169</v>
      </c>
    </row>
    <row r="811" spans="1:37">
      <c r="A811" t="s">
        <v>1645</v>
      </c>
      <c r="B811" s="55">
        <v>44774</v>
      </c>
      <c r="C811" s="55">
        <v>44775</v>
      </c>
      <c r="D811" t="s">
        <v>390</v>
      </c>
      <c r="E811">
        <v>2321</v>
      </c>
      <c r="F811">
        <v>53</v>
      </c>
      <c r="G811">
        <v>53</v>
      </c>
      <c r="H811">
        <v>0</v>
      </c>
      <c r="I811">
        <v>0</v>
      </c>
      <c r="J811">
        <v>1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0</v>
      </c>
      <c r="AF811">
        <v>0</v>
      </c>
      <c r="AH811" t="s">
        <v>391</v>
      </c>
      <c r="AI811" t="s">
        <v>177</v>
      </c>
      <c r="AJ811" t="s">
        <v>210</v>
      </c>
      <c r="AK811" t="s">
        <v>211</v>
      </c>
    </row>
    <row r="812" spans="1:37">
      <c r="A812" t="s">
        <v>1645</v>
      </c>
      <c r="B812" s="55">
        <v>44774</v>
      </c>
      <c r="C812" s="55">
        <v>44775</v>
      </c>
      <c r="D812" t="s">
        <v>342</v>
      </c>
      <c r="E812">
        <v>1158</v>
      </c>
      <c r="F812">
        <v>7</v>
      </c>
      <c r="G812">
        <v>7</v>
      </c>
      <c r="H812">
        <v>0</v>
      </c>
      <c r="I812">
        <v>0</v>
      </c>
      <c r="J812">
        <v>1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H812" t="s">
        <v>343</v>
      </c>
      <c r="AI812" t="s">
        <v>177</v>
      </c>
      <c r="AJ812" t="s">
        <v>213</v>
      </c>
      <c r="AK812" t="s">
        <v>214</v>
      </c>
    </row>
    <row r="813" spans="1:37">
      <c r="A813" t="s">
        <v>1645</v>
      </c>
      <c r="B813" s="55">
        <v>44774</v>
      </c>
      <c r="C813" s="55">
        <v>44775</v>
      </c>
      <c r="D813" t="s">
        <v>350</v>
      </c>
      <c r="E813">
        <v>2318</v>
      </c>
      <c r="F813">
        <v>50</v>
      </c>
      <c r="G813">
        <v>49</v>
      </c>
      <c r="H813">
        <v>1</v>
      </c>
      <c r="I813">
        <v>0</v>
      </c>
      <c r="J813">
        <v>3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0</v>
      </c>
      <c r="R813">
        <v>0</v>
      </c>
      <c r="S813">
        <v>0</v>
      </c>
      <c r="T813">
        <v>2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H813" t="s">
        <v>351</v>
      </c>
      <c r="AI813" t="s">
        <v>177</v>
      </c>
      <c r="AJ813" t="s">
        <v>204</v>
      </c>
      <c r="AK813" t="s">
        <v>205</v>
      </c>
    </row>
    <row r="814" spans="1:37">
      <c r="A814" t="s">
        <v>1645</v>
      </c>
      <c r="B814" s="55">
        <v>44774</v>
      </c>
      <c r="C814" s="55">
        <v>44775</v>
      </c>
      <c r="D814" t="s">
        <v>336</v>
      </c>
      <c r="E814">
        <v>1182</v>
      </c>
      <c r="F814">
        <v>26</v>
      </c>
      <c r="G814">
        <v>26</v>
      </c>
      <c r="H814">
        <v>0</v>
      </c>
      <c r="I814">
        <v>0</v>
      </c>
      <c r="J814">
        <v>2</v>
      </c>
      <c r="K814">
        <v>0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0</v>
      </c>
      <c r="R814">
        <v>0</v>
      </c>
      <c r="S814">
        <v>0</v>
      </c>
      <c r="T814">
        <v>1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0</v>
      </c>
      <c r="AH814" t="s">
        <v>337</v>
      </c>
      <c r="AI814" t="s">
        <v>177</v>
      </c>
      <c r="AJ814" t="s">
        <v>201</v>
      </c>
      <c r="AK814" t="s">
        <v>202</v>
      </c>
    </row>
    <row r="815" spans="1:37">
      <c r="A815" t="s">
        <v>1645</v>
      </c>
      <c r="B815" s="55">
        <v>44774</v>
      </c>
      <c r="C815" s="55">
        <v>44775</v>
      </c>
      <c r="D815" t="s">
        <v>370</v>
      </c>
      <c r="E815">
        <v>4130</v>
      </c>
      <c r="F815">
        <v>64</v>
      </c>
      <c r="G815">
        <v>63</v>
      </c>
      <c r="H815">
        <v>1</v>
      </c>
      <c r="I815">
        <v>1</v>
      </c>
      <c r="J815">
        <v>11</v>
      </c>
      <c r="K815">
        <v>2</v>
      </c>
      <c r="L815">
        <v>2</v>
      </c>
      <c r="M815">
        <v>1</v>
      </c>
      <c r="N815">
        <v>2</v>
      </c>
      <c r="O815">
        <v>2</v>
      </c>
      <c r="P815">
        <v>1</v>
      </c>
      <c r="Q815">
        <v>0</v>
      </c>
      <c r="R815">
        <v>1</v>
      </c>
      <c r="S815">
        <v>2</v>
      </c>
      <c r="T815">
        <v>3</v>
      </c>
      <c r="U815">
        <v>0</v>
      </c>
      <c r="V815">
        <v>0</v>
      </c>
      <c r="W815">
        <v>0</v>
      </c>
      <c r="X815">
        <v>1</v>
      </c>
      <c r="Y815">
        <v>0</v>
      </c>
      <c r="Z815">
        <v>1</v>
      </c>
      <c r="AA815">
        <v>2</v>
      </c>
      <c r="AB815">
        <v>2</v>
      </c>
      <c r="AC815">
        <v>2</v>
      </c>
      <c r="AD815">
        <v>2</v>
      </c>
      <c r="AE815">
        <v>2</v>
      </c>
      <c r="AF815">
        <v>1</v>
      </c>
      <c r="AH815" t="s">
        <v>371</v>
      </c>
      <c r="AI815" t="s">
        <v>177</v>
      </c>
      <c r="AJ815" t="s">
        <v>207</v>
      </c>
      <c r="AK815" t="s">
        <v>208</v>
      </c>
    </row>
    <row r="816" spans="1:37">
      <c r="A816" t="s">
        <v>1645</v>
      </c>
      <c r="B816" s="55">
        <v>44774</v>
      </c>
      <c r="C816" s="55">
        <v>44775</v>
      </c>
      <c r="D816" t="s">
        <v>332</v>
      </c>
      <c r="E816">
        <v>2072</v>
      </c>
      <c r="F816">
        <v>25</v>
      </c>
      <c r="G816">
        <v>25</v>
      </c>
      <c r="H816">
        <v>0</v>
      </c>
      <c r="I816">
        <v>0</v>
      </c>
      <c r="J816">
        <v>1</v>
      </c>
      <c r="K816">
        <v>1</v>
      </c>
      <c r="L816">
        <v>1</v>
      </c>
      <c r="M816">
        <v>1</v>
      </c>
      <c r="N816">
        <v>1</v>
      </c>
      <c r="O816">
        <v>1</v>
      </c>
      <c r="P816">
        <v>1</v>
      </c>
      <c r="Q816">
        <v>1</v>
      </c>
      <c r="R816">
        <v>1</v>
      </c>
      <c r="S816">
        <v>1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1</v>
      </c>
      <c r="AA816">
        <v>1</v>
      </c>
      <c r="AB816">
        <v>1</v>
      </c>
      <c r="AC816">
        <v>1</v>
      </c>
      <c r="AD816">
        <v>1</v>
      </c>
      <c r="AE816">
        <v>0</v>
      </c>
      <c r="AF816">
        <v>0</v>
      </c>
      <c r="AH816" t="s">
        <v>333</v>
      </c>
      <c r="AI816" t="s">
        <v>177</v>
      </c>
      <c r="AJ816" t="s">
        <v>201</v>
      </c>
      <c r="AK816" t="s">
        <v>202</v>
      </c>
    </row>
    <row r="817" spans="1:37">
      <c r="A817" t="s">
        <v>1645</v>
      </c>
      <c r="B817" s="55">
        <v>44774</v>
      </c>
      <c r="C817" s="55">
        <v>44775</v>
      </c>
      <c r="D817" t="s">
        <v>334</v>
      </c>
      <c r="E817">
        <v>2156</v>
      </c>
      <c r="F817">
        <v>25</v>
      </c>
      <c r="G817">
        <v>25</v>
      </c>
      <c r="H817">
        <v>0</v>
      </c>
      <c r="I817">
        <v>0</v>
      </c>
      <c r="J817">
        <v>5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3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0</v>
      </c>
      <c r="AF817">
        <v>0</v>
      </c>
      <c r="AH817" t="s">
        <v>335</v>
      </c>
      <c r="AI817" t="s">
        <v>177</v>
      </c>
      <c r="AJ817" t="s">
        <v>201</v>
      </c>
      <c r="AK817" t="s">
        <v>202</v>
      </c>
    </row>
    <row r="818" spans="1:37">
      <c r="A818" t="s">
        <v>1645</v>
      </c>
      <c r="B818" s="55">
        <v>44774</v>
      </c>
      <c r="C818" s="55">
        <v>44775</v>
      </c>
      <c r="D818" t="s">
        <v>338</v>
      </c>
      <c r="E818">
        <v>1102</v>
      </c>
      <c r="F818">
        <v>16</v>
      </c>
      <c r="G818">
        <v>16</v>
      </c>
      <c r="H818">
        <v>0</v>
      </c>
      <c r="I818">
        <v>0</v>
      </c>
      <c r="J818">
        <v>2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H818" t="s">
        <v>339</v>
      </c>
      <c r="AI818" t="s">
        <v>177</v>
      </c>
      <c r="AJ818" t="s">
        <v>201</v>
      </c>
      <c r="AK818" t="s">
        <v>202</v>
      </c>
    </row>
    <row r="819" spans="1:37">
      <c r="A819" t="s">
        <v>1645</v>
      </c>
      <c r="B819" s="55">
        <v>44774</v>
      </c>
      <c r="C819" s="55">
        <v>44775</v>
      </c>
      <c r="D819" t="s">
        <v>316</v>
      </c>
      <c r="E819">
        <v>1939</v>
      </c>
      <c r="F819">
        <v>24</v>
      </c>
      <c r="G819">
        <v>24</v>
      </c>
      <c r="H819">
        <v>0</v>
      </c>
      <c r="I819">
        <v>0</v>
      </c>
      <c r="J819">
        <v>2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H819" t="s">
        <v>317</v>
      </c>
      <c r="AI819" t="s">
        <v>177</v>
      </c>
      <c r="AJ819" t="s">
        <v>198</v>
      </c>
      <c r="AK819" t="s">
        <v>199</v>
      </c>
    </row>
    <row r="820" spans="1:37">
      <c r="A820" t="s">
        <v>1645</v>
      </c>
      <c r="B820" s="55">
        <v>44774</v>
      </c>
      <c r="C820" s="55">
        <v>44775</v>
      </c>
      <c r="D820" t="s">
        <v>382</v>
      </c>
      <c r="E820">
        <v>608</v>
      </c>
      <c r="F820">
        <v>13</v>
      </c>
      <c r="G820">
        <v>13</v>
      </c>
      <c r="H820">
        <v>0</v>
      </c>
      <c r="I820">
        <v>0</v>
      </c>
      <c r="J820">
        <v>3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0</v>
      </c>
      <c r="R820">
        <v>0</v>
      </c>
      <c r="S820">
        <v>0</v>
      </c>
      <c r="T820">
        <v>1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H820" t="s">
        <v>383</v>
      </c>
      <c r="AI820" t="s">
        <v>177</v>
      </c>
      <c r="AJ820" t="s">
        <v>207</v>
      </c>
      <c r="AK820" t="s">
        <v>208</v>
      </c>
    </row>
    <row r="821" spans="1:37">
      <c r="A821" t="s">
        <v>1645</v>
      </c>
      <c r="B821" s="55">
        <v>44774</v>
      </c>
      <c r="C821" s="55">
        <v>44775</v>
      </c>
      <c r="D821" t="s">
        <v>378</v>
      </c>
      <c r="E821">
        <v>1707</v>
      </c>
      <c r="F821">
        <v>78</v>
      </c>
      <c r="G821">
        <v>78</v>
      </c>
      <c r="H821">
        <v>0</v>
      </c>
      <c r="I821">
        <v>0</v>
      </c>
      <c r="J821">
        <v>7</v>
      </c>
      <c r="K821">
        <v>5</v>
      </c>
      <c r="L821">
        <v>2</v>
      </c>
      <c r="M821">
        <v>5</v>
      </c>
      <c r="N821">
        <v>2</v>
      </c>
      <c r="O821">
        <v>2</v>
      </c>
      <c r="P821">
        <v>2</v>
      </c>
      <c r="Q821">
        <v>2</v>
      </c>
      <c r="R821">
        <v>5</v>
      </c>
      <c r="S821">
        <v>4</v>
      </c>
      <c r="T821">
        <v>3</v>
      </c>
      <c r="U821">
        <v>2</v>
      </c>
      <c r="V821">
        <v>2</v>
      </c>
      <c r="W821">
        <v>2</v>
      </c>
      <c r="X821">
        <v>0</v>
      </c>
      <c r="Y821">
        <v>0</v>
      </c>
      <c r="Z821">
        <v>2</v>
      </c>
      <c r="AA821">
        <v>3</v>
      </c>
      <c r="AB821">
        <v>1</v>
      </c>
      <c r="AC821">
        <v>1</v>
      </c>
      <c r="AD821">
        <v>1</v>
      </c>
      <c r="AE821">
        <v>0</v>
      </c>
      <c r="AF821">
        <v>0</v>
      </c>
      <c r="AH821" t="s">
        <v>379</v>
      </c>
      <c r="AI821" t="s">
        <v>177</v>
      </c>
      <c r="AJ821" t="s">
        <v>207</v>
      </c>
      <c r="AK821" t="s">
        <v>208</v>
      </c>
    </row>
    <row r="822" spans="1:37">
      <c r="A822" t="s">
        <v>1645</v>
      </c>
      <c r="B822" s="55">
        <v>44774</v>
      </c>
      <c r="C822" s="55">
        <v>44775</v>
      </c>
      <c r="D822" t="s">
        <v>352</v>
      </c>
      <c r="E822">
        <v>1850</v>
      </c>
      <c r="F822">
        <v>72</v>
      </c>
      <c r="G822">
        <v>72</v>
      </c>
      <c r="H822">
        <v>0</v>
      </c>
      <c r="I822">
        <v>0</v>
      </c>
      <c r="J822">
        <v>1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H822" t="s">
        <v>353</v>
      </c>
      <c r="AI822" t="s">
        <v>177</v>
      </c>
      <c r="AJ822" t="s">
        <v>204</v>
      </c>
      <c r="AK822" t="s">
        <v>205</v>
      </c>
    </row>
    <row r="823" spans="1:37">
      <c r="A823" t="s">
        <v>1645</v>
      </c>
      <c r="B823" s="55">
        <v>44774</v>
      </c>
      <c r="C823" s="55">
        <v>44775</v>
      </c>
      <c r="D823" t="s">
        <v>372</v>
      </c>
      <c r="E823">
        <v>2297</v>
      </c>
      <c r="F823">
        <v>27</v>
      </c>
      <c r="G823">
        <v>26</v>
      </c>
      <c r="H823">
        <v>1</v>
      </c>
      <c r="I823">
        <v>1</v>
      </c>
      <c r="J823">
        <v>2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H823" t="s">
        <v>373</v>
      </c>
      <c r="AI823" t="s">
        <v>177</v>
      </c>
      <c r="AJ823" t="s">
        <v>207</v>
      </c>
      <c r="AK823" t="s">
        <v>208</v>
      </c>
    </row>
    <row r="824" spans="1:37">
      <c r="A824" t="s">
        <v>1645</v>
      </c>
      <c r="B824" s="55">
        <v>44774</v>
      </c>
      <c r="C824" s="55">
        <v>44775</v>
      </c>
      <c r="D824" t="s">
        <v>358</v>
      </c>
      <c r="E824">
        <v>1004</v>
      </c>
      <c r="F824">
        <v>16</v>
      </c>
      <c r="G824">
        <v>16</v>
      </c>
      <c r="H824">
        <v>0</v>
      </c>
      <c r="I824">
        <v>0</v>
      </c>
      <c r="J824">
        <v>2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1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H824" t="s">
        <v>359</v>
      </c>
      <c r="AI824" t="s">
        <v>177</v>
      </c>
      <c r="AJ824" t="s">
        <v>204</v>
      </c>
      <c r="AK824" t="s">
        <v>205</v>
      </c>
    </row>
    <row r="825" spans="1:37">
      <c r="A825" t="s">
        <v>1645</v>
      </c>
      <c r="B825" s="55">
        <v>44774</v>
      </c>
      <c r="C825" s="55">
        <v>44775</v>
      </c>
      <c r="D825" t="s">
        <v>94</v>
      </c>
      <c r="E825">
        <v>5331</v>
      </c>
      <c r="F825">
        <v>81</v>
      </c>
      <c r="G825">
        <v>80</v>
      </c>
      <c r="H825">
        <v>1</v>
      </c>
      <c r="I825">
        <v>0</v>
      </c>
      <c r="J825">
        <v>13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H825" t="s">
        <v>232</v>
      </c>
      <c r="AI825" t="s">
        <v>168</v>
      </c>
      <c r="AJ825" t="s">
        <v>92</v>
      </c>
      <c r="AK825" t="s">
        <v>184</v>
      </c>
    </row>
    <row r="826" spans="1:37">
      <c r="A826" t="s">
        <v>1645</v>
      </c>
      <c r="B826" s="55">
        <v>44774</v>
      </c>
      <c r="C826" s="55">
        <v>44775</v>
      </c>
      <c r="D826" t="s">
        <v>60</v>
      </c>
      <c r="E826">
        <v>5622</v>
      </c>
      <c r="F826">
        <v>55</v>
      </c>
      <c r="G826">
        <v>54</v>
      </c>
      <c r="H826">
        <v>1</v>
      </c>
      <c r="I826">
        <v>0</v>
      </c>
      <c r="J826">
        <v>7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0</v>
      </c>
      <c r="AF826">
        <v>0</v>
      </c>
      <c r="AH826" t="s">
        <v>212</v>
      </c>
      <c r="AI826" t="s">
        <v>168</v>
      </c>
      <c r="AJ826" t="s">
        <v>58</v>
      </c>
      <c r="AK826" t="s">
        <v>180</v>
      </c>
    </row>
    <row r="827" spans="1:37">
      <c r="A827" t="s">
        <v>1645</v>
      </c>
      <c r="B827" s="55">
        <v>44774</v>
      </c>
      <c r="C827" s="55">
        <v>44775</v>
      </c>
      <c r="D827" t="s">
        <v>236</v>
      </c>
      <c r="E827">
        <v>2926</v>
      </c>
      <c r="F827">
        <v>32</v>
      </c>
      <c r="G827">
        <v>32</v>
      </c>
      <c r="H827">
        <v>0</v>
      </c>
      <c r="I827">
        <v>0</v>
      </c>
      <c r="J827">
        <v>4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0</v>
      </c>
      <c r="AF827">
        <v>0</v>
      </c>
      <c r="AH827" t="s">
        <v>237</v>
      </c>
      <c r="AI827" t="s">
        <v>173</v>
      </c>
      <c r="AJ827" t="s">
        <v>186</v>
      </c>
      <c r="AK827" t="s">
        <v>187</v>
      </c>
    </row>
    <row r="828" spans="1:37">
      <c r="A828" t="s">
        <v>1645</v>
      </c>
      <c r="B828" s="55">
        <v>44774</v>
      </c>
      <c r="C828" s="55">
        <v>44775</v>
      </c>
      <c r="D828" t="s">
        <v>252</v>
      </c>
      <c r="E828">
        <v>5186</v>
      </c>
      <c r="F828">
        <v>9</v>
      </c>
      <c r="G828">
        <v>8</v>
      </c>
      <c r="H828">
        <v>1</v>
      </c>
      <c r="I828">
        <v>1</v>
      </c>
      <c r="J828">
        <v>8</v>
      </c>
      <c r="K828">
        <v>1</v>
      </c>
      <c r="L828">
        <v>1</v>
      </c>
      <c r="M828">
        <v>0</v>
      </c>
      <c r="N828">
        <v>0</v>
      </c>
      <c r="O828">
        <v>1</v>
      </c>
      <c r="P828">
        <v>0</v>
      </c>
      <c r="Q828">
        <v>1</v>
      </c>
      <c r="R828">
        <v>1</v>
      </c>
      <c r="S828">
        <v>1</v>
      </c>
      <c r="T828">
        <v>5</v>
      </c>
      <c r="U828">
        <v>2</v>
      </c>
      <c r="V828">
        <v>2</v>
      </c>
      <c r="W828">
        <v>1</v>
      </c>
      <c r="X828">
        <v>0</v>
      </c>
      <c r="Y828">
        <v>0</v>
      </c>
      <c r="Z828">
        <v>0</v>
      </c>
      <c r="AA828">
        <v>1</v>
      </c>
      <c r="AB828">
        <v>0</v>
      </c>
      <c r="AC828">
        <v>0</v>
      </c>
      <c r="AD828">
        <v>0</v>
      </c>
      <c r="AE828">
        <v>0</v>
      </c>
      <c r="AF828">
        <v>0</v>
      </c>
      <c r="AH828" t="s">
        <v>253</v>
      </c>
      <c r="AI828" t="s">
        <v>173</v>
      </c>
      <c r="AJ828" t="s">
        <v>189</v>
      </c>
      <c r="AK828" t="s">
        <v>190</v>
      </c>
    </row>
    <row r="829" spans="1:37">
      <c r="A829" t="s">
        <v>1645</v>
      </c>
      <c r="B829" s="55">
        <v>44774</v>
      </c>
      <c r="C829" s="55">
        <v>44775</v>
      </c>
      <c r="D829" t="s">
        <v>36</v>
      </c>
      <c r="E829">
        <v>2996</v>
      </c>
      <c r="F829">
        <v>53</v>
      </c>
      <c r="G829">
        <v>52</v>
      </c>
      <c r="H829">
        <v>1</v>
      </c>
      <c r="I829">
        <v>0</v>
      </c>
      <c r="J829">
        <v>3</v>
      </c>
      <c r="K829">
        <v>2</v>
      </c>
      <c r="L829">
        <v>2</v>
      </c>
      <c r="M829">
        <v>2</v>
      </c>
      <c r="N829">
        <v>2</v>
      </c>
      <c r="O829">
        <v>2</v>
      </c>
      <c r="P829">
        <v>2</v>
      </c>
      <c r="Q829">
        <v>2</v>
      </c>
      <c r="R829">
        <v>2</v>
      </c>
      <c r="S829">
        <v>2</v>
      </c>
      <c r="T829">
        <v>2</v>
      </c>
      <c r="U829">
        <v>2</v>
      </c>
      <c r="V829">
        <v>2</v>
      </c>
      <c r="W829">
        <v>0</v>
      </c>
      <c r="X829">
        <v>0</v>
      </c>
      <c r="Y829">
        <v>0</v>
      </c>
      <c r="Z829">
        <v>2</v>
      </c>
      <c r="AA829">
        <v>2</v>
      </c>
      <c r="AB829">
        <v>0</v>
      </c>
      <c r="AC829">
        <v>2</v>
      </c>
      <c r="AD829">
        <v>2</v>
      </c>
      <c r="AE829">
        <v>0</v>
      </c>
      <c r="AF829">
        <v>0</v>
      </c>
      <c r="AH829" t="s">
        <v>183</v>
      </c>
      <c r="AI829" t="s">
        <v>168</v>
      </c>
      <c r="AJ829" t="s">
        <v>34</v>
      </c>
      <c r="AK829" t="s">
        <v>172</v>
      </c>
    </row>
    <row r="830" spans="1:37">
      <c r="A830" t="s">
        <v>1645</v>
      </c>
      <c r="B830" s="55">
        <v>44774</v>
      </c>
      <c r="C830" s="55">
        <v>44775</v>
      </c>
      <c r="D830" t="s">
        <v>268</v>
      </c>
      <c r="E830">
        <v>3139</v>
      </c>
      <c r="F830">
        <v>32</v>
      </c>
      <c r="G830">
        <v>31</v>
      </c>
      <c r="H830">
        <v>1</v>
      </c>
      <c r="I830">
        <v>0</v>
      </c>
      <c r="J830">
        <v>5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1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H830" t="s">
        <v>269</v>
      </c>
      <c r="AI830" t="s">
        <v>173</v>
      </c>
      <c r="AJ830" t="s">
        <v>192</v>
      </c>
      <c r="AK830" t="s">
        <v>193</v>
      </c>
    </row>
    <row r="831" spans="1:37">
      <c r="A831" t="s">
        <v>1645</v>
      </c>
      <c r="B831" s="55">
        <v>44774</v>
      </c>
      <c r="C831" s="55">
        <v>44775</v>
      </c>
      <c r="D831" t="s">
        <v>38</v>
      </c>
      <c r="E831">
        <v>3079</v>
      </c>
      <c r="F831">
        <v>19</v>
      </c>
      <c r="G831">
        <v>19</v>
      </c>
      <c r="H831">
        <v>0</v>
      </c>
      <c r="I831">
        <v>0</v>
      </c>
      <c r="J831">
        <v>1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H831" t="s">
        <v>185</v>
      </c>
      <c r="AI831" t="s">
        <v>168</v>
      </c>
      <c r="AJ831" t="s">
        <v>34</v>
      </c>
      <c r="AK831" t="s">
        <v>172</v>
      </c>
    </row>
    <row r="832" spans="1:37">
      <c r="A832" t="s">
        <v>1645</v>
      </c>
      <c r="B832" s="55">
        <v>44774</v>
      </c>
      <c r="C832" s="55">
        <v>44775</v>
      </c>
      <c r="D832" t="s">
        <v>296</v>
      </c>
      <c r="E832">
        <v>9393</v>
      </c>
      <c r="F832">
        <v>127</v>
      </c>
      <c r="G832">
        <v>127</v>
      </c>
      <c r="H832">
        <v>0</v>
      </c>
      <c r="I832">
        <v>0</v>
      </c>
      <c r="J832">
        <v>16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5</v>
      </c>
      <c r="U832">
        <v>1</v>
      </c>
      <c r="V832">
        <v>1</v>
      </c>
      <c r="W832">
        <v>0</v>
      </c>
      <c r="X832">
        <v>0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H832" t="s">
        <v>297</v>
      </c>
      <c r="AI832" t="s">
        <v>173</v>
      </c>
      <c r="AJ832" t="s">
        <v>195</v>
      </c>
      <c r="AK832" t="s">
        <v>196</v>
      </c>
    </row>
    <row r="833" spans="1:37">
      <c r="A833" t="s">
        <v>1645</v>
      </c>
      <c r="B833" s="55">
        <v>44774</v>
      </c>
      <c r="C833" s="55">
        <v>44775</v>
      </c>
      <c r="D833" t="s">
        <v>292</v>
      </c>
      <c r="E833">
        <v>2644</v>
      </c>
      <c r="F833">
        <v>59</v>
      </c>
      <c r="G833">
        <v>56</v>
      </c>
      <c r="H833">
        <v>3</v>
      </c>
      <c r="I833">
        <v>1</v>
      </c>
      <c r="J833">
        <v>12</v>
      </c>
      <c r="K833">
        <v>3</v>
      </c>
      <c r="L833">
        <v>3</v>
      </c>
      <c r="M833">
        <v>3</v>
      </c>
      <c r="N833">
        <v>1</v>
      </c>
      <c r="O833">
        <v>3</v>
      </c>
      <c r="P833">
        <v>1</v>
      </c>
      <c r="Q833">
        <v>2</v>
      </c>
      <c r="R833">
        <v>3</v>
      </c>
      <c r="S833">
        <v>3</v>
      </c>
      <c r="T833">
        <v>3</v>
      </c>
      <c r="U833">
        <v>2</v>
      </c>
      <c r="V833">
        <v>1</v>
      </c>
      <c r="W833">
        <v>0</v>
      </c>
      <c r="X833">
        <v>1</v>
      </c>
      <c r="Y833">
        <v>0</v>
      </c>
      <c r="Z833">
        <v>3</v>
      </c>
      <c r="AA833">
        <v>3</v>
      </c>
      <c r="AB833">
        <v>2</v>
      </c>
      <c r="AC833">
        <v>3</v>
      </c>
      <c r="AD833">
        <v>3</v>
      </c>
      <c r="AE833">
        <v>0</v>
      </c>
      <c r="AF833">
        <v>0</v>
      </c>
      <c r="AH833" t="s">
        <v>833</v>
      </c>
      <c r="AI833" t="s">
        <v>173</v>
      </c>
      <c r="AJ833" t="s">
        <v>195</v>
      </c>
      <c r="AK833" t="s">
        <v>196</v>
      </c>
    </row>
    <row r="834" spans="1:37">
      <c r="A834" t="s">
        <v>1645</v>
      </c>
      <c r="B834" s="55">
        <v>44774</v>
      </c>
      <c r="C834" s="55">
        <v>44775</v>
      </c>
      <c r="D834" t="s">
        <v>278</v>
      </c>
      <c r="E834">
        <v>5893</v>
      </c>
      <c r="F834">
        <v>130</v>
      </c>
      <c r="G834">
        <v>130</v>
      </c>
      <c r="H834">
        <v>0</v>
      </c>
      <c r="I834">
        <v>0</v>
      </c>
      <c r="J834">
        <v>15</v>
      </c>
      <c r="K834">
        <v>1</v>
      </c>
      <c r="L834">
        <v>1</v>
      </c>
      <c r="M834">
        <v>1</v>
      </c>
      <c r="N834">
        <v>1</v>
      </c>
      <c r="O834">
        <v>1</v>
      </c>
      <c r="P834">
        <v>1</v>
      </c>
      <c r="Q834">
        <v>1</v>
      </c>
      <c r="R834">
        <v>1</v>
      </c>
      <c r="S834">
        <v>1</v>
      </c>
      <c r="T834">
        <v>1</v>
      </c>
      <c r="U834">
        <v>0</v>
      </c>
      <c r="V834">
        <v>0</v>
      </c>
      <c r="W834">
        <v>0</v>
      </c>
      <c r="X834">
        <v>1</v>
      </c>
      <c r="Y834">
        <v>0</v>
      </c>
      <c r="Z834">
        <v>1</v>
      </c>
      <c r="AA834">
        <v>1</v>
      </c>
      <c r="AB834">
        <v>1</v>
      </c>
      <c r="AC834">
        <v>1</v>
      </c>
      <c r="AD834">
        <v>1</v>
      </c>
      <c r="AE834">
        <v>0</v>
      </c>
      <c r="AF834">
        <v>0</v>
      </c>
      <c r="AH834" t="s">
        <v>279</v>
      </c>
      <c r="AI834" t="s">
        <v>173</v>
      </c>
      <c r="AJ834" t="s">
        <v>192</v>
      </c>
      <c r="AK834" t="s">
        <v>193</v>
      </c>
    </row>
    <row r="835" spans="1:37">
      <c r="A835" t="s">
        <v>1645</v>
      </c>
      <c r="B835" s="55">
        <v>44774</v>
      </c>
      <c r="C835" s="55">
        <v>44775</v>
      </c>
      <c r="D835" t="s">
        <v>242</v>
      </c>
      <c r="E835">
        <v>2977</v>
      </c>
      <c r="F835">
        <v>39</v>
      </c>
      <c r="G835">
        <v>39</v>
      </c>
      <c r="H835">
        <v>0</v>
      </c>
      <c r="I835">
        <v>0</v>
      </c>
      <c r="J835">
        <v>2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1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H835" t="s">
        <v>243</v>
      </c>
      <c r="AI835" t="s">
        <v>173</v>
      </c>
      <c r="AJ835" t="s">
        <v>186</v>
      </c>
      <c r="AK835" t="s">
        <v>187</v>
      </c>
    </row>
    <row r="836" spans="1:37">
      <c r="A836" t="s">
        <v>1645</v>
      </c>
      <c r="B836" s="55">
        <v>44774</v>
      </c>
      <c r="C836" s="55">
        <v>44775</v>
      </c>
      <c r="D836" t="s">
        <v>244</v>
      </c>
      <c r="E836">
        <v>1805</v>
      </c>
      <c r="F836">
        <v>9</v>
      </c>
      <c r="G836">
        <v>9</v>
      </c>
      <c r="H836">
        <v>0</v>
      </c>
      <c r="I836">
        <v>0</v>
      </c>
      <c r="J836">
        <v>1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0</v>
      </c>
      <c r="AB836">
        <v>0</v>
      </c>
      <c r="AC836">
        <v>0</v>
      </c>
      <c r="AD836">
        <v>0</v>
      </c>
      <c r="AE836">
        <v>0</v>
      </c>
      <c r="AF836">
        <v>0</v>
      </c>
      <c r="AH836" t="s">
        <v>245</v>
      </c>
      <c r="AI836" t="s">
        <v>173</v>
      </c>
      <c r="AJ836" t="s">
        <v>186</v>
      </c>
      <c r="AK836" t="s">
        <v>187</v>
      </c>
    </row>
    <row r="837" spans="1:37">
      <c r="A837" t="s">
        <v>1645</v>
      </c>
      <c r="B837" s="55">
        <v>44774</v>
      </c>
      <c r="C837" s="55">
        <v>44775</v>
      </c>
      <c r="D837" t="s">
        <v>77</v>
      </c>
      <c r="E837">
        <v>2100</v>
      </c>
      <c r="F837">
        <v>22</v>
      </c>
      <c r="G837">
        <v>22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H837" t="s">
        <v>223</v>
      </c>
      <c r="AI837" t="s">
        <v>168</v>
      </c>
      <c r="AJ837" t="s">
        <v>73</v>
      </c>
      <c r="AK837" t="s">
        <v>182</v>
      </c>
    </row>
    <row r="838" spans="1:37">
      <c r="A838" t="s">
        <v>1645</v>
      </c>
      <c r="B838" s="55">
        <v>44774</v>
      </c>
      <c r="C838" s="55">
        <v>44775</v>
      </c>
      <c r="D838" t="s">
        <v>72</v>
      </c>
      <c r="E838">
        <v>2548</v>
      </c>
      <c r="F838">
        <v>30</v>
      </c>
      <c r="G838">
        <v>30</v>
      </c>
      <c r="H838">
        <v>0</v>
      </c>
      <c r="I838">
        <v>0</v>
      </c>
      <c r="J838">
        <v>1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H838" t="s">
        <v>215</v>
      </c>
      <c r="AI838" t="s">
        <v>168</v>
      </c>
      <c r="AJ838" t="s">
        <v>73</v>
      </c>
      <c r="AK838" t="s">
        <v>182</v>
      </c>
    </row>
    <row r="839" spans="1:37">
      <c r="A839" t="s">
        <v>1645</v>
      </c>
      <c r="B839" s="55">
        <v>44774</v>
      </c>
      <c r="C839" s="55">
        <v>44775</v>
      </c>
      <c r="D839" t="s">
        <v>266</v>
      </c>
      <c r="E839">
        <v>3662</v>
      </c>
      <c r="F839">
        <v>38</v>
      </c>
      <c r="G839">
        <v>38</v>
      </c>
      <c r="H839">
        <v>0</v>
      </c>
      <c r="I839">
        <v>0</v>
      </c>
      <c r="J839">
        <v>8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1</v>
      </c>
      <c r="U839">
        <v>0</v>
      </c>
      <c r="V839">
        <v>0</v>
      </c>
      <c r="W839">
        <v>0</v>
      </c>
      <c r="X839">
        <v>1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H839" t="s">
        <v>267</v>
      </c>
      <c r="AI839" t="s">
        <v>173</v>
      </c>
      <c r="AJ839" t="s">
        <v>192</v>
      </c>
      <c r="AK839" t="s">
        <v>193</v>
      </c>
    </row>
    <row r="840" spans="1:37">
      <c r="A840" t="s">
        <v>1645</v>
      </c>
      <c r="B840" s="55">
        <v>44774</v>
      </c>
      <c r="C840" s="55">
        <v>44775</v>
      </c>
      <c r="D840" t="s">
        <v>33</v>
      </c>
      <c r="E840">
        <v>1693</v>
      </c>
      <c r="F840">
        <v>43</v>
      </c>
      <c r="G840">
        <v>43</v>
      </c>
      <c r="H840">
        <v>0</v>
      </c>
      <c r="I840">
        <v>0</v>
      </c>
      <c r="J840">
        <v>7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H840" t="s">
        <v>181</v>
      </c>
      <c r="AI840" t="s">
        <v>168</v>
      </c>
      <c r="AJ840" t="s">
        <v>34</v>
      </c>
      <c r="AK840" t="s">
        <v>172</v>
      </c>
    </row>
    <row r="841" spans="1:37">
      <c r="A841" t="s">
        <v>1645</v>
      </c>
      <c r="B841" s="55">
        <v>44774</v>
      </c>
      <c r="C841" s="55">
        <v>44775</v>
      </c>
      <c r="D841" t="s">
        <v>26</v>
      </c>
      <c r="E841">
        <v>2201</v>
      </c>
      <c r="F841">
        <v>66</v>
      </c>
      <c r="G841">
        <v>64</v>
      </c>
      <c r="H841">
        <v>2</v>
      </c>
      <c r="I841">
        <v>0</v>
      </c>
      <c r="J841">
        <v>4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2</v>
      </c>
      <c r="U841">
        <v>0</v>
      </c>
      <c r="V841">
        <v>0</v>
      </c>
      <c r="W841">
        <v>0</v>
      </c>
      <c r="X841">
        <v>1</v>
      </c>
      <c r="Y841">
        <v>0</v>
      </c>
      <c r="Z841">
        <v>0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  <c r="AH841" t="s">
        <v>170</v>
      </c>
      <c r="AI841" t="s">
        <v>168</v>
      </c>
      <c r="AJ841" t="s">
        <v>27</v>
      </c>
      <c r="AK841" t="s">
        <v>169</v>
      </c>
    </row>
    <row r="842" spans="1:37">
      <c r="A842" t="s">
        <v>1645</v>
      </c>
      <c r="B842" s="55">
        <v>44774</v>
      </c>
      <c r="C842" s="55">
        <v>44775</v>
      </c>
      <c r="D842" t="s">
        <v>308</v>
      </c>
      <c r="E842">
        <v>5039</v>
      </c>
      <c r="F842">
        <v>122</v>
      </c>
      <c r="G842">
        <v>120</v>
      </c>
      <c r="H842">
        <v>2</v>
      </c>
      <c r="I842">
        <v>0</v>
      </c>
      <c r="J842">
        <v>13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1</v>
      </c>
      <c r="Y842">
        <v>0</v>
      </c>
      <c r="Z842">
        <v>0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H842" t="s">
        <v>309</v>
      </c>
      <c r="AI842" t="s">
        <v>173</v>
      </c>
      <c r="AJ842" t="s">
        <v>195</v>
      </c>
      <c r="AK842" t="s">
        <v>196</v>
      </c>
    </row>
    <row r="843" spans="1:37">
      <c r="A843" t="s">
        <v>1645</v>
      </c>
      <c r="B843" s="55">
        <v>44774</v>
      </c>
      <c r="C843" s="55">
        <v>44775</v>
      </c>
      <c r="D843" t="s">
        <v>1646</v>
      </c>
    </row>
    <row r="844" spans="1:37">
      <c r="A844" t="s">
        <v>1645</v>
      </c>
      <c r="B844" s="55">
        <v>44774</v>
      </c>
      <c r="C844" s="55">
        <v>44775</v>
      </c>
      <c r="D844" t="s">
        <v>57</v>
      </c>
      <c r="E844">
        <v>2316</v>
      </c>
      <c r="F844">
        <v>37</v>
      </c>
      <c r="G844">
        <v>36</v>
      </c>
      <c r="H844">
        <v>1</v>
      </c>
      <c r="I844">
        <v>0</v>
      </c>
      <c r="J844">
        <v>5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0</v>
      </c>
      <c r="R844">
        <v>0</v>
      </c>
      <c r="S844">
        <v>0</v>
      </c>
      <c r="T844">
        <v>1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H844" t="s">
        <v>167</v>
      </c>
      <c r="AI844" t="s">
        <v>168</v>
      </c>
      <c r="AJ844" t="s">
        <v>58</v>
      </c>
      <c r="AK844" t="s">
        <v>180</v>
      </c>
    </row>
    <row r="845" spans="1:37">
      <c r="A845" t="s">
        <v>1645</v>
      </c>
      <c r="B845" s="55">
        <v>44774</v>
      </c>
      <c r="C845" s="55">
        <v>44775</v>
      </c>
      <c r="D845" t="s">
        <v>288</v>
      </c>
      <c r="E845">
        <v>4283</v>
      </c>
      <c r="F845">
        <v>30</v>
      </c>
      <c r="G845">
        <v>30</v>
      </c>
      <c r="H845">
        <v>0</v>
      </c>
      <c r="I845">
        <v>0</v>
      </c>
      <c r="J845">
        <v>10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H845" t="s">
        <v>289</v>
      </c>
      <c r="AI845" t="s">
        <v>173</v>
      </c>
      <c r="AJ845" t="s">
        <v>195</v>
      </c>
      <c r="AK845" t="s">
        <v>196</v>
      </c>
    </row>
    <row r="846" spans="1:37">
      <c r="A846" t="s">
        <v>1645</v>
      </c>
      <c r="B846" s="55">
        <v>44774</v>
      </c>
      <c r="C846" s="55">
        <v>44775</v>
      </c>
      <c r="D846" t="s">
        <v>272</v>
      </c>
      <c r="E846">
        <v>5095</v>
      </c>
      <c r="F846">
        <v>90</v>
      </c>
      <c r="G846">
        <v>82</v>
      </c>
      <c r="H846">
        <v>8</v>
      </c>
      <c r="I846">
        <v>4</v>
      </c>
      <c r="J846">
        <v>16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H846" t="s">
        <v>273</v>
      </c>
      <c r="AI846" t="s">
        <v>173</v>
      </c>
      <c r="AJ846" t="s">
        <v>192</v>
      </c>
      <c r="AK846" t="s">
        <v>193</v>
      </c>
    </row>
    <row r="847" spans="1:37">
      <c r="A847" t="s">
        <v>1645</v>
      </c>
      <c r="B847" s="55">
        <v>44774</v>
      </c>
      <c r="C847" s="55">
        <v>44775</v>
      </c>
      <c r="D847" t="s">
        <v>234</v>
      </c>
      <c r="E847">
        <v>5385</v>
      </c>
      <c r="F847">
        <v>48</v>
      </c>
      <c r="G847">
        <v>48</v>
      </c>
      <c r="H847">
        <v>0</v>
      </c>
      <c r="I847">
        <v>0</v>
      </c>
      <c r="J847">
        <v>5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0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H847" t="s">
        <v>235</v>
      </c>
      <c r="AI847" t="s">
        <v>173</v>
      </c>
      <c r="AJ847" t="s">
        <v>186</v>
      </c>
      <c r="AK847" t="s">
        <v>187</v>
      </c>
    </row>
    <row r="848" spans="1:37">
      <c r="A848" t="s">
        <v>1645</v>
      </c>
      <c r="B848" s="55">
        <v>44774</v>
      </c>
      <c r="C848" s="55">
        <v>44775</v>
      </c>
      <c r="D848" t="s">
        <v>75</v>
      </c>
      <c r="E848">
        <v>5992</v>
      </c>
      <c r="F848">
        <v>26</v>
      </c>
      <c r="G848">
        <v>26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H848" t="s">
        <v>222</v>
      </c>
      <c r="AI848" t="s">
        <v>168</v>
      </c>
      <c r="AJ848" t="s">
        <v>73</v>
      </c>
      <c r="AK848" t="s">
        <v>182</v>
      </c>
    </row>
    <row r="849" spans="1:37">
      <c r="A849" t="s">
        <v>1645</v>
      </c>
      <c r="B849" s="55">
        <v>44774</v>
      </c>
      <c r="C849" s="55">
        <v>44775</v>
      </c>
      <c r="D849" t="s">
        <v>250</v>
      </c>
      <c r="E849">
        <v>5794</v>
      </c>
      <c r="F849">
        <v>94</v>
      </c>
      <c r="G849">
        <v>92</v>
      </c>
      <c r="H849">
        <v>2</v>
      </c>
      <c r="I849">
        <v>1</v>
      </c>
      <c r="J849">
        <v>12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3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H849" t="s">
        <v>251</v>
      </c>
      <c r="AI849" t="s">
        <v>173</v>
      </c>
      <c r="AJ849" t="s">
        <v>189</v>
      </c>
      <c r="AK849" t="s">
        <v>190</v>
      </c>
    </row>
    <row r="850" spans="1:37">
      <c r="A850" t="s">
        <v>1645</v>
      </c>
      <c r="B850" s="55">
        <v>44774</v>
      </c>
      <c r="C850" s="55">
        <v>44775</v>
      </c>
      <c r="D850" t="s">
        <v>290</v>
      </c>
      <c r="E850">
        <v>6636</v>
      </c>
      <c r="F850">
        <v>206</v>
      </c>
      <c r="G850">
        <v>204</v>
      </c>
      <c r="H850">
        <v>2</v>
      </c>
      <c r="I850">
        <v>1</v>
      </c>
      <c r="J850">
        <v>29</v>
      </c>
      <c r="K850">
        <v>13</v>
      </c>
      <c r="L850">
        <v>12</v>
      </c>
      <c r="M850">
        <v>13</v>
      </c>
      <c r="N850">
        <v>12</v>
      </c>
      <c r="O850">
        <v>12</v>
      </c>
      <c r="P850">
        <v>11</v>
      </c>
      <c r="Q850">
        <v>9</v>
      </c>
      <c r="R850">
        <v>12</v>
      </c>
      <c r="S850">
        <v>13</v>
      </c>
      <c r="T850">
        <v>9</v>
      </c>
      <c r="U850">
        <v>9</v>
      </c>
      <c r="V850">
        <v>9</v>
      </c>
      <c r="W850">
        <v>1</v>
      </c>
      <c r="X850">
        <v>3</v>
      </c>
      <c r="Y850">
        <v>1</v>
      </c>
      <c r="Z850">
        <v>11</v>
      </c>
      <c r="AA850">
        <v>13</v>
      </c>
      <c r="AB850">
        <v>10</v>
      </c>
      <c r="AC850">
        <v>10</v>
      </c>
      <c r="AD850">
        <v>12</v>
      </c>
      <c r="AE850">
        <v>7</v>
      </c>
      <c r="AF850">
        <v>1</v>
      </c>
      <c r="AH850" t="s">
        <v>291</v>
      </c>
      <c r="AI850" t="s">
        <v>173</v>
      </c>
      <c r="AJ850" t="s">
        <v>195</v>
      </c>
      <c r="AK850" t="s">
        <v>196</v>
      </c>
    </row>
    <row r="851" spans="1:37">
      <c r="A851" t="s">
        <v>1645</v>
      </c>
      <c r="B851" s="55">
        <v>44774</v>
      </c>
      <c r="C851" s="55">
        <v>44775</v>
      </c>
      <c r="D851" t="s">
        <v>254</v>
      </c>
      <c r="E851">
        <v>9283</v>
      </c>
      <c r="F851">
        <v>172</v>
      </c>
      <c r="G851">
        <v>170</v>
      </c>
      <c r="H851">
        <v>2</v>
      </c>
      <c r="I851">
        <v>0</v>
      </c>
      <c r="J851">
        <v>19</v>
      </c>
      <c r="K851">
        <v>2</v>
      </c>
      <c r="L851">
        <v>2</v>
      </c>
      <c r="M851">
        <v>2</v>
      </c>
      <c r="N851">
        <v>0</v>
      </c>
      <c r="O851">
        <v>1</v>
      </c>
      <c r="P851">
        <v>0</v>
      </c>
      <c r="Q851">
        <v>2</v>
      </c>
      <c r="R851">
        <v>2</v>
      </c>
      <c r="S851">
        <v>2</v>
      </c>
      <c r="T851">
        <v>2</v>
      </c>
      <c r="U851">
        <v>0</v>
      </c>
      <c r="V851">
        <v>0</v>
      </c>
      <c r="W851">
        <v>0</v>
      </c>
      <c r="X851">
        <v>1</v>
      </c>
      <c r="Y851">
        <v>0</v>
      </c>
      <c r="Z851">
        <v>1</v>
      </c>
      <c r="AA851">
        <v>1</v>
      </c>
      <c r="AB851">
        <v>1</v>
      </c>
      <c r="AC851">
        <v>1</v>
      </c>
      <c r="AD851">
        <v>1</v>
      </c>
      <c r="AE851">
        <v>1</v>
      </c>
      <c r="AF851">
        <v>0</v>
      </c>
      <c r="AH851" t="s">
        <v>255</v>
      </c>
      <c r="AI851" t="s">
        <v>173</v>
      </c>
      <c r="AJ851" t="s">
        <v>189</v>
      </c>
      <c r="AK851" t="s">
        <v>190</v>
      </c>
    </row>
    <row r="852" spans="1:37">
      <c r="A852" t="s">
        <v>1645</v>
      </c>
      <c r="B852" s="55">
        <v>44774</v>
      </c>
      <c r="C852" s="55">
        <v>44775</v>
      </c>
      <c r="D852" t="s">
        <v>258</v>
      </c>
      <c r="E852">
        <v>3915</v>
      </c>
      <c r="F852">
        <v>19</v>
      </c>
      <c r="G852">
        <v>18</v>
      </c>
      <c r="H852">
        <v>1</v>
      </c>
      <c r="I852">
        <v>0</v>
      </c>
      <c r="J852">
        <v>4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H852" t="s">
        <v>259</v>
      </c>
      <c r="AI852" t="s">
        <v>173</v>
      </c>
      <c r="AJ852" t="s">
        <v>192</v>
      </c>
      <c r="AK852" t="s">
        <v>193</v>
      </c>
    </row>
    <row r="853" spans="1:37">
      <c r="A853" t="s">
        <v>1645</v>
      </c>
      <c r="B853" s="55">
        <v>44774</v>
      </c>
      <c r="C853" s="55">
        <v>44775</v>
      </c>
      <c r="D853" t="s">
        <v>53</v>
      </c>
      <c r="E853">
        <v>2015</v>
      </c>
      <c r="F853">
        <v>28</v>
      </c>
      <c r="G853">
        <v>26</v>
      </c>
      <c r="H853">
        <v>2</v>
      </c>
      <c r="I853">
        <v>0</v>
      </c>
      <c r="J853">
        <v>5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1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H853" t="s">
        <v>206</v>
      </c>
      <c r="AI853" t="s">
        <v>168</v>
      </c>
      <c r="AJ853" t="s">
        <v>49</v>
      </c>
      <c r="AK853" t="s">
        <v>176</v>
      </c>
    </row>
    <row r="854" spans="1:37">
      <c r="A854" t="s">
        <v>1645</v>
      </c>
      <c r="B854" s="55">
        <v>44774</v>
      </c>
      <c r="C854" s="55">
        <v>44775</v>
      </c>
      <c r="D854" t="s">
        <v>300</v>
      </c>
      <c r="E854">
        <v>2169</v>
      </c>
      <c r="F854">
        <v>67</v>
      </c>
      <c r="G854">
        <v>66</v>
      </c>
      <c r="H854">
        <v>1</v>
      </c>
      <c r="I854">
        <v>0</v>
      </c>
      <c r="J854">
        <v>1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1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H854" t="s">
        <v>301</v>
      </c>
      <c r="AI854" t="s">
        <v>173</v>
      </c>
      <c r="AJ854" t="s">
        <v>195</v>
      </c>
      <c r="AK854" t="s">
        <v>196</v>
      </c>
    </row>
    <row r="855" spans="1:37">
      <c r="A855" t="s">
        <v>1645</v>
      </c>
      <c r="B855" s="55">
        <v>44774</v>
      </c>
      <c r="C855" s="55">
        <v>44775</v>
      </c>
      <c r="D855" t="s">
        <v>280</v>
      </c>
      <c r="E855">
        <v>2312</v>
      </c>
      <c r="F855">
        <v>23</v>
      </c>
      <c r="G855">
        <v>23</v>
      </c>
      <c r="H855">
        <v>0</v>
      </c>
      <c r="I855">
        <v>0</v>
      </c>
      <c r="J855">
        <v>11</v>
      </c>
      <c r="K855">
        <v>3</v>
      </c>
      <c r="L855">
        <v>2</v>
      </c>
      <c r="M855">
        <v>2</v>
      </c>
      <c r="N855">
        <v>1</v>
      </c>
      <c r="O855">
        <v>1</v>
      </c>
      <c r="P855">
        <v>1</v>
      </c>
      <c r="Q855">
        <v>1</v>
      </c>
      <c r="R855">
        <v>3</v>
      </c>
      <c r="S855">
        <v>2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1</v>
      </c>
      <c r="AA855">
        <v>1</v>
      </c>
      <c r="AB855">
        <v>1</v>
      </c>
      <c r="AC855">
        <v>1</v>
      </c>
      <c r="AD855">
        <v>1</v>
      </c>
      <c r="AE855">
        <v>0</v>
      </c>
      <c r="AF855">
        <v>0</v>
      </c>
      <c r="AH855" t="s">
        <v>281</v>
      </c>
      <c r="AI855" t="s">
        <v>173</v>
      </c>
      <c r="AJ855" t="s">
        <v>192</v>
      </c>
      <c r="AK855" t="s">
        <v>193</v>
      </c>
    </row>
    <row r="856" spans="1:37">
      <c r="A856" t="s">
        <v>1645</v>
      </c>
      <c r="B856" s="55">
        <v>44774</v>
      </c>
      <c r="C856" s="55">
        <v>44775</v>
      </c>
      <c r="D856" t="s">
        <v>298</v>
      </c>
      <c r="E856">
        <v>1106</v>
      </c>
      <c r="F856">
        <v>21</v>
      </c>
      <c r="G856">
        <v>19</v>
      </c>
      <c r="H856">
        <v>2</v>
      </c>
      <c r="I856">
        <v>1</v>
      </c>
      <c r="J856">
        <v>6</v>
      </c>
      <c r="K856">
        <v>5</v>
      </c>
      <c r="L856">
        <v>4</v>
      </c>
      <c r="M856">
        <v>5</v>
      </c>
      <c r="N856">
        <v>3</v>
      </c>
      <c r="O856">
        <v>4</v>
      </c>
      <c r="P856">
        <v>5</v>
      </c>
      <c r="Q856">
        <v>4</v>
      </c>
      <c r="R856">
        <v>5</v>
      </c>
      <c r="S856">
        <v>5</v>
      </c>
      <c r="T856">
        <v>4</v>
      </c>
      <c r="U856">
        <v>2</v>
      </c>
      <c r="V856">
        <v>2</v>
      </c>
      <c r="W856">
        <v>2</v>
      </c>
      <c r="X856">
        <v>1</v>
      </c>
      <c r="Y856">
        <v>0</v>
      </c>
      <c r="Z856">
        <v>3</v>
      </c>
      <c r="AA856">
        <v>5</v>
      </c>
      <c r="AB856">
        <v>5</v>
      </c>
      <c r="AC856">
        <v>4</v>
      </c>
      <c r="AD856">
        <v>5</v>
      </c>
      <c r="AE856">
        <v>4</v>
      </c>
      <c r="AF856">
        <v>0</v>
      </c>
      <c r="AH856" t="s">
        <v>299</v>
      </c>
      <c r="AI856" t="s">
        <v>173</v>
      </c>
      <c r="AJ856" t="s">
        <v>195</v>
      </c>
      <c r="AK856" t="s">
        <v>196</v>
      </c>
    </row>
    <row r="857" spans="1:37">
      <c r="A857" t="s">
        <v>1645</v>
      </c>
      <c r="B857" s="55">
        <v>44774</v>
      </c>
      <c r="C857" s="55">
        <v>44775</v>
      </c>
      <c r="D857" t="s">
        <v>40</v>
      </c>
      <c r="E857">
        <v>1529</v>
      </c>
      <c r="F857">
        <v>33</v>
      </c>
      <c r="G857">
        <v>32</v>
      </c>
      <c r="H857">
        <v>1</v>
      </c>
      <c r="I857">
        <v>0</v>
      </c>
      <c r="J857">
        <v>3</v>
      </c>
      <c r="K857">
        <v>0</v>
      </c>
      <c r="L857">
        <v>0</v>
      </c>
      <c r="M857">
        <v>0</v>
      </c>
      <c r="N857">
        <v>0</v>
      </c>
      <c r="O857">
        <v>0</v>
      </c>
      <c r="P857">
        <v>0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H857" t="s">
        <v>447</v>
      </c>
      <c r="AI857" t="s">
        <v>168</v>
      </c>
      <c r="AJ857" t="s">
        <v>34</v>
      </c>
      <c r="AK857" t="s">
        <v>172</v>
      </c>
    </row>
    <row r="858" spans="1:37">
      <c r="A858" t="s">
        <v>1645</v>
      </c>
      <c r="B858" s="55">
        <v>44774</v>
      </c>
      <c r="C858" s="55">
        <v>44775</v>
      </c>
      <c r="D858" t="s">
        <v>312</v>
      </c>
      <c r="E858">
        <v>1570</v>
      </c>
      <c r="F858">
        <v>42</v>
      </c>
      <c r="G858">
        <v>41</v>
      </c>
      <c r="H858">
        <v>1</v>
      </c>
      <c r="I858">
        <v>1</v>
      </c>
      <c r="J858">
        <v>3</v>
      </c>
      <c r="K858">
        <v>2</v>
      </c>
      <c r="L858">
        <v>2</v>
      </c>
      <c r="M858">
        <v>2</v>
      </c>
      <c r="N858">
        <v>1</v>
      </c>
      <c r="O858">
        <v>2</v>
      </c>
      <c r="P858">
        <v>1</v>
      </c>
      <c r="Q858">
        <v>2</v>
      </c>
      <c r="R858">
        <v>1</v>
      </c>
      <c r="S858">
        <v>2</v>
      </c>
      <c r="T858">
        <v>1</v>
      </c>
      <c r="U858">
        <v>1</v>
      </c>
      <c r="V858">
        <v>1</v>
      </c>
      <c r="W858">
        <v>0</v>
      </c>
      <c r="X858">
        <v>0</v>
      </c>
      <c r="Y858">
        <v>0</v>
      </c>
      <c r="Z858">
        <v>2</v>
      </c>
      <c r="AA858">
        <v>2</v>
      </c>
      <c r="AB858">
        <v>1</v>
      </c>
      <c r="AC858">
        <v>1</v>
      </c>
      <c r="AD858">
        <v>1</v>
      </c>
      <c r="AE858">
        <v>1</v>
      </c>
      <c r="AF858">
        <v>0</v>
      </c>
      <c r="AH858" t="s">
        <v>313</v>
      </c>
      <c r="AI858" t="s">
        <v>173</v>
      </c>
      <c r="AJ858" t="s">
        <v>195</v>
      </c>
      <c r="AK858" t="s">
        <v>196</v>
      </c>
    </row>
    <row r="859" spans="1:37">
      <c r="A859" t="s">
        <v>1645</v>
      </c>
      <c r="B859" s="55">
        <v>44774</v>
      </c>
      <c r="C859" s="55">
        <v>44775</v>
      </c>
      <c r="D859" t="s">
        <v>42</v>
      </c>
      <c r="E859">
        <v>1273</v>
      </c>
      <c r="F859">
        <v>23</v>
      </c>
      <c r="G859">
        <v>23</v>
      </c>
      <c r="H859">
        <v>0</v>
      </c>
      <c r="I859">
        <v>0</v>
      </c>
      <c r="J859">
        <v>6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1</v>
      </c>
      <c r="Y859">
        <v>0</v>
      </c>
      <c r="Z859">
        <v>0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  <c r="AH859" t="s">
        <v>191</v>
      </c>
      <c r="AI859" t="s">
        <v>168</v>
      </c>
      <c r="AJ859" t="s">
        <v>34</v>
      </c>
      <c r="AK859" t="s">
        <v>172</v>
      </c>
    </row>
    <row r="860" spans="1:37">
      <c r="A860" t="s">
        <v>1645</v>
      </c>
      <c r="B860" s="55">
        <v>44774</v>
      </c>
      <c r="C860" s="55">
        <v>44775</v>
      </c>
      <c r="D860" t="s">
        <v>260</v>
      </c>
      <c r="E860">
        <v>1160</v>
      </c>
      <c r="F860">
        <v>9</v>
      </c>
      <c r="G860">
        <v>8</v>
      </c>
      <c r="H860">
        <v>1</v>
      </c>
      <c r="I860">
        <v>0</v>
      </c>
      <c r="J860">
        <v>1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H860" t="s">
        <v>261</v>
      </c>
      <c r="AI860" t="s">
        <v>173</v>
      </c>
      <c r="AJ860" t="s">
        <v>192</v>
      </c>
      <c r="AK860" t="s">
        <v>193</v>
      </c>
    </row>
    <row r="861" spans="1:37">
      <c r="A861" t="s">
        <v>1645</v>
      </c>
      <c r="B861" s="55">
        <v>44774</v>
      </c>
      <c r="C861" s="55">
        <v>44775</v>
      </c>
      <c r="D861" t="s">
        <v>302</v>
      </c>
      <c r="E861">
        <v>2404</v>
      </c>
      <c r="F861">
        <v>2</v>
      </c>
      <c r="G861">
        <v>2</v>
      </c>
      <c r="H861">
        <v>0</v>
      </c>
      <c r="I861">
        <v>0</v>
      </c>
      <c r="J861">
        <v>11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1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  <c r="AH861" t="s">
        <v>303</v>
      </c>
      <c r="AI861" t="s">
        <v>173</v>
      </c>
      <c r="AJ861" t="s">
        <v>195</v>
      </c>
      <c r="AK861" t="s">
        <v>196</v>
      </c>
    </row>
    <row r="862" spans="1:37">
      <c r="A862" t="s">
        <v>1645</v>
      </c>
      <c r="B862" s="55">
        <v>44774</v>
      </c>
      <c r="C862" s="55">
        <v>44775</v>
      </c>
      <c r="D862" t="s">
        <v>68</v>
      </c>
      <c r="E862">
        <v>2477</v>
      </c>
      <c r="F862">
        <v>20</v>
      </c>
      <c r="G862">
        <v>20</v>
      </c>
      <c r="H862">
        <v>0</v>
      </c>
      <c r="I862">
        <v>0</v>
      </c>
      <c r="J862">
        <v>2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0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H862" t="s">
        <v>219</v>
      </c>
      <c r="AI862" t="s">
        <v>168</v>
      </c>
      <c r="AJ862" t="s">
        <v>58</v>
      </c>
      <c r="AK862" t="s">
        <v>180</v>
      </c>
    </row>
    <row r="863" spans="1:37">
      <c r="A863" t="s">
        <v>1645</v>
      </c>
      <c r="B863" s="55">
        <v>44774</v>
      </c>
      <c r="C863" s="55">
        <v>44775</v>
      </c>
      <c r="D863" t="s">
        <v>238</v>
      </c>
      <c r="E863">
        <v>1713</v>
      </c>
      <c r="F863">
        <v>42</v>
      </c>
      <c r="G863">
        <v>42</v>
      </c>
      <c r="H863">
        <v>0</v>
      </c>
      <c r="I863">
        <v>0</v>
      </c>
      <c r="J863">
        <v>2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H863" t="s">
        <v>239</v>
      </c>
      <c r="AI863" t="s">
        <v>173</v>
      </c>
      <c r="AJ863" t="s">
        <v>186</v>
      </c>
      <c r="AK863" t="s">
        <v>187</v>
      </c>
    </row>
    <row r="864" spans="1:37">
      <c r="A864" t="s">
        <v>1645</v>
      </c>
      <c r="B864" s="55">
        <v>44774</v>
      </c>
      <c r="C864" s="55">
        <v>44775</v>
      </c>
      <c r="D864" t="s">
        <v>81</v>
      </c>
      <c r="E864">
        <v>5759</v>
      </c>
      <c r="F864">
        <v>15</v>
      </c>
      <c r="G864">
        <v>15</v>
      </c>
      <c r="H864">
        <v>0</v>
      </c>
      <c r="I864">
        <v>0</v>
      </c>
      <c r="J864">
        <v>6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H864" t="s">
        <v>226</v>
      </c>
      <c r="AI864" t="s">
        <v>168</v>
      </c>
      <c r="AJ864" t="s">
        <v>73</v>
      </c>
      <c r="AK864" t="s">
        <v>182</v>
      </c>
    </row>
    <row r="865" spans="1:37">
      <c r="A865" t="s">
        <v>1645</v>
      </c>
      <c r="B865" s="55">
        <v>44774</v>
      </c>
      <c r="C865" s="55">
        <v>44775</v>
      </c>
      <c r="D865" t="s">
        <v>66</v>
      </c>
      <c r="E865">
        <v>1786</v>
      </c>
      <c r="F865">
        <v>8</v>
      </c>
      <c r="G865">
        <v>8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  <c r="AH865" t="s">
        <v>218</v>
      </c>
      <c r="AI865" t="s">
        <v>168</v>
      </c>
      <c r="AJ865" t="s">
        <v>58</v>
      </c>
      <c r="AK865" t="s">
        <v>180</v>
      </c>
    </row>
    <row r="866" spans="1:37">
      <c r="A866" t="s">
        <v>1645</v>
      </c>
      <c r="B866" s="55">
        <v>44774</v>
      </c>
      <c r="C866" s="55">
        <v>44775</v>
      </c>
      <c r="D866" t="s">
        <v>64</v>
      </c>
      <c r="E866">
        <v>2064</v>
      </c>
      <c r="F866">
        <v>10</v>
      </c>
      <c r="G866">
        <v>10</v>
      </c>
      <c r="H866">
        <v>0</v>
      </c>
      <c r="I866">
        <v>0</v>
      </c>
      <c r="J866">
        <v>4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1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H866" t="s">
        <v>217</v>
      </c>
      <c r="AI866" t="s">
        <v>168</v>
      </c>
      <c r="AJ866" t="s">
        <v>58</v>
      </c>
      <c r="AK866" t="s">
        <v>180</v>
      </c>
    </row>
    <row r="867" spans="1:37">
      <c r="A867" t="s">
        <v>1645</v>
      </c>
      <c r="B867" s="55">
        <v>44774</v>
      </c>
      <c r="C867" s="55">
        <v>44775</v>
      </c>
      <c r="D867" t="s">
        <v>62</v>
      </c>
      <c r="E867">
        <v>1268</v>
      </c>
      <c r="F867">
        <v>17</v>
      </c>
      <c r="G867">
        <v>17</v>
      </c>
      <c r="H867">
        <v>0</v>
      </c>
      <c r="I867">
        <v>0</v>
      </c>
      <c r="J867">
        <v>2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  <c r="AH867" t="s">
        <v>216</v>
      </c>
      <c r="AI867" t="s">
        <v>168</v>
      </c>
      <c r="AJ867" t="s">
        <v>58</v>
      </c>
      <c r="AK867" t="s">
        <v>180</v>
      </c>
    </row>
    <row r="868" spans="1:37">
      <c r="A868" t="s">
        <v>1645</v>
      </c>
      <c r="B868" s="55">
        <v>44774</v>
      </c>
      <c r="C868" s="55">
        <v>44775</v>
      </c>
      <c r="D868" t="s">
        <v>51</v>
      </c>
      <c r="E868">
        <v>3523</v>
      </c>
      <c r="F868">
        <v>58</v>
      </c>
      <c r="G868">
        <v>58</v>
      </c>
      <c r="H868">
        <v>0</v>
      </c>
      <c r="I868">
        <v>0</v>
      </c>
      <c r="J868">
        <v>7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H868" t="s">
        <v>203</v>
      </c>
      <c r="AI868" t="s">
        <v>168</v>
      </c>
      <c r="AJ868" t="s">
        <v>49</v>
      </c>
      <c r="AK868" t="s">
        <v>176</v>
      </c>
    </row>
    <row r="869" spans="1:37">
      <c r="A869" t="s">
        <v>1645</v>
      </c>
      <c r="B869" s="55">
        <v>44774</v>
      </c>
      <c r="C869" s="55">
        <v>44775</v>
      </c>
      <c r="D869" t="s">
        <v>274</v>
      </c>
      <c r="E869">
        <v>1838</v>
      </c>
      <c r="F869">
        <v>1</v>
      </c>
      <c r="G869">
        <v>1</v>
      </c>
      <c r="H869">
        <v>0</v>
      </c>
      <c r="I869">
        <v>0</v>
      </c>
      <c r="J869">
        <v>2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H869" t="s">
        <v>275</v>
      </c>
      <c r="AI869" t="s">
        <v>173</v>
      </c>
      <c r="AJ869" t="s">
        <v>192</v>
      </c>
      <c r="AK869" t="s">
        <v>193</v>
      </c>
    </row>
    <row r="870" spans="1:37">
      <c r="A870" t="s">
        <v>1645</v>
      </c>
      <c r="B870" s="55">
        <v>44774</v>
      </c>
      <c r="C870" s="55">
        <v>44775</v>
      </c>
      <c r="D870" t="s">
        <v>48</v>
      </c>
      <c r="E870">
        <v>2266</v>
      </c>
      <c r="F870">
        <v>12</v>
      </c>
      <c r="G870">
        <v>12</v>
      </c>
      <c r="H870">
        <v>0</v>
      </c>
      <c r="I870">
        <v>0</v>
      </c>
      <c r="J870">
        <v>1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H870" t="s">
        <v>200</v>
      </c>
      <c r="AI870" t="s">
        <v>168</v>
      </c>
      <c r="AJ870" t="s">
        <v>49</v>
      </c>
      <c r="AK870" t="s">
        <v>176</v>
      </c>
    </row>
    <row r="871" spans="1:37">
      <c r="A871" t="s">
        <v>1645</v>
      </c>
      <c r="B871" s="55">
        <v>44774</v>
      </c>
      <c r="C871" s="55">
        <v>44775</v>
      </c>
      <c r="D871" t="s">
        <v>89</v>
      </c>
      <c r="E871">
        <v>3996</v>
      </c>
      <c r="F871">
        <v>57</v>
      </c>
      <c r="G871">
        <v>57</v>
      </c>
      <c r="H871">
        <v>0</v>
      </c>
      <c r="I871">
        <v>0</v>
      </c>
      <c r="J871">
        <v>1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</v>
      </c>
      <c r="AH871" t="s">
        <v>230</v>
      </c>
      <c r="AI871" t="s">
        <v>168</v>
      </c>
      <c r="AJ871" t="s">
        <v>73</v>
      </c>
      <c r="AK871" t="s">
        <v>182</v>
      </c>
    </row>
    <row r="872" spans="1:37">
      <c r="A872" t="s">
        <v>1645</v>
      </c>
      <c r="B872" s="55">
        <v>44774</v>
      </c>
      <c r="C872" s="55">
        <v>44775</v>
      </c>
      <c r="D872" t="s">
        <v>240</v>
      </c>
      <c r="E872">
        <v>2469</v>
      </c>
      <c r="F872">
        <v>44</v>
      </c>
      <c r="G872">
        <v>44</v>
      </c>
      <c r="H872">
        <v>0</v>
      </c>
      <c r="I872">
        <v>0</v>
      </c>
      <c r="J872">
        <v>1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H872" t="s">
        <v>241</v>
      </c>
      <c r="AI872" t="s">
        <v>173</v>
      </c>
      <c r="AJ872" t="s">
        <v>186</v>
      </c>
      <c r="AK872" t="s">
        <v>187</v>
      </c>
    </row>
    <row r="873" spans="1:37">
      <c r="A873" t="s">
        <v>1645</v>
      </c>
      <c r="B873" s="55">
        <v>44774</v>
      </c>
      <c r="C873" s="55">
        <v>44775</v>
      </c>
      <c r="D873" t="s">
        <v>79</v>
      </c>
      <c r="E873">
        <v>2915</v>
      </c>
      <c r="F873">
        <v>24</v>
      </c>
      <c r="G873">
        <v>24</v>
      </c>
      <c r="H873">
        <v>0</v>
      </c>
      <c r="I873">
        <v>0</v>
      </c>
      <c r="J873">
        <v>7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H873" t="s">
        <v>224</v>
      </c>
      <c r="AI873" t="s">
        <v>168</v>
      </c>
      <c r="AJ873" t="s">
        <v>73</v>
      </c>
      <c r="AK873" t="s">
        <v>182</v>
      </c>
    </row>
    <row r="874" spans="1:37">
      <c r="A874" t="s">
        <v>1645</v>
      </c>
      <c r="B874" s="55">
        <v>44774</v>
      </c>
      <c r="C874" s="55">
        <v>44775</v>
      </c>
      <c r="D874" t="s">
        <v>304</v>
      </c>
      <c r="E874">
        <v>1694</v>
      </c>
      <c r="F874">
        <v>25</v>
      </c>
      <c r="G874">
        <v>24</v>
      </c>
      <c r="H874">
        <v>1</v>
      </c>
      <c r="I874">
        <v>0</v>
      </c>
      <c r="J874">
        <v>10</v>
      </c>
      <c r="K874">
        <v>2</v>
      </c>
      <c r="L874">
        <v>2</v>
      </c>
      <c r="M874">
        <v>2</v>
      </c>
      <c r="N874">
        <v>2</v>
      </c>
      <c r="O874">
        <v>2</v>
      </c>
      <c r="P874">
        <v>2</v>
      </c>
      <c r="Q874">
        <v>2</v>
      </c>
      <c r="R874">
        <v>2</v>
      </c>
      <c r="S874">
        <v>2</v>
      </c>
      <c r="T874">
        <v>2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2</v>
      </c>
      <c r="AA874">
        <v>2</v>
      </c>
      <c r="AB874">
        <v>2</v>
      </c>
      <c r="AC874">
        <v>2</v>
      </c>
      <c r="AD874">
        <v>2</v>
      </c>
      <c r="AE874">
        <v>0</v>
      </c>
      <c r="AF874">
        <v>0</v>
      </c>
      <c r="AH874" t="s">
        <v>305</v>
      </c>
      <c r="AI874" t="s">
        <v>173</v>
      </c>
      <c r="AJ874" t="s">
        <v>195</v>
      </c>
      <c r="AK874" t="s">
        <v>196</v>
      </c>
    </row>
    <row r="875" spans="1:37">
      <c r="A875" t="s">
        <v>1645</v>
      </c>
      <c r="B875" s="55">
        <v>44774</v>
      </c>
      <c r="C875" s="55">
        <v>44775</v>
      </c>
      <c r="D875" t="s">
        <v>286</v>
      </c>
      <c r="E875">
        <v>1558</v>
      </c>
      <c r="F875">
        <v>36</v>
      </c>
      <c r="G875">
        <v>36</v>
      </c>
      <c r="H875">
        <v>0</v>
      </c>
      <c r="I875">
        <v>0</v>
      </c>
      <c r="J875">
        <v>3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H875" t="s">
        <v>287</v>
      </c>
      <c r="AI875" t="s">
        <v>173</v>
      </c>
      <c r="AJ875" t="s">
        <v>195</v>
      </c>
      <c r="AK875" t="s">
        <v>196</v>
      </c>
    </row>
    <row r="876" spans="1:37">
      <c r="A876" t="s">
        <v>1645</v>
      </c>
      <c r="B876" s="55">
        <v>44774</v>
      </c>
      <c r="C876" s="55">
        <v>44775</v>
      </c>
      <c r="D876" t="s">
        <v>282</v>
      </c>
      <c r="E876">
        <v>996</v>
      </c>
      <c r="F876">
        <v>57</v>
      </c>
      <c r="G876">
        <v>55</v>
      </c>
      <c r="H876">
        <v>2</v>
      </c>
      <c r="I876">
        <v>1</v>
      </c>
      <c r="J876">
        <v>4</v>
      </c>
      <c r="K876">
        <v>4</v>
      </c>
      <c r="L876">
        <v>3</v>
      </c>
      <c r="M876">
        <v>4</v>
      </c>
      <c r="N876">
        <v>2</v>
      </c>
      <c r="O876">
        <v>4</v>
      </c>
      <c r="P876">
        <v>3</v>
      </c>
      <c r="Q876">
        <v>2</v>
      </c>
      <c r="R876">
        <v>4</v>
      </c>
      <c r="S876">
        <v>4</v>
      </c>
      <c r="T876">
        <v>1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3</v>
      </c>
      <c r="AA876">
        <v>3</v>
      </c>
      <c r="AB876">
        <v>1</v>
      </c>
      <c r="AC876">
        <v>1</v>
      </c>
      <c r="AD876">
        <v>3</v>
      </c>
      <c r="AE876">
        <v>0</v>
      </c>
      <c r="AF876">
        <v>0</v>
      </c>
      <c r="AH876" t="s">
        <v>283</v>
      </c>
      <c r="AI876" t="s">
        <v>173</v>
      </c>
      <c r="AJ876" t="s">
        <v>192</v>
      </c>
      <c r="AK876" t="s">
        <v>193</v>
      </c>
    </row>
    <row r="877" spans="1:37">
      <c r="A877" t="s">
        <v>1645</v>
      </c>
      <c r="B877" s="55">
        <v>44774</v>
      </c>
      <c r="C877" s="55">
        <v>44775</v>
      </c>
      <c r="D877" t="s">
        <v>310</v>
      </c>
      <c r="E877">
        <v>1277</v>
      </c>
      <c r="F877">
        <v>1</v>
      </c>
      <c r="G877">
        <v>1</v>
      </c>
      <c r="H877">
        <v>0</v>
      </c>
      <c r="I877">
        <v>0</v>
      </c>
      <c r="J877">
        <v>4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H877" t="s">
        <v>311</v>
      </c>
      <c r="AI877" t="s">
        <v>173</v>
      </c>
      <c r="AJ877" t="s">
        <v>195</v>
      </c>
      <c r="AK877" t="s">
        <v>196</v>
      </c>
    </row>
    <row r="878" spans="1:37">
      <c r="A878" t="s">
        <v>1645</v>
      </c>
      <c r="B878" s="55">
        <v>44774</v>
      </c>
      <c r="C878" s="55">
        <v>44775</v>
      </c>
      <c r="D878" t="s">
        <v>284</v>
      </c>
      <c r="E878">
        <v>2215</v>
      </c>
      <c r="F878">
        <v>21</v>
      </c>
      <c r="G878">
        <v>19</v>
      </c>
      <c r="H878">
        <v>2</v>
      </c>
      <c r="I878">
        <v>1</v>
      </c>
      <c r="J878">
        <v>18</v>
      </c>
      <c r="K878">
        <v>6</v>
      </c>
      <c r="L878">
        <v>6</v>
      </c>
      <c r="M878">
        <v>6</v>
      </c>
      <c r="N878">
        <v>3</v>
      </c>
      <c r="O878">
        <v>6</v>
      </c>
      <c r="P878">
        <v>5</v>
      </c>
      <c r="Q878">
        <v>1</v>
      </c>
      <c r="R878">
        <v>4</v>
      </c>
      <c r="S878">
        <v>6</v>
      </c>
      <c r="T878">
        <v>5</v>
      </c>
      <c r="U878">
        <v>2</v>
      </c>
      <c r="V878">
        <v>2</v>
      </c>
      <c r="W878">
        <v>0</v>
      </c>
      <c r="X878">
        <v>0</v>
      </c>
      <c r="Y878">
        <v>0</v>
      </c>
      <c r="Z878">
        <v>6</v>
      </c>
      <c r="AA878">
        <v>6</v>
      </c>
      <c r="AB878">
        <v>4</v>
      </c>
      <c r="AC878">
        <v>2</v>
      </c>
      <c r="AD878">
        <v>4</v>
      </c>
      <c r="AE878">
        <v>3</v>
      </c>
      <c r="AF878">
        <v>0</v>
      </c>
      <c r="AH878" t="s">
        <v>285</v>
      </c>
      <c r="AI878" t="s">
        <v>173</v>
      </c>
      <c r="AJ878" t="s">
        <v>195</v>
      </c>
      <c r="AK878" t="s">
        <v>196</v>
      </c>
    </row>
    <row r="879" spans="1:37">
      <c r="A879" t="s">
        <v>1645</v>
      </c>
      <c r="B879" s="55">
        <v>44774</v>
      </c>
      <c r="C879" s="55">
        <v>44775</v>
      </c>
      <c r="D879" t="s">
        <v>91</v>
      </c>
      <c r="E879">
        <v>1462</v>
      </c>
      <c r="F879">
        <v>31</v>
      </c>
      <c r="G879">
        <v>31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H879" t="s">
        <v>231</v>
      </c>
      <c r="AI879" t="s">
        <v>168</v>
      </c>
      <c r="AJ879" t="s">
        <v>92</v>
      </c>
      <c r="AK879" t="s">
        <v>184</v>
      </c>
    </row>
    <row r="880" spans="1:37">
      <c r="A880" t="s">
        <v>1645</v>
      </c>
      <c r="B880" s="55">
        <v>44774</v>
      </c>
      <c r="C880" s="55">
        <v>44775</v>
      </c>
      <c r="D880" t="s">
        <v>31</v>
      </c>
      <c r="E880">
        <v>1158</v>
      </c>
      <c r="F880">
        <v>18</v>
      </c>
      <c r="G880">
        <v>18</v>
      </c>
      <c r="H880">
        <v>0</v>
      </c>
      <c r="I880">
        <v>0</v>
      </c>
      <c r="J880">
        <v>6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1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H880" t="s">
        <v>179</v>
      </c>
      <c r="AI880" t="s">
        <v>168</v>
      </c>
      <c r="AJ880" t="s">
        <v>27</v>
      </c>
      <c r="AK880" t="s">
        <v>169</v>
      </c>
    </row>
    <row r="881" spans="1:37">
      <c r="A881" t="s">
        <v>1645</v>
      </c>
      <c r="B881" s="55">
        <v>44805</v>
      </c>
      <c r="C881" s="55">
        <v>44806</v>
      </c>
      <c r="D881" t="s">
        <v>364</v>
      </c>
      <c r="E881">
        <v>4103</v>
      </c>
      <c r="F881">
        <v>31</v>
      </c>
      <c r="G881">
        <v>31</v>
      </c>
      <c r="H881">
        <v>0</v>
      </c>
      <c r="I881">
        <v>0</v>
      </c>
      <c r="J881">
        <v>12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H881" t="s">
        <v>365</v>
      </c>
      <c r="AI881" t="s">
        <v>177</v>
      </c>
      <c r="AJ881" t="s">
        <v>207</v>
      </c>
      <c r="AK881" t="s">
        <v>208</v>
      </c>
    </row>
    <row r="882" spans="1:37">
      <c r="A882" t="s">
        <v>1645</v>
      </c>
      <c r="B882" s="55">
        <v>44805</v>
      </c>
      <c r="C882" s="55">
        <v>44806</v>
      </c>
      <c r="D882" t="s">
        <v>360</v>
      </c>
      <c r="E882">
        <v>3346</v>
      </c>
      <c r="F882">
        <v>67</v>
      </c>
      <c r="G882">
        <v>67</v>
      </c>
      <c r="H882">
        <v>0</v>
      </c>
      <c r="I882">
        <v>0</v>
      </c>
      <c r="J882">
        <v>5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2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H882" t="s">
        <v>361</v>
      </c>
      <c r="AI882" t="s">
        <v>177</v>
      </c>
      <c r="AJ882" t="s">
        <v>204</v>
      </c>
      <c r="AK882" t="s">
        <v>205</v>
      </c>
    </row>
    <row r="883" spans="1:37">
      <c r="A883" t="s">
        <v>1645</v>
      </c>
      <c r="B883" s="55">
        <v>44805</v>
      </c>
      <c r="C883" s="55">
        <v>44806</v>
      </c>
      <c r="D883" t="s">
        <v>366</v>
      </c>
      <c r="E883">
        <v>3685</v>
      </c>
      <c r="F883">
        <v>43</v>
      </c>
      <c r="G883">
        <v>42</v>
      </c>
      <c r="H883">
        <v>1</v>
      </c>
      <c r="I883">
        <v>1</v>
      </c>
      <c r="J883">
        <v>10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H883" t="s">
        <v>367</v>
      </c>
      <c r="AI883" t="s">
        <v>177</v>
      </c>
      <c r="AJ883" t="s">
        <v>207</v>
      </c>
      <c r="AK883" t="s">
        <v>208</v>
      </c>
    </row>
    <row r="884" spans="1:37">
      <c r="A884" t="s">
        <v>1645</v>
      </c>
      <c r="B884" s="55">
        <v>44805</v>
      </c>
      <c r="C884" s="55">
        <v>44806</v>
      </c>
      <c r="D884" t="s">
        <v>380</v>
      </c>
      <c r="E884">
        <v>2914</v>
      </c>
      <c r="F884">
        <v>184</v>
      </c>
      <c r="G884">
        <v>184</v>
      </c>
      <c r="H884">
        <v>0</v>
      </c>
      <c r="I884">
        <v>0</v>
      </c>
      <c r="J884">
        <v>5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0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  <c r="AH884" t="s">
        <v>381</v>
      </c>
      <c r="AI884" t="s">
        <v>177</v>
      </c>
      <c r="AJ884" t="s">
        <v>207</v>
      </c>
      <c r="AK884" t="s">
        <v>208</v>
      </c>
    </row>
    <row r="885" spans="1:37">
      <c r="A885" t="s">
        <v>1645</v>
      </c>
      <c r="B885" s="55">
        <v>44805</v>
      </c>
      <c r="C885" s="55">
        <v>44806</v>
      </c>
      <c r="D885" t="s">
        <v>374</v>
      </c>
      <c r="E885">
        <v>4219</v>
      </c>
      <c r="F885">
        <v>88</v>
      </c>
      <c r="G885">
        <v>88</v>
      </c>
      <c r="H885">
        <v>0</v>
      </c>
      <c r="I885">
        <v>0</v>
      </c>
      <c r="J885">
        <v>4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H885" t="s">
        <v>375</v>
      </c>
      <c r="AI885" t="s">
        <v>177</v>
      </c>
      <c r="AJ885" t="s">
        <v>207</v>
      </c>
      <c r="AK885" t="s">
        <v>208</v>
      </c>
    </row>
    <row r="886" spans="1:37">
      <c r="A886" t="s">
        <v>1645</v>
      </c>
      <c r="B886" s="55">
        <v>44805</v>
      </c>
      <c r="C886" s="55">
        <v>44806</v>
      </c>
      <c r="D886" t="s">
        <v>386</v>
      </c>
      <c r="E886">
        <v>5804</v>
      </c>
      <c r="F886">
        <v>69</v>
      </c>
      <c r="G886">
        <v>67</v>
      </c>
      <c r="H886">
        <v>2</v>
      </c>
      <c r="I886">
        <v>0</v>
      </c>
      <c r="J886">
        <v>9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1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H886" t="s">
        <v>387</v>
      </c>
      <c r="AI886" t="s">
        <v>177</v>
      </c>
      <c r="AJ886" t="s">
        <v>210</v>
      </c>
      <c r="AK886" t="s">
        <v>211</v>
      </c>
    </row>
    <row r="887" spans="1:37">
      <c r="A887" t="s">
        <v>1645</v>
      </c>
      <c r="B887" s="55">
        <v>44805</v>
      </c>
      <c r="C887" s="55">
        <v>44806</v>
      </c>
      <c r="D887" t="s">
        <v>356</v>
      </c>
      <c r="E887">
        <v>1884</v>
      </c>
      <c r="F887">
        <v>23</v>
      </c>
      <c r="G887">
        <v>23</v>
      </c>
      <c r="H887">
        <v>0</v>
      </c>
      <c r="I887">
        <v>0</v>
      </c>
      <c r="J887">
        <v>2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H887" t="s">
        <v>357</v>
      </c>
      <c r="AI887" t="s">
        <v>177</v>
      </c>
      <c r="AJ887" t="s">
        <v>204</v>
      </c>
      <c r="AK887" t="s">
        <v>205</v>
      </c>
    </row>
    <row r="888" spans="1:37">
      <c r="A888" t="s">
        <v>1645</v>
      </c>
      <c r="B888" s="55">
        <v>44805</v>
      </c>
      <c r="C888" s="55">
        <v>44806</v>
      </c>
      <c r="D888" t="s">
        <v>398</v>
      </c>
      <c r="E888">
        <v>6534</v>
      </c>
      <c r="F888">
        <v>63</v>
      </c>
      <c r="G888">
        <v>63</v>
      </c>
      <c r="H888">
        <v>0</v>
      </c>
      <c r="I888">
        <v>0</v>
      </c>
      <c r="J888">
        <v>10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1</v>
      </c>
      <c r="U888">
        <v>0</v>
      </c>
      <c r="V888">
        <v>0</v>
      </c>
      <c r="W888">
        <v>0</v>
      </c>
      <c r="X888">
        <v>3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H888" t="s">
        <v>399</v>
      </c>
      <c r="AI888" t="s">
        <v>177</v>
      </c>
      <c r="AJ888" t="s">
        <v>213</v>
      </c>
      <c r="AK888" t="s">
        <v>214</v>
      </c>
    </row>
    <row r="889" spans="1:37">
      <c r="A889" t="s">
        <v>1645</v>
      </c>
      <c r="B889" s="55">
        <v>44805</v>
      </c>
      <c r="C889" s="55">
        <v>44806</v>
      </c>
      <c r="D889" t="s">
        <v>376</v>
      </c>
      <c r="E889">
        <v>1449</v>
      </c>
      <c r="F889">
        <v>38</v>
      </c>
      <c r="G889">
        <v>37</v>
      </c>
      <c r="H889">
        <v>1</v>
      </c>
      <c r="I889">
        <v>1</v>
      </c>
      <c r="J889">
        <v>3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1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H889" t="s">
        <v>377</v>
      </c>
      <c r="AI889" t="s">
        <v>177</v>
      </c>
      <c r="AJ889" t="s">
        <v>207</v>
      </c>
      <c r="AK889" t="s">
        <v>208</v>
      </c>
    </row>
    <row r="890" spans="1:37">
      <c r="A890" t="s">
        <v>1645</v>
      </c>
      <c r="B890" s="55">
        <v>44805</v>
      </c>
      <c r="C890" s="55">
        <v>44806</v>
      </c>
      <c r="D890" t="s">
        <v>370</v>
      </c>
      <c r="E890">
        <v>4144</v>
      </c>
      <c r="F890">
        <v>76</v>
      </c>
      <c r="G890">
        <v>75</v>
      </c>
      <c r="H890">
        <v>1</v>
      </c>
      <c r="I890">
        <v>1</v>
      </c>
      <c r="J890">
        <v>12</v>
      </c>
      <c r="K890">
        <v>3</v>
      </c>
      <c r="L890">
        <v>2</v>
      </c>
      <c r="M890">
        <v>2</v>
      </c>
      <c r="N890">
        <v>3</v>
      </c>
      <c r="O890">
        <v>3</v>
      </c>
      <c r="P890">
        <v>2</v>
      </c>
      <c r="Q890">
        <v>0</v>
      </c>
      <c r="R890">
        <v>1</v>
      </c>
      <c r="S890">
        <v>3</v>
      </c>
      <c r="T890">
        <v>4</v>
      </c>
      <c r="U890">
        <v>0</v>
      </c>
      <c r="V890">
        <v>0</v>
      </c>
      <c r="W890">
        <v>0</v>
      </c>
      <c r="X890">
        <v>1</v>
      </c>
      <c r="Y890">
        <v>0</v>
      </c>
      <c r="Z890">
        <v>1</v>
      </c>
      <c r="AA890">
        <v>3</v>
      </c>
      <c r="AB890">
        <v>2</v>
      </c>
      <c r="AC890">
        <v>2</v>
      </c>
      <c r="AD890">
        <v>3</v>
      </c>
      <c r="AE890">
        <v>2</v>
      </c>
      <c r="AF890">
        <v>1</v>
      </c>
      <c r="AH890" t="s">
        <v>371</v>
      </c>
      <c r="AI890" t="s">
        <v>177</v>
      </c>
      <c r="AJ890" t="s">
        <v>207</v>
      </c>
      <c r="AK890" t="s">
        <v>208</v>
      </c>
    </row>
    <row r="891" spans="1:37">
      <c r="A891" t="s">
        <v>1645</v>
      </c>
      <c r="B891" s="55">
        <v>44805</v>
      </c>
      <c r="C891" s="55">
        <v>44806</v>
      </c>
      <c r="D891" t="s">
        <v>85</v>
      </c>
      <c r="E891">
        <v>864</v>
      </c>
      <c r="F891">
        <v>22</v>
      </c>
      <c r="G891">
        <v>22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H891" t="s">
        <v>228</v>
      </c>
      <c r="AI891" t="s">
        <v>168</v>
      </c>
      <c r="AJ891" t="s">
        <v>73</v>
      </c>
      <c r="AK891" t="s">
        <v>182</v>
      </c>
    </row>
    <row r="892" spans="1:37">
      <c r="A892" t="s">
        <v>1645</v>
      </c>
      <c r="B892" s="55">
        <v>44805</v>
      </c>
      <c r="C892" s="55">
        <v>44806</v>
      </c>
      <c r="D892" t="s">
        <v>322</v>
      </c>
      <c r="E892">
        <v>1111</v>
      </c>
      <c r="F892">
        <v>48</v>
      </c>
      <c r="G892">
        <v>48</v>
      </c>
      <c r="H892">
        <v>0</v>
      </c>
      <c r="I892">
        <v>0</v>
      </c>
      <c r="J892">
        <v>1</v>
      </c>
      <c r="K892">
        <v>1</v>
      </c>
      <c r="L892">
        <v>1</v>
      </c>
      <c r="M892">
        <v>1</v>
      </c>
      <c r="N892">
        <v>1</v>
      </c>
      <c r="O892">
        <v>1</v>
      </c>
      <c r="P892">
        <v>1</v>
      </c>
      <c r="Q892">
        <v>1</v>
      </c>
      <c r="R892">
        <v>1</v>
      </c>
      <c r="S892">
        <v>1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1</v>
      </c>
      <c r="AA892">
        <v>1</v>
      </c>
      <c r="AB892">
        <v>1</v>
      </c>
      <c r="AC892">
        <v>1</v>
      </c>
      <c r="AD892">
        <v>1</v>
      </c>
      <c r="AE892">
        <v>0</v>
      </c>
      <c r="AF892">
        <v>0</v>
      </c>
      <c r="AH892" t="s">
        <v>323</v>
      </c>
      <c r="AI892" t="s">
        <v>177</v>
      </c>
      <c r="AJ892" t="s">
        <v>198</v>
      </c>
      <c r="AK892" t="s">
        <v>199</v>
      </c>
    </row>
    <row r="893" spans="1:37">
      <c r="A893" t="s">
        <v>1645</v>
      </c>
      <c r="B893" s="55">
        <v>44805</v>
      </c>
      <c r="C893" s="55">
        <v>44806</v>
      </c>
      <c r="D893" t="s">
        <v>344</v>
      </c>
      <c r="E893">
        <v>4661</v>
      </c>
      <c r="F893">
        <v>38</v>
      </c>
      <c r="G893">
        <v>36</v>
      </c>
      <c r="H893">
        <v>2</v>
      </c>
      <c r="I893">
        <v>1</v>
      </c>
      <c r="J893">
        <v>13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H893" t="s">
        <v>345</v>
      </c>
      <c r="AI893" t="s">
        <v>177</v>
      </c>
      <c r="AJ893" t="s">
        <v>201</v>
      </c>
      <c r="AK893" t="s">
        <v>202</v>
      </c>
    </row>
    <row r="894" spans="1:37">
      <c r="A894" t="s">
        <v>1645</v>
      </c>
      <c r="B894" s="55">
        <v>44805</v>
      </c>
      <c r="C894" s="55">
        <v>44806</v>
      </c>
      <c r="D894" t="s">
        <v>396</v>
      </c>
      <c r="E894">
        <v>7295</v>
      </c>
      <c r="F894">
        <v>143</v>
      </c>
      <c r="G894">
        <v>142</v>
      </c>
      <c r="H894">
        <v>1</v>
      </c>
      <c r="I894">
        <v>1</v>
      </c>
      <c r="J894">
        <v>9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H894" t="s">
        <v>397</v>
      </c>
      <c r="AI894" t="s">
        <v>177</v>
      </c>
      <c r="AJ894" t="s">
        <v>213</v>
      </c>
      <c r="AK894" t="s">
        <v>214</v>
      </c>
    </row>
    <row r="895" spans="1:37">
      <c r="A895" t="s">
        <v>1645</v>
      </c>
      <c r="B895" s="55">
        <v>44805</v>
      </c>
      <c r="C895" s="55">
        <v>44806</v>
      </c>
      <c r="D895" t="s">
        <v>262</v>
      </c>
      <c r="E895">
        <v>1722</v>
      </c>
      <c r="F895">
        <v>17</v>
      </c>
      <c r="G895">
        <v>17</v>
      </c>
      <c r="H895">
        <v>0</v>
      </c>
      <c r="I895">
        <v>0</v>
      </c>
      <c r="J895">
        <v>10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1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H895" t="s">
        <v>263</v>
      </c>
      <c r="AI895" t="s">
        <v>173</v>
      </c>
      <c r="AJ895" t="s">
        <v>192</v>
      </c>
      <c r="AK895" t="s">
        <v>193</v>
      </c>
    </row>
    <row r="896" spans="1:37">
      <c r="A896" t="s">
        <v>1645</v>
      </c>
      <c r="B896" s="55">
        <v>44805</v>
      </c>
      <c r="C896" s="55">
        <v>44806</v>
      </c>
      <c r="D896" t="s">
        <v>306</v>
      </c>
      <c r="E896">
        <v>1290</v>
      </c>
      <c r="F896">
        <v>55</v>
      </c>
      <c r="G896">
        <v>54</v>
      </c>
      <c r="H896">
        <v>1</v>
      </c>
      <c r="I896">
        <v>1</v>
      </c>
      <c r="J896">
        <v>10</v>
      </c>
      <c r="K896">
        <v>3</v>
      </c>
      <c r="L896">
        <v>3</v>
      </c>
      <c r="M896">
        <v>3</v>
      </c>
      <c r="N896">
        <v>3</v>
      </c>
      <c r="O896">
        <v>3</v>
      </c>
      <c r="P896">
        <v>3</v>
      </c>
      <c r="Q896">
        <v>3</v>
      </c>
      <c r="R896">
        <v>2</v>
      </c>
      <c r="S896">
        <v>3</v>
      </c>
      <c r="T896">
        <v>3</v>
      </c>
      <c r="U896">
        <v>3</v>
      </c>
      <c r="V896">
        <v>3</v>
      </c>
      <c r="W896">
        <v>0</v>
      </c>
      <c r="X896">
        <v>1</v>
      </c>
      <c r="Y896">
        <v>0</v>
      </c>
      <c r="Z896">
        <v>3</v>
      </c>
      <c r="AA896">
        <v>3</v>
      </c>
      <c r="AB896">
        <v>3</v>
      </c>
      <c r="AC896">
        <v>2</v>
      </c>
      <c r="AD896">
        <v>3</v>
      </c>
      <c r="AE896">
        <v>2</v>
      </c>
      <c r="AF896">
        <v>0</v>
      </c>
      <c r="AH896" t="s">
        <v>307</v>
      </c>
      <c r="AI896" t="s">
        <v>173</v>
      </c>
      <c r="AJ896" t="s">
        <v>195</v>
      </c>
      <c r="AK896" t="s">
        <v>196</v>
      </c>
    </row>
    <row r="897" spans="1:37">
      <c r="A897" t="s">
        <v>1645</v>
      </c>
      <c r="B897" s="55">
        <v>44805</v>
      </c>
      <c r="C897" s="55">
        <v>44806</v>
      </c>
      <c r="D897" t="s">
        <v>246</v>
      </c>
      <c r="E897">
        <v>2658</v>
      </c>
      <c r="F897">
        <v>40</v>
      </c>
      <c r="G897">
        <v>39</v>
      </c>
      <c r="H897">
        <v>1</v>
      </c>
      <c r="I897">
        <v>0</v>
      </c>
      <c r="J897">
        <v>8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1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H897" t="s">
        <v>247</v>
      </c>
      <c r="AI897" t="s">
        <v>173</v>
      </c>
      <c r="AJ897" t="s">
        <v>186</v>
      </c>
      <c r="AK897" t="s">
        <v>187</v>
      </c>
    </row>
    <row r="898" spans="1:37">
      <c r="A898" t="s">
        <v>1645</v>
      </c>
      <c r="B898" s="55">
        <v>44805</v>
      </c>
      <c r="C898" s="55">
        <v>44806</v>
      </c>
      <c r="D898" t="s">
        <v>248</v>
      </c>
      <c r="E898">
        <v>720</v>
      </c>
      <c r="F898">
        <v>1</v>
      </c>
      <c r="G898">
        <v>1</v>
      </c>
      <c r="H898">
        <v>0</v>
      </c>
      <c r="I898">
        <v>0</v>
      </c>
      <c r="J898">
        <v>2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H898" t="s">
        <v>249</v>
      </c>
      <c r="AI898" t="s">
        <v>173</v>
      </c>
      <c r="AJ898" t="s">
        <v>186</v>
      </c>
      <c r="AK898" t="s">
        <v>187</v>
      </c>
    </row>
    <row r="899" spans="1:37">
      <c r="A899" t="s">
        <v>1645</v>
      </c>
      <c r="B899" s="55">
        <v>44805</v>
      </c>
      <c r="C899" s="55">
        <v>44806</v>
      </c>
      <c r="D899" t="s">
        <v>294</v>
      </c>
      <c r="E899">
        <v>1245</v>
      </c>
      <c r="F899">
        <v>47</v>
      </c>
      <c r="G899">
        <v>45</v>
      </c>
      <c r="H899">
        <v>2</v>
      </c>
      <c r="I899">
        <v>1</v>
      </c>
      <c r="J899">
        <v>6</v>
      </c>
      <c r="K899">
        <v>4</v>
      </c>
      <c r="L899">
        <v>2</v>
      </c>
      <c r="M899">
        <v>2</v>
      </c>
      <c r="N899">
        <v>0</v>
      </c>
      <c r="O899">
        <v>4</v>
      </c>
      <c r="P899">
        <v>0</v>
      </c>
      <c r="Q899">
        <v>1</v>
      </c>
      <c r="R899">
        <v>4</v>
      </c>
      <c r="S899">
        <v>4</v>
      </c>
      <c r="T899">
        <v>2</v>
      </c>
      <c r="U899">
        <v>1</v>
      </c>
      <c r="V899">
        <v>1</v>
      </c>
      <c r="W899">
        <v>0</v>
      </c>
      <c r="X899">
        <v>0</v>
      </c>
      <c r="Y899">
        <v>0</v>
      </c>
      <c r="Z899">
        <v>2</v>
      </c>
      <c r="AA899">
        <v>2</v>
      </c>
      <c r="AB899">
        <v>0</v>
      </c>
      <c r="AC899">
        <v>0</v>
      </c>
      <c r="AD899">
        <v>2</v>
      </c>
      <c r="AE899">
        <v>0</v>
      </c>
      <c r="AF899">
        <v>0</v>
      </c>
      <c r="AH899" t="s">
        <v>295</v>
      </c>
      <c r="AI899" t="s">
        <v>173</v>
      </c>
      <c r="AJ899" t="s">
        <v>195</v>
      </c>
      <c r="AK899" t="s">
        <v>196</v>
      </c>
    </row>
    <row r="900" spans="1:37">
      <c r="A900" t="s">
        <v>1645</v>
      </c>
      <c r="B900" s="55">
        <v>44805</v>
      </c>
      <c r="C900" s="55">
        <v>44806</v>
      </c>
      <c r="D900" t="s">
        <v>264</v>
      </c>
      <c r="E900">
        <v>887</v>
      </c>
      <c r="F900">
        <v>27</v>
      </c>
      <c r="G900">
        <v>27</v>
      </c>
      <c r="H900">
        <v>0</v>
      </c>
      <c r="I900">
        <v>0</v>
      </c>
      <c r="J900">
        <v>3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H900" t="s">
        <v>265</v>
      </c>
      <c r="AI900" t="s">
        <v>173</v>
      </c>
      <c r="AJ900" t="s">
        <v>192</v>
      </c>
      <c r="AK900" t="s">
        <v>193</v>
      </c>
    </row>
    <row r="901" spans="1:37">
      <c r="A901" t="s">
        <v>1645</v>
      </c>
      <c r="B901" s="55">
        <v>44805</v>
      </c>
      <c r="C901" s="55">
        <v>44806</v>
      </c>
      <c r="D901" t="s">
        <v>96</v>
      </c>
      <c r="E901">
        <v>1576</v>
      </c>
      <c r="F901">
        <v>26</v>
      </c>
      <c r="G901">
        <v>26</v>
      </c>
      <c r="H901">
        <v>0</v>
      </c>
      <c r="I901">
        <v>0</v>
      </c>
      <c r="J901">
        <v>4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  <c r="AH901" t="s">
        <v>233</v>
      </c>
      <c r="AI901" t="s">
        <v>168</v>
      </c>
      <c r="AJ901" t="s">
        <v>92</v>
      </c>
      <c r="AK901" t="s">
        <v>184</v>
      </c>
    </row>
    <row r="902" spans="1:37">
      <c r="A902" t="s">
        <v>1645</v>
      </c>
      <c r="B902" s="55">
        <v>44805</v>
      </c>
      <c r="C902" s="55">
        <v>44806</v>
      </c>
      <c r="D902" t="s">
        <v>346</v>
      </c>
      <c r="E902">
        <v>2753</v>
      </c>
      <c r="F902">
        <v>37</v>
      </c>
      <c r="G902">
        <v>37</v>
      </c>
      <c r="H902">
        <v>0</v>
      </c>
      <c r="I902">
        <v>0</v>
      </c>
      <c r="J902">
        <v>14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1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H902" t="s">
        <v>347</v>
      </c>
      <c r="AI902" t="s">
        <v>177</v>
      </c>
      <c r="AJ902" t="s">
        <v>201</v>
      </c>
      <c r="AK902" t="s">
        <v>202</v>
      </c>
    </row>
    <row r="903" spans="1:37">
      <c r="A903" t="s">
        <v>1645</v>
      </c>
      <c r="B903" s="55">
        <v>44805</v>
      </c>
      <c r="C903" s="55">
        <v>44806</v>
      </c>
      <c r="D903" t="s">
        <v>326</v>
      </c>
      <c r="E903">
        <v>3247</v>
      </c>
      <c r="F903">
        <v>31</v>
      </c>
      <c r="G903">
        <v>30</v>
      </c>
      <c r="H903">
        <v>1</v>
      </c>
      <c r="I903">
        <v>0</v>
      </c>
      <c r="J903">
        <v>6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0</v>
      </c>
      <c r="R903">
        <v>0</v>
      </c>
      <c r="S903">
        <v>0</v>
      </c>
      <c r="T903">
        <v>2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H903" t="s">
        <v>327</v>
      </c>
      <c r="AI903" t="s">
        <v>177</v>
      </c>
      <c r="AJ903" t="s">
        <v>198</v>
      </c>
      <c r="AK903" t="s">
        <v>199</v>
      </c>
    </row>
    <row r="904" spans="1:37">
      <c r="A904" t="s">
        <v>1645</v>
      </c>
      <c r="B904" s="55">
        <v>44805</v>
      </c>
      <c r="C904" s="55">
        <v>44806</v>
      </c>
      <c r="D904" t="s">
        <v>348</v>
      </c>
      <c r="E904">
        <v>4102</v>
      </c>
      <c r="F904">
        <v>22</v>
      </c>
      <c r="G904">
        <v>22</v>
      </c>
      <c r="H904">
        <v>0</v>
      </c>
      <c r="I904">
        <v>0</v>
      </c>
      <c r="J904">
        <v>2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H904" t="s">
        <v>349</v>
      </c>
      <c r="AI904" t="s">
        <v>177</v>
      </c>
      <c r="AJ904" t="s">
        <v>204</v>
      </c>
      <c r="AK904" t="s">
        <v>205</v>
      </c>
    </row>
    <row r="905" spans="1:37">
      <c r="A905" t="s">
        <v>1645</v>
      </c>
      <c r="B905" s="55">
        <v>44805</v>
      </c>
      <c r="C905" s="55">
        <v>44806</v>
      </c>
      <c r="D905" t="s">
        <v>44</v>
      </c>
      <c r="E905">
        <v>2146</v>
      </c>
      <c r="F905">
        <v>40</v>
      </c>
      <c r="G905">
        <v>39</v>
      </c>
      <c r="H905">
        <v>1</v>
      </c>
      <c r="I905">
        <v>0</v>
      </c>
      <c r="J905">
        <v>11</v>
      </c>
      <c r="K905">
        <v>1</v>
      </c>
      <c r="L905">
        <v>0</v>
      </c>
      <c r="M905">
        <v>1</v>
      </c>
      <c r="N905">
        <v>1</v>
      </c>
      <c r="O905">
        <v>1</v>
      </c>
      <c r="P905">
        <v>1</v>
      </c>
      <c r="Q905">
        <v>1</v>
      </c>
      <c r="R905">
        <v>1</v>
      </c>
      <c r="S905">
        <v>1</v>
      </c>
      <c r="T905">
        <v>0</v>
      </c>
      <c r="U905">
        <v>0</v>
      </c>
      <c r="V905">
        <v>0</v>
      </c>
      <c r="W905">
        <v>0</v>
      </c>
      <c r="X905">
        <v>1</v>
      </c>
      <c r="Y905">
        <v>0</v>
      </c>
      <c r="Z905">
        <v>0</v>
      </c>
      <c r="AA905">
        <v>1</v>
      </c>
      <c r="AB905">
        <v>1</v>
      </c>
      <c r="AC905">
        <v>1</v>
      </c>
      <c r="AD905">
        <v>1</v>
      </c>
      <c r="AE905">
        <v>1</v>
      </c>
      <c r="AF905">
        <v>0</v>
      </c>
      <c r="AH905" t="s">
        <v>194</v>
      </c>
      <c r="AI905" t="s">
        <v>168</v>
      </c>
      <c r="AJ905" t="s">
        <v>34</v>
      </c>
      <c r="AK905" t="s">
        <v>172</v>
      </c>
    </row>
    <row r="906" spans="1:37">
      <c r="A906" t="s">
        <v>1645</v>
      </c>
      <c r="B906" s="55">
        <v>44805</v>
      </c>
      <c r="C906" s="55">
        <v>44806</v>
      </c>
      <c r="D906" t="s">
        <v>46</v>
      </c>
      <c r="E906">
        <v>1881</v>
      </c>
      <c r="F906">
        <v>17</v>
      </c>
      <c r="G906">
        <v>17</v>
      </c>
      <c r="H906">
        <v>0</v>
      </c>
      <c r="I906">
        <v>0</v>
      </c>
      <c r="J906">
        <v>4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H906" t="s">
        <v>197</v>
      </c>
      <c r="AI906" t="s">
        <v>168</v>
      </c>
      <c r="AJ906" t="s">
        <v>34</v>
      </c>
      <c r="AK906" t="s">
        <v>172</v>
      </c>
    </row>
    <row r="907" spans="1:37">
      <c r="A907" t="s">
        <v>1645</v>
      </c>
      <c r="B907" s="55">
        <v>44805</v>
      </c>
      <c r="C907" s="55">
        <v>44806</v>
      </c>
      <c r="D907" t="s">
        <v>256</v>
      </c>
      <c r="E907">
        <v>1015</v>
      </c>
      <c r="F907">
        <v>8</v>
      </c>
      <c r="G907">
        <v>8</v>
      </c>
      <c r="H907">
        <v>0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H907" t="s">
        <v>784</v>
      </c>
      <c r="AI907" t="s">
        <v>173</v>
      </c>
      <c r="AJ907" t="s">
        <v>192</v>
      </c>
      <c r="AK907" t="s">
        <v>193</v>
      </c>
    </row>
    <row r="908" spans="1:37">
      <c r="A908" t="s">
        <v>1645</v>
      </c>
      <c r="B908" s="55">
        <v>44805</v>
      </c>
      <c r="C908" s="55">
        <v>44806</v>
      </c>
      <c r="D908" t="s">
        <v>368</v>
      </c>
      <c r="E908">
        <v>1018</v>
      </c>
      <c r="F908">
        <v>30</v>
      </c>
      <c r="G908">
        <v>30</v>
      </c>
      <c r="H908">
        <v>0</v>
      </c>
      <c r="I908">
        <v>0</v>
      </c>
      <c r="J908">
        <v>8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1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H908" t="s">
        <v>369</v>
      </c>
      <c r="AI908" t="s">
        <v>177</v>
      </c>
      <c r="AJ908" t="s">
        <v>207</v>
      </c>
      <c r="AK908" t="s">
        <v>208</v>
      </c>
    </row>
    <row r="909" spans="1:37">
      <c r="A909" t="s">
        <v>1645</v>
      </c>
      <c r="B909" s="55">
        <v>44805</v>
      </c>
      <c r="C909" s="55">
        <v>44806</v>
      </c>
      <c r="D909" t="s">
        <v>354</v>
      </c>
      <c r="E909">
        <v>3026</v>
      </c>
      <c r="F909">
        <v>83</v>
      </c>
      <c r="G909">
        <v>83</v>
      </c>
      <c r="H909">
        <v>0</v>
      </c>
      <c r="I909">
        <v>0</v>
      </c>
      <c r="J909">
        <v>5</v>
      </c>
      <c r="K909">
        <v>1</v>
      </c>
      <c r="L909">
        <v>1</v>
      </c>
      <c r="M909">
        <v>1</v>
      </c>
      <c r="N909">
        <v>0</v>
      </c>
      <c r="O909">
        <v>1</v>
      </c>
      <c r="P909">
        <v>0</v>
      </c>
      <c r="Q909">
        <v>1</v>
      </c>
      <c r="R909">
        <v>1</v>
      </c>
      <c r="S909">
        <v>1</v>
      </c>
      <c r="T909">
        <v>1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1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H909" t="s">
        <v>355</v>
      </c>
      <c r="AI909" t="s">
        <v>177</v>
      </c>
      <c r="AJ909" t="s">
        <v>204</v>
      </c>
      <c r="AK909" t="s">
        <v>205</v>
      </c>
    </row>
    <row r="910" spans="1:37">
      <c r="A910" t="s">
        <v>1645</v>
      </c>
      <c r="B910" s="55">
        <v>44805</v>
      </c>
      <c r="C910" s="55">
        <v>44806</v>
      </c>
      <c r="D910" t="s">
        <v>270</v>
      </c>
      <c r="E910">
        <v>4252</v>
      </c>
      <c r="F910">
        <v>1</v>
      </c>
      <c r="G910">
        <v>1</v>
      </c>
      <c r="H910">
        <v>0</v>
      </c>
      <c r="I910">
        <v>0</v>
      </c>
      <c r="J910">
        <v>3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H910" t="s">
        <v>271</v>
      </c>
      <c r="AI910" t="s">
        <v>173</v>
      </c>
      <c r="AJ910" t="s">
        <v>192</v>
      </c>
      <c r="AK910" t="s">
        <v>193</v>
      </c>
    </row>
    <row r="911" spans="1:37">
      <c r="A911" t="s">
        <v>1645</v>
      </c>
      <c r="B911" s="55">
        <v>44805</v>
      </c>
      <c r="C911" s="55">
        <v>44806</v>
      </c>
      <c r="D911" t="s">
        <v>318</v>
      </c>
      <c r="E911">
        <v>3469</v>
      </c>
      <c r="F911">
        <v>49</v>
      </c>
      <c r="G911">
        <v>48</v>
      </c>
      <c r="H911">
        <v>1</v>
      </c>
      <c r="I911">
        <v>0</v>
      </c>
      <c r="J911">
        <v>2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H911" t="s">
        <v>319</v>
      </c>
      <c r="AI911" t="s">
        <v>177</v>
      </c>
      <c r="AJ911" t="s">
        <v>198</v>
      </c>
      <c r="AK911" t="s">
        <v>199</v>
      </c>
    </row>
    <row r="912" spans="1:37">
      <c r="A912" t="s">
        <v>1645</v>
      </c>
      <c r="B912" s="55">
        <v>44805</v>
      </c>
      <c r="C912" s="55">
        <v>44806</v>
      </c>
      <c r="D912" t="s">
        <v>328</v>
      </c>
      <c r="E912">
        <v>628</v>
      </c>
      <c r="F912">
        <v>6</v>
      </c>
      <c r="G912">
        <v>6</v>
      </c>
      <c r="H912">
        <v>0</v>
      </c>
      <c r="I912">
        <v>0</v>
      </c>
      <c r="J912">
        <v>1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H912" t="s">
        <v>329</v>
      </c>
      <c r="AI912" t="s">
        <v>177</v>
      </c>
      <c r="AJ912" t="s">
        <v>198</v>
      </c>
      <c r="AK912" t="s">
        <v>199</v>
      </c>
    </row>
    <row r="913" spans="1:37">
      <c r="A913" t="s">
        <v>1645</v>
      </c>
      <c r="B913" s="55">
        <v>44805</v>
      </c>
      <c r="C913" s="55">
        <v>44806</v>
      </c>
      <c r="D913" t="s">
        <v>340</v>
      </c>
      <c r="E913">
        <v>1250</v>
      </c>
      <c r="F913">
        <v>90</v>
      </c>
      <c r="G913">
        <v>90</v>
      </c>
      <c r="H913">
        <v>0</v>
      </c>
      <c r="I913">
        <v>0</v>
      </c>
      <c r="J913">
        <v>1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H913" t="s">
        <v>341</v>
      </c>
      <c r="AI913" t="s">
        <v>177</v>
      </c>
      <c r="AJ913" t="s">
        <v>201</v>
      </c>
      <c r="AK913" t="s">
        <v>202</v>
      </c>
    </row>
    <row r="914" spans="1:37">
      <c r="A914" t="s">
        <v>1645</v>
      </c>
      <c r="B914" s="55">
        <v>44805</v>
      </c>
      <c r="C914" s="55">
        <v>44806</v>
      </c>
      <c r="D914" t="s">
        <v>320</v>
      </c>
      <c r="E914">
        <v>1445</v>
      </c>
      <c r="F914">
        <v>40</v>
      </c>
      <c r="G914">
        <v>39</v>
      </c>
      <c r="H914">
        <v>1</v>
      </c>
      <c r="I914">
        <v>1</v>
      </c>
      <c r="J914">
        <v>3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1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H914" t="s">
        <v>321</v>
      </c>
      <c r="AI914" t="s">
        <v>177</v>
      </c>
      <c r="AJ914" t="s">
        <v>198</v>
      </c>
      <c r="AK914" t="s">
        <v>199</v>
      </c>
    </row>
    <row r="915" spans="1:37">
      <c r="A915" t="s">
        <v>1645</v>
      </c>
      <c r="B915" s="55">
        <v>44805</v>
      </c>
      <c r="C915" s="55">
        <v>44806</v>
      </c>
      <c r="D915" t="s">
        <v>31</v>
      </c>
      <c r="E915">
        <v>1162</v>
      </c>
      <c r="F915">
        <v>29</v>
      </c>
      <c r="G915">
        <v>28</v>
      </c>
      <c r="H915">
        <v>1</v>
      </c>
      <c r="I915">
        <v>0</v>
      </c>
      <c r="J915">
        <v>6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1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H915" t="s">
        <v>179</v>
      </c>
      <c r="AI915" t="s">
        <v>168</v>
      </c>
      <c r="AJ915" t="s">
        <v>27</v>
      </c>
      <c r="AK915" t="s">
        <v>169</v>
      </c>
    </row>
    <row r="916" spans="1:37">
      <c r="A916" t="s">
        <v>1645</v>
      </c>
      <c r="B916" s="55">
        <v>44805</v>
      </c>
      <c r="C916" s="55">
        <v>44806</v>
      </c>
      <c r="D916" t="s">
        <v>276</v>
      </c>
      <c r="E916">
        <v>15554</v>
      </c>
      <c r="F916">
        <v>18</v>
      </c>
      <c r="G916">
        <v>17</v>
      </c>
      <c r="H916">
        <v>1</v>
      </c>
      <c r="I916">
        <v>0</v>
      </c>
      <c r="J916">
        <v>3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H916" t="s">
        <v>806</v>
      </c>
      <c r="AI916" t="s">
        <v>173</v>
      </c>
      <c r="AJ916" t="s">
        <v>192</v>
      </c>
      <c r="AK916" t="s">
        <v>193</v>
      </c>
    </row>
    <row r="917" spans="1:37">
      <c r="A917" t="s">
        <v>1645</v>
      </c>
      <c r="B917" s="55">
        <v>44805</v>
      </c>
      <c r="C917" s="55">
        <v>44806</v>
      </c>
      <c r="D917" t="s">
        <v>388</v>
      </c>
      <c r="E917">
        <v>8308</v>
      </c>
      <c r="F917">
        <v>47</v>
      </c>
      <c r="G917">
        <v>47</v>
      </c>
      <c r="H917">
        <v>0</v>
      </c>
      <c r="I917">
        <v>0</v>
      </c>
      <c r="J917">
        <v>10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1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H917" t="s">
        <v>389</v>
      </c>
      <c r="AI917" t="s">
        <v>177</v>
      </c>
      <c r="AJ917" t="s">
        <v>210</v>
      </c>
      <c r="AK917" t="s">
        <v>211</v>
      </c>
    </row>
    <row r="918" spans="1:37">
      <c r="A918" t="s">
        <v>1645</v>
      </c>
      <c r="B918" s="55">
        <v>44805</v>
      </c>
      <c r="C918" s="55">
        <v>44806</v>
      </c>
      <c r="D918" t="s">
        <v>55</v>
      </c>
      <c r="E918">
        <v>5852</v>
      </c>
      <c r="F918">
        <v>0</v>
      </c>
      <c r="G918">
        <v>0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>
        <v>0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H918" t="s">
        <v>209</v>
      </c>
      <c r="AI918" t="s">
        <v>168</v>
      </c>
      <c r="AJ918" t="s">
        <v>49</v>
      </c>
      <c r="AK918" t="s">
        <v>176</v>
      </c>
    </row>
    <row r="919" spans="1:37">
      <c r="A919" t="s">
        <v>1645</v>
      </c>
      <c r="B919" s="55">
        <v>44805</v>
      </c>
      <c r="C919" s="55">
        <v>44806</v>
      </c>
      <c r="D919" t="s">
        <v>29</v>
      </c>
      <c r="E919">
        <v>13498</v>
      </c>
      <c r="F919">
        <v>22</v>
      </c>
      <c r="G919">
        <v>22</v>
      </c>
      <c r="H919">
        <v>0</v>
      </c>
      <c r="I919">
        <v>0</v>
      </c>
      <c r="J919">
        <v>4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H919" t="s">
        <v>175</v>
      </c>
      <c r="AI919" t="s">
        <v>168</v>
      </c>
      <c r="AJ919" t="s">
        <v>27</v>
      </c>
      <c r="AK919" t="s">
        <v>169</v>
      </c>
    </row>
    <row r="920" spans="1:37">
      <c r="A920" t="s">
        <v>1645</v>
      </c>
      <c r="B920" s="55">
        <v>44805</v>
      </c>
      <c r="C920" s="55">
        <v>44806</v>
      </c>
      <c r="D920" t="s">
        <v>87</v>
      </c>
      <c r="E920">
        <v>815</v>
      </c>
      <c r="F920">
        <v>14</v>
      </c>
      <c r="G920">
        <v>14</v>
      </c>
      <c r="H920">
        <v>0</v>
      </c>
      <c r="I920">
        <v>0</v>
      </c>
      <c r="J920">
        <v>2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1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H920" t="s">
        <v>515</v>
      </c>
      <c r="AI920" t="s">
        <v>168</v>
      </c>
      <c r="AJ920" t="s">
        <v>73</v>
      </c>
      <c r="AK920" t="s">
        <v>182</v>
      </c>
    </row>
    <row r="921" spans="1:37">
      <c r="A921" t="s">
        <v>1645</v>
      </c>
      <c r="B921" s="55">
        <v>44805</v>
      </c>
      <c r="C921" s="55">
        <v>44806</v>
      </c>
      <c r="D921" t="s">
        <v>324</v>
      </c>
      <c r="E921">
        <v>1062</v>
      </c>
      <c r="F921">
        <v>51</v>
      </c>
      <c r="G921">
        <v>51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H921" t="s">
        <v>325</v>
      </c>
      <c r="AI921" t="s">
        <v>177</v>
      </c>
      <c r="AJ921" t="s">
        <v>198</v>
      </c>
      <c r="AK921" t="s">
        <v>199</v>
      </c>
    </row>
    <row r="922" spans="1:37">
      <c r="A922" t="s">
        <v>1645</v>
      </c>
      <c r="B922" s="55">
        <v>44805</v>
      </c>
      <c r="C922" s="55">
        <v>44806</v>
      </c>
      <c r="D922" t="s">
        <v>350</v>
      </c>
      <c r="E922">
        <v>2334</v>
      </c>
      <c r="F922">
        <v>56</v>
      </c>
      <c r="G922">
        <v>55</v>
      </c>
      <c r="H922">
        <v>1</v>
      </c>
      <c r="I922">
        <v>0</v>
      </c>
      <c r="J922">
        <v>3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0</v>
      </c>
      <c r="S922">
        <v>0</v>
      </c>
      <c r="T922">
        <v>2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H922" t="s">
        <v>351</v>
      </c>
      <c r="AI922" t="s">
        <v>177</v>
      </c>
      <c r="AJ922" t="s">
        <v>204</v>
      </c>
      <c r="AK922" t="s">
        <v>205</v>
      </c>
    </row>
    <row r="923" spans="1:37">
      <c r="A923" t="s">
        <v>1645</v>
      </c>
      <c r="B923" s="55">
        <v>44805</v>
      </c>
      <c r="C923" s="55">
        <v>44806</v>
      </c>
      <c r="D923" t="s">
        <v>336</v>
      </c>
      <c r="E923">
        <v>1187</v>
      </c>
      <c r="F923">
        <v>33</v>
      </c>
      <c r="G923">
        <v>33</v>
      </c>
      <c r="H923">
        <v>0</v>
      </c>
      <c r="I923">
        <v>0</v>
      </c>
      <c r="J923">
        <v>3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1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H923" t="s">
        <v>337</v>
      </c>
      <c r="AI923" t="s">
        <v>177</v>
      </c>
      <c r="AJ923" t="s">
        <v>201</v>
      </c>
      <c r="AK923" t="s">
        <v>202</v>
      </c>
    </row>
    <row r="924" spans="1:37">
      <c r="A924" t="s">
        <v>1645</v>
      </c>
      <c r="B924" s="55">
        <v>44805</v>
      </c>
      <c r="C924" s="55">
        <v>44806</v>
      </c>
      <c r="D924" t="s">
        <v>338</v>
      </c>
      <c r="E924">
        <v>1102</v>
      </c>
      <c r="F924">
        <v>29</v>
      </c>
      <c r="G924">
        <v>29</v>
      </c>
      <c r="H924">
        <v>0</v>
      </c>
      <c r="I924">
        <v>0</v>
      </c>
      <c r="J924">
        <v>2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H924" t="s">
        <v>339</v>
      </c>
      <c r="AI924" t="s">
        <v>177</v>
      </c>
      <c r="AJ924" t="s">
        <v>201</v>
      </c>
      <c r="AK924" t="s">
        <v>202</v>
      </c>
    </row>
    <row r="925" spans="1:37">
      <c r="A925" t="s">
        <v>1645</v>
      </c>
      <c r="B925" s="55">
        <v>44805</v>
      </c>
      <c r="C925" s="55">
        <v>44806</v>
      </c>
      <c r="D925" t="s">
        <v>332</v>
      </c>
      <c r="E925">
        <v>2078</v>
      </c>
      <c r="F925">
        <v>36</v>
      </c>
      <c r="G925">
        <v>36</v>
      </c>
      <c r="H925">
        <v>0</v>
      </c>
      <c r="I925">
        <v>0</v>
      </c>
      <c r="J925">
        <v>3</v>
      </c>
      <c r="K925">
        <v>1</v>
      </c>
      <c r="L925">
        <v>1</v>
      </c>
      <c r="M925">
        <v>1</v>
      </c>
      <c r="N925">
        <v>1</v>
      </c>
      <c r="O925">
        <v>1</v>
      </c>
      <c r="P925">
        <v>1</v>
      </c>
      <c r="Q925">
        <v>1</v>
      </c>
      <c r="R925">
        <v>1</v>
      </c>
      <c r="S925">
        <v>1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1</v>
      </c>
      <c r="AA925">
        <v>1</v>
      </c>
      <c r="AB925">
        <v>1</v>
      </c>
      <c r="AC925">
        <v>1</v>
      </c>
      <c r="AD925">
        <v>1</v>
      </c>
      <c r="AE925">
        <v>0</v>
      </c>
      <c r="AF925">
        <v>0</v>
      </c>
      <c r="AH925" t="s">
        <v>333</v>
      </c>
      <c r="AI925" t="s">
        <v>177</v>
      </c>
      <c r="AJ925" t="s">
        <v>201</v>
      </c>
      <c r="AK925" t="s">
        <v>202</v>
      </c>
    </row>
    <row r="926" spans="1:37">
      <c r="A926" t="s">
        <v>1645</v>
      </c>
      <c r="B926" s="55">
        <v>44805</v>
      </c>
      <c r="C926" s="55">
        <v>44806</v>
      </c>
      <c r="D926" t="s">
        <v>334</v>
      </c>
      <c r="E926">
        <v>2166</v>
      </c>
      <c r="F926">
        <v>35</v>
      </c>
      <c r="G926">
        <v>35</v>
      </c>
      <c r="H926">
        <v>0</v>
      </c>
      <c r="I926">
        <v>0</v>
      </c>
      <c r="J926">
        <v>6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3</v>
      </c>
      <c r="U926">
        <v>0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H926" t="s">
        <v>335</v>
      </c>
      <c r="AI926" t="s">
        <v>177</v>
      </c>
      <c r="AJ926" t="s">
        <v>201</v>
      </c>
      <c r="AK926" t="s">
        <v>202</v>
      </c>
    </row>
    <row r="927" spans="1:37">
      <c r="A927" t="s">
        <v>1645</v>
      </c>
      <c r="B927" s="55">
        <v>44805</v>
      </c>
      <c r="C927" s="55">
        <v>44806</v>
      </c>
      <c r="D927" t="s">
        <v>342</v>
      </c>
      <c r="E927">
        <v>1170</v>
      </c>
      <c r="F927">
        <v>12</v>
      </c>
      <c r="G927">
        <v>12</v>
      </c>
      <c r="H927">
        <v>0</v>
      </c>
      <c r="I927">
        <v>0</v>
      </c>
      <c r="J927">
        <v>1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H927" t="s">
        <v>343</v>
      </c>
      <c r="AI927" t="s">
        <v>177</v>
      </c>
      <c r="AJ927" t="s">
        <v>213</v>
      </c>
      <c r="AK927" t="s">
        <v>214</v>
      </c>
    </row>
    <row r="928" spans="1:37">
      <c r="A928" t="s">
        <v>1645</v>
      </c>
      <c r="B928" s="55">
        <v>44805</v>
      </c>
      <c r="C928" s="55">
        <v>44806</v>
      </c>
      <c r="D928" t="s">
        <v>352</v>
      </c>
      <c r="E928">
        <v>1860</v>
      </c>
      <c r="F928">
        <v>90</v>
      </c>
      <c r="G928">
        <v>90</v>
      </c>
      <c r="H928">
        <v>0</v>
      </c>
      <c r="I928">
        <v>0</v>
      </c>
      <c r="J928">
        <v>3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H928" t="s">
        <v>353</v>
      </c>
      <c r="AI928" t="s">
        <v>177</v>
      </c>
      <c r="AJ928" t="s">
        <v>204</v>
      </c>
      <c r="AK928" t="s">
        <v>205</v>
      </c>
    </row>
    <row r="929" spans="1:37">
      <c r="A929" t="s">
        <v>1645</v>
      </c>
      <c r="B929" s="55">
        <v>44805</v>
      </c>
      <c r="C929" s="55">
        <v>44806</v>
      </c>
      <c r="D929" t="s">
        <v>382</v>
      </c>
      <c r="E929">
        <v>610</v>
      </c>
      <c r="F929">
        <v>18</v>
      </c>
      <c r="G929">
        <v>18</v>
      </c>
      <c r="H929">
        <v>0</v>
      </c>
      <c r="I929">
        <v>0</v>
      </c>
      <c r="J929">
        <v>5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1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H929" t="s">
        <v>383</v>
      </c>
      <c r="AI929" t="s">
        <v>177</v>
      </c>
      <c r="AJ929" t="s">
        <v>207</v>
      </c>
      <c r="AK929" t="s">
        <v>208</v>
      </c>
    </row>
    <row r="930" spans="1:37">
      <c r="A930" t="s">
        <v>1645</v>
      </c>
      <c r="B930" s="55">
        <v>44805</v>
      </c>
      <c r="C930" s="55">
        <v>44806</v>
      </c>
      <c r="D930" t="s">
        <v>378</v>
      </c>
      <c r="E930">
        <v>1708</v>
      </c>
      <c r="F930">
        <v>108</v>
      </c>
      <c r="G930">
        <v>108</v>
      </c>
      <c r="H930">
        <v>0</v>
      </c>
      <c r="I930">
        <v>0</v>
      </c>
      <c r="J930">
        <v>7</v>
      </c>
      <c r="K930">
        <v>5</v>
      </c>
      <c r="L930">
        <v>2</v>
      </c>
      <c r="M930">
        <v>5</v>
      </c>
      <c r="N930">
        <v>2</v>
      </c>
      <c r="O930">
        <v>2</v>
      </c>
      <c r="P930">
        <v>2</v>
      </c>
      <c r="Q930">
        <v>2</v>
      </c>
      <c r="R930">
        <v>5</v>
      </c>
      <c r="S930">
        <v>4</v>
      </c>
      <c r="T930">
        <v>3</v>
      </c>
      <c r="U930">
        <v>2</v>
      </c>
      <c r="V930">
        <v>2</v>
      </c>
      <c r="W930">
        <v>2</v>
      </c>
      <c r="X930">
        <v>0</v>
      </c>
      <c r="Y930">
        <v>0</v>
      </c>
      <c r="Z930">
        <v>2</v>
      </c>
      <c r="AA930">
        <v>3</v>
      </c>
      <c r="AB930">
        <v>1</v>
      </c>
      <c r="AC930">
        <v>1</v>
      </c>
      <c r="AD930">
        <v>1</v>
      </c>
      <c r="AE930">
        <v>0</v>
      </c>
      <c r="AF930">
        <v>0</v>
      </c>
      <c r="AH930" t="s">
        <v>379</v>
      </c>
      <c r="AI930" t="s">
        <v>177</v>
      </c>
      <c r="AJ930" t="s">
        <v>207</v>
      </c>
      <c r="AK930" t="s">
        <v>208</v>
      </c>
    </row>
    <row r="931" spans="1:37">
      <c r="A931" t="s">
        <v>1645</v>
      </c>
      <c r="B931" s="55">
        <v>44805</v>
      </c>
      <c r="C931" s="55">
        <v>44806</v>
      </c>
      <c r="D931" t="s">
        <v>390</v>
      </c>
      <c r="E931">
        <v>2334</v>
      </c>
      <c r="F931">
        <v>64</v>
      </c>
      <c r="G931">
        <v>64</v>
      </c>
      <c r="H931">
        <v>0</v>
      </c>
      <c r="I931">
        <v>0</v>
      </c>
      <c r="J931">
        <v>2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H931" t="s">
        <v>391</v>
      </c>
      <c r="AI931" t="s">
        <v>177</v>
      </c>
      <c r="AJ931" t="s">
        <v>210</v>
      </c>
      <c r="AK931" t="s">
        <v>211</v>
      </c>
    </row>
    <row r="932" spans="1:37">
      <c r="A932" t="s">
        <v>1645</v>
      </c>
      <c r="B932" s="55">
        <v>44805</v>
      </c>
      <c r="C932" s="55">
        <v>44806</v>
      </c>
      <c r="D932" t="s">
        <v>372</v>
      </c>
      <c r="E932">
        <v>2312</v>
      </c>
      <c r="F932">
        <v>36</v>
      </c>
      <c r="G932">
        <v>34</v>
      </c>
      <c r="H932">
        <v>2</v>
      </c>
      <c r="I932">
        <v>1</v>
      </c>
      <c r="J932">
        <v>3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H932" t="s">
        <v>373</v>
      </c>
      <c r="AI932" t="s">
        <v>177</v>
      </c>
      <c r="AJ932" t="s">
        <v>207</v>
      </c>
      <c r="AK932" t="s">
        <v>208</v>
      </c>
    </row>
    <row r="933" spans="1:37">
      <c r="A933" t="s">
        <v>1645</v>
      </c>
      <c r="B933" s="55">
        <v>44805</v>
      </c>
      <c r="C933" s="55">
        <v>44806</v>
      </c>
      <c r="D933" t="s">
        <v>358</v>
      </c>
      <c r="E933">
        <v>1011</v>
      </c>
      <c r="F933">
        <v>16</v>
      </c>
      <c r="G933">
        <v>16</v>
      </c>
      <c r="H933">
        <v>0</v>
      </c>
      <c r="I933">
        <v>0</v>
      </c>
      <c r="J933">
        <v>4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0</v>
      </c>
      <c r="Q933">
        <v>0</v>
      </c>
      <c r="R933">
        <v>0</v>
      </c>
      <c r="S933">
        <v>0</v>
      </c>
      <c r="T933">
        <v>1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H933" t="s">
        <v>359</v>
      </c>
      <c r="AI933" t="s">
        <v>177</v>
      </c>
      <c r="AJ933" t="s">
        <v>204</v>
      </c>
      <c r="AK933" t="s">
        <v>205</v>
      </c>
    </row>
    <row r="934" spans="1:37">
      <c r="A934" t="s">
        <v>1645</v>
      </c>
      <c r="B934" s="55">
        <v>44805</v>
      </c>
      <c r="C934" s="55">
        <v>44806</v>
      </c>
      <c r="D934" t="s">
        <v>316</v>
      </c>
      <c r="E934">
        <v>1950</v>
      </c>
      <c r="F934">
        <v>44</v>
      </c>
      <c r="G934">
        <v>44</v>
      </c>
      <c r="H934">
        <v>0</v>
      </c>
      <c r="I934">
        <v>0</v>
      </c>
      <c r="J934">
        <v>3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H934" t="s">
        <v>317</v>
      </c>
      <c r="AI934" t="s">
        <v>177</v>
      </c>
      <c r="AJ934" t="s">
        <v>198</v>
      </c>
      <c r="AK934" t="s">
        <v>199</v>
      </c>
    </row>
    <row r="935" spans="1:37">
      <c r="A935" t="s">
        <v>1645</v>
      </c>
      <c r="B935" s="55">
        <v>44805</v>
      </c>
      <c r="C935" s="55">
        <v>44806</v>
      </c>
      <c r="D935" t="s">
        <v>83</v>
      </c>
      <c r="E935">
        <v>975</v>
      </c>
      <c r="F935">
        <v>16</v>
      </c>
      <c r="G935">
        <v>16</v>
      </c>
      <c r="H935">
        <v>0</v>
      </c>
      <c r="I935">
        <v>0</v>
      </c>
      <c r="J935">
        <v>1</v>
      </c>
      <c r="K935">
        <v>1</v>
      </c>
      <c r="L935">
        <v>0</v>
      </c>
      <c r="M935">
        <v>1</v>
      </c>
      <c r="N935">
        <v>0</v>
      </c>
      <c r="O935">
        <v>1</v>
      </c>
      <c r="P935">
        <v>1</v>
      </c>
      <c r="Q935">
        <v>1</v>
      </c>
      <c r="R935">
        <v>1</v>
      </c>
      <c r="S935">
        <v>1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H935" t="s">
        <v>227</v>
      </c>
      <c r="AI935" t="s">
        <v>168</v>
      </c>
      <c r="AJ935" t="s">
        <v>73</v>
      </c>
      <c r="AK935" t="s">
        <v>182</v>
      </c>
    </row>
    <row r="936" spans="1:37">
      <c r="A936" t="s">
        <v>1645</v>
      </c>
      <c r="B936" s="55">
        <v>44805</v>
      </c>
      <c r="C936" s="55">
        <v>44806</v>
      </c>
      <c r="D936" t="s">
        <v>60</v>
      </c>
      <c r="E936">
        <v>5654</v>
      </c>
      <c r="F936">
        <v>74</v>
      </c>
      <c r="G936">
        <v>73</v>
      </c>
      <c r="H936">
        <v>1</v>
      </c>
      <c r="I936">
        <v>0</v>
      </c>
      <c r="J936">
        <v>8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H936" t="s">
        <v>212</v>
      </c>
      <c r="AI936" t="s">
        <v>168</v>
      </c>
      <c r="AJ936" t="s">
        <v>58</v>
      </c>
      <c r="AK936" t="s">
        <v>180</v>
      </c>
    </row>
    <row r="937" spans="1:37">
      <c r="A937" t="s">
        <v>1645</v>
      </c>
      <c r="B937" s="55">
        <v>44805</v>
      </c>
      <c r="C937" s="55">
        <v>44806</v>
      </c>
      <c r="D937" t="s">
        <v>236</v>
      </c>
      <c r="E937">
        <v>2935</v>
      </c>
      <c r="F937">
        <v>43</v>
      </c>
      <c r="G937">
        <v>42</v>
      </c>
      <c r="H937">
        <v>1</v>
      </c>
      <c r="I937">
        <v>0</v>
      </c>
      <c r="J937">
        <v>4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H937" t="s">
        <v>237</v>
      </c>
      <c r="AI937" t="s">
        <v>173</v>
      </c>
      <c r="AJ937" t="s">
        <v>186</v>
      </c>
      <c r="AK937" t="s">
        <v>187</v>
      </c>
    </row>
    <row r="938" spans="1:37">
      <c r="A938" t="s">
        <v>1645</v>
      </c>
      <c r="B938" s="55">
        <v>44805</v>
      </c>
      <c r="C938" s="55">
        <v>44806</v>
      </c>
      <c r="D938" t="s">
        <v>252</v>
      </c>
      <c r="E938">
        <v>5196</v>
      </c>
      <c r="F938">
        <v>12</v>
      </c>
      <c r="G938">
        <v>10</v>
      </c>
      <c r="H938">
        <v>2</v>
      </c>
      <c r="I938">
        <v>1</v>
      </c>
      <c r="J938">
        <v>13</v>
      </c>
      <c r="K938">
        <v>1</v>
      </c>
      <c r="L938">
        <v>1</v>
      </c>
      <c r="M938">
        <v>0</v>
      </c>
      <c r="N938">
        <v>0</v>
      </c>
      <c r="O938">
        <v>1</v>
      </c>
      <c r="P938">
        <v>0</v>
      </c>
      <c r="Q938">
        <v>1</v>
      </c>
      <c r="R938">
        <v>1</v>
      </c>
      <c r="S938">
        <v>1</v>
      </c>
      <c r="T938">
        <v>7</v>
      </c>
      <c r="U938">
        <v>2</v>
      </c>
      <c r="V938">
        <v>2</v>
      </c>
      <c r="W938">
        <v>1</v>
      </c>
      <c r="X938">
        <v>0</v>
      </c>
      <c r="Y938">
        <v>0</v>
      </c>
      <c r="Z938">
        <v>0</v>
      </c>
      <c r="AA938">
        <v>1</v>
      </c>
      <c r="AB938">
        <v>0</v>
      </c>
      <c r="AC938">
        <v>0</v>
      </c>
      <c r="AD938">
        <v>0</v>
      </c>
      <c r="AE938">
        <v>0</v>
      </c>
      <c r="AF938">
        <v>0</v>
      </c>
      <c r="AH938" t="s">
        <v>253</v>
      </c>
      <c r="AI938" t="s">
        <v>173</v>
      </c>
      <c r="AJ938" t="s">
        <v>189</v>
      </c>
      <c r="AK938" t="s">
        <v>190</v>
      </c>
    </row>
    <row r="939" spans="1:37">
      <c r="A939" t="s">
        <v>1645</v>
      </c>
      <c r="B939" s="55">
        <v>44805</v>
      </c>
      <c r="C939" s="55">
        <v>44806</v>
      </c>
      <c r="D939" t="s">
        <v>36</v>
      </c>
      <c r="E939">
        <v>3007</v>
      </c>
      <c r="F939">
        <v>56</v>
      </c>
      <c r="G939">
        <v>56</v>
      </c>
      <c r="H939">
        <v>0</v>
      </c>
      <c r="I939">
        <v>0</v>
      </c>
      <c r="J939">
        <v>4</v>
      </c>
      <c r="K939">
        <v>3</v>
      </c>
      <c r="L939">
        <v>3</v>
      </c>
      <c r="M939">
        <v>3</v>
      </c>
      <c r="N939">
        <v>3</v>
      </c>
      <c r="O939">
        <v>3</v>
      </c>
      <c r="P939">
        <v>3</v>
      </c>
      <c r="Q939">
        <v>3</v>
      </c>
      <c r="R939">
        <v>3</v>
      </c>
      <c r="S939">
        <v>3</v>
      </c>
      <c r="T939">
        <v>2</v>
      </c>
      <c r="U939">
        <v>2</v>
      </c>
      <c r="V939">
        <v>2</v>
      </c>
      <c r="W939">
        <v>0</v>
      </c>
      <c r="X939">
        <v>0</v>
      </c>
      <c r="Y939">
        <v>0</v>
      </c>
      <c r="Z939">
        <v>3</v>
      </c>
      <c r="AA939">
        <v>3</v>
      </c>
      <c r="AB939">
        <v>0</v>
      </c>
      <c r="AC939">
        <v>2</v>
      </c>
      <c r="AD939">
        <v>3</v>
      </c>
      <c r="AE939">
        <v>0</v>
      </c>
      <c r="AF939">
        <v>0</v>
      </c>
      <c r="AH939" t="s">
        <v>183</v>
      </c>
      <c r="AI939" t="s">
        <v>168</v>
      </c>
      <c r="AJ939" t="s">
        <v>34</v>
      </c>
      <c r="AK939" t="s">
        <v>172</v>
      </c>
    </row>
    <row r="940" spans="1:37">
      <c r="A940" t="s">
        <v>1645</v>
      </c>
      <c r="B940" s="55">
        <v>44805</v>
      </c>
      <c r="C940" s="55">
        <v>44806</v>
      </c>
      <c r="D940" t="s">
        <v>268</v>
      </c>
      <c r="E940">
        <v>3154</v>
      </c>
      <c r="F940">
        <v>42</v>
      </c>
      <c r="G940">
        <v>41</v>
      </c>
      <c r="H940">
        <v>1</v>
      </c>
      <c r="I940">
        <v>0</v>
      </c>
      <c r="J940">
        <v>6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0</v>
      </c>
      <c r="R940">
        <v>0</v>
      </c>
      <c r="S940">
        <v>0</v>
      </c>
      <c r="T940">
        <v>1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H940" t="s">
        <v>269</v>
      </c>
      <c r="AI940" t="s">
        <v>173</v>
      </c>
      <c r="AJ940" t="s">
        <v>192</v>
      </c>
      <c r="AK940" t="s">
        <v>193</v>
      </c>
    </row>
    <row r="941" spans="1:37">
      <c r="A941" t="s">
        <v>1645</v>
      </c>
      <c r="B941" s="55">
        <v>44805</v>
      </c>
      <c r="C941" s="55">
        <v>44806</v>
      </c>
      <c r="D941" t="s">
        <v>38</v>
      </c>
      <c r="E941">
        <v>3086</v>
      </c>
      <c r="F941">
        <v>19</v>
      </c>
      <c r="G941">
        <v>19</v>
      </c>
      <c r="H941">
        <v>0</v>
      </c>
      <c r="I941">
        <v>0</v>
      </c>
      <c r="J941">
        <v>2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H941" t="s">
        <v>185</v>
      </c>
      <c r="AI941" t="s">
        <v>168</v>
      </c>
      <c r="AJ941" t="s">
        <v>34</v>
      </c>
      <c r="AK941" t="s">
        <v>172</v>
      </c>
    </row>
    <row r="942" spans="1:37">
      <c r="A942" t="s">
        <v>1645</v>
      </c>
      <c r="B942" s="55">
        <v>44805</v>
      </c>
      <c r="C942" s="55">
        <v>44806</v>
      </c>
      <c r="D942" t="s">
        <v>296</v>
      </c>
      <c r="E942">
        <v>9427</v>
      </c>
      <c r="F942">
        <v>172</v>
      </c>
      <c r="G942">
        <v>172</v>
      </c>
      <c r="H942">
        <v>0</v>
      </c>
      <c r="I942">
        <v>0</v>
      </c>
      <c r="J942">
        <v>19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5</v>
      </c>
      <c r="U942">
        <v>1</v>
      </c>
      <c r="V942">
        <v>1</v>
      </c>
      <c r="W942">
        <v>0</v>
      </c>
      <c r="X942">
        <v>0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H942" t="s">
        <v>297</v>
      </c>
      <c r="AI942" t="s">
        <v>173</v>
      </c>
      <c r="AJ942" t="s">
        <v>195</v>
      </c>
      <c r="AK942" t="s">
        <v>196</v>
      </c>
    </row>
    <row r="943" spans="1:37">
      <c r="A943" t="s">
        <v>1645</v>
      </c>
      <c r="B943" s="55">
        <v>44805</v>
      </c>
      <c r="C943" s="55">
        <v>44806</v>
      </c>
      <c r="D943" t="s">
        <v>292</v>
      </c>
      <c r="E943">
        <v>2654</v>
      </c>
      <c r="F943">
        <v>77</v>
      </c>
      <c r="G943">
        <v>73</v>
      </c>
      <c r="H943">
        <v>4</v>
      </c>
      <c r="I943">
        <v>2</v>
      </c>
      <c r="J943">
        <v>16</v>
      </c>
      <c r="K943">
        <v>4</v>
      </c>
      <c r="L943">
        <v>4</v>
      </c>
      <c r="M943">
        <v>4</v>
      </c>
      <c r="N943">
        <v>2</v>
      </c>
      <c r="O943">
        <v>4</v>
      </c>
      <c r="P943">
        <v>2</v>
      </c>
      <c r="Q943">
        <v>2</v>
      </c>
      <c r="R943">
        <v>4</v>
      </c>
      <c r="S943">
        <v>4</v>
      </c>
      <c r="T943">
        <v>4</v>
      </c>
      <c r="U943">
        <v>3</v>
      </c>
      <c r="V943">
        <v>2</v>
      </c>
      <c r="W943">
        <v>0</v>
      </c>
      <c r="X943">
        <v>1</v>
      </c>
      <c r="Y943">
        <v>0</v>
      </c>
      <c r="Z943">
        <v>4</v>
      </c>
      <c r="AA943">
        <v>4</v>
      </c>
      <c r="AB943">
        <v>3</v>
      </c>
      <c r="AC943">
        <v>4</v>
      </c>
      <c r="AD943">
        <v>4</v>
      </c>
      <c r="AE943">
        <v>0</v>
      </c>
      <c r="AF943">
        <v>0</v>
      </c>
      <c r="AH943" t="s">
        <v>833</v>
      </c>
      <c r="AI943" t="s">
        <v>173</v>
      </c>
      <c r="AJ943" t="s">
        <v>195</v>
      </c>
      <c r="AK943" t="s">
        <v>196</v>
      </c>
    </row>
    <row r="944" spans="1:37">
      <c r="A944" t="s">
        <v>1645</v>
      </c>
      <c r="B944" s="55">
        <v>44805</v>
      </c>
      <c r="C944" s="55">
        <v>44806</v>
      </c>
      <c r="D944" t="s">
        <v>278</v>
      </c>
      <c r="E944">
        <v>5912</v>
      </c>
      <c r="F944">
        <v>150</v>
      </c>
      <c r="G944">
        <v>150</v>
      </c>
      <c r="H944">
        <v>0</v>
      </c>
      <c r="I944">
        <v>0</v>
      </c>
      <c r="J944">
        <v>20</v>
      </c>
      <c r="K944">
        <v>1</v>
      </c>
      <c r="L944">
        <v>1</v>
      </c>
      <c r="M944">
        <v>1</v>
      </c>
      <c r="N944">
        <v>1</v>
      </c>
      <c r="O944">
        <v>1</v>
      </c>
      <c r="P944">
        <v>1</v>
      </c>
      <c r="Q944">
        <v>1</v>
      </c>
      <c r="R944">
        <v>1</v>
      </c>
      <c r="S944">
        <v>1</v>
      </c>
      <c r="T944">
        <v>1</v>
      </c>
      <c r="U944">
        <v>0</v>
      </c>
      <c r="V944">
        <v>0</v>
      </c>
      <c r="W944">
        <v>0</v>
      </c>
      <c r="X944">
        <v>1</v>
      </c>
      <c r="Y944">
        <v>0</v>
      </c>
      <c r="Z944">
        <v>1</v>
      </c>
      <c r="AA944">
        <v>1</v>
      </c>
      <c r="AB944">
        <v>1</v>
      </c>
      <c r="AC944">
        <v>1</v>
      </c>
      <c r="AD944">
        <v>1</v>
      </c>
      <c r="AE944">
        <v>0</v>
      </c>
      <c r="AF944">
        <v>0</v>
      </c>
      <c r="AH944" t="s">
        <v>279</v>
      </c>
      <c r="AI944" t="s">
        <v>173</v>
      </c>
      <c r="AJ944" t="s">
        <v>192</v>
      </c>
      <c r="AK944" t="s">
        <v>193</v>
      </c>
    </row>
    <row r="945" spans="1:37">
      <c r="A945" t="s">
        <v>1645</v>
      </c>
      <c r="B945" s="55">
        <v>44805</v>
      </c>
      <c r="C945" s="55">
        <v>44806</v>
      </c>
      <c r="D945" t="s">
        <v>242</v>
      </c>
      <c r="E945">
        <v>2988</v>
      </c>
      <c r="F945">
        <v>46</v>
      </c>
      <c r="G945">
        <v>46</v>
      </c>
      <c r="H945">
        <v>0</v>
      </c>
      <c r="I945">
        <v>0</v>
      </c>
      <c r="J945">
        <v>2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0</v>
      </c>
      <c r="R945">
        <v>0</v>
      </c>
      <c r="S945">
        <v>0</v>
      </c>
      <c r="T945">
        <v>1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H945" t="s">
        <v>243</v>
      </c>
      <c r="AI945" t="s">
        <v>173</v>
      </c>
      <c r="AJ945" t="s">
        <v>186</v>
      </c>
      <c r="AK945" t="s">
        <v>187</v>
      </c>
    </row>
    <row r="946" spans="1:37">
      <c r="A946" t="s">
        <v>1645</v>
      </c>
      <c r="B946" s="55">
        <v>44805</v>
      </c>
      <c r="C946" s="55">
        <v>44806</v>
      </c>
      <c r="D946" t="s">
        <v>244</v>
      </c>
      <c r="E946">
        <v>1812</v>
      </c>
      <c r="F946">
        <v>16</v>
      </c>
      <c r="G946">
        <v>16</v>
      </c>
      <c r="H946">
        <v>0</v>
      </c>
      <c r="I946">
        <v>0</v>
      </c>
      <c r="J946">
        <v>3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H946" t="s">
        <v>245</v>
      </c>
      <c r="AI946" t="s">
        <v>173</v>
      </c>
      <c r="AJ946" t="s">
        <v>186</v>
      </c>
      <c r="AK946" t="s">
        <v>187</v>
      </c>
    </row>
    <row r="947" spans="1:37">
      <c r="A947" t="s">
        <v>1645</v>
      </c>
      <c r="B947" s="55">
        <v>44805</v>
      </c>
      <c r="C947" s="55">
        <v>44806</v>
      </c>
      <c r="D947" t="s">
        <v>77</v>
      </c>
      <c r="E947">
        <v>2109</v>
      </c>
      <c r="F947">
        <v>25</v>
      </c>
      <c r="G947">
        <v>25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H947" t="s">
        <v>223</v>
      </c>
      <c r="AI947" t="s">
        <v>168</v>
      </c>
      <c r="AJ947" t="s">
        <v>73</v>
      </c>
      <c r="AK947" t="s">
        <v>182</v>
      </c>
    </row>
    <row r="948" spans="1:37">
      <c r="A948" t="s">
        <v>1645</v>
      </c>
      <c r="B948" s="55">
        <v>44805</v>
      </c>
      <c r="C948" s="55">
        <v>44806</v>
      </c>
      <c r="D948" t="s">
        <v>72</v>
      </c>
      <c r="E948">
        <v>2551</v>
      </c>
      <c r="F948">
        <v>36</v>
      </c>
      <c r="G948">
        <v>36</v>
      </c>
      <c r="H948">
        <v>0</v>
      </c>
      <c r="I948">
        <v>0</v>
      </c>
      <c r="J948">
        <v>1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H948" t="s">
        <v>215</v>
      </c>
      <c r="AI948" t="s">
        <v>168</v>
      </c>
      <c r="AJ948" t="s">
        <v>73</v>
      </c>
      <c r="AK948" t="s">
        <v>182</v>
      </c>
    </row>
    <row r="949" spans="1:37">
      <c r="A949" t="s">
        <v>1645</v>
      </c>
      <c r="B949" s="55">
        <v>44805</v>
      </c>
      <c r="C949" s="55">
        <v>44806</v>
      </c>
      <c r="D949" t="s">
        <v>266</v>
      </c>
      <c r="E949">
        <v>3677</v>
      </c>
      <c r="F949">
        <v>56</v>
      </c>
      <c r="G949">
        <v>56</v>
      </c>
      <c r="H949">
        <v>0</v>
      </c>
      <c r="I949">
        <v>0</v>
      </c>
      <c r="J949">
        <v>10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3</v>
      </c>
      <c r="U949">
        <v>0</v>
      </c>
      <c r="V949">
        <v>0</v>
      </c>
      <c r="W949">
        <v>0</v>
      </c>
      <c r="X949">
        <v>2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H949" t="s">
        <v>267</v>
      </c>
      <c r="AI949" t="s">
        <v>173</v>
      </c>
      <c r="AJ949" t="s">
        <v>192</v>
      </c>
      <c r="AK949" t="s">
        <v>193</v>
      </c>
    </row>
    <row r="950" spans="1:37">
      <c r="A950" t="s">
        <v>1645</v>
      </c>
      <c r="B950" s="55">
        <v>44805</v>
      </c>
      <c r="C950" s="55">
        <v>44806</v>
      </c>
      <c r="D950" t="s">
        <v>33</v>
      </c>
      <c r="E950">
        <v>1699</v>
      </c>
      <c r="F950">
        <v>51</v>
      </c>
      <c r="G950">
        <v>51</v>
      </c>
      <c r="H950">
        <v>0</v>
      </c>
      <c r="I950">
        <v>0</v>
      </c>
      <c r="J950">
        <v>7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  <c r="AH950" t="s">
        <v>181</v>
      </c>
      <c r="AI950" t="s">
        <v>168</v>
      </c>
      <c r="AJ950" t="s">
        <v>34</v>
      </c>
      <c r="AK950" t="s">
        <v>172</v>
      </c>
    </row>
    <row r="951" spans="1:37">
      <c r="A951" t="s">
        <v>1645</v>
      </c>
      <c r="B951" s="55">
        <v>44805</v>
      </c>
      <c r="C951" s="55">
        <v>44806</v>
      </c>
      <c r="D951" t="s">
        <v>26</v>
      </c>
      <c r="E951">
        <v>2204</v>
      </c>
      <c r="F951">
        <v>79</v>
      </c>
      <c r="G951">
        <v>77</v>
      </c>
      <c r="H951">
        <v>2</v>
      </c>
      <c r="I951">
        <v>0</v>
      </c>
      <c r="J951">
        <v>4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0</v>
      </c>
      <c r="R951">
        <v>0</v>
      </c>
      <c r="S951">
        <v>0</v>
      </c>
      <c r="T951">
        <v>2</v>
      </c>
      <c r="U951">
        <v>0</v>
      </c>
      <c r="V951">
        <v>0</v>
      </c>
      <c r="W951">
        <v>0</v>
      </c>
      <c r="X951">
        <v>1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H951" t="s">
        <v>170</v>
      </c>
      <c r="AI951" t="s">
        <v>168</v>
      </c>
      <c r="AJ951" t="s">
        <v>27</v>
      </c>
      <c r="AK951" t="s">
        <v>169</v>
      </c>
    </row>
    <row r="952" spans="1:37">
      <c r="A952" t="s">
        <v>1645</v>
      </c>
      <c r="B952" s="55">
        <v>44805</v>
      </c>
      <c r="C952" s="55">
        <v>44806</v>
      </c>
      <c r="D952" t="s">
        <v>308</v>
      </c>
      <c r="E952">
        <v>5054</v>
      </c>
      <c r="F952">
        <v>161</v>
      </c>
      <c r="G952">
        <v>159</v>
      </c>
      <c r="H952">
        <v>2</v>
      </c>
      <c r="I952">
        <v>0</v>
      </c>
      <c r="J952">
        <v>15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1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H952" t="s">
        <v>309</v>
      </c>
      <c r="AI952" t="s">
        <v>173</v>
      </c>
      <c r="AJ952" t="s">
        <v>195</v>
      </c>
      <c r="AK952" t="s">
        <v>196</v>
      </c>
    </row>
    <row r="953" spans="1:37">
      <c r="A953" t="s">
        <v>1645</v>
      </c>
      <c r="B953" s="55">
        <v>44805</v>
      </c>
      <c r="C953" s="55">
        <v>44806</v>
      </c>
      <c r="D953" t="s">
        <v>288</v>
      </c>
      <c r="E953">
        <v>4289</v>
      </c>
      <c r="F953">
        <v>42</v>
      </c>
      <c r="G953">
        <v>42</v>
      </c>
      <c r="H953">
        <v>0</v>
      </c>
      <c r="I953">
        <v>0</v>
      </c>
      <c r="J953">
        <v>11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H953" t="s">
        <v>289</v>
      </c>
      <c r="AI953" t="s">
        <v>173</v>
      </c>
      <c r="AJ953" t="s">
        <v>195</v>
      </c>
      <c r="AK953" t="s">
        <v>196</v>
      </c>
    </row>
    <row r="954" spans="1:37">
      <c r="A954" t="s">
        <v>1645</v>
      </c>
      <c r="B954" s="55">
        <v>44805</v>
      </c>
      <c r="C954" s="55">
        <v>44806</v>
      </c>
      <c r="D954" t="s">
        <v>57</v>
      </c>
      <c r="E954">
        <v>2326</v>
      </c>
      <c r="F954">
        <v>45</v>
      </c>
      <c r="G954">
        <v>44</v>
      </c>
      <c r="H954">
        <v>1</v>
      </c>
      <c r="I954">
        <v>0</v>
      </c>
      <c r="J954">
        <v>5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</v>
      </c>
      <c r="R954">
        <v>0</v>
      </c>
      <c r="S954">
        <v>0</v>
      </c>
      <c r="T954">
        <v>1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H954" t="s">
        <v>167</v>
      </c>
      <c r="AI954" t="s">
        <v>168</v>
      </c>
      <c r="AJ954" t="s">
        <v>58</v>
      </c>
      <c r="AK954" t="s">
        <v>180</v>
      </c>
    </row>
    <row r="955" spans="1:37">
      <c r="A955" t="s">
        <v>1645</v>
      </c>
      <c r="B955" s="55">
        <v>44805</v>
      </c>
      <c r="C955" s="55">
        <v>44806</v>
      </c>
      <c r="D955" t="s">
        <v>1646</v>
      </c>
    </row>
    <row r="956" spans="1:37">
      <c r="A956" t="s">
        <v>1645</v>
      </c>
      <c r="B956" s="55">
        <v>44805</v>
      </c>
      <c r="C956" s="55">
        <v>44806</v>
      </c>
      <c r="D956" t="s">
        <v>272</v>
      </c>
      <c r="E956">
        <v>5101</v>
      </c>
      <c r="F956">
        <v>123</v>
      </c>
      <c r="G956">
        <v>115</v>
      </c>
      <c r="H956">
        <v>8</v>
      </c>
      <c r="I956">
        <v>4</v>
      </c>
      <c r="J956">
        <v>20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H956" t="s">
        <v>273</v>
      </c>
      <c r="AI956" t="s">
        <v>173</v>
      </c>
      <c r="AJ956" t="s">
        <v>192</v>
      </c>
      <c r="AK956" t="s">
        <v>193</v>
      </c>
    </row>
    <row r="957" spans="1:37">
      <c r="A957" t="s">
        <v>1645</v>
      </c>
      <c r="B957" s="55">
        <v>44805</v>
      </c>
      <c r="C957" s="55">
        <v>44806</v>
      </c>
      <c r="D957" t="s">
        <v>234</v>
      </c>
      <c r="E957">
        <v>5400</v>
      </c>
      <c r="F957">
        <v>66</v>
      </c>
      <c r="G957">
        <v>66</v>
      </c>
      <c r="H957">
        <v>0</v>
      </c>
      <c r="I957">
        <v>0</v>
      </c>
      <c r="J957">
        <v>7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H957" t="s">
        <v>235</v>
      </c>
      <c r="AI957" t="s">
        <v>173</v>
      </c>
      <c r="AJ957" t="s">
        <v>186</v>
      </c>
      <c r="AK957" t="s">
        <v>187</v>
      </c>
    </row>
    <row r="958" spans="1:37">
      <c r="A958" t="s">
        <v>1645</v>
      </c>
      <c r="B958" s="55">
        <v>44805</v>
      </c>
      <c r="C958" s="55">
        <v>44806</v>
      </c>
      <c r="D958" t="s">
        <v>75</v>
      </c>
      <c r="E958">
        <v>6003</v>
      </c>
      <c r="F958">
        <v>43</v>
      </c>
      <c r="G958">
        <v>43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H958" t="s">
        <v>222</v>
      </c>
      <c r="AI958" t="s">
        <v>168</v>
      </c>
      <c r="AJ958" t="s">
        <v>73</v>
      </c>
      <c r="AK958" t="s">
        <v>182</v>
      </c>
    </row>
    <row r="959" spans="1:37">
      <c r="A959" t="s">
        <v>1645</v>
      </c>
      <c r="B959" s="55">
        <v>44805</v>
      </c>
      <c r="C959" s="55">
        <v>44806</v>
      </c>
      <c r="D959" t="s">
        <v>250</v>
      </c>
      <c r="E959">
        <v>5821</v>
      </c>
      <c r="F959">
        <v>124</v>
      </c>
      <c r="G959">
        <v>121</v>
      </c>
      <c r="H959">
        <v>3</v>
      </c>
      <c r="I959">
        <v>2</v>
      </c>
      <c r="J959">
        <v>16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0</v>
      </c>
      <c r="R959">
        <v>0</v>
      </c>
      <c r="S959">
        <v>0</v>
      </c>
      <c r="T959">
        <v>3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H959" t="s">
        <v>251</v>
      </c>
      <c r="AI959" t="s">
        <v>173</v>
      </c>
      <c r="AJ959" t="s">
        <v>189</v>
      </c>
      <c r="AK959" t="s">
        <v>190</v>
      </c>
    </row>
    <row r="960" spans="1:37">
      <c r="A960" t="s">
        <v>1645</v>
      </c>
      <c r="B960" s="55">
        <v>44805</v>
      </c>
      <c r="C960" s="55">
        <v>44806</v>
      </c>
      <c r="D960" t="s">
        <v>290</v>
      </c>
      <c r="E960">
        <v>6661</v>
      </c>
      <c r="F960">
        <v>288</v>
      </c>
      <c r="G960">
        <v>284</v>
      </c>
      <c r="H960">
        <v>4</v>
      </c>
      <c r="I960">
        <v>2</v>
      </c>
      <c r="J960">
        <v>33</v>
      </c>
      <c r="K960">
        <v>16</v>
      </c>
      <c r="L960">
        <v>14</v>
      </c>
      <c r="M960">
        <v>16</v>
      </c>
      <c r="N960">
        <v>15</v>
      </c>
      <c r="O960">
        <v>15</v>
      </c>
      <c r="P960">
        <v>12</v>
      </c>
      <c r="Q960">
        <v>11</v>
      </c>
      <c r="R960">
        <v>14</v>
      </c>
      <c r="S960">
        <v>16</v>
      </c>
      <c r="T960">
        <v>13</v>
      </c>
      <c r="U960">
        <v>10</v>
      </c>
      <c r="V960">
        <v>10</v>
      </c>
      <c r="W960">
        <v>1</v>
      </c>
      <c r="X960">
        <v>3</v>
      </c>
      <c r="Y960">
        <v>1</v>
      </c>
      <c r="Z960">
        <v>13</v>
      </c>
      <c r="AA960">
        <v>15</v>
      </c>
      <c r="AB960">
        <v>13</v>
      </c>
      <c r="AC960">
        <v>13</v>
      </c>
      <c r="AD960">
        <v>14</v>
      </c>
      <c r="AE960">
        <v>8</v>
      </c>
      <c r="AF960">
        <v>2</v>
      </c>
      <c r="AH960" t="s">
        <v>291</v>
      </c>
      <c r="AI960" t="s">
        <v>173</v>
      </c>
      <c r="AJ960" t="s">
        <v>195</v>
      </c>
      <c r="AK960" t="s">
        <v>196</v>
      </c>
    </row>
    <row r="961" spans="1:37">
      <c r="A961" t="s">
        <v>1645</v>
      </c>
      <c r="B961" s="55">
        <v>44805</v>
      </c>
      <c r="C961" s="55">
        <v>44806</v>
      </c>
      <c r="D961" t="s">
        <v>254</v>
      </c>
      <c r="E961">
        <v>9345</v>
      </c>
      <c r="F961">
        <v>211</v>
      </c>
      <c r="G961">
        <v>209</v>
      </c>
      <c r="H961">
        <v>2</v>
      </c>
      <c r="I961">
        <v>0</v>
      </c>
      <c r="J961">
        <v>22</v>
      </c>
      <c r="K961">
        <v>2</v>
      </c>
      <c r="L961">
        <v>2</v>
      </c>
      <c r="M961">
        <v>2</v>
      </c>
      <c r="N961">
        <v>0</v>
      </c>
      <c r="O961">
        <v>1</v>
      </c>
      <c r="P961">
        <v>0</v>
      </c>
      <c r="Q961">
        <v>2</v>
      </c>
      <c r="R961">
        <v>2</v>
      </c>
      <c r="S961">
        <v>2</v>
      </c>
      <c r="T961">
        <v>2</v>
      </c>
      <c r="U961">
        <v>0</v>
      </c>
      <c r="V961">
        <v>0</v>
      </c>
      <c r="W961">
        <v>0</v>
      </c>
      <c r="X961">
        <v>1</v>
      </c>
      <c r="Y961">
        <v>0</v>
      </c>
      <c r="Z961">
        <v>1</v>
      </c>
      <c r="AA961">
        <v>1</v>
      </c>
      <c r="AB961">
        <v>1</v>
      </c>
      <c r="AC961">
        <v>1</v>
      </c>
      <c r="AD961">
        <v>1</v>
      </c>
      <c r="AE961">
        <v>1</v>
      </c>
      <c r="AF961">
        <v>0</v>
      </c>
      <c r="AH961" t="s">
        <v>255</v>
      </c>
      <c r="AI961" t="s">
        <v>173</v>
      </c>
      <c r="AJ961" t="s">
        <v>189</v>
      </c>
      <c r="AK961" t="s">
        <v>190</v>
      </c>
    </row>
    <row r="962" spans="1:37">
      <c r="A962" t="s">
        <v>1645</v>
      </c>
      <c r="B962" s="55">
        <v>44805</v>
      </c>
      <c r="C962" s="55">
        <v>44806</v>
      </c>
      <c r="D962" t="s">
        <v>258</v>
      </c>
      <c r="E962">
        <v>3930</v>
      </c>
      <c r="F962">
        <v>31</v>
      </c>
      <c r="G962">
        <v>30</v>
      </c>
      <c r="H962">
        <v>1</v>
      </c>
      <c r="I962">
        <v>0</v>
      </c>
      <c r="J962">
        <v>5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H962" t="s">
        <v>259</v>
      </c>
      <c r="AI962" t="s">
        <v>173</v>
      </c>
      <c r="AJ962" t="s">
        <v>192</v>
      </c>
      <c r="AK962" t="s">
        <v>193</v>
      </c>
    </row>
    <row r="963" spans="1:37">
      <c r="A963" t="s">
        <v>1645</v>
      </c>
      <c r="B963" s="55">
        <v>44805</v>
      </c>
      <c r="C963" s="55">
        <v>44806</v>
      </c>
      <c r="D963" t="s">
        <v>48</v>
      </c>
      <c r="E963">
        <v>2274</v>
      </c>
      <c r="F963">
        <v>17</v>
      </c>
      <c r="G963">
        <v>17</v>
      </c>
      <c r="H963">
        <v>0</v>
      </c>
      <c r="I963">
        <v>0</v>
      </c>
      <c r="J963">
        <v>1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H963" t="s">
        <v>200</v>
      </c>
      <c r="AI963" t="s">
        <v>168</v>
      </c>
      <c r="AJ963" t="s">
        <v>49</v>
      </c>
      <c r="AK963" t="s">
        <v>176</v>
      </c>
    </row>
    <row r="964" spans="1:37">
      <c r="A964" t="s">
        <v>1645</v>
      </c>
      <c r="B964" s="55">
        <v>44805</v>
      </c>
      <c r="C964" s="55">
        <v>44806</v>
      </c>
      <c r="D964" t="s">
        <v>300</v>
      </c>
      <c r="E964">
        <v>2185</v>
      </c>
      <c r="F964">
        <v>76</v>
      </c>
      <c r="G964">
        <v>75</v>
      </c>
      <c r="H964">
        <v>1</v>
      </c>
      <c r="I964">
        <v>0</v>
      </c>
      <c r="J964">
        <v>3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0</v>
      </c>
      <c r="S964">
        <v>0</v>
      </c>
      <c r="T964">
        <v>1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H964" t="s">
        <v>301</v>
      </c>
      <c r="AI964" t="s">
        <v>173</v>
      </c>
      <c r="AJ964" t="s">
        <v>195</v>
      </c>
      <c r="AK964" t="s">
        <v>196</v>
      </c>
    </row>
    <row r="965" spans="1:37">
      <c r="A965" t="s">
        <v>1645</v>
      </c>
      <c r="B965" s="55">
        <v>44805</v>
      </c>
      <c r="C965" s="55">
        <v>44806</v>
      </c>
      <c r="D965" t="s">
        <v>280</v>
      </c>
      <c r="E965">
        <v>2318</v>
      </c>
      <c r="F965">
        <v>36</v>
      </c>
      <c r="G965">
        <v>36</v>
      </c>
      <c r="H965">
        <v>0</v>
      </c>
      <c r="I965">
        <v>0</v>
      </c>
      <c r="J965">
        <v>14</v>
      </c>
      <c r="K965">
        <v>5</v>
      </c>
      <c r="L965">
        <v>3</v>
      </c>
      <c r="M965">
        <v>3</v>
      </c>
      <c r="N965">
        <v>1</v>
      </c>
      <c r="O965">
        <v>1</v>
      </c>
      <c r="P965">
        <v>1</v>
      </c>
      <c r="Q965">
        <v>2</v>
      </c>
      <c r="R965">
        <v>5</v>
      </c>
      <c r="S965">
        <v>2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1</v>
      </c>
      <c r="AA965">
        <v>1</v>
      </c>
      <c r="AB965">
        <v>1</v>
      </c>
      <c r="AC965">
        <v>1</v>
      </c>
      <c r="AD965">
        <v>1</v>
      </c>
      <c r="AE965">
        <v>0</v>
      </c>
      <c r="AF965">
        <v>0</v>
      </c>
      <c r="AH965" t="s">
        <v>281</v>
      </c>
      <c r="AI965" t="s">
        <v>173</v>
      </c>
      <c r="AJ965" t="s">
        <v>192</v>
      </c>
      <c r="AK965" t="s">
        <v>193</v>
      </c>
    </row>
    <row r="966" spans="1:37">
      <c r="A966" t="s">
        <v>1645</v>
      </c>
      <c r="B966" s="55">
        <v>44805</v>
      </c>
      <c r="C966" s="55">
        <v>44806</v>
      </c>
      <c r="D966" t="s">
        <v>42</v>
      </c>
      <c r="E966">
        <v>1280</v>
      </c>
      <c r="F966">
        <v>24</v>
      </c>
      <c r="G966">
        <v>24</v>
      </c>
      <c r="H966">
        <v>0</v>
      </c>
      <c r="I966">
        <v>0</v>
      </c>
      <c r="J966">
        <v>7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2</v>
      </c>
      <c r="U966">
        <v>0</v>
      </c>
      <c r="V966">
        <v>0</v>
      </c>
      <c r="W966">
        <v>0</v>
      </c>
      <c r="X966">
        <v>1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H966" t="s">
        <v>191</v>
      </c>
      <c r="AI966" t="s">
        <v>168</v>
      </c>
      <c r="AJ966" t="s">
        <v>34</v>
      </c>
      <c r="AK966" t="s">
        <v>172</v>
      </c>
    </row>
    <row r="967" spans="1:37">
      <c r="A967" t="s">
        <v>1645</v>
      </c>
      <c r="B967" s="55">
        <v>44805</v>
      </c>
      <c r="C967" s="55">
        <v>44806</v>
      </c>
      <c r="D967" t="s">
        <v>40</v>
      </c>
      <c r="E967">
        <v>1537</v>
      </c>
      <c r="F967">
        <v>42</v>
      </c>
      <c r="G967">
        <v>41</v>
      </c>
      <c r="H967">
        <v>1</v>
      </c>
      <c r="I967">
        <v>0</v>
      </c>
      <c r="J967">
        <v>3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2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H967" t="s">
        <v>447</v>
      </c>
      <c r="AI967" t="s">
        <v>168</v>
      </c>
      <c r="AJ967" t="s">
        <v>34</v>
      </c>
      <c r="AK967" t="s">
        <v>172</v>
      </c>
    </row>
    <row r="968" spans="1:37">
      <c r="A968" t="s">
        <v>1645</v>
      </c>
      <c r="B968" s="55">
        <v>44805</v>
      </c>
      <c r="C968" s="55">
        <v>44806</v>
      </c>
      <c r="D968" t="s">
        <v>312</v>
      </c>
      <c r="E968">
        <v>1577</v>
      </c>
      <c r="F968">
        <v>53</v>
      </c>
      <c r="G968">
        <v>52</v>
      </c>
      <c r="H968">
        <v>1</v>
      </c>
      <c r="I968">
        <v>1</v>
      </c>
      <c r="J968">
        <v>4</v>
      </c>
      <c r="K968">
        <v>2</v>
      </c>
      <c r="L968">
        <v>2</v>
      </c>
      <c r="M968">
        <v>2</v>
      </c>
      <c r="N968">
        <v>1</v>
      </c>
      <c r="O968">
        <v>2</v>
      </c>
      <c r="P968">
        <v>1</v>
      </c>
      <c r="Q968">
        <v>2</v>
      </c>
      <c r="R968">
        <v>1</v>
      </c>
      <c r="S968">
        <v>2</v>
      </c>
      <c r="T968">
        <v>1</v>
      </c>
      <c r="U968">
        <v>1</v>
      </c>
      <c r="V968">
        <v>1</v>
      </c>
      <c r="W968">
        <v>0</v>
      </c>
      <c r="X968">
        <v>0</v>
      </c>
      <c r="Y968">
        <v>0</v>
      </c>
      <c r="Z968">
        <v>2</v>
      </c>
      <c r="AA968">
        <v>2</v>
      </c>
      <c r="AB968">
        <v>1</v>
      </c>
      <c r="AC968">
        <v>1</v>
      </c>
      <c r="AD968">
        <v>1</v>
      </c>
      <c r="AE968">
        <v>1</v>
      </c>
      <c r="AF968">
        <v>0</v>
      </c>
      <c r="AH968" t="s">
        <v>313</v>
      </c>
      <c r="AI968" t="s">
        <v>173</v>
      </c>
      <c r="AJ968" t="s">
        <v>195</v>
      </c>
      <c r="AK968" t="s">
        <v>196</v>
      </c>
    </row>
    <row r="969" spans="1:37">
      <c r="A969" t="s">
        <v>1645</v>
      </c>
      <c r="B969" s="55">
        <v>44805</v>
      </c>
      <c r="C969" s="55">
        <v>44806</v>
      </c>
      <c r="D969" t="s">
        <v>53</v>
      </c>
      <c r="E969">
        <v>2018</v>
      </c>
      <c r="F969">
        <v>33</v>
      </c>
      <c r="G969">
        <v>31</v>
      </c>
      <c r="H969">
        <v>2</v>
      </c>
      <c r="I969">
        <v>0</v>
      </c>
      <c r="J969">
        <v>5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</v>
      </c>
      <c r="S969">
        <v>0</v>
      </c>
      <c r="T969">
        <v>1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H969" t="s">
        <v>206</v>
      </c>
      <c r="AI969" t="s">
        <v>168</v>
      </c>
      <c r="AJ969" t="s">
        <v>49</v>
      </c>
      <c r="AK969" t="s">
        <v>176</v>
      </c>
    </row>
    <row r="970" spans="1:37">
      <c r="A970" t="s">
        <v>1645</v>
      </c>
      <c r="B970" s="55">
        <v>44805</v>
      </c>
      <c r="C970" s="55">
        <v>44806</v>
      </c>
      <c r="D970" t="s">
        <v>238</v>
      </c>
      <c r="E970">
        <v>1718</v>
      </c>
      <c r="F970">
        <v>43</v>
      </c>
      <c r="G970">
        <v>43</v>
      </c>
      <c r="H970">
        <v>0</v>
      </c>
      <c r="I970">
        <v>0</v>
      </c>
      <c r="J970">
        <v>5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H970" t="s">
        <v>239</v>
      </c>
      <c r="AI970" t="s">
        <v>173</v>
      </c>
      <c r="AJ970" t="s">
        <v>186</v>
      </c>
      <c r="AK970" t="s">
        <v>187</v>
      </c>
    </row>
    <row r="971" spans="1:37">
      <c r="A971" t="s">
        <v>1645</v>
      </c>
      <c r="B971" s="55">
        <v>44805</v>
      </c>
      <c r="C971" s="55">
        <v>44806</v>
      </c>
      <c r="D971" t="s">
        <v>302</v>
      </c>
      <c r="E971">
        <v>2406</v>
      </c>
      <c r="F971">
        <v>6</v>
      </c>
      <c r="G971">
        <v>6</v>
      </c>
      <c r="H971">
        <v>0</v>
      </c>
      <c r="I971">
        <v>0</v>
      </c>
      <c r="J971">
        <v>11</v>
      </c>
      <c r="K971">
        <v>1</v>
      </c>
      <c r="L971">
        <v>1</v>
      </c>
      <c r="M971">
        <v>1</v>
      </c>
      <c r="N971">
        <v>0</v>
      </c>
      <c r="O971">
        <v>1</v>
      </c>
      <c r="P971">
        <v>1</v>
      </c>
      <c r="Q971">
        <v>1</v>
      </c>
      <c r="R971">
        <v>1</v>
      </c>
      <c r="S971">
        <v>1</v>
      </c>
      <c r="T971">
        <v>2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1</v>
      </c>
      <c r="AA971">
        <v>1</v>
      </c>
      <c r="AB971">
        <v>1</v>
      </c>
      <c r="AC971">
        <v>1</v>
      </c>
      <c r="AD971">
        <v>1</v>
      </c>
      <c r="AE971">
        <v>1</v>
      </c>
      <c r="AF971">
        <v>0</v>
      </c>
      <c r="AH971" t="s">
        <v>303</v>
      </c>
      <c r="AI971" t="s">
        <v>173</v>
      </c>
      <c r="AJ971" t="s">
        <v>195</v>
      </c>
      <c r="AK971" t="s">
        <v>196</v>
      </c>
    </row>
    <row r="972" spans="1:37">
      <c r="A972" t="s">
        <v>1645</v>
      </c>
      <c r="B972" s="55">
        <v>44805</v>
      </c>
      <c r="C972" s="55">
        <v>44806</v>
      </c>
      <c r="D972" t="s">
        <v>68</v>
      </c>
      <c r="E972">
        <v>2487</v>
      </c>
      <c r="F972">
        <v>27</v>
      </c>
      <c r="G972">
        <v>27</v>
      </c>
      <c r="H972">
        <v>0</v>
      </c>
      <c r="I972">
        <v>0</v>
      </c>
      <c r="J972">
        <v>3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H972" t="s">
        <v>219</v>
      </c>
      <c r="AI972" t="s">
        <v>168</v>
      </c>
      <c r="AJ972" t="s">
        <v>58</v>
      </c>
      <c r="AK972" t="s">
        <v>180</v>
      </c>
    </row>
    <row r="973" spans="1:37">
      <c r="A973" t="s">
        <v>1645</v>
      </c>
      <c r="B973" s="55">
        <v>44805</v>
      </c>
      <c r="C973" s="55">
        <v>44806</v>
      </c>
      <c r="D973" t="s">
        <v>94</v>
      </c>
      <c r="E973">
        <v>5358</v>
      </c>
      <c r="F973">
        <v>97</v>
      </c>
      <c r="G973">
        <v>96</v>
      </c>
      <c r="H973">
        <v>1</v>
      </c>
      <c r="I973">
        <v>0</v>
      </c>
      <c r="J973">
        <v>17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H973" t="s">
        <v>232</v>
      </c>
      <c r="AI973" t="s">
        <v>168</v>
      </c>
      <c r="AJ973" t="s">
        <v>92</v>
      </c>
      <c r="AK973" t="s">
        <v>184</v>
      </c>
    </row>
    <row r="974" spans="1:37">
      <c r="A974" t="s">
        <v>1645</v>
      </c>
      <c r="B974" s="55">
        <v>44805</v>
      </c>
      <c r="C974" s="55">
        <v>44806</v>
      </c>
      <c r="D974" t="s">
        <v>81</v>
      </c>
      <c r="E974">
        <v>5779</v>
      </c>
      <c r="F974">
        <v>20</v>
      </c>
      <c r="G974">
        <v>20</v>
      </c>
      <c r="H974">
        <v>0</v>
      </c>
      <c r="I974">
        <v>0</v>
      </c>
      <c r="J974">
        <v>7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</v>
      </c>
      <c r="S974">
        <v>0</v>
      </c>
      <c r="T974">
        <v>1</v>
      </c>
      <c r="U974">
        <v>0</v>
      </c>
      <c r="V974">
        <v>0</v>
      </c>
      <c r="W974">
        <v>0</v>
      </c>
      <c r="X974">
        <v>1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H974" t="s">
        <v>226</v>
      </c>
      <c r="AI974" t="s">
        <v>168</v>
      </c>
      <c r="AJ974" t="s">
        <v>73</v>
      </c>
      <c r="AK974" t="s">
        <v>182</v>
      </c>
    </row>
    <row r="975" spans="1:37">
      <c r="A975" t="s">
        <v>1645</v>
      </c>
      <c r="B975" s="55">
        <v>44805</v>
      </c>
      <c r="C975" s="55">
        <v>44806</v>
      </c>
      <c r="D975" t="s">
        <v>66</v>
      </c>
      <c r="E975">
        <v>1791</v>
      </c>
      <c r="F975">
        <v>13</v>
      </c>
      <c r="G975">
        <v>12</v>
      </c>
      <c r="H975">
        <v>1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H975" t="s">
        <v>218</v>
      </c>
      <c r="AI975" t="s">
        <v>168</v>
      </c>
      <c r="AJ975" t="s">
        <v>58</v>
      </c>
      <c r="AK975" t="s">
        <v>180</v>
      </c>
    </row>
    <row r="976" spans="1:37">
      <c r="A976" t="s">
        <v>1645</v>
      </c>
      <c r="B976" s="55">
        <v>44805</v>
      </c>
      <c r="C976" s="55">
        <v>44806</v>
      </c>
      <c r="D976" t="s">
        <v>260</v>
      </c>
      <c r="E976">
        <v>1172</v>
      </c>
      <c r="F976">
        <v>12</v>
      </c>
      <c r="G976">
        <v>11</v>
      </c>
      <c r="H976">
        <v>1</v>
      </c>
      <c r="I976">
        <v>0</v>
      </c>
      <c r="J976">
        <v>1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H976" t="s">
        <v>261</v>
      </c>
      <c r="AI976" t="s">
        <v>173</v>
      </c>
      <c r="AJ976" t="s">
        <v>192</v>
      </c>
      <c r="AK976" t="s">
        <v>193</v>
      </c>
    </row>
    <row r="977" spans="1:37">
      <c r="A977" t="s">
        <v>1645</v>
      </c>
      <c r="B977" s="55">
        <v>44805</v>
      </c>
      <c r="C977" s="55">
        <v>44806</v>
      </c>
      <c r="D977" t="s">
        <v>298</v>
      </c>
      <c r="E977">
        <v>1114</v>
      </c>
      <c r="F977">
        <v>25</v>
      </c>
      <c r="G977">
        <v>23</v>
      </c>
      <c r="H977">
        <v>2</v>
      </c>
      <c r="I977">
        <v>1</v>
      </c>
      <c r="J977">
        <v>8</v>
      </c>
      <c r="K977">
        <v>5</v>
      </c>
      <c r="L977">
        <v>4</v>
      </c>
      <c r="M977">
        <v>5</v>
      </c>
      <c r="N977">
        <v>3</v>
      </c>
      <c r="O977">
        <v>4</v>
      </c>
      <c r="P977">
        <v>5</v>
      </c>
      <c r="Q977">
        <v>4</v>
      </c>
      <c r="R977">
        <v>5</v>
      </c>
      <c r="S977">
        <v>5</v>
      </c>
      <c r="T977">
        <v>4</v>
      </c>
      <c r="U977">
        <v>2</v>
      </c>
      <c r="V977">
        <v>2</v>
      </c>
      <c r="W977">
        <v>2</v>
      </c>
      <c r="X977">
        <v>1</v>
      </c>
      <c r="Y977">
        <v>0</v>
      </c>
      <c r="Z977">
        <v>3</v>
      </c>
      <c r="AA977">
        <v>5</v>
      </c>
      <c r="AB977">
        <v>5</v>
      </c>
      <c r="AC977">
        <v>4</v>
      </c>
      <c r="AD977">
        <v>5</v>
      </c>
      <c r="AE977">
        <v>4</v>
      </c>
      <c r="AF977">
        <v>0</v>
      </c>
      <c r="AH977" t="s">
        <v>299</v>
      </c>
      <c r="AI977" t="s">
        <v>173</v>
      </c>
      <c r="AJ977" t="s">
        <v>195</v>
      </c>
      <c r="AK977" t="s">
        <v>196</v>
      </c>
    </row>
    <row r="978" spans="1:37">
      <c r="A978" t="s">
        <v>1645</v>
      </c>
      <c r="B978" s="55">
        <v>44805</v>
      </c>
      <c r="C978" s="55">
        <v>44806</v>
      </c>
      <c r="D978" t="s">
        <v>51</v>
      </c>
      <c r="E978">
        <v>3535</v>
      </c>
      <c r="F978">
        <v>63</v>
      </c>
      <c r="G978">
        <v>63</v>
      </c>
      <c r="H978">
        <v>0</v>
      </c>
      <c r="I978">
        <v>0</v>
      </c>
      <c r="J978">
        <v>8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H978" t="s">
        <v>203</v>
      </c>
      <c r="AI978" t="s">
        <v>168</v>
      </c>
      <c r="AJ978" t="s">
        <v>49</v>
      </c>
      <c r="AK978" t="s">
        <v>176</v>
      </c>
    </row>
    <row r="979" spans="1:37">
      <c r="A979" t="s">
        <v>1645</v>
      </c>
      <c r="B979" s="55">
        <v>44805</v>
      </c>
      <c r="C979" s="55">
        <v>44806</v>
      </c>
      <c r="D979" t="s">
        <v>274</v>
      </c>
      <c r="E979">
        <v>1841</v>
      </c>
      <c r="F979">
        <v>1</v>
      </c>
      <c r="G979">
        <v>1</v>
      </c>
      <c r="H979">
        <v>0</v>
      </c>
      <c r="I979">
        <v>0</v>
      </c>
      <c r="J979">
        <v>4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H979" t="s">
        <v>275</v>
      </c>
      <c r="AI979" t="s">
        <v>173</v>
      </c>
      <c r="AJ979" t="s">
        <v>192</v>
      </c>
      <c r="AK979" t="s">
        <v>193</v>
      </c>
    </row>
    <row r="980" spans="1:37">
      <c r="A980" t="s">
        <v>1645</v>
      </c>
      <c r="B980" s="55">
        <v>44805</v>
      </c>
      <c r="C980" s="55">
        <v>44806</v>
      </c>
      <c r="D980" t="s">
        <v>79</v>
      </c>
      <c r="E980">
        <v>2936</v>
      </c>
      <c r="F980">
        <v>36</v>
      </c>
      <c r="G980">
        <v>36</v>
      </c>
      <c r="H980">
        <v>0</v>
      </c>
      <c r="I980">
        <v>0</v>
      </c>
      <c r="J980">
        <v>9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H980" t="s">
        <v>224</v>
      </c>
      <c r="AI980" t="s">
        <v>168</v>
      </c>
      <c r="AJ980" t="s">
        <v>73</v>
      </c>
      <c r="AK980" t="s">
        <v>182</v>
      </c>
    </row>
    <row r="981" spans="1:37">
      <c r="A981" t="s">
        <v>1645</v>
      </c>
      <c r="B981" s="55">
        <v>44805</v>
      </c>
      <c r="C981" s="55">
        <v>44806</v>
      </c>
      <c r="D981" t="s">
        <v>89</v>
      </c>
      <c r="E981">
        <v>4010</v>
      </c>
      <c r="F981">
        <v>63</v>
      </c>
      <c r="G981">
        <v>63</v>
      </c>
      <c r="H981">
        <v>0</v>
      </c>
      <c r="I981">
        <v>0</v>
      </c>
      <c r="J981">
        <v>1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H981" t="s">
        <v>230</v>
      </c>
      <c r="AI981" t="s">
        <v>168</v>
      </c>
      <c r="AJ981" t="s">
        <v>73</v>
      </c>
      <c r="AK981" t="s">
        <v>182</v>
      </c>
    </row>
    <row r="982" spans="1:37">
      <c r="A982" t="s">
        <v>1645</v>
      </c>
      <c r="B982" s="55">
        <v>44805</v>
      </c>
      <c r="C982" s="55">
        <v>44806</v>
      </c>
      <c r="D982" t="s">
        <v>240</v>
      </c>
      <c r="E982">
        <v>2476</v>
      </c>
      <c r="F982">
        <v>50</v>
      </c>
      <c r="G982">
        <v>50</v>
      </c>
      <c r="H982">
        <v>0</v>
      </c>
      <c r="I982">
        <v>0</v>
      </c>
      <c r="J982">
        <v>2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H982" t="s">
        <v>241</v>
      </c>
      <c r="AI982" t="s">
        <v>173</v>
      </c>
      <c r="AJ982" t="s">
        <v>186</v>
      </c>
      <c r="AK982" t="s">
        <v>187</v>
      </c>
    </row>
    <row r="983" spans="1:37">
      <c r="A983" t="s">
        <v>1645</v>
      </c>
      <c r="B983" s="55">
        <v>44805</v>
      </c>
      <c r="C983" s="55">
        <v>44806</v>
      </c>
      <c r="D983" t="s">
        <v>62</v>
      </c>
      <c r="E983">
        <v>1278</v>
      </c>
      <c r="F983">
        <v>19</v>
      </c>
      <c r="G983">
        <v>19</v>
      </c>
      <c r="H983">
        <v>0</v>
      </c>
      <c r="I983">
        <v>0</v>
      </c>
      <c r="J983">
        <v>6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H983" t="s">
        <v>216</v>
      </c>
      <c r="AI983" t="s">
        <v>168</v>
      </c>
      <c r="AJ983" t="s">
        <v>58</v>
      </c>
      <c r="AK983" t="s">
        <v>180</v>
      </c>
    </row>
    <row r="984" spans="1:37">
      <c r="A984" t="s">
        <v>1645</v>
      </c>
      <c r="B984" s="55">
        <v>44805</v>
      </c>
      <c r="C984" s="55">
        <v>44806</v>
      </c>
      <c r="D984" t="s">
        <v>310</v>
      </c>
      <c r="E984">
        <v>1283</v>
      </c>
      <c r="F984">
        <v>3</v>
      </c>
      <c r="G984">
        <v>3</v>
      </c>
      <c r="H984">
        <v>0</v>
      </c>
      <c r="I984">
        <v>0</v>
      </c>
      <c r="J984">
        <v>4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H984" t="s">
        <v>311</v>
      </c>
      <c r="AI984" t="s">
        <v>173</v>
      </c>
      <c r="AJ984" t="s">
        <v>195</v>
      </c>
      <c r="AK984" t="s">
        <v>196</v>
      </c>
    </row>
    <row r="985" spans="1:37">
      <c r="A985" t="s">
        <v>1645</v>
      </c>
      <c r="B985" s="55">
        <v>44805</v>
      </c>
      <c r="C985" s="55">
        <v>44806</v>
      </c>
      <c r="D985" t="s">
        <v>286</v>
      </c>
      <c r="E985">
        <v>1564</v>
      </c>
      <c r="F985">
        <v>61</v>
      </c>
      <c r="G985">
        <v>61</v>
      </c>
      <c r="H985">
        <v>0</v>
      </c>
      <c r="I985">
        <v>0</v>
      </c>
      <c r="J985">
        <v>4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0</v>
      </c>
      <c r="S985">
        <v>0</v>
      </c>
      <c r="T985">
        <v>1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H985" t="s">
        <v>287</v>
      </c>
      <c r="AI985" t="s">
        <v>173</v>
      </c>
      <c r="AJ985" t="s">
        <v>195</v>
      </c>
      <c r="AK985" t="s">
        <v>196</v>
      </c>
    </row>
    <row r="986" spans="1:37">
      <c r="A986" t="s">
        <v>1645</v>
      </c>
      <c r="B986" s="55">
        <v>44805</v>
      </c>
      <c r="C986" s="55">
        <v>44806</v>
      </c>
      <c r="D986" t="s">
        <v>282</v>
      </c>
      <c r="E986">
        <v>1002</v>
      </c>
      <c r="F986">
        <v>66</v>
      </c>
      <c r="G986">
        <v>64</v>
      </c>
      <c r="H986">
        <v>2</v>
      </c>
      <c r="I986">
        <v>1</v>
      </c>
      <c r="J986">
        <v>5</v>
      </c>
      <c r="K986">
        <v>4</v>
      </c>
      <c r="L986">
        <v>3</v>
      </c>
      <c r="M986">
        <v>4</v>
      </c>
      <c r="N986">
        <v>2</v>
      </c>
      <c r="O986">
        <v>4</v>
      </c>
      <c r="P986">
        <v>3</v>
      </c>
      <c r="Q986">
        <v>2</v>
      </c>
      <c r="R986">
        <v>4</v>
      </c>
      <c r="S986">
        <v>4</v>
      </c>
      <c r="T986">
        <v>1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3</v>
      </c>
      <c r="AA986">
        <v>3</v>
      </c>
      <c r="AB986">
        <v>1</v>
      </c>
      <c r="AC986">
        <v>1</v>
      </c>
      <c r="AD986">
        <v>3</v>
      </c>
      <c r="AE986">
        <v>0</v>
      </c>
      <c r="AF986">
        <v>0</v>
      </c>
      <c r="AH986" t="s">
        <v>283</v>
      </c>
      <c r="AI986" t="s">
        <v>173</v>
      </c>
      <c r="AJ986" t="s">
        <v>192</v>
      </c>
      <c r="AK986" t="s">
        <v>193</v>
      </c>
    </row>
    <row r="987" spans="1:37">
      <c r="A987" t="s">
        <v>1645</v>
      </c>
      <c r="B987" s="55">
        <v>44805</v>
      </c>
      <c r="C987" s="55">
        <v>44806</v>
      </c>
      <c r="D987" t="s">
        <v>64</v>
      </c>
      <c r="E987">
        <v>2071</v>
      </c>
      <c r="F987">
        <v>12</v>
      </c>
      <c r="G987">
        <v>12</v>
      </c>
      <c r="H987">
        <v>0</v>
      </c>
      <c r="I987">
        <v>0</v>
      </c>
      <c r="J987">
        <v>5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1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H987" t="s">
        <v>217</v>
      </c>
      <c r="AI987" t="s">
        <v>168</v>
      </c>
      <c r="AJ987" t="s">
        <v>58</v>
      </c>
      <c r="AK987" t="s">
        <v>180</v>
      </c>
    </row>
    <row r="988" spans="1:37">
      <c r="A988" t="s">
        <v>1645</v>
      </c>
      <c r="B988" s="55">
        <v>44805</v>
      </c>
      <c r="C988" s="55">
        <v>44806</v>
      </c>
      <c r="D988" t="s">
        <v>284</v>
      </c>
      <c r="E988">
        <v>2224</v>
      </c>
      <c r="F988">
        <v>28</v>
      </c>
      <c r="G988">
        <v>26</v>
      </c>
      <c r="H988">
        <v>2</v>
      </c>
      <c r="I988">
        <v>1</v>
      </c>
      <c r="J988">
        <v>21</v>
      </c>
      <c r="K988">
        <v>6</v>
      </c>
      <c r="L988">
        <v>6</v>
      </c>
      <c r="M988">
        <v>6</v>
      </c>
      <c r="N988">
        <v>3</v>
      </c>
      <c r="O988">
        <v>6</v>
      </c>
      <c r="P988">
        <v>5</v>
      </c>
      <c r="Q988">
        <v>1</v>
      </c>
      <c r="R988">
        <v>4</v>
      </c>
      <c r="S988">
        <v>6</v>
      </c>
      <c r="T988">
        <v>5</v>
      </c>
      <c r="U988">
        <v>2</v>
      </c>
      <c r="V988">
        <v>2</v>
      </c>
      <c r="W988">
        <v>0</v>
      </c>
      <c r="X988">
        <v>0</v>
      </c>
      <c r="Y988">
        <v>0</v>
      </c>
      <c r="Z988">
        <v>6</v>
      </c>
      <c r="AA988">
        <v>6</v>
      </c>
      <c r="AB988">
        <v>4</v>
      </c>
      <c r="AC988">
        <v>3</v>
      </c>
      <c r="AD988">
        <v>4</v>
      </c>
      <c r="AE988">
        <v>3</v>
      </c>
      <c r="AF988">
        <v>0</v>
      </c>
      <c r="AH988" t="s">
        <v>285</v>
      </c>
      <c r="AI988" t="s">
        <v>173</v>
      </c>
      <c r="AJ988" t="s">
        <v>195</v>
      </c>
      <c r="AK988" t="s">
        <v>196</v>
      </c>
    </row>
    <row r="989" spans="1:37">
      <c r="A989" t="s">
        <v>1645</v>
      </c>
      <c r="B989" s="55">
        <v>44805</v>
      </c>
      <c r="C989" s="55">
        <v>44806</v>
      </c>
      <c r="D989" t="s">
        <v>91</v>
      </c>
      <c r="E989">
        <v>1470</v>
      </c>
      <c r="F989">
        <v>39</v>
      </c>
      <c r="G989">
        <v>39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H989" t="s">
        <v>231</v>
      </c>
      <c r="AI989" t="s">
        <v>168</v>
      </c>
      <c r="AJ989" t="s">
        <v>92</v>
      </c>
      <c r="AK989" t="s">
        <v>184</v>
      </c>
    </row>
    <row r="990" spans="1:37">
      <c r="A990" t="s">
        <v>1645</v>
      </c>
      <c r="B990" s="55">
        <v>44805</v>
      </c>
      <c r="C990" s="55">
        <v>44806</v>
      </c>
      <c r="D990" t="s">
        <v>304</v>
      </c>
      <c r="E990">
        <v>1699</v>
      </c>
      <c r="F990">
        <v>33</v>
      </c>
      <c r="G990">
        <v>32</v>
      </c>
      <c r="H990">
        <v>1</v>
      </c>
      <c r="I990">
        <v>0</v>
      </c>
      <c r="J990">
        <v>11</v>
      </c>
      <c r="K990">
        <v>2</v>
      </c>
      <c r="L990">
        <v>2</v>
      </c>
      <c r="M990">
        <v>2</v>
      </c>
      <c r="N990">
        <v>2</v>
      </c>
      <c r="O990">
        <v>2</v>
      </c>
      <c r="P990">
        <v>2</v>
      </c>
      <c r="Q990">
        <v>2</v>
      </c>
      <c r="R990">
        <v>2</v>
      </c>
      <c r="S990">
        <v>2</v>
      </c>
      <c r="T990">
        <v>2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2</v>
      </c>
      <c r="AA990">
        <v>2</v>
      </c>
      <c r="AB990">
        <v>2</v>
      </c>
      <c r="AC990">
        <v>2</v>
      </c>
      <c r="AD990">
        <v>2</v>
      </c>
      <c r="AE990">
        <v>0</v>
      </c>
      <c r="AF990">
        <v>0</v>
      </c>
      <c r="AH990" t="s">
        <v>305</v>
      </c>
      <c r="AI990" t="s">
        <v>173</v>
      </c>
      <c r="AJ990" t="s">
        <v>195</v>
      </c>
      <c r="AK990" t="s">
        <v>196</v>
      </c>
    </row>
    <row r="991" spans="1:37">
      <c r="A991" t="s">
        <v>1645</v>
      </c>
      <c r="B991" s="55">
        <v>44835</v>
      </c>
      <c r="C991" s="55">
        <v>44837</v>
      </c>
      <c r="D991" t="s">
        <v>364</v>
      </c>
      <c r="E991">
        <v>4116</v>
      </c>
      <c r="F991">
        <v>37</v>
      </c>
      <c r="G991">
        <v>37</v>
      </c>
      <c r="H991">
        <v>0</v>
      </c>
      <c r="I991">
        <v>0</v>
      </c>
      <c r="J991">
        <v>14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H991" t="s">
        <v>365</v>
      </c>
      <c r="AI991" t="s">
        <v>177</v>
      </c>
      <c r="AJ991" t="s">
        <v>207</v>
      </c>
      <c r="AK991" t="s">
        <v>208</v>
      </c>
    </row>
    <row r="992" spans="1:37">
      <c r="A992" t="s">
        <v>1645</v>
      </c>
      <c r="B992" s="55">
        <v>44835</v>
      </c>
      <c r="C992" s="55">
        <v>44837</v>
      </c>
      <c r="D992" t="s">
        <v>360</v>
      </c>
      <c r="E992">
        <v>3361</v>
      </c>
      <c r="F992">
        <v>74</v>
      </c>
      <c r="G992">
        <v>74</v>
      </c>
      <c r="H992">
        <v>0</v>
      </c>
      <c r="I992">
        <v>0</v>
      </c>
      <c r="J992">
        <v>6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0</v>
      </c>
      <c r="T992">
        <v>2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H992" t="s">
        <v>361</v>
      </c>
      <c r="AI992" t="s">
        <v>177</v>
      </c>
      <c r="AJ992" t="s">
        <v>204</v>
      </c>
      <c r="AK992" t="s">
        <v>205</v>
      </c>
    </row>
    <row r="993" spans="1:37">
      <c r="A993" t="s">
        <v>1645</v>
      </c>
      <c r="B993" s="55">
        <v>44835</v>
      </c>
      <c r="C993" s="55">
        <v>44837</v>
      </c>
      <c r="D993" t="s">
        <v>366</v>
      </c>
      <c r="E993">
        <v>3696</v>
      </c>
      <c r="F993">
        <v>49</v>
      </c>
      <c r="G993">
        <v>48</v>
      </c>
      <c r="H993">
        <v>1</v>
      </c>
      <c r="I993">
        <v>1</v>
      </c>
      <c r="J993">
        <v>18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H993" t="s">
        <v>367</v>
      </c>
      <c r="AI993" t="s">
        <v>177</v>
      </c>
      <c r="AJ993" t="s">
        <v>207</v>
      </c>
      <c r="AK993" t="s">
        <v>208</v>
      </c>
    </row>
    <row r="994" spans="1:37">
      <c r="A994" t="s">
        <v>1645</v>
      </c>
      <c r="B994" s="55">
        <v>44835</v>
      </c>
      <c r="C994" s="55">
        <v>44837</v>
      </c>
      <c r="D994" t="s">
        <v>380</v>
      </c>
      <c r="E994">
        <v>2929</v>
      </c>
      <c r="F994">
        <v>201</v>
      </c>
      <c r="G994">
        <v>201</v>
      </c>
      <c r="H994">
        <v>0</v>
      </c>
      <c r="I994">
        <v>0</v>
      </c>
      <c r="J994">
        <v>8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H994" t="s">
        <v>381</v>
      </c>
      <c r="AI994" t="s">
        <v>177</v>
      </c>
      <c r="AJ994" t="s">
        <v>207</v>
      </c>
      <c r="AK994" t="s">
        <v>208</v>
      </c>
    </row>
    <row r="995" spans="1:37">
      <c r="A995" t="s">
        <v>1645</v>
      </c>
      <c r="B995" s="55">
        <v>44835</v>
      </c>
      <c r="C995" s="55">
        <v>44837</v>
      </c>
      <c r="D995" t="s">
        <v>374</v>
      </c>
      <c r="E995">
        <v>4240</v>
      </c>
      <c r="F995">
        <v>108</v>
      </c>
      <c r="G995">
        <v>108</v>
      </c>
      <c r="H995">
        <v>0</v>
      </c>
      <c r="I995">
        <v>0</v>
      </c>
      <c r="J995">
        <v>6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H995" t="s">
        <v>375</v>
      </c>
      <c r="AI995" t="s">
        <v>177</v>
      </c>
      <c r="AJ995" t="s">
        <v>207</v>
      </c>
      <c r="AK995" t="s">
        <v>208</v>
      </c>
    </row>
    <row r="996" spans="1:37">
      <c r="A996" t="s">
        <v>1645</v>
      </c>
      <c r="B996" s="55">
        <v>44835</v>
      </c>
      <c r="C996" s="55">
        <v>44837</v>
      </c>
      <c r="D996" t="s">
        <v>386</v>
      </c>
      <c r="E996">
        <v>5828</v>
      </c>
      <c r="F996">
        <v>80</v>
      </c>
      <c r="G996">
        <v>78</v>
      </c>
      <c r="H996">
        <v>2</v>
      </c>
      <c r="I996">
        <v>0</v>
      </c>
      <c r="J996">
        <v>9</v>
      </c>
      <c r="K996">
        <v>0</v>
      </c>
      <c r="L996">
        <v>0</v>
      </c>
      <c r="M996">
        <v>0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1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H996" t="s">
        <v>387</v>
      </c>
      <c r="AI996" t="s">
        <v>177</v>
      </c>
      <c r="AJ996" t="s">
        <v>210</v>
      </c>
      <c r="AK996" t="s">
        <v>211</v>
      </c>
    </row>
    <row r="997" spans="1:37">
      <c r="A997" t="s">
        <v>1645</v>
      </c>
      <c r="B997" s="55">
        <v>44835</v>
      </c>
      <c r="C997" s="55">
        <v>44837</v>
      </c>
      <c r="D997" t="s">
        <v>356</v>
      </c>
      <c r="E997">
        <v>1887</v>
      </c>
      <c r="F997">
        <v>31</v>
      </c>
      <c r="G997">
        <v>31</v>
      </c>
      <c r="H997">
        <v>0</v>
      </c>
      <c r="I997">
        <v>0</v>
      </c>
      <c r="J997">
        <v>2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H997" t="s">
        <v>357</v>
      </c>
      <c r="AI997" t="s">
        <v>177</v>
      </c>
      <c r="AJ997" t="s">
        <v>204</v>
      </c>
      <c r="AK997" t="s">
        <v>205</v>
      </c>
    </row>
    <row r="998" spans="1:37">
      <c r="A998" t="s">
        <v>1645</v>
      </c>
      <c r="B998" s="55">
        <v>44835</v>
      </c>
      <c r="C998" s="55">
        <v>44837</v>
      </c>
      <c r="D998" t="s">
        <v>398</v>
      </c>
      <c r="E998">
        <v>6574</v>
      </c>
      <c r="F998">
        <v>71</v>
      </c>
      <c r="G998">
        <v>71</v>
      </c>
      <c r="H998">
        <v>0</v>
      </c>
      <c r="I998">
        <v>0</v>
      </c>
      <c r="J998">
        <v>12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</v>
      </c>
      <c r="S998">
        <v>0</v>
      </c>
      <c r="T998">
        <v>1</v>
      </c>
      <c r="U998">
        <v>0</v>
      </c>
      <c r="V998">
        <v>0</v>
      </c>
      <c r="W998">
        <v>0</v>
      </c>
      <c r="X998">
        <v>3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H998" t="s">
        <v>399</v>
      </c>
      <c r="AI998" t="s">
        <v>177</v>
      </c>
      <c r="AJ998" t="s">
        <v>213</v>
      </c>
      <c r="AK998" t="s">
        <v>214</v>
      </c>
    </row>
    <row r="999" spans="1:37">
      <c r="A999" t="s">
        <v>1645</v>
      </c>
      <c r="B999" s="55">
        <v>44835</v>
      </c>
      <c r="C999" s="55">
        <v>44837</v>
      </c>
      <c r="D999" t="s">
        <v>376</v>
      </c>
      <c r="E999">
        <v>1465</v>
      </c>
      <c r="F999">
        <v>45</v>
      </c>
      <c r="G999">
        <v>44</v>
      </c>
      <c r="H999">
        <v>1</v>
      </c>
      <c r="I999">
        <v>1</v>
      </c>
      <c r="J999">
        <v>3</v>
      </c>
      <c r="K999">
        <v>0</v>
      </c>
      <c r="L999">
        <v>0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0</v>
      </c>
      <c r="S999">
        <v>0</v>
      </c>
      <c r="T999">
        <v>1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H999" t="s">
        <v>377</v>
      </c>
      <c r="AI999" t="s">
        <v>177</v>
      </c>
      <c r="AJ999" t="s">
        <v>207</v>
      </c>
      <c r="AK999" t="s">
        <v>208</v>
      </c>
    </row>
    <row r="1000" spans="1:37">
      <c r="A1000" t="s">
        <v>1645</v>
      </c>
      <c r="B1000" s="55">
        <v>44835</v>
      </c>
      <c r="C1000" s="55">
        <v>44837</v>
      </c>
      <c r="D1000" t="s">
        <v>370</v>
      </c>
      <c r="E1000">
        <v>4157</v>
      </c>
      <c r="F1000">
        <v>85</v>
      </c>
      <c r="G1000">
        <v>84</v>
      </c>
      <c r="H1000">
        <v>1</v>
      </c>
      <c r="I1000">
        <v>1</v>
      </c>
      <c r="J1000">
        <v>12</v>
      </c>
      <c r="K1000">
        <v>3</v>
      </c>
      <c r="L1000">
        <v>2</v>
      </c>
      <c r="M1000">
        <v>2</v>
      </c>
      <c r="N1000">
        <v>3</v>
      </c>
      <c r="O1000">
        <v>3</v>
      </c>
      <c r="P1000">
        <v>2</v>
      </c>
      <c r="Q1000">
        <v>1</v>
      </c>
      <c r="R1000">
        <v>1</v>
      </c>
      <c r="S1000">
        <v>3</v>
      </c>
      <c r="T1000">
        <v>4</v>
      </c>
      <c r="U1000">
        <v>0</v>
      </c>
      <c r="V1000">
        <v>0</v>
      </c>
      <c r="W1000">
        <v>0</v>
      </c>
      <c r="X1000">
        <v>1</v>
      </c>
      <c r="Y1000">
        <v>0</v>
      </c>
      <c r="Z1000">
        <v>1</v>
      </c>
      <c r="AA1000">
        <v>3</v>
      </c>
      <c r="AB1000">
        <v>2</v>
      </c>
      <c r="AC1000">
        <v>2</v>
      </c>
      <c r="AD1000">
        <v>3</v>
      </c>
      <c r="AE1000">
        <v>2</v>
      </c>
      <c r="AF1000">
        <v>2</v>
      </c>
      <c r="AH1000" t="s">
        <v>371</v>
      </c>
      <c r="AI1000" t="s">
        <v>177</v>
      </c>
      <c r="AJ1000" t="s">
        <v>207</v>
      </c>
      <c r="AK1000" t="s">
        <v>208</v>
      </c>
    </row>
    <row r="1001" spans="1:37">
      <c r="A1001" t="s">
        <v>1645</v>
      </c>
      <c r="B1001" s="55">
        <v>44835</v>
      </c>
      <c r="C1001" s="55">
        <v>44837</v>
      </c>
      <c r="D1001" t="s">
        <v>85</v>
      </c>
      <c r="E1001">
        <v>864</v>
      </c>
      <c r="F1001">
        <v>31</v>
      </c>
      <c r="G1001">
        <v>31</v>
      </c>
      <c r="H1001">
        <v>0</v>
      </c>
      <c r="I1001">
        <v>0</v>
      </c>
      <c r="J1001">
        <v>1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H1001" t="s">
        <v>228</v>
      </c>
      <c r="AI1001" t="s">
        <v>168</v>
      </c>
      <c r="AJ1001" t="s">
        <v>73</v>
      </c>
      <c r="AK1001" t="s">
        <v>182</v>
      </c>
    </row>
    <row r="1002" spans="1:37">
      <c r="A1002" t="s">
        <v>1645</v>
      </c>
      <c r="B1002" s="55">
        <v>44835</v>
      </c>
      <c r="C1002" s="55">
        <v>44837</v>
      </c>
      <c r="D1002" t="s">
        <v>322</v>
      </c>
      <c r="E1002">
        <v>1117</v>
      </c>
      <c r="F1002">
        <v>63</v>
      </c>
      <c r="G1002">
        <v>63</v>
      </c>
      <c r="H1002">
        <v>0</v>
      </c>
      <c r="I1002">
        <v>0</v>
      </c>
      <c r="J1002">
        <v>1</v>
      </c>
      <c r="K1002">
        <v>1</v>
      </c>
      <c r="L1002">
        <v>1</v>
      </c>
      <c r="M1002">
        <v>1</v>
      </c>
      <c r="N1002">
        <v>1</v>
      </c>
      <c r="O1002">
        <v>1</v>
      </c>
      <c r="P1002">
        <v>1</v>
      </c>
      <c r="Q1002">
        <v>1</v>
      </c>
      <c r="R1002">
        <v>1</v>
      </c>
      <c r="S1002">
        <v>1</v>
      </c>
      <c r="T1002">
        <v>1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1</v>
      </c>
      <c r="AA1002">
        <v>1</v>
      </c>
      <c r="AB1002">
        <v>1</v>
      </c>
      <c r="AC1002">
        <v>1</v>
      </c>
      <c r="AD1002">
        <v>1</v>
      </c>
      <c r="AE1002">
        <v>0</v>
      </c>
      <c r="AF1002">
        <v>0</v>
      </c>
      <c r="AH1002" t="s">
        <v>323</v>
      </c>
      <c r="AI1002" t="s">
        <v>177</v>
      </c>
      <c r="AJ1002" t="s">
        <v>198</v>
      </c>
      <c r="AK1002" t="s">
        <v>199</v>
      </c>
    </row>
    <row r="1003" spans="1:37">
      <c r="A1003" t="s">
        <v>1645</v>
      </c>
      <c r="B1003" s="55">
        <v>44835</v>
      </c>
      <c r="C1003" s="55">
        <v>44837</v>
      </c>
      <c r="D1003" t="s">
        <v>344</v>
      </c>
      <c r="E1003">
        <v>4672</v>
      </c>
      <c r="F1003">
        <v>56</v>
      </c>
      <c r="G1003">
        <v>53</v>
      </c>
      <c r="H1003">
        <v>3</v>
      </c>
      <c r="I1003">
        <v>1</v>
      </c>
      <c r="J1003">
        <v>15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H1003" t="s">
        <v>345</v>
      </c>
      <c r="AI1003" t="s">
        <v>177</v>
      </c>
      <c r="AJ1003" t="s">
        <v>201</v>
      </c>
      <c r="AK1003" t="s">
        <v>202</v>
      </c>
    </row>
    <row r="1004" spans="1:37">
      <c r="A1004" t="s">
        <v>1645</v>
      </c>
      <c r="B1004" s="55">
        <v>44835</v>
      </c>
      <c r="C1004" s="55">
        <v>44837</v>
      </c>
      <c r="D1004" t="s">
        <v>396</v>
      </c>
      <c r="E1004">
        <v>7327</v>
      </c>
      <c r="F1004">
        <v>182</v>
      </c>
      <c r="G1004">
        <v>181</v>
      </c>
      <c r="H1004">
        <v>1</v>
      </c>
      <c r="I1004">
        <v>1</v>
      </c>
      <c r="J1004">
        <v>9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H1004" t="s">
        <v>397</v>
      </c>
      <c r="AI1004" t="s">
        <v>177</v>
      </c>
      <c r="AJ1004" t="s">
        <v>213</v>
      </c>
      <c r="AK1004" t="s">
        <v>214</v>
      </c>
    </row>
    <row r="1005" spans="1:37">
      <c r="A1005" t="s">
        <v>1645</v>
      </c>
      <c r="B1005" s="55">
        <v>44835</v>
      </c>
      <c r="C1005" s="55">
        <v>44837</v>
      </c>
      <c r="D1005" t="s">
        <v>262</v>
      </c>
      <c r="E1005">
        <v>1728</v>
      </c>
      <c r="F1005">
        <v>29</v>
      </c>
      <c r="G1005">
        <v>29</v>
      </c>
      <c r="H1005">
        <v>0</v>
      </c>
      <c r="I1005">
        <v>0</v>
      </c>
      <c r="J1005">
        <v>13</v>
      </c>
      <c r="K1005">
        <v>1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1</v>
      </c>
      <c r="S1005">
        <v>0</v>
      </c>
      <c r="T1005">
        <v>2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H1005" t="s">
        <v>263</v>
      </c>
      <c r="AI1005" t="s">
        <v>173</v>
      </c>
      <c r="AJ1005" t="s">
        <v>192</v>
      </c>
      <c r="AK1005" t="s">
        <v>193</v>
      </c>
    </row>
    <row r="1006" spans="1:37">
      <c r="A1006" t="s">
        <v>1645</v>
      </c>
      <c r="B1006" s="55">
        <v>44835</v>
      </c>
      <c r="C1006" s="55">
        <v>44837</v>
      </c>
      <c r="D1006" t="s">
        <v>306</v>
      </c>
      <c r="E1006">
        <v>1298</v>
      </c>
      <c r="F1006">
        <v>67</v>
      </c>
      <c r="G1006">
        <v>66</v>
      </c>
      <c r="H1006">
        <v>1</v>
      </c>
      <c r="I1006">
        <v>1</v>
      </c>
      <c r="J1006">
        <v>11</v>
      </c>
      <c r="K1006">
        <v>3</v>
      </c>
      <c r="L1006">
        <v>3</v>
      </c>
      <c r="M1006">
        <v>3</v>
      </c>
      <c r="N1006">
        <v>3</v>
      </c>
      <c r="O1006">
        <v>3</v>
      </c>
      <c r="P1006">
        <v>3</v>
      </c>
      <c r="Q1006">
        <v>3</v>
      </c>
      <c r="R1006">
        <v>2</v>
      </c>
      <c r="S1006">
        <v>3</v>
      </c>
      <c r="T1006">
        <v>3</v>
      </c>
      <c r="U1006">
        <v>3</v>
      </c>
      <c r="V1006">
        <v>3</v>
      </c>
      <c r="W1006">
        <v>0</v>
      </c>
      <c r="X1006">
        <v>1</v>
      </c>
      <c r="Y1006">
        <v>0</v>
      </c>
      <c r="Z1006">
        <v>3</v>
      </c>
      <c r="AA1006">
        <v>3</v>
      </c>
      <c r="AB1006">
        <v>3</v>
      </c>
      <c r="AC1006">
        <v>2</v>
      </c>
      <c r="AD1006">
        <v>3</v>
      </c>
      <c r="AE1006">
        <v>2</v>
      </c>
      <c r="AF1006">
        <v>0</v>
      </c>
      <c r="AH1006" t="s">
        <v>307</v>
      </c>
      <c r="AI1006" t="s">
        <v>173</v>
      </c>
      <c r="AJ1006" t="s">
        <v>195</v>
      </c>
      <c r="AK1006" t="s">
        <v>196</v>
      </c>
    </row>
    <row r="1007" spans="1:37">
      <c r="A1007" t="s">
        <v>1645</v>
      </c>
      <c r="B1007" s="55">
        <v>44835</v>
      </c>
      <c r="C1007" s="55">
        <v>44837</v>
      </c>
      <c r="D1007" t="s">
        <v>246</v>
      </c>
      <c r="E1007">
        <v>2665</v>
      </c>
      <c r="F1007">
        <v>49</v>
      </c>
      <c r="G1007">
        <v>48</v>
      </c>
      <c r="H1007">
        <v>1</v>
      </c>
      <c r="I1007">
        <v>0</v>
      </c>
      <c r="J1007">
        <v>10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3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H1007" t="s">
        <v>247</v>
      </c>
      <c r="AI1007" t="s">
        <v>173</v>
      </c>
      <c r="AJ1007" t="s">
        <v>186</v>
      </c>
      <c r="AK1007" t="s">
        <v>187</v>
      </c>
    </row>
    <row r="1008" spans="1:37">
      <c r="A1008" t="s">
        <v>1645</v>
      </c>
      <c r="B1008" s="55">
        <v>44835</v>
      </c>
      <c r="C1008" s="55">
        <v>44837</v>
      </c>
      <c r="D1008" t="s">
        <v>248</v>
      </c>
      <c r="E1008">
        <v>721</v>
      </c>
      <c r="F1008">
        <v>1</v>
      </c>
      <c r="G1008">
        <v>1</v>
      </c>
      <c r="H1008">
        <v>0</v>
      </c>
      <c r="I1008">
        <v>0</v>
      </c>
      <c r="J1008">
        <v>2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H1008" t="s">
        <v>249</v>
      </c>
      <c r="AI1008" t="s">
        <v>173</v>
      </c>
      <c r="AJ1008" t="s">
        <v>186</v>
      </c>
      <c r="AK1008" t="s">
        <v>187</v>
      </c>
    </row>
    <row r="1009" spans="1:37">
      <c r="A1009" t="s">
        <v>1645</v>
      </c>
      <c r="B1009" s="55">
        <v>44835</v>
      </c>
      <c r="C1009" s="55">
        <v>44837</v>
      </c>
      <c r="D1009" t="s">
        <v>294</v>
      </c>
      <c r="E1009">
        <v>1254</v>
      </c>
      <c r="F1009">
        <v>53</v>
      </c>
      <c r="G1009">
        <v>51</v>
      </c>
      <c r="H1009">
        <v>2</v>
      </c>
      <c r="I1009">
        <v>1</v>
      </c>
      <c r="J1009">
        <v>7</v>
      </c>
      <c r="K1009">
        <v>5</v>
      </c>
      <c r="L1009">
        <v>2</v>
      </c>
      <c r="M1009">
        <v>3</v>
      </c>
      <c r="N1009">
        <v>0</v>
      </c>
      <c r="O1009">
        <v>5</v>
      </c>
      <c r="P1009">
        <v>0</v>
      </c>
      <c r="Q1009">
        <v>1</v>
      </c>
      <c r="R1009">
        <v>4</v>
      </c>
      <c r="S1009">
        <v>5</v>
      </c>
      <c r="T1009">
        <v>2</v>
      </c>
      <c r="U1009">
        <v>1</v>
      </c>
      <c r="V1009">
        <v>1</v>
      </c>
      <c r="W1009">
        <v>0</v>
      </c>
      <c r="X1009">
        <v>0</v>
      </c>
      <c r="Y1009">
        <v>0</v>
      </c>
      <c r="Z1009">
        <v>2</v>
      </c>
      <c r="AA1009">
        <v>3</v>
      </c>
      <c r="AB1009">
        <v>2</v>
      </c>
      <c r="AC1009">
        <v>2</v>
      </c>
      <c r="AD1009">
        <v>3</v>
      </c>
      <c r="AE1009">
        <v>0</v>
      </c>
      <c r="AF1009">
        <v>0</v>
      </c>
      <c r="AH1009" t="s">
        <v>295</v>
      </c>
      <c r="AI1009" t="s">
        <v>173</v>
      </c>
      <c r="AJ1009" t="s">
        <v>195</v>
      </c>
      <c r="AK1009" t="s">
        <v>196</v>
      </c>
    </row>
    <row r="1010" spans="1:37">
      <c r="A1010" t="s">
        <v>1645</v>
      </c>
      <c r="B1010" s="55">
        <v>44835</v>
      </c>
      <c r="C1010" s="55">
        <v>44837</v>
      </c>
      <c r="D1010" t="s">
        <v>264</v>
      </c>
      <c r="E1010">
        <v>892</v>
      </c>
      <c r="F1010">
        <v>28</v>
      </c>
      <c r="G1010">
        <v>28</v>
      </c>
      <c r="H1010">
        <v>0</v>
      </c>
      <c r="I1010">
        <v>0</v>
      </c>
      <c r="J1010">
        <v>4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H1010" t="s">
        <v>265</v>
      </c>
      <c r="AI1010" t="s">
        <v>173</v>
      </c>
      <c r="AJ1010" t="s">
        <v>192</v>
      </c>
      <c r="AK1010" t="s">
        <v>193</v>
      </c>
    </row>
    <row r="1011" spans="1:37">
      <c r="A1011" t="s">
        <v>1645</v>
      </c>
      <c r="B1011" s="55">
        <v>44835</v>
      </c>
      <c r="C1011" s="55">
        <v>44837</v>
      </c>
      <c r="D1011" t="s">
        <v>96</v>
      </c>
      <c r="E1011">
        <v>1579</v>
      </c>
      <c r="F1011">
        <v>43</v>
      </c>
      <c r="G1011">
        <v>43</v>
      </c>
      <c r="H1011">
        <v>0</v>
      </c>
      <c r="I1011">
        <v>0</v>
      </c>
      <c r="J1011">
        <v>6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H1011" t="s">
        <v>233</v>
      </c>
      <c r="AI1011" t="s">
        <v>168</v>
      </c>
      <c r="AJ1011" t="s">
        <v>92</v>
      </c>
      <c r="AK1011" t="s">
        <v>184</v>
      </c>
    </row>
    <row r="1012" spans="1:37">
      <c r="A1012" t="s">
        <v>1645</v>
      </c>
      <c r="B1012" s="55">
        <v>44835</v>
      </c>
      <c r="C1012" s="55">
        <v>44837</v>
      </c>
      <c r="D1012" t="s">
        <v>346</v>
      </c>
      <c r="E1012">
        <v>2771</v>
      </c>
      <c r="F1012">
        <v>43</v>
      </c>
      <c r="G1012">
        <v>43</v>
      </c>
      <c r="H1012">
        <v>0</v>
      </c>
      <c r="I1012">
        <v>0</v>
      </c>
      <c r="J1012">
        <v>16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</v>
      </c>
      <c r="S1012">
        <v>0</v>
      </c>
      <c r="T1012">
        <v>1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H1012" t="s">
        <v>347</v>
      </c>
      <c r="AI1012" t="s">
        <v>177</v>
      </c>
      <c r="AJ1012" t="s">
        <v>201</v>
      </c>
      <c r="AK1012" t="s">
        <v>202</v>
      </c>
    </row>
    <row r="1013" spans="1:37">
      <c r="A1013" t="s">
        <v>1645</v>
      </c>
      <c r="B1013" s="55">
        <v>44835</v>
      </c>
      <c r="C1013" s="55">
        <v>44837</v>
      </c>
      <c r="D1013" t="s">
        <v>326</v>
      </c>
      <c r="E1013">
        <v>3260</v>
      </c>
      <c r="F1013">
        <v>37</v>
      </c>
      <c r="G1013">
        <v>36</v>
      </c>
      <c r="H1013">
        <v>1</v>
      </c>
      <c r="I1013">
        <v>0</v>
      </c>
      <c r="J1013">
        <v>7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2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H1013" t="s">
        <v>327</v>
      </c>
      <c r="AI1013" t="s">
        <v>177</v>
      </c>
      <c r="AJ1013" t="s">
        <v>198</v>
      </c>
      <c r="AK1013" t="s">
        <v>199</v>
      </c>
    </row>
    <row r="1014" spans="1:37">
      <c r="A1014" t="s">
        <v>1645</v>
      </c>
      <c r="B1014" s="55">
        <v>44835</v>
      </c>
      <c r="C1014" s="55">
        <v>44837</v>
      </c>
      <c r="D1014" t="s">
        <v>348</v>
      </c>
      <c r="E1014">
        <v>4117</v>
      </c>
      <c r="F1014">
        <v>25</v>
      </c>
      <c r="G1014">
        <v>25</v>
      </c>
      <c r="H1014">
        <v>0</v>
      </c>
      <c r="I1014">
        <v>0</v>
      </c>
      <c r="J1014">
        <v>2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H1014" t="s">
        <v>349</v>
      </c>
      <c r="AI1014" t="s">
        <v>177</v>
      </c>
      <c r="AJ1014" t="s">
        <v>204</v>
      </c>
      <c r="AK1014" t="s">
        <v>205</v>
      </c>
    </row>
    <row r="1015" spans="1:37">
      <c r="A1015" t="s">
        <v>1645</v>
      </c>
      <c r="B1015" s="55">
        <v>44835</v>
      </c>
      <c r="C1015" s="55">
        <v>44837</v>
      </c>
      <c r="D1015" t="s">
        <v>44</v>
      </c>
      <c r="E1015">
        <v>2162</v>
      </c>
      <c r="F1015">
        <v>58</v>
      </c>
      <c r="G1015">
        <v>56</v>
      </c>
      <c r="H1015">
        <v>2</v>
      </c>
      <c r="I1015">
        <v>1</v>
      </c>
      <c r="J1015">
        <v>12</v>
      </c>
      <c r="K1015">
        <v>1</v>
      </c>
      <c r="L1015">
        <v>0</v>
      </c>
      <c r="M1015">
        <v>1</v>
      </c>
      <c r="N1015">
        <v>1</v>
      </c>
      <c r="O1015">
        <v>1</v>
      </c>
      <c r="P1015">
        <v>1</v>
      </c>
      <c r="Q1015">
        <v>1</v>
      </c>
      <c r="R1015">
        <v>1</v>
      </c>
      <c r="S1015">
        <v>1</v>
      </c>
      <c r="T1015">
        <v>0</v>
      </c>
      <c r="U1015">
        <v>0</v>
      </c>
      <c r="V1015">
        <v>0</v>
      </c>
      <c r="W1015">
        <v>0</v>
      </c>
      <c r="X1015">
        <v>1</v>
      </c>
      <c r="Y1015">
        <v>0</v>
      </c>
      <c r="Z1015">
        <v>0</v>
      </c>
      <c r="AA1015">
        <v>1</v>
      </c>
      <c r="AB1015">
        <v>1</v>
      </c>
      <c r="AC1015">
        <v>1</v>
      </c>
      <c r="AD1015">
        <v>1</v>
      </c>
      <c r="AE1015">
        <v>1</v>
      </c>
      <c r="AF1015">
        <v>0</v>
      </c>
      <c r="AH1015" t="s">
        <v>194</v>
      </c>
      <c r="AI1015" t="s">
        <v>168</v>
      </c>
      <c r="AJ1015" t="s">
        <v>34</v>
      </c>
      <c r="AK1015" t="s">
        <v>172</v>
      </c>
    </row>
    <row r="1016" spans="1:37">
      <c r="A1016" t="s">
        <v>1645</v>
      </c>
      <c r="B1016" s="55">
        <v>44835</v>
      </c>
      <c r="C1016" s="55">
        <v>44837</v>
      </c>
      <c r="D1016" t="s">
        <v>46</v>
      </c>
      <c r="E1016">
        <v>1888</v>
      </c>
      <c r="F1016">
        <v>21</v>
      </c>
      <c r="G1016">
        <v>21</v>
      </c>
      <c r="H1016">
        <v>0</v>
      </c>
      <c r="I1016">
        <v>0</v>
      </c>
      <c r="J1016">
        <v>4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H1016" t="s">
        <v>197</v>
      </c>
      <c r="AI1016" t="s">
        <v>168</v>
      </c>
      <c r="AJ1016" t="s">
        <v>34</v>
      </c>
      <c r="AK1016" t="s">
        <v>172</v>
      </c>
    </row>
    <row r="1017" spans="1:37">
      <c r="A1017" t="s">
        <v>1645</v>
      </c>
      <c r="B1017" s="55">
        <v>44835</v>
      </c>
      <c r="C1017" s="55">
        <v>44837</v>
      </c>
      <c r="D1017" t="s">
        <v>256</v>
      </c>
      <c r="E1017">
        <v>1026</v>
      </c>
      <c r="F1017">
        <v>16</v>
      </c>
      <c r="G1017">
        <v>16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H1017" t="s">
        <v>784</v>
      </c>
      <c r="AI1017" t="s">
        <v>173</v>
      </c>
      <c r="AJ1017" t="s">
        <v>192</v>
      </c>
      <c r="AK1017" t="s">
        <v>193</v>
      </c>
    </row>
    <row r="1018" spans="1:37">
      <c r="A1018" t="s">
        <v>1645</v>
      </c>
      <c r="B1018" s="55">
        <v>44835</v>
      </c>
      <c r="C1018" s="55">
        <v>44837</v>
      </c>
      <c r="D1018" t="s">
        <v>332</v>
      </c>
      <c r="E1018">
        <v>2080</v>
      </c>
      <c r="F1018">
        <v>50</v>
      </c>
      <c r="G1018">
        <v>50</v>
      </c>
      <c r="H1018">
        <v>0</v>
      </c>
      <c r="I1018">
        <v>0</v>
      </c>
      <c r="J1018">
        <v>3</v>
      </c>
      <c r="K1018">
        <v>2</v>
      </c>
      <c r="L1018">
        <v>2</v>
      </c>
      <c r="M1018">
        <v>2</v>
      </c>
      <c r="N1018">
        <v>1</v>
      </c>
      <c r="O1018">
        <v>2</v>
      </c>
      <c r="P1018">
        <v>2</v>
      </c>
      <c r="Q1018">
        <v>2</v>
      </c>
      <c r="R1018">
        <v>2</v>
      </c>
      <c r="S1018">
        <v>2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2</v>
      </c>
      <c r="AA1018">
        <v>2</v>
      </c>
      <c r="AB1018">
        <v>2</v>
      </c>
      <c r="AC1018">
        <v>2</v>
      </c>
      <c r="AD1018">
        <v>2</v>
      </c>
      <c r="AE1018">
        <v>0</v>
      </c>
      <c r="AF1018">
        <v>0</v>
      </c>
      <c r="AH1018" t="s">
        <v>333</v>
      </c>
      <c r="AI1018" t="s">
        <v>177</v>
      </c>
      <c r="AJ1018" t="s">
        <v>201</v>
      </c>
      <c r="AK1018" t="s">
        <v>202</v>
      </c>
    </row>
    <row r="1019" spans="1:37">
      <c r="A1019" t="s">
        <v>1645</v>
      </c>
      <c r="B1019" s="55">
        <v>44835</v>
      </c>
      <c r="C1019" s="55">
        <v>44837</v>
      </c>
      <c r="D1019" t="s">
        <v>354</v>
      </c>
      <c r="E1019">
        <v>3041</v>
      </c>
      <c r="F1019">
        <v>99</v>
      </c>
      <c r="G1019">
        <v>99</v>
      </c>
      <c r="H1019">
        <v>0</v>
      </c>
      <c r="I1019">
        <v>0</v>
      </c>
      <c r="J1019">
        <v>6</v>
      </c>
      <c r="K1019">
        <v>1</v>
      </c>
      <c r="L1019">
        <v>1</v>
      </c>
      <c r="M1019">
        <v>1</v>
      </c>
      <c r="N1019">
        <v>0</v>
      </c>
      <c r="O1019">
        <v>1</v>
      </c>
      <c r="P1019">
        <v>0</v>
      </c>
      <c r="Q1019">
        <v>1</v>
      </c>
      <c r="R1019">
        <v>1</v>
      </c>
      <c r="S1019">
        <v>1</v>
      </c>
      <c r="T1019">
        <v>2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1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H1019" t="s">
        <v>355</v>
      </c>
      <c r="AI1019" t="s">
        <v>177</v>
      </c>
      <c r="AJ1019" t="s">
        <v>204</v>
      </c>
      <c r="AK1019" t="s">
        <v>205</v>
      </c>
    </row>
    <row r="1020" spans="1:37">
      <c r="A1020" t="s">
        <v>1645</v>
      </c>
      <c r="B1020" s="55">
        <v>44835</v>
      </c>
      <c r="C1020" s="55">
        <v>44837</v>
      </c>
      <c r="D1020" t="s">
        <v>270</v>
      </c>
      <c r="E1020">
        <v>4281</v>
      </c>
      <c r="F1020">
        <v>2</v>
      </c>
      <c r="G1020">
        <v>2</v>
      </c>
      <c r="H1020">
        <v>0</v>
      </c>
      <c r="I1020">
        <v>0</v>
      </c>
      <c r="J1020">
        <v>3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H1020" t="s">
        <v>271</v>
      </c>
      <c r="AI1020" t="s">
        <v>173</v>
      </c>
      <c r="AJ1020" t="s">
        <v>192</v>
      </c>
      <c r="AK1020" t="s">
        <v>193</v>
      </c>
    </row>
    <row r="1021" spans="1:37">
      <c r="A1021" t="s">
        <v>1645</v>
      </c>
      <c r="B1021" s="55">
        <v>44835</v>
      </c>
      <c r="C1021" s="55">
        <v>44837</v>
      </c>
      <c r="D1021" t="s">
        <v>320</v>
      </c>
      <c r="E1021">
        <v>1464</v>
      </c>
      <c r="F1021">
        <v>70</v>
      </c>
      <c r="G1021">
        <v>69</v>
      </c>
      <c r="H1021">
        <v>1</v>
      </c>
      <c r="I1021">
        <v>1</v>
      </c>
      <c r="J1021">
        <v>4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</v>
      </c>
      <c r="S1021">
        <v>0</v>
      </c>
      <c r="T1021">
        <v>1</v>
      </c>
      <c r="U1021">
        <v>0</v>
      </c>
      <c r="V1021">
        <v>0</v>
      </c>
      <c r="W1021">
        <v>0</v>
      </c>
      <c r="X1021">
        <v>0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</v>
      </c>
      <c r="AH1021" t="s">
        <v>321</v>
      </c>
      <c r="AI1021" t="s">
        <v>177</v>
      </c>
      <c r="AJ1021" t="s">
        <v>198</v>
      </c>
      <c r="AK1021" t="s">
        <v>199</v>
      </c>
    </row>
    <row r="1022" spans="1:37">
      <c r="A1022" t="s">
        <v>1645</v>
      </c>
      <c r="B1022" s="55">
        <v>44835</v>
      </c>
      <c r="C1022" s="55">
        <v>44837</v>
      </c>
      <c r="D1022" t="s">
        <v>328</v>
      </c>
      <c r="E1022">
        <v>633</v>
      </c>
      <c r="F1022">
        <v>8</v>
      </c>
      <c r="G1022">
        <v>8</v>
      </c>
      <c r="H1022">
        <v>0</v>
      </c>
      <c r="I1022">
        <v>0</v>
      </c>
      <c r="J1022">
        <v>1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H1022" t="s">
        <v>329</v>
      </c>
      <c r="AI1022" t="s">
        <v>177</v>
      </c>
      <c r="AJ1022" t="s">
        <v>198</v>
      </c>
      <c r="AK1022" t="s">
        <v>199</v>
      </c>
    </row>
    <row r="1023" spans="1:37">
      <c r="A1023" t="s">
        <v>1645</v>
      </c>
      <c r="B1023" s="55">
        <v>44835</v>
      </c>
      <c r="C1023" s="55">
        <v>44837</v>
      </c>
      <c r="D1023" t="s">
        <v>340</v>
      </c>
      <c r="E1023">
        <v>1261</v>
      </c>
      <c r="F1023">
        <v>110</v>
      </c>
      <c r="G1023">
        <v>110</v>
      </c>
      <c r="H1023">
        <v>0</v>
      </c>
      <c r="I1023">
        <v>0</v>
      </c>
      <c r="J1023">
        <v>1</v>
      </c>
      <c r="K1023">
        <v>1</v>
      </c>
      <c r="L1023">
        <v>1</v>
      </c>
      <c r="M1023">
        <v>1</v>
      </c>
      <c r="N1023">
        <v>1</v>
      </c>
      <c r="O1023">
        <v>1</v>
      </c>
      <c r="P1023">
        <v>1</v>
      </c>
      <c r="Q1023">
        <v>0</v>
      </c>
      <c r="R1023">
        <v>1</v>
      </c>
      <c r="S1023">
        <v>1</v>
      </c>
      <c r="T1023">
        <v>0</v>
      </c>
      <c r="U1023">
        <v>0</v>
      </c>
      <c r="V1023">
        <v>0</v>
      </c>
      <c r="W1023">
        <v>0</v>
      </c>
      <c r="X1023">
        <v>1</v>
      </c>
      <c r="Y1023">
        <v>0</v>
      </c>
      <c r="Z1023">
        <v>1</v>
      </c>
      <c r="AA1023">
        <v>1</v>
      </c>
      <c r="AB1023">
        <v>1</v>
      </c>
      <c r="AC1023">
        <v>1</v>
      </c>
      <c r="AD1023">
        <v>1</v>
      </c>
      <c r="AE1023">
        <v>0</v>
      </c>
      <c r="AF1023">
        <v>1</v>
      </c>
      <c r="AH1023" t="s">
        <v>341</v>
      </c>
      <c r="AI1023" t="s">
        <v>177</v>
      </c>
      <c r="AJ1023" t="s">
        <v>201</v>
      </c>
      <c r="AK1023" t="s">
        <v>202</v>
      </c>
    </row>
    <row r="1024" spans="1:37">
      <c r="A1024" t="s">
        <v>1645</v>
      </c>
      <c r="B1024" s="55">
        <v>44835</v>
      </c>
      <c r="C1024" s="55">
        <v>44837</v>
      </c>
      <c r="D1024" t="s">
        <v>368</v>
      </c>
      <c r="E1024">
        <v>1027</v>
      </c>
      <c r="F1024">
        <v>33</v>
      </c>
      <c r="G1024">
        <v>33</v>
      </c>
      <c r="H1024">
        <v>0</v>
      </c>
      <c r="I1024">
        <v>0</v>
      </c>
      <c r="J1024">
        <v>11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1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H1024" t="s">
        <v>369</v>
      </c>
      <c r="AI1024" t="s">
        <v>177</v>
      </c>
      <c r="AJ1024" t="s">
        <v>207</v>
      </c>
      <c r="AK1024" t="s">
        <v>208</v>
      </c>
    </row>
    <row r="1025" spans="1:37">
      <c r="A1025" t="s">
        <v>1645</v>
      </c>
      <c r="B1025" s="55">
        <v>44835</v>
      </c>
      <c r="C1025" s="55">
        <v>44837</v>
      </c>
      <c r="D1025" t="s">
        <v>55</v>
      </c>
      <c r="E1025">
        <v>5878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H1025" t="s">
        <v>209</v>
      </c>
      <c r="AI1025" t="s">
        <v>168</v>
      </c>
      <c r="AJ1025" t="s">
        <v>49</v>
      </c>
      <c r="AK1025" t="s">
        <v>176</v>
      </c>
    </row>
    <row r="1026" spans="1:37">
      <c r="A1026" t="s">
        <v>1645</v>
      </c>
      <c r="B1026" s="55">
        <v>44835</v>
      </c>
      <c r="C1026" s="55">
        <v>44837</v>
      </c>
      <c r="D1026" t="s">
        <v>276</v>
      </c>
      <c r="E1026">
        <v>15631</v>
      </c>
      <c r="F1026">
        <v>19</v>
      </c>
      <c r="G1026">
        <v>18</v>
      </c>
      <c r="H1026">
        <v>1</v>
      </c>
      <c r="I1026">
        <v>0</v>
      </c>
      <c r="J1026">
        <v>4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  <c r="S1026">
        <v>0</v>
      </c>
      <c r="T1026">
        <v>1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H1026" t="s">
        <v>806</v>
      </c>
      <c r="AI1026" t="s">
        <v>173</v>
      </c>
      <c r="AJ1026" t="s">
        <v>192</v>
      </c>
      <c r="AK1026" t="s">
        <v>193</v>
      </c>
    </row>
    <row r="1027" spans="1:37">
      <c r="A1027" t="s">
        <v>1645</v>
      </c>
      <c r="B1027" s="55">
        <v>44835</v>
      </c>
      <c r="C1027" s="55">
        <v>44837</v>
      </c>
      <c r="D1027" t="s">
        <v>388</v>
      </c>
      <c r="E1027">
        <v>8358</v>
      </c>
      <c r="F1027">
        <v>63</v>
      </c>
      <c r="G1027">
        <v>63</v>
      </c>
      <c r="H1027">
        <v>0</v>
      </c>
      <c r="I1027">
        <v>0</v>
      </c>
      <c r="J1027">
        <v>12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</v>
      </c>
      <c r="S1027">
        <v>0</v>
      </c>
      <c r="T1027">
        <v>2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H1027" t="s">
        <v>389</v>
      </c>
      <c r="AI1027" t="s">
        <v>177</v>
      </c>
      <c r="AJ1027" t="s">
        <v>210</v>
      </c>
      <c r="AK1027" t="s">
        <v>211</v>
      </c>
    </row>
    <row r="1028" spans="1:37">
      <c r="A1028" t="s">
        <v>1645</v>
      </c>
      <c r="B1028" s="55">
        <v>44835</v>
      </c>
      <c r="C1028" s="55">
        <v>44837</v>
      </c>
      <c r="D1028" t="s">
        <v>1646</v>
      </c>
    </row>
    <row r="1029" spans="1:37">
      <c r="A1029" t="s">
        <v>1645</v>
      </c>
      <c r="B1029" s="55">
        <v>44835</v>
      </c>
      <c r="C1029" s="55">
        <v>44837</v>
      </c>
      <c r="D1029" t="s">
        <v>29</v>
      </c>
      <c r="E1029">
        <v>13563</v>
      </c>
      <c r="F1029">
        <v>24</v>
      </c>
      <c r="G1029">
        <v>24</v>
      </c>
      <c r="H1029">
        <v>0</v>
      </c>
      <c r="I1029">
        <v>0</v>
      </c>
      <c r="J1029">
        <v>5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H1029" t="s">
        <v>175</v>
      </c>
      <c r="AI1029" t="s">
        <v>168</v>
      </c>
      <c r="AJ1029" t="s">
        <v>27</v>
      </c>
      <c r="AK1029" t="s">
        <v>169</v>
      </c>
    </row>
    <row r="1030" spans="1:37">
      <c r="A1030" t="s">
        <v>1645</v>
      </c>
      <c r="B1030" s="55">
        <v>44835</v>
      </c>
      <c r="C1030" s="55">
        <v>44837</v>
      </c>
      <c r="D1030" t="s">
        <v>87</v>
      </c>
      <c r="E1030">
        <v>826</v>
      </c>
      <c r="F1030">
        <v>19</v>
      </c>
      <c r="G1030">
        <v>19</v>
      </c>
      <c r="H1030">
        <v>0</v>
      </c>
      <c r="I1030">
        <v>0</v>
      </c>
      <c r="J1030">
        <v>2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1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H1030" t="s">
        <v>515</v>
      </c>
      <c r="AI1030" t="s">
        <v>168</v>
      </c>
      <c r="AJ1030" t="s">
        <v>73</v>
      </c>
      <c r="AK1030" t="s">
        <v>182</v>
      </c>
    </row>
    <row r="1031" spans="1:37">
      <c r="A1031" t="s">
        <v>1645</v>
      </c>
      <c r="B1031" s="55">
        <v>44835</v>
      </c>
      <c r="C1031" s="55">
        <v>44837</v>
      </c>
      <c r="D1031" t="s">
        <v>31</v>
      </c>
      <c r="E1031">
        <v>1168</v>
      </c>
      <c r="F1031">
        <v>37</v>
      </c>
      <c r="G1031">
        <v>36</v>
      </c>
      <c r="H1031">
        <v>1</v>
      </c>
      <c r="I1031">
        <v>0</v>
      </c>
      <c r="J1031">
        <v>7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1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H1031" t="s">
        <v>179</v>
      </c>
      <c r="AI1031" t="s">
        <v>168</v>
      </c>
      <c r="AJ1031" t="s">
        <v>27</v>
      </c>
      <c r="AK1031" t="s">
        <v>169</v>
      </c>
    </row>
    <row r="1032" spans="1:37">
      <c r="A1032" t="s">
        <v>1645</v>
      </c>
      <c r="B1032" s="55">
        <v>44835</v>
      </c>
      <c r="C1032" s="55">
        <v>44837</v>
      </c>
      <c r="D1032" t="s">
        <v>318</v>
      </c>
      <c r="E1032">
        <v>3487</v>
      </c>
      <c r="F1032">
        <v>58</v>
      </c>
      <c r="G1032">
        <v>58</v>
      </c>
      <c r="H1032">
        <v>0</v>
      </c>
      <c r="I1032">
        <v>0</v>
      </c>
      <c r="J1032">
        <v>2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  <c r="AH1032" t="s">
        <v>319</v>
      </c>
      <c r="AI1032" t="s">
        <v>177</v>
      </c>
      <c r="AJ1032" t="s">
        <v>198</v>
      </c>
      <c r="AK1032" t="s">
        <v>199</v>
      </c>
    </row>
    <row r="1033" spans="1:37">
      <c r="A1033" t="s">
        <v>1645</v>
      </c>
      <c r="B1033" s="55">
        <v>44835</v>
      </c>
      <c r="C1033" s="55">
        <v>44837</v>
      </c>
      <c r="D1033" t="s">
        <v>336</v>
      </c>
      <c r="E1033">
        <v>1189</v>
      </c>
      <c r="F1033">
        <v>38</v>
      </c>
      <c r="G1033">
        <v>38</v>
      </c>
      <c r="H1033">
        <v>0</v>
      </c>
      <c r="I1033">
        <v>0</v>
      </c>
      <c r="J1033">
        <v>3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</v>
      </c>
      <c r="S1033">
        <v>0</v>
      </c>
      <c r="T1033">
        <v>1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  <c r="AH1033" t="s">
        <v>337</v>
      </c>
      <c r="AI1033" t="s">
        <v>177</v>
      </c>
      <c r="AJ1033" t="s">
        <v>201</v>
      </c>
      <c r="AK1033" t="s">
        <v>202</v>
      </c>
    </row>
    <row r="1034" spans="1:37">
      <c r="A1034" t="s">
        <v>1645</v>
      </c>
      <c r="B1034" s="55">
        <v>44835</v>
      </c>
      <c r="C1034" s="55">
        <v>44837</v>
      </c>
      <c r="D1034" t="s">
        <v>338</v>
      </c>
      <c r="E1034">
        <v>1105</v>
      </c>
      <c r="F1034">
        <v>32</v>
      </c>
      <c r="G1034">
        <v>32</v>
      </c>
      <c r="H1034">
        <v>0</v>
      </c>
      <c r="I1034">
        <v>0</v>
      </c>
      <c r="J1034">
        <v>3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  <c r="AH1034" t="s">
        <v>339</v>
      </c>
      <c r="AI1034" t="s">
        <v>177</v>
      </c>
      <c r="AJ1034" t="s">
        <v>201</v>
      </c>
      <c r="AK1034" t="s">
        <v>202</v>
      </c>
    </row>
    <row r="1035" spans="1:37">
      <c r="A1035" t="s">
        <v>1645</v>
      </c>
      <c r="B1035" s="55">
        <v>44835</v>
      </c>
      <c r="C1035" s="55">
        <v>44837</v>
      </c>
      <c r="D1035" t="s">
        <v>352</v>
      </c>
      <c r="E1035">
        <v>1865</v>
      </c>
      <c r="F1035">
        <v>100</v>
      </c>
      <c r="G1035">
        <v>100</v>
      </c>
      <c r="H1035">
        <v>0</v>
      </c>
      <c r="I1035">
        <v>0</v>
      </c>
      <c r="J1035">
        <v>4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H1035" t="s">
        <v>353</v>
      </c>
      <c r="AI1035" t="s">
        <v>177</v>
      </c>
      <c r="AJ1035" t="s">
        <v>204</v>
      </c>
      <c r="AK1035" t="s">
        <v>205</v>
      </c>
    </row>
    <row r="1036" spans="1:37">
      <c r="A1036" t="s">
        <v>1645</v>
      </c>
      <c r="B1036" s="55">
        <v>44835</v>
      </c>
      <c r="C1036" s="55">
        <v>44837</v>
      </c>
      <c r="D1036" t="s">
        <v>334</v>
      </c>
      <c r="E1036">
        <v>2171</v>
      </c>
      <c r="F1036">
        <v>50</v>
      </c>
      <c r="G1036">
        <v>50</v>
      </c>
      <c r="H1036">
        <v>0</v>
      </c>
      <c r="I1036">
        <v>0</v>
      </c>
      <c r="J1036">
        <v>6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</v>
      </c>
      <c r="S1036">
        <v>0</v>
      </c>
      <c r="T1036">
        <v>3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H1036" t="s">
        <v>335</v>
      </c>
      <c r="AI1036" t="s">
        <v>177</v>
      </c>
      <c r="AJ1036" t="s">
        <v>201</v>
      </c>
      <c r="AK1036" t="s">
        <v>202</v>
      </c>
    </row>
    <row r="1037" spans="1:37">
      <c r="A1037" t="s">
        <v>1645</v>
      </c>
      <c r="B1037" s="55">
        <v>44835</v>
      </c>
      <c r="C1037" s="55">
        <v>44837</v>
      </c>
      <c r="D1037" t="s">
        <v>342</v>
      </c>
      <c r="E1037">
        <v>1175</v>
      </c>
      <c r="F1037">
        <v>13</v>
      </c>
      <c r="G1037">
        <v>13</v>
      </c>
      <c r="H1037">
        <v>0</v>
      </c>
      <c r="I1037">
        <v>0</v>
      </c>
      <c r="J1037">
        <v>2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H1037" t="s">
        <v>343</v>
      </c>
      <c r="AI1037" t="s">
        <v>177</v>
      </c>
      <c r="AJ1037" t="s">
        <v>213</v>
      </c>
      <c r="AK1037" t="s">
        <v>214</v>
      </c>
    </row>
    <row r="1038" spans="1:37">
      <c r="A1038" t="s">
        <v>1645</v>
      </c>
      <c r="B1038" s="55">
        <v>44835</v>
      </c>
      <c r="C1038" s="55">
        <v>44837</v>
      </c>
      <c r="D1038" t="s">
        <v>350</v>
      </c>
      <c r="E1038">
        <v>2344</v>
      </c>
      <c r="F1038">
        <v>61</v>
      </c>
      <c r="G1038">
        <v>60</v>
      </c>
      <c r="H1038">
        <v>1</v>
      </c>
      <c r="I1038">
        <v>0</v>
      </c>
      <c r="J1038">
        <v>3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</v>
      </c>
      <c r="S1038">
        <v>0</v>
      </c>
      <c r="T1038">
        <v>2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H1038" t="s">
        <v>351</v>
      </c>
      <c r="AI1038" t="s">
        <v>177</v>
      </c>
      <c r="AJ1038" t="s">
        <v>204</v>
      </c>
      <c r="AK1038" t="s">
        <v>205</v>
      </c>
    </row>
    <row r="1039" spans="1:37">
      <c r="A1039" t="s">
        <v>1645</v>
      </c>
      <c r="B1039" s="55">
        <v>44835</v>
      </c>
      <c r="C1039" s="55">
        <v>44837</v>
      </c>
      <c r="D1039" t="s">
        <v>372</v>
      </c>
      <c r="E1039">
        <v>2324</v>
      </c>
      <c r="F1039">
        <v>79</v>
      </c>
      <c r="G1039">
        <v>77</v>
      </c>
      <c r="H1039">
        <v>2</v>
      </c>
      <c r="I1039">
        <v>1</v>
      </c>
      <c r="J1039">
        <v>5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</v>
      </c>
      <c r="S1039">
        <v>0</v>
      </c>
      <c r="T1039">
        <v>1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H1039" t="s">
        <v>373</v>
      </c>
      <c r="AI1039" t="s">
        <v>177</v>
      </c>
      <c r="AJ1039" t="s">
        <v>207</v>
      </c>
      <c r="AK1039" t="s">
        <v>208</v>
      </c>
    </row>
    <row r="1040" spans="1:37">
      <c r="A1040" t="s">
        <v>1645</v>
      </c>
      <c r="B1040" s="55">
        <v>44835</v>
      </c>
      <c r="C1040" s="55">
        <v>44837</v>
      </c>
      <c r="D1040" t="s">
        <v>378</v>
      </c>
      <c r="E1040">
        <v>1713</v>
      </c>
      <c r="F1040">
        <v>237</v>
      </c>
      <c r="G1040">
        <v>237</v>
      </c>
      <c r="H1040">
        <v>0</v>
      </c>
      <c r="I1040">
        <v>0</v>
      </c>
      <c r="J1040">
        <v>11</v>
      </c>
      <c r="K1040">
        <v>5</v>
      </c>
      <c r="L1040">
        <v>3</v>
      </c>
      <c r="M1040">
        <v>5</v>
      </c>
      <c r="N1040">
        <v>2</v>
      </c>
      <c r="O1040">
        <v>2</v>
      </c>
      <c r="P1040">
        <v>2</v>
      </c>
      <c r="Q1040">
        <v>2</v>
      </c>
      <c r="R1040">
        <v>5</v>
      </c>
      <c r="S1040">
        <v>4</v>
      </c>
      <c r="T1040">
        <v>3</v>
      </c>
      <c r="U1040">
        <v>2</v>
      </c>
      <c r="V1040">
        <v>2</v>
      </c>
      <c r="W1040">
        <v>2</v>
      </c>
      <c r="X1040">
        <v>0</v>
      </c>
      <c r="Y1040">
        <v>0</v>
      </c>
      <c r="Z1040">
        <v>2</v>
      </c>
      <c r="AA1040">
        <v>3</v>
      </c>
      <c r="AB1040">
        <v>1</v>
      </c>
      <c r="AC1040">
        <v>1</v>
      </c>
      <c r="AD1040">
        <v>1</v>
      </c>
      <c r="AE1040">
        <v>0</v>
      </c>
      <c r="AF1040">
        <v>0</v>
      </c>
      <c r="AH1040" t="s">
        <v>379</v>
      </c>
      <c r="AI1040" t="s">
        <v>177</v>
      </c>
      <c r="AJ1040" t="s">
        <v>207</v>
      </c>
      <c r="AK1040" t="s">
        <v>208</v>
      </c>
    </row>
    <row r="1041" spans="1:37">
      <c r="A1041" t="s">
        <v>1645</v>
      </c>
      <c r="B1041" s="55">
        <v>44835</v>
      </c>
      <c r="C1041" s="55">
        <v>44837</v>
      </c>
      <c r="D1041" t="s">
        <v>390</v>
      </c>
      <c r="E1041">
        <v>2350</v>
      </c>
      <c r="F1041">
        <v>72</v>
      </c>
      <c r="G1041">
        <v>72</v>
      </c>
      <c r="H1041">
        <v>0</v>
      </c>
      <c r="I1041">
        <v>0</v>
      </c>
      <c r="J1041">
        <v>2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H1041" t="s">
        <v>391</v>
      </c>
      <c r="AI1041" t="s">
        <v>177</v>
      </c>
      <c r="AJ1041" t="s">
        <v>210</v>
      </c>
      <c r="AK1041" t="s">
        <v>211</v>
      </c>
    </row>
    <row r="1042" spans="1:37">
      <c r="A1042" t="s">
        <v>1645</v>
      </c>
      <c r="B1042" s="55">
        <v>44835</v>
      </c>
      <c r="C1042" s="55">
        <v>44837</v>
      </c>
      <c r="D1042" t="s">
        <v>324</v>
      </c>
      <c r="E1042">
        <v>1070</v>
      </c>
      <c r="F1042">
        <v>57</v>
      </c>
      <c r="G1042">
        <v>57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H1042" t="s">
        <v>325</v>
      </c>
      <c r="AI1042" t="s">
        <v>177</v>
      </c>
      <c r="AJ1042" t="s">
        <v>198</v>
      </c>
      <c r="AK1042" t="s">
        <v>199</v>
      </c>
    </row>
    <row r="1043" spans="1:37">
      <c r="A1043" t="s">
        <v>1645</v>
      </c>
      <c r="B1043" s="55">
        <v>44835</v>
      </c>
      <c r="C1043" s="55">
        <v>44837</v>
      </c>
      <c r="D1043" t="s">
        <v>358</v>
      </c>
      <c r="E1043">
        <v>1016</v>
      </c>
      <c r="F1043">
        <v>16</v>
      </c>
      <c r="G1043">
        <v>16</v>
      </c>
      <c r="H1043">
        <v>0</v>
      </c>
      <c r="I1043">
        <v>0</v>
      </c>
      <c r="J1043">
        <v>4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1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H1043" t="s">
        <v>359</v>
      </c>
      <c r="AI1043" t="s">
        <v>177</v>
      </c>
      <c r="AJ1043" t="s">
        <v>204</v>
      </c>
      <c r="AK1043" t="s">
        <v>205</v>
      </c>
    </row>
    <row r="1044" spans="1:37">
      <c r="A1044" t="s">
        <v>1645</v>
      </c>
      <c r="B1044" s="55">
        <v>44835</v>
      </c>
      <c r="C1044" s="55">
        <v>44837</v>
      </c>
      <c r="D1044" t="s">
        <v>316</v>
      </c>
      <c r="E1044">
        <v>1950</v>
      </c>
      <c r="F1044">
        <v>50</v>
      </c>
      <c r="G1044">
        <v>50</v>
      </c>
      <c r="H1044">
        <v>0</v>
      </c>
      <c r="I1044">
        <v>0</v>
      </c>
      <c r="J1044">
        <v>5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</v>
      </c>
      <c r="S1044">
        <v>0</v>
      </c>
      <c r="T1044">
        <v>1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0</v>
      </c>
      <c r="AA1044">
        <v>0</v>
      </c>
      <c r="AB1044">
        <v>0</v>
      </c>
      <c r="AC1044">
        <v>0</v>
      </c>
      <c r="AD1044">
        <v>0</v>
      </c>
      <c r="AE1044">
        <v>0</v>
      </c>
      <c r="AF1044">
        <v>0</v>
      </c>
      <c r="AH1044" t="s">
        <v>317</v>
      </c>
      <c r="AI1044" t="s">
        <v>177</v>
      </c>
      <c r="AJ1044" t="s">
        <v>198</v>
      </c>
      <c r="AK1044" t="s">
        <v>199</v>
      </c>
    </row>
    <row r="1045" spans="1:37">
      <c r="A1045" t="s">
        <v>1645</v>
      </c>
      <c r="B1045" s="55">
        <v>44835</v>
      </c>
      <c r="C1045" s="55">
        <v>44837</v>
      </c>
      <c r="D1045" t="s">
        <v>382</v>
      </c>
      <c r="E1045">
        <v>613</v>
      </c>
      <c r="F1045">
        <v>20</v>
      </c>
      <c r="G1045">
        <v>20</v>
      </c>
      <c r="H1045">
        <v>0</v>
      </c>
      <c r="I1045">
        <v>0</v>
      </c>
      <c r="J1045">
        <v>7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</v>
      </c>
      <c r="S1045">
        <v>0</v>
      </c>
      <c r="T1045">
        <v>1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H1045" t="s">
        <v>383</v>
      </c>
      <c r="AI1045" t="s">
        <v>177</v>
      </c>
      <c r="AJ1045" t="s">
        <v>207</v>
      </c>
      <c r="AK1045" t="s">
        <v>208</v>
      </c>
    </row>
    <row r="1046" spans="1:37">
      <c r="A1046" t="s">
        <v>1645</v>
      </c>
      <c r="B1046" s="55">
        <v>44835</v>
      </c>
      <c r="C1046" s="55">
        <v>44837</v>
      </c>
      <c r="D1046" t="s">
        <v>83</v>
      </c>
      <c r="E1046">
        <v>976</v>
      </c>
      <c r="F1046">
        <v>30</v>
      </c>
      <c r="G1046">
        <v>30</v>
      </c>
      <c r="H1046">
        <v>0</v>
      </c>
      <c r="I1046">
        <v>0</v>
      </c>
      <c r="J1046">
        <v>1</v>
      </c>
      <c r="K1046">
        <v>1</v>
      </c>
      <c r="L1046">
        <v>0</v>
      </c>
      <c r="M1046">
        <v>1</v>
      </c>
      <c r="N1046">
        <v>0</v>
      </c>
      <c r="O1046">
        <v>1</v>
      </c>
      <c r="P1046">
        <v>1</v>
      </c>
      <c r="Q1046">
        <v>1</v>
      </c>
      <c r="R1046">
        <v>1</v>
      </c>
      <c r="S1046">
        <v>1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0</v>
      </c>
      <c r="AA1046">
        <v>0</v>
      </c>
      <c r="AB1046">
        <v>0</v>
      </c>
      <c r="AC1046">
        <v>0</v>
      </c>
      <c r="AD1046">
        <v>0</v>
      </c>
      <c r="AE1046">
        <v>0</v>
      </c>
      <c r="AF1046">
        <v>0</v>
      </c>
      <c r="AH1046" t="s">
        <v>227</v>
      </c>
      <c r="AI1046" t="s">
        <v>168</v>
      </c>
      <c r="AJ1046" t="s">
        <v>73</v>
      </c>
      <c r="AK1046" t="s">
        <v>182</v>
      </c>
    </row>
    <row r="1047" spans="1:37">
      <c r="A1047" t="s">
        <v>1645</v>
      </c>
      <c r="B1047" s="55">
        <v>44835</v>
      </c>
      <c r="C1047" s="55">
        <v>44837</v>
      </c>
      <c r="D1047" t="s">
        <v>236</v>
      </c>
      <c r="E1047">
        <v>2944</v>
      </c>
      <c r="F1047">
        <v>51</v>
      </c>
      <c r="G1047">
        <v>50</v>
      </c>
      <c r="H1047">
        <v>1</v>
      </c>
      <c r="I1047">
        <v>0</v>
      </c>
      <c r="J1047">
        <v>4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0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H1047" t="s">
        <v>237</v>
      </c>
      <c r="AI1047" t="s">
        <v>173</v>
      </c>
      <c r="AJ1047" t="s">
        <v>186</v>
      </c>
      <c r="AK1047" t="s">
        <v>187</v>
      </c>
    </row>
    <row r="1048" spans="1:37">
      <c r="A1048" t="s">
        <v>1645</v>
      </c>
      <c r="B1048" s="55">
        <v>44835</v>
      </c>
      <c r="C1048" s="55">
        <v>44837</v>
      </c>
      <c r="D1048" t="s">
        <v>252</v>
      </c>
      <c r="E1048">
        <v>5204</v>
      </c>
      <c r="F1048">
        <v>20</v>
      </c>
      <c r="G1048">
        <v>17</v>
      </c>
      <c r="H1048">
        <v>3</v>
      </c>
      <c r="I1048">
        <v>1</v>
      </c>
      <c r="J1048">
        <v>16</v>
      </c>
      <c r="K1048">
        <v>1</v>
      </c>
      <c r="L1048">
        <v>1</v>
      </c>
      <c r="M1048">
        <v>1</v>
      </c>
      <c r="N1048">
        <v>1</v>
      </c>
      <c r="O1048">
        <v>1</v>
      </c>
      <c r="P1048">
        <v>1</v>
      </c>
      <c r="Q1048">
        <v>1</v>
      </c>
      <c r="R1048">
        <v>1</v>
      </c>
      <c r="S1048">
        <v>1</v>
      </c>
      <c r="T1048">
        <v>10</v>
      </c>
      <c r="U1048">
        <v>2</v>
      </c>
      <c r="V1048">
        <v>2</v>
      </c>
      <c r="W1048">
        <v>1</v>
      </c>
      <c r="X1048">
        <v>1</v>
      </c>
      <c r="Y1048">
        <v>0</v>
      </c>
      <c r="Z1048">
        <v>1</v>
      </c>
      <c r="AA1048">
        <v>1</v>
      </c>
      <c r="AB1048">
        <v>1</v>
      </c>
      <c r="AC1048">
        <v>1</v>
      </c>
      <c r="AD1048">
        <v>1</v>
      </c>
      <c r="AE1048">
        <v>0</v>
      </c>
      <c r="AF1048">
        <v>0</v>
      </c>
      <c r="AH1048" t="s">
        <v>253</v>
      </c>
      <c r="AI1048" t="s">
        <v>173</v>
      </c>
      <c r="AJ1048" t="s">
        <v>189</v>
      </c>
      <c r="AK1048" t="s">
        <v>190</v>
      </c>
    </row>
    <row r="1049" spans="1:37">
      <c r="A1049" t="s">
        <v>1645</v>
      </c>
      <c r="B1049" s="55">
        <v>44835</v>
      </c>
      <c r="C1049" s="55">
        <v>44837</v>
      </c>
      <c r="D1049" t="s">
        <v>296</v>
      </c>
      <c r="E1049">
        <v>9464</v>
      </c>
      <c r="F1049">
        <v>182</v>
      </c>
      <c r="G1049">
        <v>182</v>
      </c>
      <c r="H1049">
        <v>0</v>
      </c>
      <c r="I1049">
        <v>0</v>
      </c>
      <c r="J1049">
        <v>22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0</v>
      </c>
      <c r="S1049">
        <v>0</v>
      </c>
      <c r="T1049">
        <v>9</v>
      </c>
      <c r="U1049">
        <v>1</v>
      </c>
      <c r="V1049">
        <v>1</v>
      </c>
      <c r="W1049">
        <v>0</v>
      </c>
      <c r="X1049">
        <v>0</v>
      </c>
      <c r="Y1049">
        <v>0</v>
      </c>
      <c r="Z1049">
        <v>0</v>
      </c>
      <c r="AA1049">
        <v>0</v>
      </c>
      <c r="AB1049">
        <v>0</v>
      </c>
      <c r="AC1049">
        <v>0</v>
      </c>
      <c r="AD1049">
        <v>0</v>
      </c>
      <c r="AE1049">
        <v>0</v>
      </c>
      <c r="AF1049">
        <v>0</v>
      </c>
      <c r="AH1049" t="s">
        <v>297</v>
      </c>
      <c r="AI1049" t="s">
        <v>173</v>
      </c>
      <c r="AJ1049" t="s">
        <v>195</v>
      </c>
      <c r="AK1049" t="s">
        <v>196</v>
      </c>
    </row>
    <row r="1050" spans="1:37">
      <c r="A1050" t="s">
        <v>1645</v>
      </c>
      <c r="B1050" s="55">
        <v>44835</v>
      </c>
      <c r="C1050" s="55">
        <v>44837</v>
      </c>
      <c r="D1050" t="s">
        <v>268</v>
      </c>
      <c r="E1050">
        <v>3169</v>
      </c>
      <c r="F1050">
        <v>53</v>
      </c>
      <c r="G1050">
        <v>52</v>
      </c>
      <c r="H1050">
        <v>1</v>
      </c>
      <c r="I1050">
        <v>0</v>
      </c>
      <c r="J1050">
        <v>6</v>
      </c>
      <c r="K1050">
        <v>6</v>
      </c>
      <c r="L1050">
        <v>6</v>
      </c>
      <c r="M1050">
        <v>6</v>
      </c>
      <c r="N1050">
        <v>6</v>
      </c>
      <c r="O1050">
        <v>6</v>
      </c>
      <c r="P1050">
        <v>6</v>
      </c>
      <c r="Q1050">
        <v>5</v>
      </c>
      <c r="R1050">
        <v>6</v>
      </c>
      <c r="S1050">
        <v>6</v>
      </c>
      <c r="T1050">
        <v>5</v>
      </c>
      <c r="U1050">
        <v>5</v>
      </c>
      <c r="V1050">
        <v>5</v>
      </c>
      <c r="W1050">
        <v>0</v>
      </c>
      <c r="X1050">
        <v>5</v>
      </c>
      <c r="Y1050">
        <v>4</v>
      </c>
      <c r="Z1050">
        <v>6</v>
      </c>
      <c r="AA1050">
        <v>5</v>
      </c>
      <c r="AB1050">
        <v>4</v>
      </c>
      <c r="AC1050">
        <v>4</v>
      </c>
      <c r="AD1050">
        <v>5</v>
      </c>
      <c r="AE1050">
        <v>0</v>
      </c>
      <c r="AF1050">
        <v>0</v>
      </c>
      <c r="AH1050" t="s">
        <v>269</v>
      </c>
      <c r="AI1050" t="s">
        <v>173</v>
      </c>
      <c r="AJ1050" t="s">
        <v>192</v>
      </c>
      <c r="AK1050" t="s">
        <v>193</v>
      </c>
    </row>
    <row r="1051" spans="1:37">
      <c r="A1051" t="s">
        <v>1645</v>
      </c>
      <c r="B1051" s="55">
        <v>44835</v>
      </c>
      <c r="C1051" s="55">
        <v>44837</v>
      </c>
      <c r="D1051" t="s">
        <v>38</v>
      </c>
      <c r="E1051">
        <v>3103</v>
      </c>
      <c r="F1051">
        <v>24</v>
      </c>
      <c r="G1051">
        <v>24</v>
      </c>
      <c r="H1051">
        <v>0</v>
      </c>
      <c r="I1051">
        <v>0</v>
      </c>
      <c r="J1051">
        <v>3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H1051" t="s">
        <v>185</v>
      </c>
      <c r="AI1051" t="s">
        <v>168</v>
      </c>
      <c r="AJ1051" t="s">
        <v>34</v>
      </c>
      <c r="AK1051" t="s">
        <v>172</v>
      </c>
    </row>
    <row r="1052" spans="1:37">
      <c r="A1052" t="s">
        <v>1645</v>
      </c>
      <c r="B1052" s="55">
        <v>44835</v>
      </c>
      <c r="C1052" s="55">
        <v>44837</v>
      </c>
      <c r="D1052" t="s">
        <v>60</v>
      </c>
      <c r="E1052">
        <v>5680</v>
      </c>
      <c r="F1052">
        <v>98</v>
      </c>
      <c r="G1052">
        <v>96</v>
      </c>
      <c r="H1052">
        <v>2</v>
      </c>
      <c r="I1052">
        <v>0</v>
      </c>
      <c r="J1052">
        <v>10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H1052" t="s">
        <v>212</v>
      </c>
      <c r="AI1052" t="s">
        <v>168</v>
      </c>
      <c r="AJ1052" t="s">
        <v>58</v>
      </c>
      <c r="AK1052" t="s">
        <v>180</v>
      </c>
    </row>
    <row r="1053" spans="1:37">
      <c r="A1053" t="s">
        <v>1645</v>
      </c>
      <c r="B1053" s="55">
        <v>44835</v>
      </c>
      <c r="C1053" s="55">
        <v>44837</v>
      </c>
      <c r="D1053" t="s">
        <v>244</v>
      </c>
      <c r="E1053">
        <v>1817</v>
      </c>
      <c r="F1053">
        <v>24</v>
      </c>
      <c r="G1053">
        <v>23</v>
      </c>
      <c r="H1053">
        <v>1</v>
      </c>
      <c r="I1053">
        <v>1</v>
      </c>
      <c r="J1053">
        <v>3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0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H1053" t="s">
        <v>245</v>
      </c>
      <c r="AI1053" t="s">
        <v>173</v>
      </c>
      <c r="AJ1053" t="s">
        <v>186</v>
      </c>
      <c r="AK1053" t="s">
        <v>187</v>
      </c>
    </row>
    <row r="1054" spans="1:37">
      <c r="A1054" t="s">
        <v>1645</v>
      </c>
      <c r="B1054" s="55">
        <v>44835</v>
      </c>
      <c r="C1054" s="55">
        <v>44837</v>
      </c>
      <c r="D1054" t="s">
        <v>278</v>
      </c>
      <c r="E1054">
        <v>5924</v>
      </c>
      <c r="F1054">
        <v>167</v>
      </c>
      <c r="G1054">
        <v>166</v>
      </c>
      <c r="H1054">
        <v>1</v>
      </c>
      <c r="I1054">
        <v>1</v>
      </c>
      <c r="J1054">
        <v>22</v>
      </c>
      <c r="K1054">
        <v>1</v>
      </c>
      <c r="L1054">
        <v>1</v>
      </c>
      <c r="M1054">
        <v>1</v>
      </c>
      <c r="N1054">
        <v>1</v>
      </c>
      <c r="O1054">
        <v>1</v>
      </c>
      <c r="P1054">
        <v>1</v>
      </c>
      <c r="Q1054">
        <v>1</v>
      </c>
      <c r="R1054">
        <v>1</v>
      </c>
      <c r="S1054">
        <v>1</v>
      </c>
      <c r="T1054">
        <v>3</v>
      </c>
      <c r="U1054">
        <v>0</v>
      </c>
      <c r="V1054">
        <v>0</v>
      </c>
      <c r="W1054">
        <v>0</v>
      </c>
      <c r="X1054">
        <v>1</v>
      </c>
      <c r="Y1054">
        <v>0</v>
      </c>
      <c r="Z1054">
        <v>1</v>
      </c>
      <c r="AA1054">
        <v>1</v>
      </c>
      <c r="AB1054">
        <v>1</v>
      </c>
      <c r="AC1054">
        <v>1</v>
      </c>
      <c r="AD1054">
        <v>1</v>
      </c>
      <c r="AE1054">
        <v>0</v>
      </c>
      <c r="AF1054">
        <v>0</v>
      </c>
      <c r="AH1054" t="s">
        <v>279</v>
      </c>
      <c r="AI1054" t="s">
        <v>173</v>
      </c>
      <c r="AJ1054" t="s">
        <v>192</v>
      </c>
      <c r="AK1054" t="s">
        <v>193</v>
      </c>
    </row>
    <row r="1055" spans="1:37">
      <c r="A1055" t="s">
        <v>1645</v>
      </c>
      <c r="B1055" s="55">
        <v>44835</v>
      </c>
      <c r="C1055" s="55">
        <v>44837</v>
      </c>
      <c r="D1055" t="s">
        <v>242</v>
      </c>
      <c r="E1055">
        <v>2991</v>
      </c>
      <c r="F1055">
        <v>49</v>
      </c>
      <c r="G1055">
        <v>49</v>
      </c>
      <c r="H1055">
        <v>0</v>
      </c>
      <c r="I1055">
        <v>0</v>
      </c>
      <c r="J1055">
        <v>5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</v>
      </c>
      <c r="S1055">
        <v>0</v>
      </c>
      <c r="T1055">
        <v>2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0</v>
      </c>
      <c r="AB1055">
        <v>0</v>
      </c>
      <c r="AC1055">
        <v>0</v>
      </c>
      <c r="AD1055">
        <v>0</v>
      </c>
      <c r="AE1055">
        <v>0</v>
      </c>
      <c r="AF1055">
        <v>0</v>
      </c>
      <c r="AH1055" t="s">
        <v>243</v>
      </c>
      <c r="AI1055" t="s">
        <v>173</v>
      </c>
      <c r="AJ1055" t="s">
        <v>186</v>
      </c>
      <c r="AK1055" t="s">
        <v>187</v>
      </c>
    </row>
    <row r="1056" spans="1:37">
      <c r="A1056" t="s">
        <v>1645</v>
      </c>
      <c r="B1056" s="55">
        <v>44835</v>
      </c>
      <c r="C1056" s="55">
        <v>44837</v>
      </c>
      <c r="D1056" t="s">
        <v>314</v>
      </c>
      <c r="E1056">
        <v>1540</v>
      </c>
      <c r="F1056">
        <v>15</v>
      </c>
      <c r="G1056">
        <v>15</v>
      </c>
      <c r="H1056">
        <v>0</v>
      </c>
      <c r="I1056">
        <v>0</v>
      </c>
      <c r="J1056">
        <v>5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1</v>
      </c>
      <c r="U1056">
        <v>0</v>
      </c>
      <c r="V1056">
        <v>0</v>
      </c>
      <c r="W1056">
        <v>0</v>
      </c>
      <c r="X1056">
        <v>1</v>
      </c>
      <c r="Y1056">
        <v>0</v>
      </c>
      <c r="Z1056">
        <v>0</v>
      </c>
      <c r="AA1056">
        <v>0</v>
      </c>
      <c r="AB1056">
        <v>0</v>
      </c>
      <c r="AC1056">
        <v>0</v>
      </c>
      <c r="AD1056">
        <v>0</v>
      </c>
      <c r="AE1056">
        <v>0</v>
      </c>
      <c r="AF1056">
        <v>0</v>
      </c>
      <c r="AH1056" t="s">
        <v>870</v>
      </c>
      <c r="AI1056" t="s">
        <v>173</v>
      </c>
      <c r="AJ1056" t="s">
        <v>195</v>
      </c>
      <c r="AK1056" t="s">
        <v>196</v>
      </c>
    </row>
    <row r="1057" spans="1:37">
      <c r="A1057" t="s">
        <v>1645</v>
      </c>
      <c r="B1057" s="55">
        <v>44835</v>
      </c>
      <c r="C1057" s="55">
        <v>44837</v>
      </c>
      <c r="D1057" t="s">
        <v>77</v>
      </c>
      <c r="E1057">
        <v>2113</v>
      </c>
      <c r="F1057">
        <v>48</v>
      </c>
      <c r="G1057">
        <v>48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H1057" t="s">
        <v>223</v>
      </c>
      <c r="AI1057" t="s">
        <v>168</v>
      </c>
      <c r="AJ1057" t="s">
        <v>73</v>
      </c>
      <c r="AK1057" t="s">
        <v>182</v>
      </c>
    </row>
    <row r="1058" spans="1:37">
      <c r="A1058" t="s">
        <v>1645</v>
      </c>
      <c r="B1058" s="55">
        <v>44835</v>
      </c>
      <c r="C1058" s="55">
        <v>44837</v>
      </c>
      <c r="D1058" t="s">
        <v>72</v>
      </c>
      <c r="E1058">
        <v>2559</v>
      </c>
      <c r="F1058">
        <v>38</v>
      </c>
      <c r="G1058">
        <v>38</v>
      </c>
      <c r="H1058">
        <v>0</v>
      </c>
      <c r="I1058">
        <v>0</v>
      </c>
      <c r="J1058">
        <v>1</v>
      </c>
      <c r="K1058">
        <v>0</v>
      </c>
      <c r="L1058">
        <v>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0</v>
      </c>
      <c r="AA1058">
        <v>0</v>
      </c>
      <c r="AB1058">
        <v>0</v>
      </c>
      <c r="AC1058">
        <v>0</v>
      </c>
      <c r="AD1058">
        <v>0</v>
      </c>
      <c r="AE1058">
        <v>0</v>
      </c>
      <c r="AF1058">
        <v>0</v>
      </c>
      <c r="AH1058" t="s">
        <v>215</v>
      </c>
      <c r="AI1058" t="s">
        <v>168</v>
      </c>
      <c r="AJ1058" t="s">
        <v>73</v>
      </c>
      <c r="AK1058" t="s">
        <v>182</v>
      </c>
    </row>
    <row r="1059" spans="1:37">
      <c r="A1059" t="s">
        <v>1645</v>
      </c>
      <c r="B1059" s="55">
        <v>44835</v>
      </c>
      <c r="C1059" s="55">
        <v>44837</v>
      </c>
      <c r="D1059" t="s">
        <v>292</v>
      </c>
      <c r="E1059">
        <v>2673</v>
      </c>
      <c r="F1059">
        <v>109</v>
      </c>
      <c r="G1059">
        <v>105</v>
      </c>
      <c r="H1059">
        <v>4</v>
      </c>
      <c r="I1059">
        <v>2</v>
      </c>
      <c r="J1059">
        <v>18</v>
      </c>
      <c r="K1059">
        <v>4</v>
      </c>
      <c r="L1059">
        <v>4</v>
      </c>
      <c r="M1059">
        <v>4</v>
      </c>
      <c r="N1059">
        <v>2</v>
      </c>
      <c r="O1059">
        <v>4</v>
      </c>
      <c r="P1059">
        <v>2</v>
      </c>
      <c r="Q1059">
        <v>2</v>
      </c>
      <c r="R1059">
        <v>4</v>
      </c>
      <c r="S1059">
        <v>4</v>
      </c>
      <c r="T1059">
        <v>4</v>
      </c>
      <c r="U1059">
        <v>3</v>
      </c>
      <c r="V1059">
        <v>3</v>
      </c>
      <c r="W1059">
        <v>0</v>
      </c>
      <c r="X1059">
        <v>1</v>
      </c>
      <c r="Y1059">
        <v>0</v>
      </c>
      <c r="Z1059">
        <v>4</v>
      </c>
      <c r="AA1059">
        <v>4</v>
      </c>
      <c r="AB1059">
        <v>3</v>
      </c>
      <c r="AC1059">
        <v>4</v>
      </c>
      <c r="AD1059">
        <v>4</v>
      </c>
      <c r="AE1059">
        <v>0</v>
      </c>
      <c r="AF1059">
        <v>0</v>
      </c>
      <c r="AH1059" t="s">
        <v>833</v>
      </c>
      <c r="AI1059" t="s">
        <v>173</v>
      </c>
      <c r="AJ1059" t="s">
        <v>195</v>
      </c>
      <c r="AK1059" t="s">
        <v>196</v>
      </c>
    </row>
    <row r="1060" spans="1:37">
      <c r="A1060" t="s">
        <v>1645</v>
      </c>
      <c r="B1060" s="55">
        <v>44835</v>
      </c>
      <c r="C1060" s="55">
        <v>44837</v>
      </c>
      <c r="D1060" t="s">
        <v>36</v>
      </c>
      <c r="E1060">
        <v>3014</v>
      </c>
      <c r="F1060">
        <v>63</v>
      </c>
      <c r="G1060">
        <v>63</v>
      </c>
      <c r="H1060">
        <v>0</v>
      </c>
      <c r="I1060">
        <v>0</v>
      </c>
      <c r="J1060">
        <v>4</v>
      </c>
      <c r="K1060">
        <v>4</v>
      </c>
      <c r="L1060">
        <v>4</v>
      </c>
      <c r="M1060">
        <v>3</v>
      </c>
      <c r="N1060">
        <v>4</v>
      </c>
      <c r="O1060">
        <v>4</v>
      </c>
      <c r="P1060">
        <v>4</v>
      </c>
      <c r="Q1060">
        <v>3</v>
      </c>
      <c r="R1060">
        <v>4</v>
      </c>
      <c r="S1060">
        <v>4</v>
      </c>
      <c r="T1060">
        <v>2</v>
      </c>
      <c r="U1060">
        <v>2</v>
      </c>
      <c r="V1060">
        <v>2</v>
      </c>
      <c r="W1060">
        <v>0</v>
      </c>
      <c r="X1060">
        <v>1</v>
      </c>
      <c r="Y1060">
        <v>1</v>
      </c>
      <c r="Z1060">
        <v>3</v>
      </c>
      <c r="AA1060">
        <v>4</v>
      </c>
      <c r="AB1060">
        <v>1</v>
      </c>
      <c r="AC1060">
        <v>2</v>
      </c>
      <c r="AD1060">
        <v>3</v>
      </c>
      <c r="AE1060">
        <v>0</v>
      </c>
      <c r="AF1060">
        <v>0</v>
      </c>
      <c r="AH1060" t="s">
        <v>183</v>
      </c>
      <c r="AI1060" t="s">
        <v>168</v>
      </c>
      <c r="AJ1060" t="s">
        <v>34</v>
      </c>
      <c r="AK1060" t="s">
        <v>172</v>
      </c>
    </row>
    <row r="1061" spans="1:37">
      <c r="A1061" t="s">
        <v>1645</v>
      </c>
      <c r="B1061" s="55">
        <v>44835</v>
      </c>
      <c r="C1061" s="55">
        <v>44837</v>
      </c>
      <c r="D1061" t="s">
        <v>26</v>
      </c>
      <c r="E1061">
        <v>2219</v>
      </c>
      <c r="F1061">
        <v>92</v>
      </c>
      <c r="G1061">
        <v>91</v>
      </c>
      <c r="H1061">
        <v>1</v>
      </c>
      <c r="I1061">
        <v>0</v>
      </c>
      <c r="J1061">
        <v>4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</v>
      </c>
      <c r="S1061">
        <v>0</v>
      </c>
      <c r="T1061">
        <v>2</v>
      </c>
      <c r="U1061">
        <v>0</v>
      </c>
      <c r="V1061">
        <v>0</v>
      </c>
      <c r="W1061">
        <v>0</v>
      </c>
      <c r="X1061">
        <v>1</v>
      </c>
      <c r="Y1061">
        <v>0</v>
      </c>
      <c r="Z1061">
        <v>0</v>
      </c>
      <c r="AA1061">
        <v>0</v>
      </c>
      <c r="AB1061">
        <v>0</v>
      </c>
      <c r="AC1061">
        <v>0</v>
      </c>
      <c r="AD1061">
        <v>0</v>
      </c>
      <c r="AE1061">
        <v>0</v>
      </c>
      <c r="AF1061">
        <v>0</v>
      </c>
      <c r="AH1061" t="s">
        <v>170</v>
      </c>
      <c r="AI1061" t="s">
        <v>168</v>
      </c>
      <c r="AJ1061" t="s">
        <v>27</v>
      </c>
      <c r="AK1061" t="s">
        <v>169</v>
      </c>
    </row>
    <row r="1062" spans="1:37">
      <c r="A1062" t="s">
        <v>1645</v>
      </c>
      <c r="B1062" s="55">
        <v>44835</v>
      </c>
      <c r="C1062" s="55">
        <v>44837</v>
      </c>
      <c r="D1062" t="s">
        <v>308</v>
      </c>
      <c r="E1062">
        <v>5068</v>
      </c>
      <c r="F1062">
        <v>181</v>
      </c>
      <c r="G1062">
        <v>179</v>
      </c>
      <c r="H1062">
        <v>2</v>
      </c>
      <c r="I1062">
        <v>0</v>
      </c>
      <c r="J1062">
        <v>21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1</v>
      </c>
      <c r="Y1062">
        <v>0</v>
      </c>
      <c r="Z1062">
        <v>0</v>
      </c>
      <c r="AA1062">
        <v>0</v>
      </c>
      <c r="AB1062">
        <v>0</v>
      </c>
      <c r="AC1062">
        <v>0</v>
      </c>
      <c r="AD1062">
        <v>0</v>
      </c>
      <c r="AE1062">
        <v>0</v>
      </c>
      <c r="AF1062">
        <v>0</v>
      </c>
      <c r="AH1062" t="s">
        <v>309</v>
      </c>
      <c r="AI1062" t="s">
        <v>173</v>
      </c>
      <c r="AJ1062" t="s">
        <v>195</v>
      </c>
      <c r="AK1062" t="s">
        <v>196</v>
      </c>
    </row>
    <row r="1063" spans="1:37">
      <c r="A1063" t="s">
        <v>1645</v>
      </c>
      <c r="B1063" s="55">
        <v>44835</v>
      </c>
      <c r="C1063" s="55">
        <v>44837</v>
      </c>
      <c r="D1063" t="s">
        <v>272</v>
      </c>
      <c r="E1063">
        <v>5126</v>
      </c>
      <c r="F1063">
        <v>145</v>
      </c>
      <c r="G1063">
        <v>137</v>
      </c>
      <c r="H1063">
        <v>8</v>
      </c>
      <c r="I1063">
        <v>4</v>
      </c>
      <c r="J1063">
        <v>20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0</v>
      </c>
      <c r="AB1063">
        <v>0</v>
      </c>
      <c r="AC1063">
        <v>0</v>
      </c>
      <c r="AD1063">
        <v>0</v>
      </c>
      <c r="AE1063">
        <v>0</v>
      </c>
      <c r="AF1063">
        <v>0</v>
      </c>
      <c r="AH1063" t="s">
        <v>273</v>
      </c>
      <c r="AI1063" t="s">
        <v>173</v>
      </c>
      <c r="AJ1063" t="s">
        <v>192</v>
      </c>
      <c r="AK1063" t="s">
        <v>193</v>
      </c>
    </row>
    <row r="1064" spans="1:37">
      <c r="A1064" t="s">
        <v>1645</v>
      </c>
      <c r="B1064" s="55">
        <v>44835</v>
      </c>
      <c r="C1064" s="55">
        <v>44837</v>
      </c>
      <c r="D1064" t="s">
        <v>57</v>
      </c>
      <c r="E1064">
        <v>2334</v>
      </c>
      <c r="F1064">
        <v>58</v>
      </c>
      <c r="G1064">
        <v>57</v>
      </c>
      <c r="H1064">
        <v>1</v>
      </c>
      <c r="I1064">
        <v>0</v>
      </c>
      <c r="J1064">
        <v>6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</v>
      </c>
      <c r="S1064">
        <v>0</v>
      </c>
      <c r="T1064">
        <v>1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0</v>
      </c>
      <c r="AB1064">
        <v>0</v>
      </c>
      <c r="AC1064">
        <v>0</v>
      </c>
      <c r="AD1064">
        <v>0</v>
      </c>
      <c r="AE1064">
        <v>0</v>
      </c>
      <c r="AF1064">
        <v>0</v>
      </c>
      <c r="AH1064" t="s">
        <v>167</v>
      </c>
      <c r="AI1064" t="s">
        <v>168</v>
      </c>
      <c r="AJ1064" t="s">
        <v>58</v>
      </c>
      <c r="AK1064" t="s">
        <v>180</v>
      </c>
    </row>
    <row r="1065" spans="1:37">
      <c r="A1065" t="s">
        <v>1645</v>
      </c>
      <c r="B1065" s="55">
        <v>44835</v>
      </c>
      <c r="C1065" s="55">
        <v>44837</v>
      </c>
      <c r="D1065" t="s">
        <v>288</v>
      </c>
      <c r="E1065">
        <v>4297</v>
      </c>
      <c r="F1065">
        <v>52</v>
      </c>
      <c r="G1065">
        <v>52</v>
      </c>
      <c r="H1065">
        <v>0</v>
      </c>
      <c r="I1065">
        <v>0</v>
      </c>
      <c r="J1065">
        <v>13</v>
      </c>
      <c r="K1065">
        <v>1</v>
      </c>
      <c r="L1065">
        <v>1</v>
      </c>
      <c r="M1065">
        <v>1</v>
      </c>
      <c r="N1065">
        <v>1</v>
      </c>
      <c r="O1065">
        <v>1</v>
      </c>
      <c r="P1065">
        <v>0</v>
      </c>
      <c r="Q1065">
        <v>1</v>
      </c>
      <c r="R1065">
        <v>1</v>
      </c>
      <c r="S1065">
        <v>1</v>
      </c>
      <c r="T1065">
        <v>1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1</v>
      </c>
      <c r="AA1065">
        <v>1</v>
      </c>
      <c r="AB1065">
        <v>1</v>
      </c>
      <c r="AC1065">
        <v>1</v>
      </c>
      <c r="AD1065">
        <v>1</v>
      </c>
      <c r="AE1065">
        <v>0</v>
      </c>
      <c r="AF1065">
        <v>0</v>
      </c>
      <c r="AH1065" t="s">
        <v>289</v>
      </c>
      <c r="AI1065" t="s">
        <v>173</v>
      </c>
      <c r="AJ1065" t="s">
        <v>195</v>
      </c>
      <c r="AK1065" t="s">
        <v>196</v>
      </c>
    </row>
    <row r="1066" spans="1:37">
      <c r="A1066" t="s">
        <v>1645</v>
      </c>
      <c r="B1066" s="55">
        <v>44835</v>
      </c>
      <c r="C1066" s="55">
        <v>44837</v>
      </c>
      <c r="D1066" t="s">
        <v>33</v>
      </c>
      <c r="E1066">
        <v>1709</v>
      </c>
      <c r="F1066">
        <v>63</v>
      </c>
      <c r="G1066">
        <v>63</v>
      </c>
      <c r="H1066">
        <v>0</v>
      </c>
      <c r="I1066">
        <v>0</v>
      </c>
      <c r="J1066">
        <v>7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0</v>
      </c>
      <c r="AB1066">
        <v>0</v>
      </c>
      <c r="AC1066">
        <v>0</v>
      </c>
      <c r="AD1066">
        <v>0</v>
      </c>
      <c r="AE1066">
        <v>0</v>
      </c>
      <c r="AF1066">
        <v>0</v>
      </c>
      <c r="AH1066" t="s">
        <v>181</v>
      </c>
      <c r="AI1066" t="s">
        <v>168</v>
      </c>
      <c r="AJ1066" t="s">
        <v>34</v>
      </c>
      <c r="AK1066" t="s">
        <v>172</v>
      </c>
    </row>
    <row r="1067" spans="1:37">
      <c r="A1067" t="s">
        <v>1645</v>
      </c>
      <c r="B1067" s="55">
        <v>44835</v>
      </c>
      <c r="C1067" s="55">
        <v>44837</v>
      </c>
      <c r="D1067" t="s">
        <v>290</v>
      </c>
      <c r="E1067">
        <v>6693</v>
      </c>
      <c r="F1067">
        <v>356</v>
      </c>
      <c r="G1067">
        <v>352</v>
      </c>
      <c r="H1067">
        <v>4</v>
      </c>
      <c r="I1067">
        <v>2</v>
      </c>
      <c r="J1067">
        <v>39</v>
      </c>
      <c r="K1067">
        <v>18</v>
      </c>
      <c r="L1067">
        <v>16</v>
      </c>
      <c r="M1067">
        <v>18</v>
      </c>
      <c r="N1067">
        <v>17</v>
      </c>
      <c r="O1067">
        <v>17</v>
      </c>
      <c r="P1067">
        <v>15</v>
      </c>
      <c r="Q1067">
        <v>12</v>
      </c>
      <c r="R1067">
        <v>16</v>
      </c>
      <c r="S1067">
        <v>18</v>
      </c>
      <c r="T1067">
        <v>16</v>
      </c>
      <c r="U1067">
        <v>14</v>
      </c>
      <c r="V1067">
        <v>14</v>
      </c>
      <c r="W1067">
        <v>3</v>
      </c>
      <c r="X1067">
        <v>4</v>
      </c>
      <c r="Y1067">
        <v>2</v>
      </c>
      <c r="Z1067">
        <v>15</v>
      </c>
      <c r="AA1067">
        <v>17</v>
      </c>
      <c r="AB1067">
        <v>14</v>
      </c>
      <c r="AC1067">
        <v>14</v>
      </c>
      <c r="AD1067">
        <v>15</v>
      </c>
      <c r="AE1067">
        <v>8</v>
      </c>
      <c r="AF1067">
        <v>2</v>
      </c>
      <c r="AH1067" t="s">
        <v>291</v>
      </c>
      <c r="AI1067" t="s">
        <v>173</v>
      </c>
      <c r="AJ1067" t="s">
        <v>195</v>
      </c>
      <c r="AK1067" t="s">
        <v>196</v>
      </c>
    </row>
    <row r="1068" spans="1:37">
      <c r="A1068" t="s">
        <v>1645</v>
      </c>
      <c r="B1068" s="55">
        <v>44835</v>
      </c>
      <c r="C1068" s="55">
        <v>44837</v>
      </c>
      <c r="D1068" t="s">
        <v>75</v>
      </c>
      <c r="E1068">
        <v>6024</v>
      </c>
      <c r="F1068">
        <v>49</v>
      </c>
      <c r="G1068">
        <v>49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0</v>
      </c>
      <c r="AA1068">
        <v>0</v>
      </c>
      <c r="AB1068">
        <v>0</v>
      </c>
      <c r="AC1068">
        <v>0</v>
      </c>
      <c r="AD1068">
        <v>0</v>
      </c>
      <c r="AE1068">
        <v>0</v>
      </c>
      <c r="AF1068">
        <v>0</v>
      </c>
      <c r="AH1068" t="s">
        <v>222</v>
      </c>
      <c r="AI1068" t="s">
        <v>168</v>
      </c>
      <c r="AJ1068" t="s">
        <v>73</v>
      </c>
      <c r="AK1068" t="s">
        <v>182</v>
      </c>
    </row>
    <row r="1069" spans="1:37">
      <c r="A1069" t="s">
        <v>1645</v>
      </c>
      <c r="B1069" s="55">
        <v>44835</v>
      </c>
      <c r="C1069" s="55">
        <v>44837</v>
      </c>
      <c r="D1069" t="s">
        <v>250</v>
      </c>
      <c r="E1069">
        <v>5857</v>
      </c>
      <c r="F1069">
        <v>194</v>
      </c>
      <c r="G1069">
        <v>192</v>
      </c>
      <c r="H1069">
        <v>2</v>
      </c>
      <c r="I1069">
        <v>2</v>
      </c>
      <c r="J1069">
        <v>21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  <c r="S1069">
        <v>0</v>
      </c>
      <c r="T1069">
        <v>3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H1069" t="s">
        <v>251</v>
      </c>
      <c r="AI1069" t="s">
        <v>173</v>
      </c>
      <c r="AJ1069" t="s">
        <v>189</v>
      </c>
      <c r="AK1069" t="s">
        <v>190</v>
      </c>
    </row>
    <row r="1070" spans="1:37">
      <c r="A1070" t="s">
        <v>1645</v>
      </c>
      <c r="B1070" s="55">
        <v>44835</v>
      </c>
      <c r="C1070" s="55">
        <v>44837</v>
      </c>
      <c r="D1070" t="s">
        <v>266</v>
      </c>
      <c r="E1070">
        <v>3685</v>
      </c>
      <c r="F1070">
        <v>62</v>
      </c>
      <c r="G1070">
        <v>62</v>
      </c>
      <c r="H1070">
        <v>0</v>
      </c>
      <c r="I1070">
        <v>0</v>
      </c>
      <c r="J1070">
        <v>11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0</v>
      </c>
      <c r="Q1070">
        <v>0</v>
      </c>
      <c r="R1070">
        <v>0</v>
      </c>
      <c r="S1070">
        <v>0</v>
      </c>
      <c r="T1070">
        <v>3</v>
      </c>
      <c r="U1070">
        <v>0</v>
      </c>
      <c r="V1070">
        <v>0</v>
      </c>
      <c r="W1070">
        <v>0</v>
      </c>
      <c r="X1070">
        <v>2</v>
      </c>
      <c r="Y1070">
        <v>0</v>
      </c>
      <c r="Z1070">
        <v>0</v>
      </c>
      <c r="AA1070">
        <v>0</v>
      </c>
      <c r="AB1070">
        <v>0</v>
      </c>
      <c r="AC1070">
        <v>0</v>
      </c>
      <c r="AD1070">
        <v>0</v>
      </c>
      <c r="AE1070">
        <v>0</v>
      </c>
      <c r="AF1070">
        <v>0</v>
      </c>
      <c r="AH1070" t="s">
        <v>267</v>
      </c>
      <c r="AI1070" t="s">
        <v>173</v>
      </c>
      <c r="AJ1070" t="s">
        <v>192</v>
      </c>
      <c r="AK1070" t="s">
        <v>193</v>
      </c>
    </row>
    <row r="1071" spans="1:37">
      <c r="A1071" t="s">
        <v>1645</v>
      </c>
      <c r="B1071" s="55">
        <v>44835</v>
      </c>
      <c r="C1071" s="55">
        <v>44837</v>
      </c>
      <c r="D1071" t="s">
        <v>254</v>
      </c>
      <c r="E1071">
        <v>9398</v>
      </c>
      <c r="F1071">
        <v>244</v>
      </c>
      <c r="G1071">
        <v>241</v>
      </c>
      <c r="H1071">
        <v>3</v>
      </c>
      <c r="I1071">
        <v>1</v>
      </c>
      <c r="J1071">
        <v>27</v>
      </c>
      <c r="K1071">
        <v>2</v>
      </c>
      <c r="L1071">
        <v>2</v>
      </c>
      <c r="M1071">
        <v>2</v>
      </c>
      <c r="N1071">
        <v>0</v>
      </c>
      <c r="O1071">
        <v>1</v>
      </c>
      <c r="P1071">
        <v>0</v>
      </c>
      <c r="Q1071">
        <v>2</v>
      </c>
      <c r="R1071">
        <v>2</v>
      </c>
      <c r="S1071">
        <v>2</v>
      </c>
      <c r="T1071">
        <v>2</v>
      </c>
      <c r="U1071">
        <v>0</v>
      </c>
      <c r="V1071">
        <v>0</v>
      </c>
      <c r="W1071">
        <v>0</v>
      </c>
      <c r="X1071">
        <v>1</v>
      </c>
      <c r="Y1071">
        <v>0</v>
      </c>
      <c r="Z1071">
        <v>1</v>
      </c>
      <c r="AA1071">
        <v>1</v>
      </c>
      <c r="AB1071">
        <v>1</v>
      </c>
      <c r="AC1071">
        <v>1</v>
      </c>
      <c r="AD1071">
        <v>1</v>
      </c>
      <c r="AE1071">
        <v>1</v>
      </c>
      <c r="AF1071">
        <v>0</v>
      </c>
      <c r="AH1071" t="s">
        <v>255</v>
      </c>
      <c r="AI1071" t="s">
        <v>173</v>
      </c>
      <c r="AJ1071" t="s">
        <v>189</v>
      </c>
      <c r="AK1071" t="s">
        <v>190</v>
      </c>
    </row>
    <row r="1072" spans="1:37">
      <c r="A1072" t="s">
        <v>1645</v>
      </c>
      <c r="B1072" s="55">
        <v>44835</v>
      </c>
      <c r="C1072" s="55">
        <v>44837</v>
      </c>
      <c r="D1072" t="s">
        <v>258</v>
      </c>
      <c r="E1072">
        <v>3954</v>
      </c>
      <c r="F1072">
        <v>34</v>
      </c>
      <c r="G1072">
        <v>34</v>
      </c>
      <c r="H1072">
        <v>0</v>
      </c>
      <c r="I1072">
        <v>0</v>
      </c>
      <c r="J1072">
        <v>9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0</v>
      </c>
      <c r="S1072">
        <v>0</v>
      </c>
      <c r="T1072">
        <v>1</v>
      </c>
      <c r="U1072">
        <v>0</v>
      </c>
      <c r="V1072">
        <v>0</v>
      </c>
      <c r="W1072">
        <v>0</v>
      </c>
      <c r="X1072">
        <v>0</v>
      </c>
      <c r="Y1072">
        <v>0</v>
      </c>
      <c r="Z1072">
        <v>0</v>
      </c>
      <c r="AA1072">
        <v>0</v>
      </c>
      <c r="AB1072">
        <v>0</v>
      </c>
      <c r="AC1072">
        <v>0</v>
      </c>
      <c r="AD1072">
        <v>0</v>
      </c>
      <c r="AE1072">
        <v>0</v>
      </c>
      <c r="AF1072">
        <v>0</v>
      </c>
      <c r="AH1072" t="s">
        <v>259</v>
      </c>
      <c r="AI1072" t="s">
        <v>173</v>
      </c>
      <c r="AJ1072" t="s">
        <v>192</v>
      </c>
      <c r="AK1072" t="s">
        <v>193</v>
      </c>
    </row>
    <row r="1073" spans="1:37">
      <c r="A1073" t="s">
        <v>1645</v>
      </c>
      <c r="B1073" s="55">
        <v>44835</v>
      </c>
      <c r="C1073" s="55">
        <v>44837</v>
      </c>
      <c r="D1073" t="s">
        <v>234</v>
      </c>
      <c r="E1073">
        <v>5421</v>
      </c>
      <c r="F1073">
        <v>92</v>
      </c>
      <c r="G1073">
        <v>92</v>
      </c>
      <c r="H1073">
        <v>0</v>
      </c>
      <c r="I1073">
        <v>0</v>
      </c>
      <c r="J1073">
        <v>7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H1073" t="s">
        <v>235</v>
      </c>
      <c r="AI1073" t="s">
        <v>173</v>
      </c>
      <c r="AJ1073" t="s">
        <v>186</v>
      </c>
      <c r="AK1073" t="s">
        <v>187</v>
      </c>
    </row>
    <row r="1074" spans="1:37">
      <c r="A1074" t="s">
        <v>1645</v>
      </c>
      <c r="B1074" s="55">
        <v>44835</v>
      </c>
      <c r="C1074" s="55">
        <v>44837</v>
      </c>
      <c r="D1074" t="s">
        <v>48</v>
      </c>
      <c r="E1074">
        <v>2277</v>
      </c>
      <c r="F1074">
        <v>19</v>
      </c>
      <c r="G1074">
        <v>19</v>
      </c>
      <c r="H1074">
        <v>0</v>
      </c>
      <c r="I1074">
        <v>0</v>
      </c>
      <c r="J1074">
        <v>1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0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0</v>
      </c>
      <c r="AH1074" t="s">
        <v>200</v>
      </c>
      <c r="AI1074" t="s">
        <v>168</v>
      </c>
      <c r="AJ1074" t="s">
        <v>49</v>
      </c>
      <c r="AK1074" t="s">
        <v>176</v>
      </c>
    </row>
    <row r="1075" spans="1:37">
      <c r="A1075" t="s">
        <v>1645</v>
      </c>
      <c r="B1075" s="55">
        <v>44835</v>
      </c>
      <c r="C1075" s="55">
        <v>44837</v>
      </c>
      <c r="D1075" t="s">
        <v>300</v>
      </c>
      <c r="E1075">
        <v>2189</v>
      </c>
      <c r="F1075">
        <v>79</v>
      </c>
      <c r="G1075">
        <v>78</v>
      </c>
      <c r="H1075">
        <v>1</v>
      </c>
      <c r="I1075">
        <v>0</v>
      </c>
      <c r="J1075">
        <v>5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</v>
      </c>
      <c r="S1075">
        <v>0</v>
      </c>
      <c r="T1075">
        <v>1</v>
      </c>
      <c r="U1075">
        <v>0</v>
      </c>
      <c r="V1075">
        <v>0</v>
      </c>
      <c r="W1075">
        <v>0</v>
      </c>
      <c r="X1075">
        <v>0</v>
      </c>
      <c r="Y1075">
        <v>0</v>
      </c>
      <c r="Z1075">
        <v>0</v>
      </c>
      <c r="AA1075">
        <v>0</v>
      </c>
      <c r="AB1075">
        <v>0</v>
      </c>
      <c r="AC1075">
        <v>0</v>
      </c>
      <c r="AD1075">
        <v>0</v>
      </c>
      <c r="AE1075">
        <v>0</v>
      </c>
      <c r="AF1075">
        <v>0</v>
      </c>
      <c r="AH1075" t="s">
        <v>301</v>
      </c>
      <c r="AI1075" t="s">
        <v>173</v>
      </c>
      <c r="AJ1075" t="s">
        <v>195</v>
      </c>
      <c r="AK1075" t="s">
        <v>196</v>
      </c>
    </row>
    <row r="1076" spans="1:37">
      <c r="A1076" t="s">
        <v>1645</v>
      </c>
      <c r="B1076" s="55">
        <v>44835</v>
      </c>
      <c r="C1076" s="55">
        <v>44837</v>
      </c>
      <c r="D1076" t="s">
        <v>280</v>
      </c>
      <c r="E1076">
        <v>2327</v>
      </c>
      <c r="F1076">
        <v>48</v>
      </c>
      <c r="G1076">
        <v>48</v>
      </c>
      <c r="H1076">
        <v>0</v>
      </c>
      <c r="I1076">
        <v>0</v>
      </c>
      <c r="J1076">
        <v>15</v>
      </c>
      <c r="K1076">
        <v>6</v>
      </c>
      <c r="L1076">
        <v>4</v>
      </c>
      <c r="M1076">
        <v>4</v>
      </c>
      <c r="N1076">
        <v>2</v>
      </c>
      <c r="O1076">
        <v>2</v>
      </c>
      <c r="P1076">
        <v>2</v>
      </c>
      <c r="Q1076">
        <v>3</v>
      </c>
      <c r="R1076">
        <v>6</v>
      </c>
      <c r="S1076">
        <v>3</v>
      </c>
      <c r="T1076">
        <v>1</v>
      </c>
      <c r="U1076">
        <v>1</v>
      </c>
      <c r="V1076">
        <v>1</v>
      </c>
      <c r="W1076">
        <v>0</v>
      </c>
      <c r="X1076">
        <v>0</v>
      </c>
      <c r="Y1076">
        <v>0</v>
      </c>
      <c r="Z1076">
        <v>2</v>
      </c>
      <c r="AA1076">
        <v>1</v>
      </c>
      <c r="AB1076">
        <v>1</v>
      </c>
      <c r="AC1076">
        <v>1</v>
      </c>
      <c r="AD1076">
        <v>1</v>
      </c>
      <c r="AE1076">
        <v>0</v>
      </c>
      <c r="AF1076">
        <v>0</v>
      </c>
      <c r="AH1076" t="s">
        <v>281</v>
      </c>
      <c r="AI1076" t="s">
        <v>173</v>
      </c>
      <c r="AJ1076" t="s">
        <v>192</v>
      </c>
      <c r="AK1076" t="s">
        <v>193</v>
      </c>
    </row>
    <row r="1077" spans="1:37">
      <c r="A1077" t="s">
        <v>1645</v>
      </c>
      <c r="B1077" s="55">
        <v>44835</v>
      </c>
      <c r="C1077" s="55">
        <v>44837</v>
      </c>
      <c r="D1077" t="s">
        <v>42</v>
      </c>
      <c r="E1077">
        <v>1286</v>
      </c>
      <c r="F1077">
        <v>34</v>
      </c>
      <c r="G1077">
        <v>33</v>
      </c>
      <c r="H1077">
        <v>1</v>
      </c>
      <c r="I1077">
        <v>0</v>
      </c>
      <c r="J1077">
        <v>9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0</v>
      </c>
      <c r="S1077">
        <v>0</v>
      </c>
      <c r="T1077">
        <v>2</v>
      </c>
      <c r="U1077">
        <v>0</v>
      </c>
      <c r="V1077">
        <v>0</v>
      </c>
      <c r="W1077">
        <v>0</v>
      </c>
      <c r="X1077">
        <v>1</v>
      </c>
      <c r="Y1077">
        <v>0</v>
      </c>
      <c r="Z1077">
        <v>0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H1077" t="s">
        <v>191</v>
      </c>
      <c r="AI1077" t="s">
        <v>168</v>
      </c>
      <c r="AJ1077" t="s">
        <v>34</v>
      </c>
      <c r="AK1077" t="s">
        <v>172</v>
      </c>
    </row>
    <row r="1078" spans="1:37">
      <c r="A1078" t="s">
        <v>1645</v>
      </c>
      <c r="B1078" s="55">
        <v>44835</v>
      </c>
      <c r="C1078" s="55">
        <v>44837</v>
      </c>
      <c r="D1078" t="s">
        <v>40</v>
      </c>
      <c r="E1078">
        <v>1547</v>
      </c>
      <c r="F1078">
        <v>41</v>
      </c>
      <c r="G1078">
        <v>40</v>
      </c>
      <c r="H1078">
        <v>1</v>
      </c>
      <c r="I1078">
        <v>0</v>
      </c>
      <c r="J1078">
        <v>3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</v>
      </c>
      <c r="S1078">
        <v>0</v>
      </c>
      <c r="T1078">
        <v>2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0</v>
      </c>
      <c r="AB1078">
        <v>0</v>
      </c>
      <c r="AC1078">
        <v>0</v>
      </c>
      <c r="AD1078">
        <v>0</v>
      </c>
      <c r="AE1078">
        <v>0</v>
      </c>
      <c r="AF1078">
        <v>0</v>
      </c>
      <c r="AH1078" t="s">
        <v>447</v>
      </c>
      <c r="AI1078" t="s">
        <v>168</v>
      </c>
      <c r="AJ1078" t="s">
        <v>34</v>
      </c>
      <c r="AK1078" t="s">
        <v>172</v>
      </c>
    </row>
    <row r="1079" spans="1:37">
      <c r="A1079" t="s">
        <v>1645</v>
      </c>
      <c r="B1079" s="55">
        <v>44835</v>
      </c>
      <c r="C1079" s="55">
        <v>44837</v>
      </c>
      <c r="D1079" t="s">
        <v>312</v>
      </c>
      <c r="E1079">
        <v>1578</v>
      </c>
      <c r="F1079">
        <v>57</v>
      </c>
      <c r="G1079">
        <v>56</v>
      </c>
      <c r="H1079">
        <v>1</v>
      </c>
      <c r="I1079">
        <v>1</v>
      </c>
      <c r="J1079">
        <v>5</v>
      </c>
      <c r="K1079">
        <v>3</v>
      </c>
      <c r="L1079">
        <v>3</v>
      </c>
      <c r="M1079">
        <v>2</v>
      </c>
      <c r="N1079">
        <v>1</v>
      </c>
      <c r="O1079">
        <v>3</v>
      </c>
      <c r="P1079">
        <v>1</v>
      </c>
      <c r="Q1079">
        <v>3</v>
      </c>
      <c r="R1079">
        <v>2</v>
      </c>
      <c r="S1079">
        <v>3</v>
      </c>
      <c r="T1079">
        <v>2</v>
      </c>
      <c r="U1079">
        <v>2</v>
      </c>
      <c r="V1079">
        <v>2</v>
      </c>
      <c r="W1079">
        <v>0</v>
      </c>
      <c r="X1079">
        <v>0</v>
      </c>
      <c r="Y1079">
        <v>0</v>
      </c>
      <c r="Z1079">
        <v>2</v>
      </c>
      <c r="AA1079">
        <v>3</v>
      </c>
      <c r="AB1079">
        <v>2</v>
      </c>
      <c r="AC1079">
        <v>2</v>
      </c>
      <c r="AD1079">
        <v>2</v>
      </c>
      <c r="AE1079">
        <v>2</v>
      </c>
      <c r="AF1079">
        <v>0</v>
      </c>
      <c r="AH1079" t="s">
        <v>313</v>
      </c>
      <c r="AI1079" t="s">
        <v>173</v>
      </c>
      <c r="AJ1079" t="s">
        <v>195</v>
      </c>
      <c r="AK1079" t="s">
        <v>196</v>
      </c>
    </row>
    <row r="1080" spans="1:37">
      <c r="A1080" t="s">
        <v>1645</v>
      </c>
      <c r="B1080" s="55">
        <v>44835</v>
      </c>
      <c r="C1080" s="55">
        <v>44837</v>
      </c>
      <c r="D1080" t="s">
        <v>53</v>
      </c>
      <c r="E1080">
        <v>2028</v>
      </c>
      <c r="F1080">
        <v>44</v>
      </c>
      <c r="G1080">
        <v>42</v>
      </c>
      <c r="H1080">
        <v>2</v>
      </c>
      <c r="I1080">
        <v>0</v>
      </c>
      <c r="J1080">
        <v>7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1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0</v>
      </c>
      <c r="AB1080">
        <v>0</v>
      </c>
      <c r="AC1080">
        <v>0</v>
      </c>
      <c r="AD1080">
        <v>0</v>
      </c>
      <c r="AE1080">
        <v>0</v>
      </c>
      <c r="AF1080">
        <v>0</v>
      </c>
      <c r="AH1080" t="s">
        <v>206</v>
      </c>
      <c r="AI1080" t="s">
        <v>168</v>
      </c>
      <c r="AJ1080" t="s">
        <v>49</v>
      </c>
      <c r="AK1080" t="s">
        <v>176</v>
      </c>
    </row>
    <row r="1081" spans="1:37">
      <c r="A1081" t="s">
        <v>1645</v>
      </c>
      <c r="B1081" s="55">
        <v>44835</v>
      </c>
      <c r="C1081" s="55">
        <v>44837</v>
      </c>
      <c r="D1081" t="s">
        <v>238</v>
      </c>
      <c r="E1081">
        <v>1722</v>
      </c>
      <c r="F1081">
        <v>49</v>
      </c>
      <c r="G1081">
        <v>49</v>
      </c>
      <c r="H1081">
        <v>0</v>
      </c>
      <c r="I1081">
        <v>0</v>
      </c>
      <c r="J1081">
        <v>5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0</v>
      </c>
      <c r="AB1081">
        <v>0</v>
      </c>
      <c r="AC1081">
        <v>0</v>
      </c>
      <c r="AD1081">
        <v>0</v>
      </c>
      <c r="AE1081">
        <v>0</v>
      </c>
      <c r="AF1081">
        <v>0</v>
      </c>
      <c r="AH1081" t="s">
        <v>239</v>
      </c>
      <c r="AI1081" t="s">
        <v>173</v>
      </c>
      <c r="AJ1081" t="s">
        <v>186</v>
      </c>
      <c r="AK1081" t="s">
        <v>187</v>
      </c>
    </row>
    <row r="1082" spans="1:37">
      <c r="A1082" t="s">
        <v>1645</v>
      </c>
      <c r="B1082" s="55">
        <v>44835</v>
      </c>
      <c r="C1082" s="55">
        <v>44837</v>
      </c>
      <c r="D1082" t="s">
        <v>302</v>
      </c>
      <c r="E1082">
        <v>2412</v>
      </c>
      <c r="F1082">
        <v>8</v>
      </c>
      <c r="G1082">
        <v>8</v>
      </c>
      <c r="H1082">
        <v>0</v>
      </c>
      <c r="I1082">
        <v>0</v>
      </c>
      <c r="J1082">
        <v>11</v>
      </c>
      <c r="K1082">
        <v>1</v>
      </c>
      <c r="L1082">
        <v>1</v>
      </c>
      <c r="M1082">
        <v>1</v>
      </c>
      <c r="N1082">
        <v>0</v>
      </c>
      <c r="O1082">
        <v>1</v>
      </c>
      <c r="P1082">
        <v>1</v>
      </c>
      <c r="Q1082">
        <v>1</v>
      </c>
      <c r="R1082">
        <v>1</v>
      </c>
      <c r="S1082">
        <v>1</v>
      </c>
      <c r="T1082">
        <v>2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1</v>
      </c>
      <c r="AA1082">
        <v>1</v>
      </c>
      <c r="AB1082">
        <v>1</v>
      </c>
      <c r="AC1082">
        <v>1</v>
      </c>
      <c r="AD1082">
        <v>1</v>
      </c>
      <c r="AE1082">
        <v>1</v>
      </c>
      <c r="AF1082">
        <v>0</v>
      </c>
      <c r="AH1082" t="s">
        <v>303</v>
      </c>
      <c r="AI1082" t="s">
        <v>173</v>
      </c>
      <c r="AJ1082" t="s">
        <v>195</v>
      </c>
      <c r="AK1082" t="s">
        <v>196</v>
      </c>
    </row>
    <row r="1083" spans="1:37">
      <c r="A1083" t="s">
        <v>1645</v>
      </c>
      <c r="B1083" s="55">
        <v>44835</v>
      </c>
      <c r="C1083" s="55">
        <v>44837</v>
      </c>
      <c r="D1083" t="s">
        <v>68</v>
      </c>
      <c r="E1083">
        <v>2494</v>
      </c>
      <c r="F1083">
        <v>31</v>
      </c>
      <c r="G1083">
        <v>31</v>
      </c>
      <c r="H1083">
        <v>0</v>
      </c>
      <c r="I1083">
        <v>0</v>
      </c>
      <c r="J1083">
        <v>3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0</v>
      </c>
      <c r="AA1083">
        <v>0</v>
      </c>
      <c r="AB1083">
        <v>0</v>
      </c>
      <c r="AC1083">
        <v>0</v>
      </c>
      <c r="AD1083">
        <v>0</v>
      </c>
      <c r="AE1083">
        <v>0</v>
      </c>
      <c r="AF1083">
        <v>0</v>
      </c>
      <c r="AH1083" t="s">
        <v>219</v>
      </c>
      <c r="AI1083" t="s">
        <v>168</v>
      </c>
      <c r="AJ1083" t="s">
        <v>58</v>
      </c>
      <c r="AK1083" t="s">
        <v>180</v>
      </c>
    </row>
    <row r="1084" spans="1:37">
      <c r="A1084" t="s">
        <v>1645</v>
      </c>
      <c r="B1084" s="55">
        <v>44835</v>
      </c>
      <c r="C1084" s="55">
        <v>44837</v>
      </c>
      <c r="D1084" t="s">
        <v>94</v>
      </c>
      <c r="E1084">
        <v>5378</v>
      </c>
      <c r="F1084">
        <v>165</v>
      </c>
      <c r="G1084">
        <v>164</v>
      </c>
      <c r="H1084">
        <v>1</v>
      </c>
      <c r="I1084">
        <v>0</v>
      </c>
      <c r="J1084">
        <v>21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0</v>
      </c>
      <c r="AH1084" t="s">
        <v>232</v>
      </c>
      <c r="AI1084" t="s">
        <v>168</v>
      </c>
      <c r="AJ1084" t="s">
        <v>92</v>
      </c>
      <c r="AK1084" t="s">
        <v>184</v>
      </c>
    </row>
    <row r="1085" spans="1:37">
      <c r="A1085" t="s">
        <v>1645</v>
      </c>
      <c r="B1085" s="55">
        <v>44835</v>
      </c>
      <c r="C1085" s="55">
        <v>44837</v>
      </c>
      <c r="D1085" t="s">
        <v>81</v>
      </c>
      <c r="E1085">
        <v>5853</v>
      </c>
      <c r="F1085">
        <v>23</v>
      </c>
      <c r="G1085">
        <v>23</v>
      </c>
      <c r="H1085">
        <v>0</v>
      </c>
      <c r="I1085">
        <v>0</v>
      </c>
      <c r="J1085">
        <v>7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1</v>
      </c>
      <c r="U1085">
        <v>0</v>
      </c>
      <c r="V1085">
        <v>0</v>
      </c>
      <c r="W1085">
        <v>0</v>
      </c>
      <c r="X1085">
        <v>1</v>
      </c>
      <c r="Y1085">
        <v>0</v>
      </c>
      <c r="Z1085">
        <v>0</v>
      </c>
      <c r="AA1085">
        <v>0</v>
      </c>
      <c r="AB1085">
        <v>0</v>
      </c>
      <c r="AC1085">
        <v>0</v>
      </c>
      <c r="AD1085">
        <v>0</v>
      </c>
      <c r="AE1085">
        <v>0</v>
      </c>
      <c r="AF1085">
        <v>0</v>
      </c>
      <c r="AH1085" t="s">
        <v>226</v>
      </c>
      <c r="AI1085" t="s">
        <v>168</v>
      </c>
      <c r="AJ1085" t="s">
        <v>73</v>
      </c>
      <c r="AK1085" t="s">
        <v>182</v>
      </c>
    </row>
    <row r="1086" spans="1:37">
      <c r="A1086" t="s">
        <v>1645</v>
      </c>
      <c r="B1086" s="55">
        <v>44835</v>
      </c>
      <c r="C1086" s="55">
        <v>44837</v>
      </c>
      <c r="D1086" t="s">
        <v>66</v>
      </c>
      <c r="E1086">
        <v>1797</v>
      </c>
      <c r="F1086">
        <v>19</v>
      </c>
      <c r="G1086">
        <v>18</v>
      </c>
      <c r="H1086">
        <v>1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0</v>
      </c>
      <c r="AA1086">
        <v>0</v>
      </c>
      <c r="AB1086">
        <v>0</v>
      </c>
      <c r="AC1086">
        <v>0</v>
      </c>
      <c r="AD1086">
        <v>0</v>
      </c>
      <c r="AE1086">
        <v>0</v>
      </c>
      <c r="AF1086">
        <v>0</v>
      </c>
      <c r="AH1086" t="s">
        <v>218</v>
      </c>
      <c r="AI1086" t="s">
        <v>168</v>
      </c>
      <c r="AJ1086" t="s">
        <v>58</v>
      </c>
      <c r="AK1086" t="s">
        <v>180</v>
      </c>
    </row>
    <row r="1087" spans="1:37">
      <c r="A1087" t="s">
        <v>1645</v>
      </c>
      <c r="B1087" s="55">
        <v>44835</v>
      </c>
      <c r="C1087" s="55">
        <v>44837</v>
      </c>
      <c r="D1087" t="s">
        <v>260</v>
      </c>
      <c r="E1087">
        <v>1177</v>
      </c>
      <c r="F1087">
        <v>13</v>
      </c>
      <c r="G1087">
        <v>12</v>
      </c>
      <c r="H1087">
        <v>1</v>
      </c>
      <c r="I1087">
        <v>0</v>
      </c>
      <c r="J1087">
        <v>1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0</v>
      </c>
      <c r="AA1087">
        <v>0</v>
      </c>
      <c r="AB1087">
        <v>0</v>
      </c>
      <c r="AC1087">
        <v>0</v>
      </c>
      <c r="AD1087">
        <v>0</v>
      </c>
      <c r="AE1087">
        <v>0</v>
      </c>
      <c r="AF1087">
        <v>0</v>
      </c>
      <c r="AH1087" t="s">
        <v>261</v>
      </c>
      <c r="AI1087" t="s">
        <v>173</v>
      </c>
      <c r="AJ1087" t="s">
        <v>192</v>
      </c>
      <c r="AK1087" t="s">
        <v>193</v>
      </c>
    </row>
    <row r="1088" spans="1:37">
      <c r="A1088" t="s">
        <v>1645</v>
      </c>
      <c r="B1088" s="55">
        <v>44835</v>
      </c>
      <c r="C1088" s="55">
        <v>44837</v>
      </c>
      <c r="D1088" t="s">
        <v>298</v>
      </c>
      <c r="E1088">
        <v>1120</v>
      </c>
      <c r="F1088">
        <v>32</v>
      </c>
      <c r="G1088">
        <v>30</v>
      </c>
      <c r="H1088">
        <v>2</v>
      </c>
      <c r="I1088">
        <v>1</v>
      </c>
      <c r="J1088">
        <v>8</v>
      </c>
      <c r="K1088">
        <v>5</v>
      </c>
      <c r="L1088">
        <v>4</v>
      </c>
      <c r="M1088">
        <v>5</v>
      </c>
      <c r="N1088">
        <v>3</v>
      </c>
      <c r="O1088">
        <v>4</v>
      </c>
      <c r="P1088">
        <v>5</v>
      </c>
      <c r="Q1088">
        <v>4</v>
      </c>
      <c r="R1088">
        <v>5</v>
      </c>
      <c r="S1088">
        <v>5</v>
      </c>
      <c r="T1088">
        <v>4</v>
      </c>
      <c r="U1088">
        <v>2</v>
      </c>
      <c r="V1088">
        <v>2</v>
      </c>
      <c r="W1088">
        <v>2</v>
      </c>
      <c r="X1088">
        <v>1</v>
      </c>
      <c r="Y1088">
        <v>0</v>
      </c>
      <c r="Z1088">
        <v>3</v>
      </c>
      <c r="AA1088">
        <v>5</v>
      </c>
      <c r="AB1088">
        <v>5</v>
      </c>
      <c r="AC1088">
        <v>5</v>
      </c>
      <c r="AD1088">
        <v>5</v>
      </c>
      <c r="AE1088">
        <v>4</v>
      </c>
      <c r="AF1088">
        <v>0</v>
      </c>
      <c r="AH1088" t="s">
        <v>299</v>
      </c>
      <c r="AI1088" t="s">
        <v>173</v>
      </c>
      <c r="AJ1088" t="s">
        <v>195</v>
      </c>
      <c r="AK1088" t="s">
        <v>196</v>
      </c>
    </row>
    <row r="1089" spans="1:37">
      <c r="A1089" t="s">
        <v>1645</v>
      </c>
      <c r="B1089" s="55">
        <v>44835</v>
      </c>
      <c r="C1089" s="55">
        <v>44837</v>
      </c>
      <c r="D1089" t="s">
        <v>51</v>
      </c>
      <c r="E1089">
        <v>3557</v>
      </c>
      <c r="F1089">
        <v>76</v>
      </c>
      <c r="G1089">
        <v>76</v>
      </c>
      <c r="H1089">
        <v>0</v>
      </c>
      <c r="I1089">
        <v>0</v>
      </c>
      <c r="J1089">
        <v>10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0</v>
      </c>
      <c r="S1089">
        <v>0</v>
      </c>
      <c r="T1089">
        <v>1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0</v>
      </c>
      <c r="AA1089">
        <v>0</v>
      </c>
      <c r="AB1089">
        <v>0</v>
      </c>
      <c r="AC1089">
        <v>0</v>
      </c>
      <c r="AD1089">
        <v>0</v>
      </c>
      <c r="AE1089">
        <v>0</v>
      </c>
      <c r="AF1089">
        <v>0</v>
      </c>
      <c r="AH1089" t="s">
        <v>203</v>
      </c>
      <c r="AI1089" t="s">
        <v>168</v>
      </c>
      <c r="AJ1089" t="s">
        <v>49</v>
      </c>
      <c r="AK1089" t="s">
        <v>176</v>
      </c>
    </row>
    <row r="1090" spans="1:37">
      <c r="A1090" t="s">
        <v>1645</v>
      </c>
      <c r="B1090" s="55">
        <v>44835</v>
      </c>
      <c r="C1090" s="55">
        <v>44837</v>
      </c>
      <c r="D1090" t="s">
        <v>274</v>
      </c>
      <c r="E1090">
        <v>1841</v>
      </c>
      <c r="F1090">
        <v>1</v>
      </c>
      <c r="G1090">
        <v>1</v>
      </c>
      <c r="H1090">
        <v>0</v>
      </c>
      <c r="I1090">
        <v>0</v>
      </c>
      <c r="J1090">
        <v>5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0</v>
      </c>
      <c r="AB1090">
        <v>0</v>
      </c>
      <c r="AC1090">
        <v>0</v>
      </c>
      <c r="AD1090">
        <v>0</v>
      </c>
      <c r="AE1090">
        <v>0</v>
      </c>
      <c r="AF1090">
        <v>0</v>
      </c>
      <c r="AH1090" t="s">
        <v>275</v>
      </c>
      <c r="AI1090" t="s">
        <v>173</v>
      </c>
      <c r="AJ1090" t="s">
        <v>192</v>
      </c>
      <c r="AK1090" t="s">
        <v>193</v>
      </c>
    </row>
    <row r="1091" spans="1:37">
      <c r="A1091" t="s">
        <v>1645</v>
      </c>
      <c r="B1091" s="55">
        <v>44835</v>
      </c>
      <c r="C1091" s="55">
        <v>44837</v>
      </c>
      <c r="D1091" t="s">
        <v>79</v>
      </c>
      <c r="E1091">
        <v>2949</v>
      </c>
      <c r="F1091">
        <v>41</v>
      </c>
      <c r="G1091">
        <v>41</v>
      </c>
      <c r="H1091">
        <v>0</v>
      </c>
      <c r="I1091">
        <v>0</v>
      </c>
      <c r="J1091">
        <v>9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0</v>
      </c>
      <c r="AA1091">
        <v>0</v>
      </c>
      <c r="AB1091">
        <v>0</v>
      </c>
      <c r="AC1091">
        <v>0</v>
      </c>
      <c r="AD1091">
        <v>0</v>
      </c>
      <c r="AE1091">
        <v>0</v>
      </c>
      <c r="AF1091">
        <v>0</v>
      </c>
      <c r="AH1091" t="s">
        <v>224</v>
      </c>
      <c r="AI1091" t="s">
        <v>168</v>
      </c>
      <c r="AJ1091" t="s">
        <v>73</v>
      </c>
      <c r="AK1091" t="s">
        <v>182</v>
      </c>
    </row>
    <row r="1092" spans="1:37">
      <c r="A1092" t="s">
        <v>1645</v>
      </c>
      <c r="B1092" s="55">
        <v>44835</v>
      </c>
      <c r="C1092" s="55">
        <v>44837</v>
      </c>
      <c r="D1092" t="s">
        <v>89</v>
      </c>
      <c r="E1092">
        <v>4008</v>
      </c>
      <c r="F1092">
        <v>65</v>
      </c>
      <c r="G1092">
        <v>65</v>
      </c>
      <c r="H1092">
        <v>0</v>
      </c>
      <c r="I1092">
        <v>0</v>
      </c>
      <c r="J1092">
        <v>6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0</v>
      </c>
      <c r="AA1092">
        <v>0</v>
      </c>
      <c r="AB1092">
        <v>0</v>
      </c>
      <c r="AC1092">
        <v>0</v>
      </c>
      <c r="AD1092">
        <v>0</v>
      </c>
      <c r="AE1092">
        <v>0</v>
      </c>
      <c r="AF1092">
        <v>0</v>
      </c>
      <c r="AH1092" t="s">
        <v>230</v>
      </c>
      <c r="AI1092" t="s">
        <v>168</v>
      </c>
      <c r="AJ1092" t="s">
        <v>73</v>
      </c>
      <c r="AK1092" t="s">
        <v>182</v>
      </c>
    </row>
    <row r="1093" spans="1:37">
      <c r="A1093" t="s">
        <v>1645</v>
      </c>
      <c r="B1093" s="55">
        <v>44835</v>
      </c>
      <c r="C1093" s="55">
        <v>44837</v>
      </c>
      <c r="D1093" t="s">
        <v>240</v>
      </c>
      <c r="E1093">
        <v>2485</v>
      </c>
      <c r="F1093">
        <v>53</v>
      </c>
      <c r="G1093">
        <v>53</v>
      </c>
      <c r="H1093">
        <v>0</v>
      </c>
      <c r="I1093">
        <v>0</v>
      </c>
      <c r="J1093">
        <v>3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0</v>
      </c>
      <c r="AA1093">
        <v>0</v>
      </c>
      <c r="AB1093">
        <v>0</v>
      </c>
      <c r="AC1093">
        <v>0</v>
      </c>
      <c r="AD1093">
        <v>0</v>
      </c>
      <c r="AE1093">
        <v>0</v>
      </c>
      <c r="AF1093">
        <v>0</v>
      </c>
      <c r="AH1093" t="s">
        <v>241</v>
      </c>
      <c r="AI1093" t="s">
        <v>173</v>
      </c>
      <c r="AJ1093" t="s">
        <v>186</v>
      </c>
      <c r="AK1093" t="s">
        <v>187</v>
      </c>
    </row>
    <row r="1094" spans="1:37">
      <c r="A1094" t="s">
        <v>1645</v>
      </c>
      <c r="B1094" s="55">
        <v>44835</v>
      </c>
      <c r="C1094" s="55">
        <v>44837</v>
      </c>
      <c r="D1094" t="s">
        <v>62</v>
      </c>
      <c r="E1094">
        <v>1283</v>
      </c>
      <c r="F1094">
        <v>24</v>
      </c>
      <c r="G1094">
        <v>24</v>
      </c>
      <c r="H1094">
        <v>0</v>
      </c>
      <c r="I1094">
        <v>0</v>
      </c>
      <c r="J1094">
        <v>7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0</v>
      </c>
      <c r="AA1094">
        <v>0</v>
      </c>
      <c r="AB1094">
        <v>0</v>
      </c>
      <c r="AC1094">
        <v>0</v>
      </c>
      <c r="AD1094">
        <v>0</v>
      </c>
      <c r="AE1094">
        <v>0</v>
      </c>
      <c r="AF1094">
        <v>0</v>
      </c>
      <c r="AH1094" t="s">
        <v>216</v>
      </c>
      <c r="AI1094" t="s">
        <v>168</v>
      </c>
      <c r="AJ1094" t="s">
        <v>58</v>
      </c>
      <c r="AK1094" t="s">
        <v>180</v>
      </c>
    </row>
    <row r="1095" spans="1:37">
      <c r="A1095" t="s">
        <v>1645</v>
      </c>
      <c r="B1095" s="55">
        <v>44835</v>
      </c>
      <c r="C1095" s="55">
        <v>44837</v>
      </c>
      <c r="D1095" t="s">
        <v>310</v>
      </c>
      <c r="E1095">
        <v>1288</v>
      </c>
      <c r="F1095">
        <v>4</v>
      </c>
      <c r="G1095">
        <v>4</v>
      </c>
      <c r="H1095">
        <v>0</v>
      </c>
      <c r="I1095">
        <v>0</v>
      </c>
      <c r="J1095">
        <v>6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0</v>
      </c>
      <c r="AA1095">
        <v>0</v>
      </c>
      <c r="AB1095">
        <v>0</v>
      </c>
      <c r="AC1095">
        <v>0</v>
      </c>
      <c r="AD1095">
        <v>0</v>
      </c>
      <c r="AE1095">
        <v>0</v>
      </c>
      <c r="AF1095">
        <v>0</v>
      </c>
      <c r="AH1095" t="s">
        <v>311</v>
      </c>
      <c r="AI1095" t="s">
        <v>173</v>
      </c>
      <c r="AJ1095" t="s">
        <v>195</v>
      </c>
      <c r="AK1095" t="s">
        <v>196</v>
      </c>
    </row>
    <row r="1096" spans="1:37">
      <c r="A1096" t="s">
        <v>1645</v>
      </c>
      <c r="B1096" s="55">
        <v>44835</v>
      </c>
      <c r="C1096" s="55">
        <v>44837</v>
      </c>
      <c r="D1096" t="s">
        <v>286</v>
      </c>
      <c r="E1096">
        <v>1564</v>
      </c>
      <c r="F1096">
        <v>81</v>
      </c>
      <c r="G1096">
        <v>81</v>
      </c>
      <c r="H1096">
        <v>0</v>
      </c>
      <c r="I1096">
        <v>0</v>
      </c>
      <c r="J1096">
        <v>6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</v>
      </c>
      <c r="Q1096">
        <v>0</v>
      </c>
      <c r="R1096">
        <v>0</v>
      </c>
      <c r="S1096">
        <v>0</v>
      </c>
      <c r="T1096">
        <v>1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0</v>
      </c>
      <c r="AA1096">
        <v>0</v>
      </c>
      <c r="AB1096">
        <v>0</v>
      </c>
      <c r="AC1096">
        <v>0</v>
      </c>
      <c r="AD1096">
        <v>0</v>
      </c>
      <c r="AE1096">
        <v>0</v>
      </c>
      <c r="AF1096">
        <v>0</v>
      </c>
      <c r="AH1096" t="s">
        <v>287</v>
      </c>
      <c r="AI1096" t="s">
        <v>173</v>
      </c>
      <c r="AJ1096" t="s">
        <v>195</v>
      </c>
      <c r="AK1096" t="s">
        <v>196</v>
      </c>
    </row>
    <row r="1097" spans="1:37">
      <c r="A1097" t="s">
        <v>1645</v>
      </c>
      <c r="B1097" s="55">
        <v>44835</v>
      </c>
      <c r="C1097" s="55">
        <v>44837</v>
      </c>
      <c r="D1097" t="s">
        <v>282</v>
      </c>
      <c r="E1097">
        <v>1002</v>
      </c>
      <c r="F1097">
        <v>71</v>
      </c>
      <c r="G1097">
        <v>69</v>
      </c>
      <c r="H1097">
        <v>2</v>
      </c>
      <c r="I1097">
        <v>1</v>
      </c>
      <c r="J1097">
        <v>5</v>
      </c>
      <c r="K1097">
        <v>4</v>
      </c>
      <c r="L1097">
        <v>3</v>
      </c>
      <c r="M1097">
        <v>4</v>
      </c>
      <c r="N1097">
        <v>2</v>
      </c>
      <c r="O1097">
        <v>4</v>
      </c>
      <c r="P1097">
        <v>3</v>
      </c>
      <c r="Q1097">
        <v>2</v>
      </c>
      <c r="R1097">
        <v>4</v>
      </c>
      <c r="S1097">
        <v>4</v>
      </c>
      <c r="T1097">
        <v>1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3</v>
      </c>
      <c r="AA1097">
        <v>3</v>
      </c>
      <c r="AB1097">
        <v>1</v>
      </c>
      <c r="AC1097">
        <v>1</v>
      </c>
      <c r="AD1097">
        <v>3</v>
      </c>
      <c r="AE1097">
        <v>0</v>
      </c>
      <c r="AF1097">
        <v>0</v>
      </c>
      <c r="AH1097" t="s">
        <v>283</v>
      </c>
      <c r="AI1097" t="s">
        <v>173</v>
      </c>
      <c r="AJ1097" t="s">
        <v>192</v>
      </c>
      <c r="AK1097" t="s">
        <v>193</v>
      </c>
    </row>
    <row r="1098" spans="1:37">
      <c r="A1098" t="s">
        <v>1645</v>
      </c>
      <c r="B1098" s="55">
        <v>44835</v>
      </c>
      <c r="C1098" s="55">
        <v>44837</v>
      </c>
      <c r="D1098" t="s">
        <v>64</v>
      </c>
      <c r="E1098">
        <v>2075</v>
      </c>
      <c r="F1098">
        <v>16</v>
      </c>
      <c r="G1098">
        <v>16</v>
      </c>
      <c r="H1098">
        <v>0</v>
      </c>
      <c r="I1098">
        <v>0</v>
      </c>
      <c r="J1098">
        <v>7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1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0</v>
      </c>
      <c r="AB1098">
        <v>0</v>
      </c>
      <c r="AC1098">
        <v>0</v>
      </c>
      <c r="AD1098">
        <v>0</v>
      </c>
      <c r="AE1098">
        <v>0</v>
      </c>
      <c r="AF1098">
        <v>0</v>
      </c>
      <c r="AH1098" t="s">
        <v>217</v>
      </c>
      <c r="AI1098" t="s">
        <v>168</v>
      </c>
      <c r="AJ1098" t="s">
        <v>58</v>
      </c>
      <c r="AK1098" t="s">
        <v>180</v>
      </c>
    </row>
    <row r="1099" spans="1:37">
      <c r="A1099" t="s">
        <v>1645</v>
      </c>
      <c r="B1099" s="55">
        <v>44835</v>
      </c>
      <c r="C1099" s="55">
        <v>44837</v>
      </c>
      <c r="D1099" t="s">
        <v>284</v>
      </c>
      <c r="E1099">
        <v>2242</v>
      </c>
      <c r="F1099">
        <v>38</v>
      </c>
      <c r="G1099">
        <v>36</v>
      </c>
      <c r="H1099">
        <v>2</v>
      </c>
      <c r="I1099">
        <v>1</v>
      </c>
      <c r="J1099">
        <v>24</v>
      </c>
      <c r="K1099">
        <v>7</v>
      </c>
      <c r="L1099">
        <v>7</v>
      </c>
      <c r="M1099">
        <v>7</v>
      </c>
      <c r="N1099">
        <v>4</v>
      </c>
      <c r="O1099">
        <v>7</v>
      </c>
      <c r="P1099">
        <v>6</v>
      </c>
      <c r="Q1099">
        <v>1</v>
      </c>
      <c r="R1099">
        <v>5</v>
      </c>
      <c r="S1099">
        <v>7</v>
      </c>
      <c r="T1099">
        <v>6</v>
      </c>
      <c r="U1099">
        <v>2</v>
      </c>
      <c r="V1099">
        <v>2</v>
      </c>
      <c r="W1099">
        <v>0</v>
      </c>
      <c r="X1099">
        <v>0</v>
      </c>
      <c r="Y1099">
        <v>0</v>
      </c>
      <c r="Z1099">
        <v>7</v>
      </c>
      <c r="AA1099">
        <v>7</v>
      </c>
      <c r="AB1099">
        <v>6</v>
      </c>
      <c r="AC1099">
        <v>5</v>
      </c>
      <c r="AD1099">
        <v>6</v>
      </c>
      <c r="AE1099">
        <v>3</v>
      </c>
      <c r="AF1099">
        <v>0</v>
      </c>
      <c r="AH1099" t="s">
        <v>285</v>
      </c>
      <c r="AI1099" t="s">
        <v>173</v>
      </c>
      <c r="AJ1099" t="s">
        <v>195</v>
      </c>
      <c r="AK1099" t="s">
        <v>196</v>
      </c>
    </row>
    <row r="1100" spans="1:37">
      <c r="A1100" t="s">
        <v>1645</v>
      </c>
      <c r="B1100" s="55">
        <v>44835</v>
      </c>
      <c r="C1100" s="55">
        <v>44837</v>
      </c>
      <c r="D1100" t="s">
        <v>91</v>
      </c>
      <c r="E1100">
        <v>1472</v>
      </c>
      <c r="F1100">
        <v>42</v>
      </c>
      <c r="G1100">
        <v>42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0</v>
      </c>
      <c r="AA1100">
        <v>0</v>
      </c>
      <c r="AB1100">
        <v>0</v>
      </c>
      <c r="AC1100">
        <v>0</v>
      </c>
      <c r="AD1100">
        <v>0</v>
      </c>
      <c r="AE1100">
        <v>0</v>
      </c>
      <c r="AF1100">
        <v>0</v>
      </c>
      <c r="AH1100" t="s">
        <v>231</v>
      </c>
      <c r="AI1100" t="s">
        <v>168</v>
      </c>
      <c r="AJ1100" t="s">
        <v>92</v>
      </c>
      <c r="AK1100" t="s">
        <v>184</v>
      </c>
    </row>
    <row r="1101" spans="1:37">
      <c r="A1101" t="s">
        <v>1645</v>
      </c>
      <c r="B1101" s="55">
        <v>44835</v>
      </c>
      <c r="C1101" s="55">
        <v>44837</v>
      </c>
      <c r="D1101" t="s">
        <v>304</v>
      </c>
      <c r="E1101">
        <v>1709</v>
      </c>
      <c r="F1101">
        <v>38</v>
      </c>
      <c r="G1101">
        <v>37</v>
      </c>
      <c r="H1101">
        <v>1</v>
      </c>
      <c r="I1101">
        <v>0</v>
      </c>
      <c r="J1101">
        <v>12</v>
      </c>
      <c r="K1101">
        <v>2</v>
      </c>
      <c r="L1101">
        <v>2</v>
      </c>
      <c r="M1101">
        <v>2</v>
      </c>
      <c r="N1101">
        <v>2</v>
      </c>
      <c r="O1101">
        <v>2</v>
      </c>
      <c r="P1101">
        <v>2</v>
      </c>
      <c r="Q1101">
        <v>2</v>
      </c>
      <c r="R1101">
        <v>2</v>
      </c>
      <c r="S1101">
        <v>2</v>
      </c>
      <c r="T1101">
        <v>2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2</v>
      </c>
      <c r="AA1101">
        <v>2</v>
      </c>
      <c r="AB1101">
        <v>2</v>
      </c>
      <c r="AC1101">
        <v>2</v>
      </c>
      <c r="AD1101">
        <v>2</v>
      </c>
      <c r="AE1101">
        <v>0</v>
      </c>
      <c r="AF1101">
        <v>0</v>
      </c>
      <c r="AH1101" t="s">
        <v>305</v>
      </c>
      <c r="AI1101" t="s">
        <v>173</v>
      </c>
      <c r="AJ1101" t="s">
        <v>195</v>
      </c>
      <c r="AK1101" t="s">
        <v>196</v>
      </c>
    </row>
    <row r="1102" spans="1:37">
      <c r="A1102" t="s">
        <v>1645</v>
      </c>
      <c r="B1102" s="55">
        <v>44866</v>
      </c>
      <c r="C1102" s="55">
        <v>44867</v>
      </c>
      <c r="D1102" t="s">
        <v>364</v>
      </c>
      <c r="E1102">
        <v>4127</v>
      </c>
      <c r="F1102">
        <v>50</v>
      </c>
      <c r="G1102">
        <v>50</v>
      </c>
      <c r="H1102">
        <v>0</v>
      </c>
      <c r="I1102">
        <v>0</v>
      </c>
      <c r="J1102">
        <v>15</v>
      </c>
      <c r="K1102">
        <v>1</v>
      </c>
      <c r="L1102">
        <v>1</v>
      </c>
      <c r="M1102">
        <v>1</v>
      </c>
      <c r="N1102">
        <v>0</v>
      </c>
      <c r="O1102">
        <v>0</v>
      </c>
      <c r="P1102">
        <v>1</v>
      </c>
      <c r="Q1102">
        <v>0</v>
      </c>
      <c r="R1102">
        <v>1</v>
      </c>
      <c r="S1102">
        <v>1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0</v>
      </c>
      <c r="AA1102">
        <v>1</v>
      </c>
      <c r="AB1102">
        <v>1</v>
      </c>
      <c r="AC1102">
        <v>1</v>
      </c>
      <c r="AD1102">
        <v>1</v>
      </c>
      <c r="AE1102">
        <v>1</v>
      </c>
      <c r="AF1102">
        <v>0</v>
      </c>
      <c r="AH1102" t="s">
        <v>365</v>
      </c>
      <c r="AI1102" t="s">
        <v>177</v>
      </c>
      <c r="AJ1102" t="s">
        <v>207</v>
      </c>
      <c r="AK1102" t="s">
        <v>208</v>
      </c>
    </row>
    <row r="1103" spans="1:37">
      <c r="A1103" t="s">
        <v>1645</v>
      </c>
      <c r="B1103" s="55">
        <v>44866</v>
      </c>
      <c r="C1103" s="55">
        <v>44867</v>
      </c>
      <c r="D1103" t="s">
        <v>360</v>
      </c>
      <c r="E1103">
        <v>3371</v>
      </c>
      <c r="F1103">
        <v>80</v>
      </c>
      <c r="G1103">
        <v>80</v>
      </c>
      <c r="H1103">
        <v>0</v>
      </c>
      <c r="I1103">
        <v>0</v>
      </c>
      <c r="J1103">
        <v>6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</v>
      </c>
      <c r="S1103">
        <v>0</v>
      </c>
      <c r="T1103">
        <v>2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0</v>
      </c>
      <c r="AA1103">
        <v>0</v>
      </c>
      <c r="AB1103">
        <v>0</v>
      </c>
      <c r="AC1103">
        <v>0</v>
      </c>
      <c r="AD1103">
        <v>0</v>
      </c>
      <c r="AE1103">
        <v>0</v>
      </c>
      <c r="AF1103">
        <v>0</v>
      </c>
      <c r="AH1103" t="s">
        <v>361</v>
      </c>
      <c r="AI1103" t="s">
        <v>177</v>
      </c>
      <c r="AJ1103" t="s">
        <v>204</v>
      </c>
      <c r="AK1103" t="s">
        <v>205</v>
      </c>
    </row>
    <row r="1104" spans="1:37">
      <c r="A1104" t="s">
        <v>1645</v>
      </c>
      <c r="B1104" s="55">
        <v>44866</v>
      </c>
      <c r="C1104" s="55">
        <v>44867</v>
      </c>
      <c r="D1104" t="s">
        <v>366</v>
      </c>
      <c r="E1104">
        <v>3700</v>
      </c>
      <c r="F1104">
        <v>60</v>
      </c>
      <c r="G1104">
        <v>59</v>
      </c>
      <c r="H1104">
        <v>1</v>
      </c>
      <c r="I1104">
        <v>1</v>
      </c>
      <c r="J1104">
        <v>21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0</v>
      </c>
      <c r="AA1104">
        <v>0</v>
      </c>
      <c r="AB1104">
        <v>0</v>
      </c>
      <c r="AC1104">
        <v>0</v>
      </c>
      <c r="AD1104">
        <v>0</v>
      </c>
      <c r="AE1104">
        <v>0</v>
      </c>
      <c r="AF1104">
        <v>0</v>
      </c>
      <c r="AH1104" t="s">
        <v>367</v>
      </c>
      <c r="AI1104" t="s">
        <v>177</v>
      </c>
      <c r="AJ1104" t="s">
        <v>207</v>
      </c>
      <c r="AK1104" t="s">
        <v>208</v>
      </c>
    </row>
    <row r="1105" spans="1:37">
      <c r="A1105" t="s">
        <v>1645</v>
      </c>
      <c r="B1105" s="55">
        <v>44866</v>
      </c>
      <c r="C1105" s="55">
        <v>44867</v>
      </c>
      <c r="D1105" t="s">
        <v>380</v>
      </c>
      <c r="E1105">
        <v>2944</v>
      </c>
      <c r="F1105">
        <v>246</v>
      </c>
      <c r="G1105">
        <v>246</v>
      </c>
      <c r="H1105">
        <v>0</v>
      </c>
      <c r="I1105">
        <v>0</v>
      </c>
      <c r="J1105">
        <v>8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0</v>
      </c>
      <c r="AB1105">
        <v>0</v>
      </c>
      <c r="AC1105">
        <v>0</v>
      </c>
      <c r="AD1105">
        <v>0</v>
      </c>
      <c r="AE1105">
        <v>0</v>
      </c>
      <c r="AF1105">
        <v>0</v>
      </c>
      <c r="AH1105" t="s">
        <v>381</v>
      </c>
      <c r="AI1105" t="s">
        <v>177</v>
      </c>
      <c r="AJ1105" t="s">
        <v>207</v>
      </c>
      <c r="AK1105" t="s">
        <v>208</v>
      </c>
    </row>
    <row r="1106" spans="1:37">
      <c r="A1106" t="s">
        <v>1645</v>
      </c>
      <c r="B1106" s="55">
        <v>44866</v>
      </c>
      <c r="C1106" s="55">
        <v>44867</v>
      </c>
      <c r="D1106" t="s">
        <v>374</v>
      </c>
      <c r="E1106">
        <v>4262</v>
      </c>
      <c r="F1106">
        <v>127</v>
      </c>
      <c r="G1106">
        <v>127</v>
      </c>
      <c r="H1106">
        <v>0</v>
      </c>
      <c r="I1106">
        <v>0</v>
      </c>
      <c r="J1106">
        <v>6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0</v>
      </c>
      <c r="AA1106">
        <v>0</v>
      </c>
      <c r="AB1106">
        <v>0</v>
      </c>
      <c r="AC1106">
        <v>0</v>
      </c>
      <c r="AD1106">
        <v>0</v>
      </c>
      <c r="AE1106">
        <v>0</v>
      </c>
      <c r="AF1106">
        <v>0</v>
      </c>
      <c r="AH1106" t="s">
        <v>375</v>
      </c>
      <c r="AI1106" t="s">
        <v>177</v>
      </c>
      <c r="AJ1106" t="s">
        <v>207</v>
      </c>
      <c r="AK1106" t="s">
        <v>208</v>
      </c>
    </row>
    <row r="1107" spans="1:37">
      <c r="A1107" t="s">
        <v>1645</v>
      </c>
      <c r="B1107" s="55">
        <v>44866</v>
      </c>
      <c r="C1107" s="55">
        <v>44867</v>
      </c>
      <c r="D1107" t="s">
        <v>386</v>
      </c>
      <c r="E1107">
        <v>5853</v>
      </c>
      <c r="F1107">
        <v>97</v>
      </c>
      <c r="G1107">
        <v>95</v>
      </c>
      <c r="H1107">
        <v>2</v>
      </c>
      <c r="I1107">
        <v>0</v>
      </c>
      <c r="J1107">
        <v>10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0</v>
      </c>
      <c r="S1107">
        <v>0</v>
      </c>
      <c r="T1107">
        <v>1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0</v>
      </c>
      <c r="AD1107">
        <v>0</v>
      </c>
      <c r="AE1107">
        <v>0</v>
      </c>
      <c r="AF1107">
        <v>0</v>
      </c>
      <c r="AH1107" t="s">
        <v>387</v>
      </c>
      <c r="AI1107" t="s">
        <v>177</v>
      </c>
      <c r="AJ1107" t="s">
        <v>210</v>
      </c>
      <c r="AK1107" t="s">
        <v>211</v>
      </c>
    </row>
    <row r="1108" spans="1:37">
      <c r="A1108" t="s">
        <v>1645</v>
      </c>
      <c r="B1108" s="55">
        <v>44866</v>
      </c>
      <c r="C1108" s="55">
        <v>44867</v>
      </c>
      <c r="D1108" t="s">
        <v>356</v>
      </c>
      <c r="E1108">
        <v>1893</v>
      </c>
      <c r="F1108">
        <v>35</v>
      </c>
      <c r="G1108">
        <v>35</v>
      </c>
      <c r="H1108">
        <v>0</v>
      </c>
      <c r="I1108">
        <v>0</v>
      </c>
      <c r="J1108">
        <v>3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0</v>
      </c>
      <c r="AB1108">
        <v>0</v>
      </c>
      <c r="AC1108">
        <v>0</v>
      </c>
      <c r="AD1108">
        <v>0</v>
      </c>
      <c r="AE1108">
        <v>0</v>
      </c>
      <c r="AF1108">
        <v>0</v>
      </c>
      <c r="AH1108" t="s">
        <v>357</v>
      </c>
      <c r="AI1108" t="s">
        <v>177</v>
      </c>
      <c r="AJ1108" t="s">
        <v>204</v>
      </c>
      <c r="AK1108" t="s">
        <v>205</v>
      </c>
    </row>
    <row r="1109" spans="1:37">
      <c r="A1109" t="s">
        <v>1645</v>
      </c>
      <c r="B1109" s="55">
        <v>44866</v>
      </c>
      <c r="C1109" s="55">
        <v>44867</v>
      </c>
      <c r="D1109" t="s">
        <v>398</v>
      </c>
      <c r="E1109">
        <v>6607</v>
      </c>
      <c r="F1109">
        <v>82</v>
      </c>
      <c r="G1109">
        <v>82</v>
      </c>
      <c r="H1109">
        <v>0</v>
      </c>
      <c r="I1109">
        <v>0</v>
      </c>
      <c r="J1109">
        <v>14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0</v>
      </c>
      <c r="R1109">
        <v>0</v>
      </c>
      <c r="S1109">
        <v>0</v>
      </c>
      <c r="T1109">
        <v>2</v>
      </c>
      <c r="U1109">
        <v>0</v>
      </c>
      <c r="V1109">
        <v>0</v>
      </c>
      <c r="W1109">
        <v>0</v>
      </c>
      <c r="X1109">
        <v>3</v>
      </c>
      <c r="Y1109">
        <v>0</v>
      </c>
      <c r="Z1109">
        <v>0</v>
      </c>
      <c r="AA1109">
        <v>0</v>
      </c>
      <c r="AB1109">
        <v>0</v>
      </c>
      <c r="AC1109">
        <v>0</v>
      </c>
      <c r="AD1109">
        <v>0</v>
      </c>
      <c r="AE1109">
        <v>0</v>
      </c>
      <c r="AF1109">
        <v>0</v>
      </c>
      <c r="AH1109" t="s">
        <v>399</v>
      </c>
      <c r="AI1109" t="s">
        <v>177</v>
      </c>
      <c r="AJ1109" t="s">
        <v>213</v>
      </c>
      <c r="AK1109" t="s">
        <v>214</v>
      </c>
    </row>
    <row r="1110" spans="1:37">
      <c r="A1110" t="s">
        <v>1645</v>
      </c>
      <c r="B1110" s="55">
        <v>44866</v>
      </c>
      <c r="C1110" s="55">
        <v>44867</v>
      </c>
      <c r="D1110" t="s">
        <v>376</v>
      </c>
      <c r="E1110">
        <v>1462</v>
      </c>
      <c r="F1110">
        <v>62</v>
      </c>
      <c r="G1110">
        <v>61</v>
      </c>
      <c r="H1110">
        <v>1</v>
      </c>
      <c r="I1110">
        <v>1</v>
      </c>
      <c r="J1110">
        <v>3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0</v>
      </c>
      <c r="T1110">
        <v>1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0</v>
      </c>
      <c r="AB1110">
        <v>0</v>
      </c>
      <c r="AC1110">
        <v>0</v>
      </c>
      <c r="AD1110">
        <v>0</v>
      </c>
      <c r="AE1110">
        <v>0</v>
      </c>
      <c r="AF1110">
        <v>0</v>
      </c>
      <c r="AH1110" t="s">
        <v>377</v>
      </c>
      <c r="AI1110" t="s">
        <v>177</v>
      </c>
      <c r="AJ1110" t="s">
        <v>207</v>
      </c>
      <c r="AK1110" t="s">
        <v>208</v>
      </c>
    </row>
    <row r="1111" spans="1:37">
      <c r="A1111" t="s">
        <v>1645</v>
      </c>
      <c r="B1111" s="55">
        <v>44866</v>
      </c>
      <c r="C1111" s="55">
        <v>44867</v>
      </c>
      <c r="D1111" t="s">
        <v>370</v>
      </c>
      <c r="E1111">
        <v>4175</v>
      </c>
      <c r="F1111">
        <v>106</v>
      </c>
      <c r="G1111">
        <v>104</v>
      </c>
      <c r="H1111">
        <v>2</v>
      </c>
      <c r="I1111">
        <v>1</v>
      </c>
      <c r="J1111">
        <v>14</v>
      </c>
      <c r="K1111">
        <v>4</v>
      </c>
      <c r="L1111">
        <v>3</v>
      </c>
      <c r="M1111">
        <v>3</v>
      </c>
      <c r="N1111">
        <v>4</v>
      </c>
      <c r="O1111">
        <v>4</v>
      </c>
      <c r="P1111">
        <v>3</v>
      </c>
      <c r="Q1111">
        <v>1</v>
      </c>
      <c r="R1111">
        <v>2</v>
      </c>
      <c r="S1111">
        <v>4</v>
      </c>
      <c r="T1111">
        <v>5</v>
      </c>
      <c r="U1111">
        <v>0</v>
      </c>
      <c r="V1111">
        <v>0</v>
      </c>
      <c r="W1111">
        <v>0</v>
      </c>
      <c r="X1111">
        <v>1</v>
      </c>
      <c r="Y1111">
        <v>0</v>
      </c>
      <c r="Z1111">
        <v>2</v>
      </c>
      <c r="AA1111">
        <v>4</v>
      </c>
      <c r="AB1111">
        <v>3</v>
      </c>
      <c r="AC1111">
        <v>3</v>
      </c>
      <c r="AD1111">
        <v>4</v>
      </c>
      <c r="AE1111">
        <v>3</v>
      </c>
      <c r="AF1111">
        <v>2</v>
      </c>
      <c r="AH1111" t="s">
        <v>371</v>
      </c>
      <c r="AI1111" t="s">
        <v>177</v>
      </c>
      <c r="AJ1111" t="s">
        <v>207</v>
      </c>
      <c r="AK1111" t="s">
        <v>208</v>
      </c>
    </row>
    <row r="1112" spans="1:37">
      <c r="A1112" t="s">
        <v>1645</v>
      </c>
      <c r="B1112" s="55">
        <v>44866</v>
      </c>
      <c r="C1112" s="55">
        <v>44867</v>
      </c>
      <c r="D1112" t="s">
        <v>85</v>
      </c>
      <c r="E1112">
        <v>870</v>
      </c>
      <c r="F1112">
        <v>41</v>
      </c>
      <c r="G1112">
        <v>41</v>
      </c>
      <c r="H1112">
        <v>0</v>
      </c>
      <c r="I1112">
        <v>0</v>
      </c>
      <c r="J1112">
        <v>1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0</v>
      </c>
      <c r="AA1112">
        <v>0</v>
      </c>
      <c r="AB1112">
        <v>0</v>
      </c>
      <c r="AC1112">
        <v>0</v>
      </c>
      <c r="AD1112">
        <v>0</v>
      </c>
      <c r="AE1112">
        <v>0</v>
      </c>
      <c r="AF1112">
        <v>0</v>
      </c>
      <c r="AH1112" t="s">
        <v>228</v>
      </c>
      <c r="AI1112" t="s">
        <v>168</v>
      </c>
      <c r="AJ1112" t="s">
        <v>73</v>
      </c>
      <c r="AK1112" t="s">
        <v>182</v>
      </c>
    </row>
    <row r="1113" spans="1:37">
      <c r="A1113" t="s">
        <v>1645</v>
      </c>
      <c r="B1113" s="55">
        <v>44866</v>
      </c>
      <c r="C1113" s="55">
        <v>44867</v>
      </c>
      <c r="D1113" t="s">
        <v>322</v>
      </c>
      <c r="E1113">
        <v>1126</v>
      </c>
      <c r="F1113">
        <v>70</v>
      </c>
      <c r="G1113">
        <v>70</v>
      </c>
      <c r="H1113">
        <v>0</v>
      </c>
      <c r="I1113">
        <v>0</v>
      </c>
      <c r="J1113">
        <v>1</v>
      </c>
      <c r="K1113">
        <v>1</v>
      </c>
      <c r="L1113">
        <v>1</v>
      </c>
      <c r="M1113">
        <v>1</v>
      </c>
      <c r="N1113">
        <v>1</v>
      </c>
      <c r="O1113">
        <v>1</v>
      </c>
      <c r="P1113">
        <v>1</v>
      </c>
      <c r="Q1113">
        <v>1</v>
      </c>
      <c r="R1113">
        <v>1</v>
      </c>
      <c r="S1113">
        <v>1</v>
      </c>
      <c r="T1113">
        <v>1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1</v>
      </c>
      <c r="AA1113">
        <v>1</v>
      </c>
      <c r="AB1113">
        <v>1</v>
      </c>
      <c r="AC1113">
        <v>1</v>
      </c>
      <c r="AD1113">
        <v>1</v>
      </c>
      <c r="AE1113">
        <v>0</v>
      </c>
      <c r="AF1113">
        <v>0</v>
      </c>
      <c r="AH1113" t="s">
        <v>323</v>
      </c>
      <c r="AI1113" t="s">
        <v>177</v>
      </c>
      <c r="AJ1113" t="s">
        <v>198</v>
      </c>
      <c r="AK1113" t="s">
        <v>199</v>
      </c>
    </row>
    <row r="1114" spans="1:37">
      <c r="A1114" t="s">
        <v>1645</v>
      </c>
      <c r="B1114" s="55">
        <v>44866</v>
      </c>
      <c r="C1114" s="55">
        <v>44867</v>
      </c>
      <c r="D1114" t="s">
        <v>344</v>
      </c>
      <c r="E1114">
        <v>4682</v>
      </c>
      <c r="F1114">
        <v>65</v>
      </c>
      <c r="G1114">
        <v>62</v>
      </c>
      <c r="H1114">
        <v>3</v>
      </c>
      <c r="I1114">
        <v>1</v>
      </c>
      <c r="J1114">
        <v>16</v>
      </c>
      <c r="K1114">
        <v>0</v>
      </c>
      <c r="L1114">
        <v>0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0</v>
      </c>
      <c r="AA1114">
        <v>0</v>
      </c>
      <c r="AB1114">
        <v>0</v>
      </c>
      <c r="AC1114">
        <v>0</v>
      </c>
      <c r="AD1114">
        <v>0</v>
      </c>
      <c r="AE1114">
        <v>0</v>
      </c>
      <c r="AF1114">
        <v>0</v>
      </c>
      <c r="AH1114" t="s">
        <v>345</v>
      </c>
      <c r="AI1114" t="s">
        <v>177</v>
      </c>
      <c r="AJ1114" t="s">
        <v>201</v>
      </c>
      <c r="AK1114" t="s">
        <v>202</v>
      </c>
    </row>
    <row r="1115" spans="1:37">
      <c r="A1115" t="s">
        <v>1645</v>
      </c>
      <c r="B1115" s="55">
        <v>44866</v>
      </c>
      <c r="C1115" s="55">
        <v>44867</v>
      </c>
      <c r="D1115" t="s">
        <v>396</v>
      </c>
      <c r="E1115">
        <v>7348</v>
      </c>
      <c r="F1115">
        <v>204</v>
      </c>
      <c r="G1115">
        <v>203</v>
      </c>
      <c r="H1115">
        <v>1</v>
      </c>
      <c r="I1115">
        <v>1</v>
      </c>
      <c r="J1115">
        <v>10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0</v>
      </c>
      <c r="AA1115">
        <v>0</v>
      </c>
      <c r="AB1115">
        <v>0</v>
      </c>
      <c r="AC1115">
        <v>0</v>
      </c>
      <c r="AD1115">
        <v>0</v>
      </c>
      <c r="AE1115">
        <v>0</v>
      </c>
      <c r="AF1115">
        <v>0</v>
      </c>
      <c r="AH1115" t="s">
        <v>397</v>
      </c>
      <c r="AI1115" t="s">
        <v>177</v>
      </c>
      <c r="AJ1115" t="s">
        <v>213</v>
      </c>
      <c r="AK1115" t="s">
        <v>214</v>
      </c>
    </row>
    <row r="1116" spans="1:37">
      <c r="A1116" t="s">
        <v>1645</v>
      </c>
      <c r="B1116" s="55">
        <v>44866</v>
      </c>
      <c r="C1116" s="55">
        <v>44867</v>
      </c>
      <c r="D1116" t="s">
        <v>262</v>
      </c>
      <c r="E1116">
        <v>1736</v>
      </c>
      <c r="F1116">
        <v>39</v>
      </c>
      <c r="G1116">
        <v>39</v>
      </c>
      <c r="H1116">
        <v>0</v>
      </c>
      <c r="I1116">
        <v>0</v>
      </c>
      <c r="J1116">
        <v>14</v>
      </c>
      <c r="K1116">
        <v>1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1</v>
      </c>
      <c r="S1116">
        <v>0</v>
      </c>
      <c r="T1116">
        <v>3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0</v>
      </c>
      <c r="AE1116">
        <v>0</v>
      </c>
      <c r="AF1116">
        <v>0</v>
      </c>
      <c r="AH1116" t="s">
        <v>263</v>
      </c>
      <c r="AI1116" t="s">
        <v>173</v>
      </c>
      <c r="AJ1116" t="s">
        <v>192</v>
      </c>
      <c r="AK1116" t="s">
        <v>193</v>
      </c>
    </row>
    <row r="1117" spans="1:37">
      <c r="A1117" t="s">
        <v>1645</v>
      </c>
      <c r="B1117" s="55">
        <v>44866</v>
      </c>
      <c r="C1117" s="55">
        <v>44867</v>
      </c>
      <c r="D1117" t="s">
        <v>306</v>
      </c>
      <c r="E1117">
        <v>1295</v>
      </c>
      <c r="F1117">
        <v>72</v>
      </c>
      <c r="G1117">
        <v>71</v>
      </c>
      <c r="H1117">
        <v>1</v>
      </c>
      <c r="I1117">
        <v>1</v>
      </c>
      <c r="J1117">
        <v>11</v>
      </c>
      <c r="K1117">
        <v>3</v>
      </c>
      <c r="L1117">
        <v>3</v>
      </c>
      <c r="M1117">
        <v>3</v>
      </c>
      <c r="N1117">
        <v>3</v>
      </c>
      <c r="O1117">
        <v>3</v>
      </c>
      <c r="P1117">
        <v>3</v>
      </c>
      <c r="Q1117">
        <v>3</v>
      </c>
      <c r="R1117">
        <v>2</v>
      </c>
      <c r="S1117">
        <v>3</v>
      </c>
      <c r="T1117">
        <v>3</v>
      </c>
      <c r="U1117">
        <v>3</v>
      </c>
      <c r="V1117">
        <v>3</v>
      </c>
      <c r="W1117">
        <v>0</v>
      </c>
      <c r="X1117">
        <v>1</v>
      </c>
      <c r="Y1117">
        <v>0</v>
      </c>
      <c r="Z1117">
        <v>3</v>
      </c>
      <c r="AA1117">
        <v>3</v>
      </c>
      <c r="AB1117">
        <v>3</v>
      </c>
      <c r="AC1117">
        <v>2</v>
      </c>
      <c r="AD1117">
        <v>3</v>
      </c>
      <c r="AE1117">
        <v>2</v>
      </c>
      <c r="AF1117">
        <v>0</v>
      </c>
      <c r="AH1117" t="s">
        <v>307</v>
      </c>
      <c r="AI1117" t="s">
        <v>173</v>
      </c>
      <c r="AJ1117" t="s">
        <v>195</v>
      </c>
      <c r="AK1117" t="s">
        <v>196</v>
      </c>
    </row>
    <row r="1118" spans="1:37">
      <c r="A1118" t="s">
        <v>1645</v>
      </c>
      <c r="B1118" s="55">
        <v>44866</v>
      </c>
      <c r="C1118" s="55">
        <v>44867</v>
      </c>
      <c r="D1118" t="s">
        <v>246</v>
      </c>
      <c r="E1118">
        <v>2675</v>
      </c>
      <c r="F1118">
        <v>62</v>
      </c>
      <c r="G1118">
        <v>62</v>
      </c>
      <c r="H1118">
        <v>0</v>
      </c>
      <c r="I1118">
        <v>0</v>
      </c>
      <c r="J1118">
        <v>11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</v>
      </c>
      <c r="S1118">
        <v>0</v>
      </c>
      <c r="T1118">
        <v>7</v>
      </c>
      <c r="U1118">
        <v>0</v>
      </c>
      <c r="V1118">
        <v>0</v>
      </c>
      <c r="W1118">
        <v>0</v>
      </c>
      <c r="X1118">
        <v>1</v>
      </c>
      <c r="Y1118">
        <v>0</v>
      </c>
      <c r="Z1118">
        <v>0</v>
      </c>
      <c r="AA1118">
        <v>0</v>
      </c>
      <c r="AB1118">
        <v>0</v>
      </c>
      <c r="AC1118">
        <v>0</v>
      </c>
      <c r="AD1118">
        <v>0</v>
      </c>
      <c r="AE1118">
        <v>0</v>
      </c>
      <c r="AF1118">
        <v>0</v>
      </c>
      <c r="AH1118" t="s">
        <v>247</v>
      </c>
      <c r="AI1118" t="s">
        <v>173</v>
      </c>
      <c r="AJ1118" t="s">
        <v>186</v>
      </c>
      <c r="AK1118" t="s">
        <v>187</v>
      </c>
    </row>
    <row r="1119" spans="1:37">
      <c r="A1119" t="s">
        <v>1645</v>
      </c>
      <c r="B1119" s="55">
        <v>44866</v>
      </c>
      <c r="C1119" s="55">
        <v>44867</v>
      </c>
      <c r="D1119" t="s">
        <v>248</v>
      </c>
      <c r="E1119">
        <v>724</v>
      </c>
      <c r="F1119">
        <v>2</v>
      </c>
      <c r="G1119">
        <v>2</v>
      </c>
      <c r="H1119">
        <v>0</v>
      </c>
      <c r="I1119">
        <v>0</v>
      </c>
      <c r="J1119">
        <v>3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0</v>
      </c>
      <c r="AD1119">
        <v>0</v>
      </c>
      <c r="AE1119">
        <v>0</v>
      </c>
      <c r="AF1119">
        <v>0</v>
      </c>
      <c r="AH1119" t="s">
        <v>249</v>
      </c>
      <c r="AI1119" t="s">
        <v>173</v>
      </c>
      <c r="AJ1119" t="s">
        <v>186</v>
      </c>
      <c r="AK1119" t="s">
        <v>187</v>
      </c>
    </row>
    <row r="1120" spans="1:37">
      <c r="A1120" t="s">
        <v>1645</v>
      </c>
      <c r="B1120" s="55">
        <v>44866</v>
      </c>
      <c r="C1120" s="55">
        <v>44867</v>
      </c>
      <c r="D1120" t="s">
        <v>294</v>
      </c>
      <c r="E1120">
        <v>1258</v>
      </c>
      <c r="F1120">
        <v>60</v>
      </c>
      <c r="G1120">
        <v>58</v>
      </c>
      <c r="H1120">
        <v>2</v>
      </c>
      <c r="I1120">
        <v>1</v>
      </c>
      <c r="J1120">
        <v>8</v>
      </c>
      <c r="K1120">
        <v>5</v>
      </c>
      <c r="L1120">
        <v>2</v>
      </c>
      <c r="M1120">
        <v>3</v>
      </c>
      <c r="N1120">
        <v>0</v>
      </c>
      <c r="O1120">
        <v>5</v>
      </c>
      <c r="P1120">
        <v>0</v>
      </c>
      <c r="Q1120">
        <v>1</v>
      </c>
      <c r="R1120">
        <v>4</v>
      </c>
      <c r="S1120">
        <v>5</v>
      </c>
      <c r="T1120">
        <v>2</v>
      </c>
      <c r="U1120">
        <v>1</v>
      </c>
      <c r="V1120">
        <v>1</v>
      </c>
      <c r="W1120">
        <v>0</v>
      </c>
      <c r="X1120">
        <v>0</v>
      </c>
      <c r="Y1120">
        <v>0</v>
      </c>
      <c r="Z1120">
        <v>2</v>
      </c>
      <c r="AA1120">
        <v>3</v>
      </c>
      <c r="AB1120">
        <v>2</v>
      </c>
      <c r="AC1120">
        <v>2</v>
      </c>
      <c r="AD1120">
        <v>3</v>
      </c>
      <c r="AE1120">
        <v>0</v>
      </c>
      <c r="AF1120">
        <v>0</v>
      </c>
      <c r="AH1120" t="s">
        <v>295</v>
      </c>
      <c r="AI1120" t="s">
        <v>173</v>
      </c>
      <c r="AJ1120" t="s">
        <v>195</v>
      </c>
      <c r="AK1120" t="s">
        <v>196</v>
      </c>
    </row>
    <row r="1121" spans="1:37">
      <c r="A1121" t="s">
        <v>1645</v>
      </c>
      <c r="B1121" s="55">
        <v>44866</v>
      </c>
      <c r="C1121" s="55">
        <v>44867</v>
      </c>
      <c r="D1121" t="s">
        <v>264</v>
      </c>
      <c r="E1121">
        <v>894</v>
      </c>
      <c r="F1121">
        <v>49</v>
      </c>
      <c r="G1121">
        <v>48</v>
      </c>
      <c r="H1121">
        <v>1</v>
      </c>
      <c r="I1121">
        <v>0</v>
      </c>
      <c r="J1121">
        <v>5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0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H1121" t="s">
        <v>265</v>
      </c>
      <c r="AI1121" t="s">
        <v>173</v>
      </c>
      <c r="AJ1121" t="s">
        <v>192</v>
      </c>
      <c r="AK1121" t="s">
        <v>193</v>
      </c>
    </row>
    <row r="1122" spans="1:37">
      <c r="A1122" t="s">
        <v>1645</v>
      </c>
      <c r="B1122" s="55">
        <v>44866</v>
      </c>
      <c r="C1122" s="55">
        <v>44867</v>
      </c>
      <c r="D1122" t="s">
        <v>96</v>
      </c>
      <c r="E1122">
        <v>1585</v>
      </c>
      <c r="F1122">
        <v>46</v>
      </c>
      <c r="G1122">
        <v>46</v>
      </c>
      <c r="H1122">
        <v>0</v>
      </c>
      <c r="I1122">
        <v>0</v>
      </c>
      <c r="J1122">
        <v>9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0</v>
      </c>
      <c r="AA1122">
        <v>0</v>
      </c>
      <c r="AB1122">
        <v>0</v>
      </c>
      <c r="AC1122">
        <v>0</v>
      </c>
      <c r="AD1122">
        <v>0</v>
      </c>
      <c r="AE1122">
        <v>0</v>
      </c>
      <c r="AF1122">
        <v>0</v>
      </c>
      <c r="AH1122" t="s">
        <v>233</v>
      </c>
      <c r="AI1122" t="s">
        <v>168</v>
      </c>
      <c r="AJ1122" t="s">
        <v>92</v>
      </c>
      <c r="AK1122" t="s">
        <v>184</v>
      </c>
    </row>
    <row r="1123" spans="1:37">
      <c r="A1123" t="s">
        <v>1645</v>
      </c>
      <c r="B1123" s="55">
        <v>44866</v>
      </c>
      <c r="C1123" s="55">
        <v>44867</v>
      </c>
      <c r="D1123" t="s">
        <v>346</v>
      </c>
      <c r="E1123">
        <v>2791</v>
      </c>
      <c r="F1123">
        <v>55</v>
      </c>
      <c r="G1123">
        <v>55</v>
      </c>
      <c r="H1123">
        <v>0</v>
      </c>
      <c r="I1123">
        <v>0</v>
      </c>
      <c r="J1123">
        <v>21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</v>
      </c>
      <c r="S1123">
        <v>0</v>
      </c>
      <c r="T1123">
        <v>1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0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H1123" t="s">
        <v>347</v>
      </c>
      <c r="AI1123" t="s">
        <v>177</v>
      </c>
      <c r="AJ1123" t="s">
        <v>201</v>
      </c>
      <c r="AK1123" t="s">
        <v>202</v>
      </c>
    </row>
    <row r="1124" spans="1:37">
      <c r="A1124" t="s">
        <v>1645</v>
      </c>
      <c r="B1124" s="55">
        <v>44866</v>
      </c>
      <c r="C1124" s="55">
        <v>44867</v>
      </c>
      <c r="D1124" t="s">
        <v>326</v>
      </c>
      <c r="E1124">
        <v>3268</v>
      </c>
      <c r="F1124">
        <v>42</v>
      </c>
      <c r="G1124">
        <v>39</v>
      </c>
      <c r="H1124">
        <v>3</v>
      </c>
      <c r="I1124">
        <v>0</v>
      </c>
      <c r="J1124">
        <v>7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2</v>
      </c>
      <c r="U1124">
        <v>0</v>
      </c>
      <c r="V1124">
        <v>0</v>
      </c>
      <c r="W1124">
        <v>0</v>
      </c>
      <c r="X1124">
        <v>0</v>
      </c>
      <c r="Y1124">
        <v>0</v>
      </c>
      <c r="Z1124">
        <v>0</v>
      </c>
      <c r="AA1124">
        <v>0</v>
      </c>
      <c r="AB1124">
        <v>0</v>
      </c>
      <c r="AC1124">
        <v>0</v>
      </c>
      <c r="AD1124">
        <v>0</v>
      </c>
      <c r="AE1124">
        <v>0</v>
      </c>
      <c r="AF1124">
        <v>0</v>
      </c>
      <c r="AH1124" t="s">
        <v>327</v>
      </c>
      <c r="AI1124" t="s">
        <v>177</v>
      </c>
      <c r="AJ1124" t="s">
        <v>198</v>
      </c>
      <c r="AK1124" t="s">
        <v>199</v>
      </c>
    </row>
    <row r="1125" spans="1:37">
      <c r="A1125" t="s">
        <v>1645</v>
      </c>
      <c r="B1125" s="55">
        <v>44866</v>
      </c>
      <c r="C1125" s="55">
        <v>44867</v>
      </c>
      <c r="D1125" t="s">
        <v>348</v>
      </c>
      <c r="E1125">
        <v>4130</v>
      </c>
      <c r="F1125">
        <v>34</v>
      </c>
      <c r="G1125">
        <v>34</v>
      </c>
      <c r="H1125">
        <v>0</v>
      </c>
      <c r="I1125">
        <v>0</v>
      </c>
      <c r="J1125">
        <v>3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0</v>
      </c>
      <c r="AA1125">
        <v>0</v>
      </c>
      <c r="AB1125">
        <v>0</v>
      </c>
      <c r="AC1125">
        <v>0</v>
      </c>
      <c r="AD1125">
        <v>0</v>
      </c>
      <c r="AE1125">
        <v>0</v>
      </c>
      <c r="AF1125">
        <v>0</v>
      </c>
      <c r="AH1125" t="s">
        <v>349</v>
      </c>
      <c r="AI1125" t="s">
        <v>177</v>
      </c>
      <c r="AJ1125" t="s">
        <v>204</v>
      </c>
      <c r="AK1125" t="s">
        <v>205</v>
      </c>
    </row>
    <row r="1126" spans="1:37">
      <c r="A1126" t="s">
        <v>1645</v>
      </c>
      <c r="B1126" s="55">
        <v>44866</v>
      </c>
      <c r="C1126" s="55">
        <v>44867</v>
      </c>
      <c r="D1126" t="s">
        <v>44</v>
      </c>
      <c r="E1126">
        <v>2177</v>
      </c>
      <c r="F1126">
        <v>69</v>
      </c>
      <c r="G1126">
        <v>65</v>
      </c>
      <c r="H1126">
        <v>4</v>
      </c>
      <c r="I1126">
        <v>1</v>
      </c>
      <c r="J1126">
        <v>13</v>
      </c>
      <c r="K1126">
        <v>1</v>
      </c>
      <c r="L1126">
        <v>0</v>
      </c>
      <c r="M1126">
        <v>1</v>
      </c>
      <c r="N1126">
        <v>1</v>
      </c>
      <c r="O1126">
        <v>1</v>
      </c>
      <c r="P1126">
        <v>1</v>
      </c>
      <c r="Q1126">
        <v>1</v>
      </c>
      <c r="R1126">
        <v>1</v>
      </c>
      <c r="S1126">
        <v>1</v>
      </c>
      <c r="T1126">
        <v>0</v>
      </c>
      <c r="U1126">
        <v>0</v>
      </c>
      <c r="V1126">
        <v>0</v>
      </c>
      <c r="W1126">
        <v>0</v>
      </c>
      <c r="X1126">
        <v>1</v>
      </c>
      <c r="Y1126">
        <v>0</v>
      </c>
      <c r="Z1126">
        <v>0</v>
      </c>
      <c r="AA1126">
        <v>1</v>
      </c>
      <c r="AB1126">
        <v>1</v>
      </c>
      <c r="AC1126">
        <v>1</v>
      </c>
      <c r="AD1126">
        <v>1</v>
      </c>
      <c r="AE1126">
        <v>1</v>
      </c>
      <c r="AF1126">
        <v>0</v>
      </c>
      <c r="AH1126" t="s">
        <v>194</v>
      </c>
      <c r="AI1126" t="s">
        <v>168</v>
      </c>
      <c r="AJ1126" t="s">
        <v>34</v>
      </c>
      <c r="AK1126" t="s">
        <v>172</v>
      </c>
    </row>
    <row r="1127" spans="1:37">
      <c r="A1127" t="s">
        <v>1645</v>
      </c>
      <c r="B1127" s="55">
        <v>44866</v>
      </c>
      <c r="C1127" s="55">
        <v>44867</v>
      </c>
      <c r="D1127" t="s">
        <v>46</v>
      </c>
      <c r="E1127">
        <v>1898</v>
      </c>
      <c r="F1127">
        <v>32</v>
      </c>
      <c r="G1127">
        <v>30</v>
      </c>
      <c r="H1127">
        <v>2</v>
      </c>
      <c r="I1127">
        <v>1</v>
      </c>
      <c r="J1127">
        <v>4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0</v>
      </c>
      <c r="AD1127">
        <v>0</v>
      </c>
      <c r="AE1127">
        <v>0</v>
      </c>
      <c r="AF1127">
        <v>0</v>
      </c>
      <c r="AH1127" t="s">
        <v>197</v>
      </c>
      <c r="AI1127" t="s">
        <v>168</v>
      </c>
      <c r="AJ1127" t="s">
        <v>34</v>
      </c>
      <c r="AK1127" t="s">
        <v>172</v>
      </c>
    </row>
    <row r="1128" spans="1:37">
      <c r="A1128" t="s">
        <v>1645</v>
      </c>
      <c r="B1128" s="55">
        <v>44866</v>
      </c>
      <c r="C1128" s="55">
        <v>44867</v>
      </c>
      <c r="D1128" t="s">
        <v>256</v>
      </c>
      <c r="E1128">
        <v>1034</v>
      </c>
      <c r="F1128">
        <v>21</v>
      </c>
      <c r="G1128">
        <v>21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0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0</v>
      </c>
      <c r="AH1128" t="s">
        <v>784</v>
      </c>
      <c r="AI1128" t="s">
        <v>173</v>
      </c>
      <c r="AJ1128" t="s">
        <v>192</v>
      </c>
      <c r="AK1128" t="s">
        <v>193</v>
      </c>
    </row>
    <row r="1129" spans="1:37">
      <c r="A1129" t="s">
        <v>1645</v>
      </c>
      <c r="B1129" s="55">
        <v>44866</v>
      </c>
      <c r="C1129" s="55">
        <v>44867</v>
      </c>
      <c r="D1129" t="s">
        <v>332</v>
      </c>
      <c r="E1129">
        <v>2080</v>
      </c>
      <c r="F1129">
        <v>62</v>
      </c>
      <c r="G1129">
        <v>62</v>
      </c>
      <c r="H1129">
        <v>0</v>
      </c>
      <c r="I1129">
        <v>0</v>
      </c>
      <c r="J1129">
        <v>3</v>
      </c>
      <c r="K1129">
        <v>2</v>
      </c>
      <c r="L1129">
        <v>2</v>
      </c>
      <c r="M1129">
        <v>2</v>
      </c>
      <c r="N1129">
        <v>1</v>
      </c>
      <c r="O1129">
        <v>2</v>
      </c>
      <c r="P1129">
        <v>2</v>
      </c>
      <c r="Q1129">
        <v>2</v>
      </c>
      <c r="R1129">
        <v>2</v>
      </c>
      <c r="S1129">
        <v>2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2</v>
      </c>
      <c r="AA1129">
        <v>2</v>
      </c>
      <c r="AB1129">
        <v>2</v>
      </c>
      <c r="AC1129">
        <v>2</v>
      </c>
      <c r="AD1129">
        <v>2</v>
      </c>
      <c r="AE1129">
        <v>0</v>
      </c>
      <c r="AF1129">
        <v>0</v>
      </c>
      <c r="AH1129" t="s">
        <v>333</v>
      </c>
      <c r="AI1129" t="s">
        <v>177</v>
      </c>
      <c r="AJ1129" t="s">
        <v>201</v>
      </c>
      <c r="AK1129" t="s">
        <v>202</v>
      </c>
    </row>
    <row r="1130" spans="1:37">
      <c r="A1130" t="s">
        <v>1645</v>
      </c>
      <c r="B1130" s="55">
        <v>44866</v>
      </c>
      <c r="C1130" s="55">
        <v>44867</v>
      </c>
      <c r="D1130" t="s">
        <v>354</v>
      </c>
      <c r="E1130">
        <v>3060</v>
      </c>
      <c r="F1130">
        <v>108</v>
      </c>
      <c r="G1130">
        <v>108</v>
      </c>
      <c r="H1130">
        <v>0</v>
      </c>
      <c r="I1130">
        <v>0</v>
      </c>
      <c r="J1130">
        <v>6</v>
      </c>
      <c r="K1130">
        <v>1</v>
      </c>
      <c r="L1130">
        <v>1</v>
      </c>
      <c r="M1130">
        <v>1</v>
      </c>
      <c r="N1130">
        <v>0</v>
      </c>
      <c r="O1130">
        <v>1</v>
      </c>
      <c r="P1130">
        <v>0</v>
      </c>
      <c r="Q1130">
        <v>1</v>
      </c>
      <c r="R1130">
        <v>1</v>
      </c>
      <c r="S1130">
        <v>1</v>
      </c>
      <c r="T1130">
        <v>2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1</v>
      </c>
      <c r="AA1130">
        <v>0</v>
      </c>
      <c r="AB1130">
        <v>0</v>
      </c>
      <c r="AC1130">
        <v>0</v>
      </c>
      <c r="AD1130">
        <v>0</v>
      </c>
      <c r="AE1130">
        <v>0</v>
      </c>
      <c r="AF1130">
        <v>0</v>
      </c>
      <c r="AH1130" t="s">
        <v>355</v>
      </c>
      <c r="AI1130" t="s">
        <v>177</v>
      </c>
      <c r="AJ1130" t="s">
        <v>204</v>
      </c>
      <c r="AK1130" t="s">
        <v>205</v>
      </c>
    </row>
    <row r="1131" spans="1:37">
      <c r="A1131" t="s">
        <v>1645</v>
      </c>
      <c r="B1131" s="55">
        <v>44866</v>
      </c>
      <c r="C1131" s="55">
        <v>44867</v>
      </c>
      <c r="D1131" t="s">
        <v>270</v>
      </c>
      <c r="E1131">
        <v>4291</v>
      </c>
      <c r="F1131">
        <v>2</v>
      </c>
      <c r="G1131">
        <v>2</v>
      </c>
      <c r="H1131">
        <v>0</v>
      </c>
      <c r="I1131">
        <v>0</v>
      </c>
      <c r="J1131">
        <v>3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0</v>
      </c>
      <c r="AA1131">
        <v>0</v>
      </c>
      <c r="AB1131">
        <v>0</v>
      </c>
      <c r="AC1131">
        <v>0</v>
      </c>
      <c r="AD1131">
        <v>0</v>
      </c>
      <c r="AE1131">
        <v>0</v>
      </c>
      <c r="AF1131">
        <v>0</v>
      </c>
      <c r="AH1131" t="s">
        <v>271</v>
      </c>
      <c r="AI1131" t="s">
        <v>173</v>
      </c>
      <c r="AJ1131" t="s">
        <v>192</v>
      </c>
      <c r="AK1131" t="s">
        <v>193</v>
      </c>
    </row>
    <row r="1132" spans="1:37">
      <c r="A1132" t="s">
        <v>1645</v>
      </c>
      <c r="B1132" s="55">
        <v>44866</v>
      </c>
      <c r="C1132" s="55">
        <v>44867</v>
      </c>
      <c r="D1132" t="s">
        <v>320</v>
      </c>
      <c r="E1132">
        <v>1471</v>
      </c>
      <c r="F1132">
        <v>95</v>
      </c>
      <c r="G1132">
        <v>94</v>
      </c>
      <c r="H1132">
        <v>1</v>
      </c>
      <c r="I1132">
        <v>1</v>
      </c>
      <c r="J1132">
        <v>6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</v>
      </c>
      <c r="S1132">
        <v>0</v>
      </c>
      <c r="T1132">
        <v>1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0</v>
      </c>
      <c r="AA1132">
        <v>0</v>
      </c>
      <c r="AB1132">
        <v>0</v>
      </c>
      <c r="AC1132">
        <v>0</v>
      </c>
      <c r="AD1132">
        <v>0</v>
      </c>
      <c r="AE1132">
        <v>0</v>
      </c>
      <c r="AF1132">
        <v>0</v>
      </c>
      <c r="AH1132" t="s">
        <v>321</v>
      </c>
      <c r="AI1132" t="s">
        <v>177</v>
      </c>
      <c r="AJ1132" t="s">
        <v>198</v>
      </c>
      <c r="AK1132" t="s">
        <v>199</v>
      </c>
    </row>
    <row r="1133" spans="1:37">
      <c r="A1133" t="s">
        <v>1645</v>
      </c>
      <c r="B1133" s="55">
        <v>44866</v>
      </c>
      <c r="C1133" s="55">
        <v>44867</v>
      </c>
      <c r="D1133" t="s">
        <v>328</v>
      </c>
      <c r="E1133">
        <v>636</v>
      </c>
      <c r="F1133">
        <v>11</v>
      </c>
      <c r="G1133">
        <v>11</v>
      </c>
      <c r="H1133">
        <v>0</v>
      </c>
      <c r="I1133">
        <v>0</v>
      </c>
      <c r="J1133">
        <v>2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0</v>
      </c>
      <c r="AA1133">
        <v>0</v>
      </c>
      <c r="AB1133">
        <v>0</v>
      </c>
      <c r="AC1133">
        <v>0</v>
      </c>
      <c r="AD1133">
        <v>0</v>
      </c>
      <c r="AE1133">
        <v>0</v>
      </c>
      <c r="AF1133">
        <v>0</v>
      </c>
      <c r="AH1133" t="s">
        <v>329</v>
      </c>
      <c r="AI1133" t="s">
        <v>177</v>
      </c>
      <c r="AJ1133" t="s">
        <v>198</v>
      </c>
      <c r="AK1133" t="s">
        <v>199</v>
      </c>
    </row>
    <row r="1134" spans="1:37">
      <c r="A1134" t="s">
        <v>1645</v>
      </c>
      <c r="B1134" s="55">
        <v>44866</v>
      </c>
      <c r="C1134" s="55">
        <v>44867</v>
      </c>
      <c r="D1134" t="s">
        <v>340</v>
      </c>
      <c r="E1134">
        <v>1273</v>
      </c>
      <c r="F1134">
        <v>140</v>
      </c>
      <c r="G1134">
        <v>140</v>
      </c>
      <c r="H1134">
        <v>0</v>
      </c>
      <c r="I1134">
        <v>0</v>
      </c>
      <c r="J1134">
        <v>1</v>
      </c>
      <c r="K1134">
        <v>1</v>
      </c>
      <c r="L1134">
        <v>1</v>
      </c>
      <c r="M1134">
        <v>1</v>
      </c>
      <c r="N1134">
        <v>1</v>
      </c>
      <c r="O1134">
        <v>1</v>
      </c>
      <c r="P1134">
        <v>1</v>
      </c>
      <c r="Q1134">
        <v>0</v>
      </c>
      <c r="R1134">
        <v>1</v>
      </c>
      <c r="S1134">
        <v>1</v>
      </c>
      <c r="T1134">
        <v>0</v>
      </c>
      <c r="U1134">
        <v>0</v>
      </c>
      <c r="V1134">
        <v>0</v>
      </c>
      <c r="W1134">
        <v>0</v>
      </c>
      <c r="X1134">
        <v>1</v>
      </c>
      <c r="Y1134">
        <v>0</v>
      </c>
      <c r="Z1134">
        <v>1</v>
      </c>
      <c r="AA1134">
        <v>1</v>
      </c>
      <c r="AB1134">
        <v>1</v>
      </c>
      <c r="AC1134">
        <v>1</v>
      </c>
      <c r="AD1134">
        <v>1</v>
      </c>
      <c r="AE1134">
        <v>0</v>
      </c>
      <c r="AF1134">
        <v>1</v>
      </c>
      <c r="AH1134" t="s">
        <v>341</v>
      </c>
      <c r="AI1134" t="s">
        <v>177</v>
      </c>
      <c r="AJ1134" t="s">
        <v>201</v>
      </c>
      <c r="AK1134" t="s">
        <v>202</v>
      </c>
    </row>
    <row r="1135" spans="1:37">
      <c r="A1135" t="s">
        <v>1645</v>
      </c>
      <c r="B1135" s="55">
        <v>44866</v>
      </c>
      <c r="C1135" s="55">
        <v>44867</v>
      </c>
      <c r="D1135" t="s">
        <v>368</v>
      </c>
      <c r="E1135">
        <v>1030</v>
      </c>
      <c r="F1135">
        <v>52</v>
      </c>
      <c r="G1135">
        <v>52</v>
      </c>
      <c r="H1135">
        <v>0</v>
      </c>
      <c r="I1135">
        <v>0</v>
      </c>
      <c r="J1135">
        <v>11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1</v>
      </c>
      <c r="Y1135">
        <v>0</v>
      </c>
      <c r="Z1135">
        <v>0</v>
      </c>
      <c r="AA1135">
        <v>0</v>
      </c>
      <c r="AB1135">
        <v>0</v>
      </c>
      <c r="AC1135">
        <v>0</v>
      </c>
      <c r="AD1135">
        <v>0</v>
      </c>
      <c r="AE1135">
        <v>0</v>
      </c>
      <c r="AF1135">
        <v>0</v>
      </c>
      <c r="AH1135" t="s">
        <v>369</v>
      </c>
      <c r="AI1135" t="s">
        <v>177</v>
      </c>
      <c r="AJ1135" t="s">
        <v>207</v>
      </c>
      <c r="AK1135" t="s">
        <v>208</v>
      </c>
    </row>
    <row r="1136" spans="1:37">
      <c r="A1136" t="s">
        <v>1645</v>
      </c>
      <c r="B1136" s="55">
        <v>44866</v>
      </c>
      <c r="C1136" s="55">
        <v>44867</v>
      </c>
      <c r="D1136" t="s">
        <v>55</v>
      </c>
      <c r="E1136">
        <v>5906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0</v>
      </c>
      <c r="AB1136">
        <v>0</v>
      </c>
      <c r="AC1136">
        <v>0</v>
      </c>
      <c r="AD1136">
        <v>0</v>
      </c>
      <c r="AE1136">
        <v>0</v>
      </c>
      <c r="AF1136">
        <v>0</v>
      </c>
      <c r="AH1136" t="s">
        <v>209</v>
      </c>
      <c r="AI1136" t="s">
        <v>168</v>
      </c>
      <c r="AJ1136" t="s">
        <v>49</v>
      </c>
      <c r="AK1136" t="s">
        <v>176</v>
      </c>
    </row>
    <row r="1137" spans="1:37">
      <c r="A1137" t="s">
        <v>1645</v>
      </c>
      <c r="B1137" s="55">
        <v>44866</v>
      </c>
      <c r="C1137" s="55">
        <v>44867</v>
      </c>
      <c r="D1137" t="s">
        <v>276</v>
      </c>
      <c r="E1137">
        <v>15681</v>
      </c>
      <c r="F1137">
        <v>21</v>
      </c>
      <c r="G1137">
        <v>20</v>
      </c>
      <c r="H1137">
        <v>1</v>
      </c>
      <c r="I1137">
        <v>0</v>
      </c>
      <c r="J1137">
        <v>4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</v>
      </c>
      <c r="S1137">
        <v>0</v>
      </c>
      <c r="T1137">
        <v>1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H1137" t="s">
        <v>806</v>
      </c>
      <c r="AI1137" t="s">
        <v>173</v>
      </c>
      <c r="AJ1137" t="s">
        <v>192</v>
      </c>
      <c r="AK1137" t="s">
        <v>193</v>
      </c>
    </row>
    <row r="1138" spans="1:37">
      <c r="A1138" t="s">
        <v>1645</v>
      </c>
      <c r="B1138" s="55">
        <v>44866</v>
      </c>
      <c r="C1138" s="55">
        <v>44867</v>
      </c>
      <c r="D1138" t="s">
        <v>388</v>
      </c>
      <c r="E1138">
        <v>8431</v>
      </c>
      <c r="F1138">
        <v>73</v>
      </c>
      <c r="G1138">
        <v>73</v>
      </c>
      <c r="H1138">
        <v>0</v>
      </c>
      <c r="I1138">
        <v>0</v>
      </c>
      <c r="J1138">
        <v>17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2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0</v>
      </c>
      <c r="AB1138">
        <v>0</v>
      </c>
      <c r="AC1138">
        <v>0</v>
      </c>
      <c r="AD1138">
        <v>0</v>
      </c>
      <c r="AE1138">
        <v>0</v>
      </c>
      <c r="AF1138">
        <v>0</v>
      </c>
      <c r="AH1138" t="s">
        <v>389</v>
      </c>
      <c r="AI1138" t="s">
        <v>177</v>
      </c>
      <c r="AJ1138" t="s">
        <v>210</v>
      </c>
      <c r="AK1138" t="s">
        <v>211</v>
      </c>
    </row>
    <row r="1139" spans="1:37">
      <c r="A1139" t="s">
        <v>1645</v>
      </c>
      <c r="B1139" s="55">
        <v>44866</v>
      </c>
      <c r="C1139" s="55">
        <v>44867</v>
      </c>
      <c r="D1139" t="s">
        <v>1646</v>
      </c>
    </row>
    <row r="1140" spans="1:37">
      <c r="A1140" t="s">
        <v>1645</v>
      </c>
      <c r="B1140" s="55">
        <v>44866</v>
      </c>
      <c r="C1140" s="55">
        <v>44867</v>
      </c>
      <c r="D1140" t="s">
        <v>29</v>
      </c>
      <c r="E1140">
        <v>13624</v>
      </c>
      <c r="F1140">
        <v>26</v>
      </c>
      <c r="G1140">
        <v>26</v>
      </c>
      <c r="H1140">
        <v>0</v>
      </c>
      <c r="I1140">
        <v>0</v>
      </c>
      <c r="J1140">
        <v>5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0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  <c r="AH1140" t="s">
        <v>175</v>
      </c>
      <c r="AI1140" t="s">
        <v>168</v>
      </c>
      <c r="AJ1140" t="s">
        <v>27</v>
      </c>
      <c r="AK1140" t="s">
        <v>169</v>
      </c>
    </row>
    <row r="1141" spans="1:37">
      <c r="A1141" t="s">
        <v>1645</v>
      </c>
      <c r="B1141" s="55">
        <v>44866</v>
      </c>
      <c r="C1141" s="55">
        <v>44867</v>
      </c>
      <c r="D1141" t="s">
        <v>87</v>
      </c>
      <c r="E1141">
        <v>826</v>
      </c>
      <c r="F1141">
        <v>20</v>
      </c>
      <c r="G1141">
        <v>20</v>
      </c>
      <c r="H1141">
        <v>0</v>
      </c>
      <c r="I1141">
        <v>0</v>
      </c>
      <c r="J1141">
        <v>2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1</v>
      </c>
      <c r="Y1141">
        <v>0</v>
      </c>
      <c r="Z1141">
        <v>0</v>
      </c>
      <c r="AA1141">
        <v>0</v>
      </c>
      <c r="AB1141">
        <v>0</v>
      </c>
      <c r="AC1141">
        <v>0</v>
      </c>
      <c r="AD1141">
        <v>0</v>
      </c>
      <c r="AE1141">
        <v>0</v>
      </c>
      <c r="AF1141">
        <v>0</v>
      </c>
      <c r="AH1141" t="s">
        <v>515</v>
      </c>
      <c r="AI1141" t="s">
        <v>168</v>
      </c>
      <c r="AJ1141" t="s">
        <v>73</v>
      </c>
      <c r="AK1141" t="s">
        <v>182</v>
      </c>
    </row>
    <row r="1142" spans="1:37">
      <c r="A1142" t="s">
        <v>1645</v>
      </c>
      <c r="B1142" s="55">
        <v>44866</v>
      </c>
      <c r="C1142" s="55">
        <v>44867</v>
      </c>
      <c r="D1142" t="s">
        <v>31</v>
      </c>
      <c r="E1142">
        <v>1180</v>
      </c>
      <c r="F1142">
        <v>43</v>
      </c>
      <c r="G1142">
        <v>43</v>
      </c>
      <c r="H1142">
        <v>0</v>
      </c>
      <c r="I1142">
        <v>0</v>
      </c>
      <c r="J1142">
        <v>9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1</v>
      </c>
      <c r="Y1142">
        <v>0</v>
      </c>
      <c r="Z1142">
        <v>0</v>
      </c>
      <c r="AA1142">
        <v>0</v>
      </c>
      <c r="AB1142">
        <v>0</v>
      </c>
      <c r="AC1142">
        <v>0</v>
      </c>
      <c r="AD1142">
        <v>0</v>
      </c>
      <c r="AE1142">
        <v>0</v>
      </c>
      <c r="AF1142">
        <v>0</v>
      </c>
      <c r="AH1142" t="s">
        <v>179</v>
      </c>
      <c r="AI1142" t="s">
        <v>168</v>
      </c>
      <c r="AJ1142" t="s">
        <v>27</v>
      </c>
      <c r="AK1142" t="s">
        <v>169</v>
      </c>
    </row>
    <row r="1143" spans="1:37">
      <c r="A1143" t="s">
        <v>1645</v>
      </c>
      <c r="B1143" s="55">
        <v>44866</v>
      </c>
      <c r="C1143" s="55">
        <v>44867</v>
      </c>
      <c r="D1143" t="s">
        <v>318</v>
      </c>
      <c r="E1143">
        <v>3502</v>
      </c>
      <c r="F1143">
        <v>80</v>
      </c>
      <c r="G1143">
        <v>80</v>
      </c>
      <c r="H1143">
        <v>0</v>
      </c>
      <c r="I1143">
        <v>0</v>
      </c>
      <c r="J1143">
        <v>3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0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  <c r="AH1143" t="s">
        <v>319</v>
      </c>
      <c r="AI1143" t="s">
        <v>177</v>
      </c>
      <c r="AJ1143" t="s">
        <v>198</v>
      </c>
      <c r="AK1143" t="s">
        <v>199</v>
      </c>
    </row>
    <row r="1144" spans="1:37">
      <c r="A1144" t="s">
        <v>1645</v>
      </c>
      <c r="B1144" s="55">
        <v>44866</v>
      </c>
      <c r="C1144" s="55">
        <v>44867</v>
      </c>
      <c r="D1144" t="s">
        <v>336</v>
      </c>
      <c r="E1144">
        <v>1192</v>
      </c>
      <c r="F1144">
        <v>41</v>
      </c>
      <c r="G1144">
        <v>41</v>
      </c>
      <c r="H1144">
        <v>0</v>
      </c>
      <c r="I1144">
        <v>0</v>
      </c>
      <c r="J1144">
        <v>4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1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0</v>
      </c>
      <c r="AA1144">
        <v>0</v>
      </c>
      <c r="AB1144">
        <v>0</v>
      </c>
      <c r="AC1144">
        <v>0</v>
      </c>
      <c r="AD1144">
        <v>0</v>
      </c>
      <c r="AE1144">
        <v>0</v>
      </c>
      <c r="AF1144">
        <v>0</v>
      </c>
      <c r="AH1144" t="s">
        <v>337</v>
      </c>
      <c r="AI1144" t="s">
        <v>177</v>
      </c>
      <c r="AJ1144" t="s">
        <v>201</v>
      </c>
      <c r="AK1144" t="s">
        <v>202</v>
      </c>
    </row>
    <row r="1145" spans="1:37">
      <c r="A1145" t="s">
        <v>1645</v>
      </c>
      <c r="B1145" s="55">
        <v>44866</v>
      </c>
      <c r="C1145" s="55">
        <v>44867</v>
      </c>
      <c r="D1145" t="s">
        <v>338</v>
      </c>
      <c r="E1145">
        <v>1108</v>
      </c>
      <c r="F1145">
        <v>35</v>
      </c>
      <c r="G1145">
        <v>35</v>
      </c>
      <c r="H1145">
        <v>0</v>
      </c>
      <c r="I1145">
        <v>0</v>
      </c>
      <c r="J1145">
        <v>3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0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0</v>
      </c>
      <c r="AH1145" t="s">
        <v>339</v>
      </c>
      <c r="AI1145" t="s">
        <v>177</v>
      </c>
      <c r="AJ1145" t="s">
        <v>201</v>
      </c>
      <c r="AK1145" t="s">
        <v>202</v>
      </c>
    </row>
    <row r="1146" spans="1:37">
      <c r="A1146" t="s">
        <v>1645</v>
      </c>
      <c r="B1146" s="55">
        <v>44866</v>
      </c>
      <c r="C1146" s="55">
        <v>44867</v>
      </c>
      <c r="D1146" t="s">
        <v>352</v>
      </c>
      <c r="E1146">
        <v>1868</v>
      </c>
      <c r="F1146">
        <v>129</v>
      </c>
      <c r="G1146">
        <v>129</v>
      </c>
      <c r="H1146">
        <v>0</v>
      </c>
      <c r="I1146">
        <v>0</v>
      </c>
      <c r="J1146">
        <v>4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1</v>
      </c>
      <c r="Y1146">
        <v>0</v>
      </c>
      <c r="Z1146">
        <v>0</v>
      </c>
      <c r="AA1146">
        <v>0</v>
      </c>
      <c r="AB1146">
        <v>0</v>
      </c>
      <c r="AC1146">
        <v>0</v>
      </c>
      <c r="AD1146">
        <v>0</v>
      </c>
      <c r="AE1146">
        <v>0</v>
      </c>
      <c r="AF1146">
        <v>0</v>
      </c>
      <c r="AH1146" t="s">
        <v>353</v>
      </c>
      <c r="AI1146" t="s">
        <v>177</v>
      </c>
      <c r="AJ1146" t="s">
        <v>204</v>
      </c>
      <c r="AK1146" t="s">
        <v>205</v>
      </c>
    </row>
    <row r="1147" spans="1:37">
      <c r="A1147" t="s">
        <v>1645</v>
      </c>
      <c r="B1147" s="55">
        <v>44866</v>
      </c>
      <c r="C1147" s="55">
        <v>44867</v>
      </c>
      <c r="D1147" t="s">
        <v>334</v>
      </c>
      <c r="E1147">
        <v>2181</v>
      </c>
      <c r="F1147">
        <v>92</v>
      </c>
      <c r="G1147">
        <v>92</v>
      </c>
      <c r="H1147">
        <v>0</v>
      </c>
      <c r="I1147">
        <v>0</v>
      </c>
      <c r="J1147">
        <v>6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0</v>
      </c>
      <c r="S1147">
        <v>0</v>
      </c>
      <c r="T1147">
        <v>3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0</v>
      </c>
      <c r="AA1147">
        <v>0</v>
      </c>
      <c r="AB1147">
        <v>0</v>
      </c>
      <c r="AC1147">
        <v>0</v>
      </c>
      <c r="AD1147">
        <v>0</v>
      </c>
      <c r="AE1147">
        <v>0</v>
      </c>
      <c r="AF1147">
        <v>0</v>
      </c>
      <c r="AH1147" t="s">
        <v>335</v>
      </c>
      <c r="AI1147" t="s">
        <v>177</v>
      </c>
      <c r="AJ1147" t="s">
        <v>201</v>
      </c>
      <c r="AK1147" t="s">
        <v>202</v>
      </c>
    </row>
    <row r="1148" spans="1:37">
      <c r="A1148" t="s">
        <v>1645</v>
      </c>
      <c r="B1148" s="55">
        <v>44866</v>
      </c>
      <c r="C1148" s="55">
        <v>44867</v>
      </c>
      <c r="D1148" t="s">
        <v>342</v>
      </c>
      <c r="E1148">
        <v>1178</v>
      </c>
      <c r="F1148">
        <v>23</v>
      </c>
      <c r="G1148">
        <v>23</v>
      </c>
      <c r="H1148">
        <v>0</v>
      </c>
      <c r="I1148">
        <v>0</v>
      </c>
      <c r="J1148">
        <v>2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0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  <c r="AH1148" t="s">
        <v>343</v>
      </c>
      <c r="AI1148" t="s">
        <v>177</v>
      </c>
      <c r="AJ1148" t="s">
        <v>213</v>
      </c>
      <c r="AK1148" t="s">
        <v>214</v>
      </c>
    </row>
    <row r="1149" spans="1:37">
      <c r="A1149" t="s">
        <v>1645</v>
      </c>
      <c r="B1149" s="55">
        <v>44866</v>
      </c>
      <c r="C1149" s="55">
        <v>44867</v>
      </c>
      <c r="D1149" t="s">
        <v>350</v>
      </c>
      <c r="E1149">
        <v>2356</v>
      </c>
      <c r="F1149">
        <v>64</v>
      </c>
      <c r="G1149">
        <v>63</v>
      </c>
      <c r="H1149">
        <v>1</v>
      </c>
      <c r="I1149">
        <v>0</v>
      </c>
      <c r="J1149">
        <v>3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2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0</v>
      </c>
      <c r="AC1149">
        <v>0</v>
      </c>
      <c r="AD1149">
        <v>0</v>
      </c>
      <c r="AE1149">
        <v>0</v>
      </c>
      <c r="AF1149">
        <v>0</v>
      </c>
      <c r="AH1149" t="s">
        <v>351</v>
      </c>
      <c r="AI1149" t="s">
        <v>177</v>
      </c>
      <c r="AJ1149" t="s">
        <v>204</v>
      </c>
      <c r="AK1149" t="s">
        <v>205</v>
      </c>
    </row>
    <row r="1150" spans="1:37">
      <c r="A1150" t="s">
        <v>1645</v>
      </c>
      <c r="B1150" s="55">
        <v>44866</v>
      </c>
      <c r="C1150" s="55">
        <v>44867</v>
      </c>
      <c r="D1150" t="s">
        <v>372</v>
      </c>
      <c r="E1150">
        <v>2339</v>
      </c>
      <c r="F1150">
        <v>139</v>
      </c>
      <c r="G1150">
        <v>137</v>
      </c>
      <c r="H1150">
        <v>2</v>
      </c>
      <c r="I1150">
        <v>1</v>
      </c>
      <c r="J1150">
        <v>7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2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0</v>
      </c>
      <c r="AA1150">
        <v>0</v>
      </c>
      <c r="AB1150">
        <v>0</v>
      </c>
      <c r="AC1150">
        <v>0</v>
      </c>
      <c r="AD1150">
        <v>0</v>
      </c>
      <c r="AE1150">
        <v>0</v>
      </c>
      <c r="AF1150">
        <v>0</v>
      </c>
      <c r="AH1150" t="s">
        <v>373</v>
      </c>
      <c r="AI1150" t="s">
        <v>177</v>
      </c>
      <c r="AJ1150" t="s">
        <v>207</v>
      </c>
      <c r="AK1150" t="s">
        <v>208</v>
      </c>
    </row>
    <row r="1151" spans="1:37">
      <c r="A1151" t="s">
        <v>1645</v>
      </c>
      <c r="B1151" s="55">
        <v>44866</v>
      </c>
      <c r="C1151" s="55">
        <v>44867</v>
      </c>
      <c r="D1151" t="s">
        <v>378</v>
      </c>
      <c r="E1151">
        <v>1728</v>
      </c>
      <c r="F1151">
        <v>279</v>
      </c>
      <c r="G1151">
        <v>279</v>
      </c>
      <c r="H1151">
        <v>0</v>
      </c>
      <c r="I1151">
        <v>0</v>
      </c>
      <c r="J1151">
        <v>10</v>
      </c>
      <c r="K1151">
        <v>9</v>
      </c>
      <c r="L1151">
        <v>7</v>
      </c>
      <c r="M1151">
        <v>8</v>
      </c>
      <c r="N1151">
        <v>4</v>
      </c>
      <c r="O1151">
        <v>4</v>
      </c>
      <c r="P1151">
        <v>4</v>
      </c>
      <c r="Q1151">
        <v>7</v>
      </c>
      <c r="R1151">
        <v>8</v>
      </c>
      <c r="S1151">
        <v>8</v>
      </c>
      <c r="T1151">
        <v>7</v>
      </c>
      <c r="U1151">
        <v>2</v>
      </c>
      <c r="V1151">
        <v>2</v>
      </c>
      <c r="W1151">
        <v>2</v>
      </c>
      <c r="X1151">
        <v>0</v>
      </c>
      <c r="Y1151">
        <v>0</v>
      </c>
      <c r="Z1151">
        <v>4</v>
      </c>
      <c r="AA1151">
        <v>8</v>
      </c>
      <c r="AB1151">
        <v>4</v>
      </c>
      <c r="AC1151">
        <v>3</v>
      </c>
      <c r="AD1151">
        <v>4</v>
      </c>
      <c r="AE1151">
        <v>0</v>
      </c>
      <c r="AF1151">
        <v>0</v>
      </c>
      <c r="AH1151" t="s">
        <v>379</v>
      </c>
      <c r="AI1151" t="s">
        <v>177</v>
      </c>
      <c r="AJ1151" t="s">
        <v>207</v>
      </c>
      <c r="AK1151" t="s">
        <v>208</v>
      </c>
    </row>
    <row r="1152" spans="1:37">
      <c r="A1152" t="s">
        <v>1645</v>
      </c>
      <c r="B1152" s="55">
        <v>44866</v>
      </c>
      <c r="C1152" s="55">
        <v>44867</v>
      </c>
      <c r="D1152" t="s">
        <v>390</v>
      </c>
      <c r="E1152">
        <v>2359</v>
      </c>
      <c r="F1152">
        <v>79</v>
      </c>
      <c r="G1152">
        <v>79</v>
      </c>
      <c r="H1152">
        <v>0</v>
      </c>
      <c r="I1152">
        <v>0</v>
      </c>
      <c r="J1152">
        <v>2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H1152" t="s">
        <v>391</v>
      </c>
      <c r="AI1152" t="s">
        <v>177</v>
      </c>
      <c r="AJ1152" t="s">
        <v>210</v>
      </c>
      <c r="AK1152" t="s">
        <v>211</v>
      </c>
    </row>
    <row r="1153" spans="1:37">
      <c r="A1153" t="s">
        <v>1645</v>
      </c>
      <c r="B1153" s="55">
        <v>44866</v>
      </c>
      <c r="C1153" s="55">
        <v>44867</v>
      </c>
      <c r="D1153" t="s">
        <v>324</v>
      </c>
      <c r="E1153">
        <v>1074</v>
      </c>
      <c r="F1153">
        <v>68</v>
      </c>
      <c r="G1153">
        <v>68</v>
      </c>
      <c r="H1153">
        <v>0</v>
      </c>
      <c r="I1153">
        <v>0</v>
      </c>
      <c r="J1153">
        <v>0</v>
      </c>
      <c r="K1153">
        <v>0</v>
      </c>
      <c r="L1153">
        <v>0</v>
      </c>
      <c r="M1153">
        <v>0</v>
      </c>
      <c r="N1153">
        <v>0</v>
      </c>
      <c r="O1153">
        <v>0</v>
      </c>
      <c r="P1153">
        <v>0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0</v>
      </c>
      <c r="Z1153">
        <v>0</v>
      </c>
      <c r="AA1153">
        <v>0</v>
      </c>
      <c r="AB1153">
        <v>0</v>
      </c>
      <c r="AC1153">
        <v>0</v>
      </c>
      <c r="AD1153">
        <v>0</v>
      </c>
      <c r="AE1153">
        <v>0</v>
      </c>
      <c r="AF1153">
        <v>0</v>
      </c>
      <c r="AH1153" t="s">
        <v>325</v>
      </c>
      <c r="AI1153" t="s">
        <v>177</v>
      </c>
      <c r="AJ1153" t="s">
        <v>198</v>
      </c>
      <c r="AK1153" t="s">
        <v>199</v>
      </c>
    </row>
    <row r="1154" spans="1:37">
      <c r="A1154" t="s">
        <v>1645</v>
      </c>
      <c r="B1154" s="55">
        <v>44866</v>
      </c>
      <c r="C1154" s="55">
        <v>44867</v>
      </c>
      <c r="D1154" t="s">
        <v>358</v>
      </c>
      <c r="E1154">
        <v>1023</v>
      </c>
      <c r="F1154">
        <v>21</v>
      </c>
      <c r="G1154">
        <v>21</v>
      </c>
      <c r="H1154">
        <v>0</v>
      </c>
      <c r="I1154">
        <v>0</v>
      </c>
      <c r="J1154">
        <v>4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1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0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0</v>
      </c>
      <c r="AH1154" t="s">
        <v>359</v>
      </c>
      <c r="AI1154" t="s">
        <v>177</v>
      </c>
      <c r="AJ1154" t="s">
        <v>204</v>
      </c>
      <c r="AK1154" t="s">
        <v>205</v>
      </c>
    </row>
    <row r="1155" spans="1:37">
      <c r="A1155" t="s">
        <v>1645</v>
      </c>
      <c r="B1155" s="55">
        <v>44866</v>
      </c>
      <c r="C1155" s="55">
        <v>44867</v>
      </c>
      <c r="D1155" t="s">
        <v>316</v>
      </c>
      <c r="E1155">
        <v>1955</v>
      </c>
      <c r="F1155">
        <v>64</v>
      </c>
      <c r="G1155">
        <v>64</v>
      </c>
      <c r="H1155">
        <v>0</v>
      </c>
      <c r="I1155">
        <v>0</v>
      </c>
      <c r="J1155">
        <v>7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0</v>
      </c>
      <c r="S1155">
        <v>0</v>
      </c>
      <c r="T1155">
        <v>1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0</v>
      </c>
      <c r="AA1155">
        <v>0</v>
      </c>
      <c r="AB1155">
        <v>0</v>
      </c>
      <c r="AC1155">
        <v>0</v>
      </c>
      <c r="AD1155">
        <v>0</v>
      </c>
      <c r="AE1155">
        <v>0</v>
      </c>
      <c r="AF1155">
        <v>0</v>
      </c>
      <c r="AH1155" t="s">
        <v>317</v>
      </c>
      <c r="AI1155" t="s">
        <v>177</v>
      </c>
      <c r="AJ1155" t="s">
        <v>198</v>
      </c>
      <c r="AK1155" t="s">
        <v>199</v>
      </c>
    </row>
    <row r="1156" spans="1:37">
      <c r="A1156" t="s">
        <v>1645</v>
      </c>
      <c r="B1156" s="55">
        <v>44866</v>
      </c>
      <c r="C1156" s="55">
        <v>44867</v>
      </c>
      <c r="D1156" t="s">
        <v>382</v>
      </c>
      <c r="E1156">
        <v>618</v>
      </c>
      <c r="F1156">
        <v>23</v>
      </c>
      <c r="G1156">
        <v>23</v>
      </c>
      <c r="H1156">
        <v>0</v>
      </c>
      <c r="I1156">
        <v>0</v>
      </c>
      <c r="J1156">
        <v>9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1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0</v>
      </c>
      <c r="AD1156">
        <v>0</v>
      </c>
      <c r="AE1156">
        <v>0</v>
      </c>
      <c r="AF1156">
        <v>0</v>
      </c>
      <c r="AH1156" t="s">
        <v>383</v>
      </c>
      <c r="AI1156" t="s">
        <v>177</v>
      </c>
      <c r="AJ1156" t="s">
        <v>207</v>
      </c>
      <c r="AK1156" t="s">
        <v>208</v>
      </c>
    </row>
    <row r="1157" spans="1:37">
      <c r="A1157" t="s">
        <v>1645</v>
      </c>
      <c r="B1157" s="55">
        <v>44866</v>
      </c>
      <c r="C1157" s="55">
        <v>44867</v>
      </c>
      <c r="D1157" t="s">
        <v>83</v>
      </c>
      <c r="E1157">
        <v>983</v>
      </c>
      <c r="F1157">
        <v>33</v>
      </c>
      <c r="G1157">
        <v>33</v>
      </c>
      <c r="H1157">
        <v>0</v>
      </c>
      <c r="I1157">
        <v>0</v>
      </c>
      <c r="J1157">
        <v>1</v>
      </c>
      <c r="K1157">
        <v>1</v>
      </c>
      <c r="L1157">
        <v>0</v>
      </c>
      <c r="M1157">
        <v>1</v>
      </c>
      <c r="N1157">
        <v>1</v>
      </c>
      <c r="O1157">
        <v>1</v>
      </c>
      <c r="P1157">
        <v>1</v>
      </c>
      <c r="Q1157">
        <v>1</v>
      </c>
      <c r="R1157">
        <v>1</v>
      </c>
      <c r="S1157">
        <v>1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0</v>
      </c>
      <c r="Z1157">
        <v>0</v>
      </c>
      <c r="AA1157">
        <v>0</v>
      </c>
      <c r="AB1157">
        <v>0</v>
      </c>
      <c r="AC1157">
        <v>0</v>
      </c>
      <c r="AD1157">
        <v>0</v>
      </c>
      <c r="AE1157">
        <v>0</v>
      </c>
      <c r="AF1157">
        <v>0</v>
      </c>
      <c r="AH1157" t="s">
        <v>227</v>
      </c>
      <c r="AI1157" t="s">
        <v>168</v>
      </c>
      <c r="AJ1157" t="s">
        <v>73</v>
      </c>
      <c r="AK1157" t="s">
        <v>182</v>
      </c>
    </row>
    <row r="1158" spans="1:37">
      <c r="A1158" t="s">
        <v>1645</v>
      </c>
      <c r="B1158" s="55">
        <v>44866</v>
      </c>
      <c r="C1158" s="55">
        <v>44867</v>
      </c>
      <c r="D1158" t="s">
        <v>236</v>
      </c>
      <c r="E1158">
        <v>2950</v>
      </c>
      <c r="F1158">
        <v>95</v>
      </c>
      <c r="G1158">
        <v>93</v>
      </c>
      <c r="H1158">
        <v>2</v>
      </c>
      <c r="I1158">
        <v>0</v>
      </c>
      <c r="J1158">
        <v>5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1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0</v>
      </c>
      <c r="AA1158">
        <v>0</v>
      </c>
      <c r="AB1158">
        <v>0</v>
      </c>
      <c r="AC1158">
        <v>0</v>
      </c>
      <c r="AD1158">
        <v>0</v>
      </c>
      <c r="AE1158">
        <v>0</v>
      </c>
      <c r="AF1158">
        <v>0</v>
      </c>
      <c r="AH1158" t="s">
        <v>237</v>
      </c>
      <c r="AI1158" t="s">
        <v>173</v>
      </c>
      <c r="AJ1158" t="s">
        <v>186</v>
      </c>
      <c r="AK1158" t="s">
        <v>187</v>
      </c>
    </row>
    <row r="1159" spans="1:37">
      <c r="A1159" t="s">
        <v>1645</v>
      </c>
      <c r="B1159" s="55">
        <v>44866</v>
      </c>
      <c r="C1159" s="55">
        <v>44867</v>
      </c>
      <c r="D1159" t="s">
        <v>252</v>
      </c>
      <c r="E1159">
        <v>5221</v>
      </c>
      <c r="F1159">
        <v>23</v>
      </c>
      <c r="G1159">
        <v>20</v>
      </c>
      <c r="H1159">
        <v>3</v>
      </c>
      <c r="I1159">
        <v>1</v>
      </c>
      <c r="J1159">
        <v>19</v>
      </c>
      <c r="K1159">
        <v>1</v>
      </c>
      <c r="L1159">
        <v>1</v>
      </c>
      <c r="M1159">
        <v>1</v>
      </c>
      <c r="N1159">
        <v>1</v>
      </c>
      <c r="O1159">
        <v>1</v>
      </c>
      <c r="P1159">
        <v>1</v>
      </c>
      <c r="Q1159">
        <v>1</v>
      </c>
      <c r="R1159">
        <v>1</v>
      </c>
      <c r="S1159">
        <v>1</v>
      </c>
      <c r="T1159">
        <v>11</v>
      </c>
      <c r="U1159">
        <v>2</v>
      </c>
      <c r="V1159">
        <v>2</v>
      </c>
      <c r="W1159">
        <v>2</v>
      </c>
      <c r="X1159">
        <v>1</v>
      </c>
      <c r="Y1159">
        <v>0</v>
      </c>
      <c r="Z1159">
        <v>1</v>
      </c>
      <c r="AA1159">
        <v>1</v>
      </c>
      <c r="AB1159">
        <v>1</v>
      </c>
      <c r="AC1159">
        <v>1</v>
      </c>
      <c r="AD1159">
        <v>1</v>
      </c>
      <c r="AE1159">
        <v>0</v>
      </c>
      <c r="AF1159">
        <v>0</v>
      </c>
      <c r="AH1159" t="s">
        <v>253</v>
      </c>
      <c r="AI1159" t="s">
        <v>173</v>
      </c>
      <c r="AJ1159" t="s">
        <v>189</v>
      </c>
      <c r="AK1159" t="s">
        <v>190</v>
      </c>
    </row>
    <row r="1160" spans="1:37">
      <c r="A1160" t="s">
        <v>1645</v>
      </c>
      <c r="B1160" s="55">
        <v>44866</v>
      </c>
      <c r="C1160" s="55">
        <v>44867</v>
      </c>
      <c r="D1160" t="s">
        <v>296</v>
      </c>
      <c r="E1160">
        <v>9497</v>
      </c>
      <c r="F1160">
        <v>205</v>
      </c>
      <c r="G1160">
        <v>205</v>
      </c>
      <c r="H1160">
        <v>0</v>
      </c>
      <c r="I1160">
        <v>0</v>
      </c>
      <c r="J1160">
        <v>23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9</v>
      </c>
      <c r="U1160">
        <v>1</v>
      </c>
      <c r="V1160">
        <v>1</v>
      </c>
      <c r="W1160">
        <v>0</v>
      </c>
      <c r="X1160">
        <v>0</v>
      </c>
      <c r="Y1160">
        <v>0</v>
      </c>
      <c r="Z1160">
        <v>0</v>
      </c>
      <c r="AA1160">
        <v>0</v>
      </c>
      <c r="AB1160">
        <v>0</v>
      </c>
      <c r="AC1160">
        <v>0</v>
      </c>
      <c r="AD1160">
        <v>0</v>
      </c>
      <c r="AE1160">
        <v>0</v>
      </c>
      <c r="AF1160">
        <v>0</v>
      </c>
      <c r="AH1160" t="s">
        <v>297</v>
      </c>
      <c r="AI1160" t="s">
        <v>173</v>
      </c>
      <c r="AJ1160" t="s">
        <v>195</v>
      </c>
      <c r="AK1160" t="s">
        <v>196</v>
      </c>
    </row>
    <row r="1161" spans="1:37">
      <c r="A1161" t="s">
        <v>1645</v>
      </c>
      <c r="B1161" s="55">
        <v>44866</v>
      </c>
      <c r="C1161" s="55">
        <v>44867</v>
      </c>
      <c r="D1161" t="s">
        <v>268</v>
      </c>
      <c r="E1161">
        <v>3173</v>
      </c>
      <c r="F1161">
        <v>63</v>
      </c>
      <c r="G1161">
        <v>62</v>
      </c>
      <c r="H1161">
        <v>1</v>
      </c>
      <c r="I1161">
        <v>0</v>
      </c>
      <c r="J1161">
        <v>9</v>
      </c>
      <c r="K1161">
        <v>6</v>
      </c>
      <c r="L1161">
        <v>6</v>
      </c>
      <c r="M1161">
        <v>6</v>
      </c>
      <c r="N1161">
        <v>6</v>
      </c>
      <c r="O1161">
        <v>6</v>
      </c>
      <c r="P1161">
        <v>6</v>
      </c>
      <c r="Q1161">
        <v>5</v>
      </c>
      <c r="R1161">
        <v>6</v>
      </c>
      <c r="S1161">
        <v>6</v>
      </c>
      <c r="T1161">
        <v>7</v>
      </c>
      <c r="U1161">
        <v>6</v>
      </c>
      <c r="V1161">
        <v>6</v>
      </c>
      <c r="W1161">
        <v>0</v>
      </c>
      <c r="X1161">
        <v>5</v>
      </c>
      <c r="Y1161">
        <v>4</v>
      </c>
      <c r="Z1161">
        <v>6</v>
      </c>
      <c r="AA1161">
        <v>5</v>
      </c>
      <c r="AB1161">
        <v>4</v>
      </c>
      <c r="AC1161">
        <v>4</v>
      </c>
      <c r="AD1161">
        <v>5</v>
      </c>
      <c r="AE1161">
        <v>0</v>
      </c>
      <c r="AF1161">
        <v>0</v>
      </c>
      <c r="AH1161" t="s">
        <v>269</v>
      </c>
      <c r="AI1161" t="s">
        <v>173</v>
      </c>
      <c r="AJ1161" t="s">
        <v>192</v>
      </c>
      <c r="AK1161" t="s">
        <v>193</v>
      </c>
    </row>
    <row r="1162" spans="1:37">
      <c r="A1162" t="s">
        <v>1645</v>
      </c>
      <c r="B1162" s="55">
        <v>44866</v>
      </c>
      <c r="C1162" s="55">
        <v>44867</v>
      </c>
      <c r="D1162" t="s">
        <v>38</v>
      </c>
      <c r="E1162">
        <v>3116</v>
      </c>
      <c r="F1162">
        <v>31</v>
      </c>
      <c r="G1162">
        <v>31</v>
      </c>
      <c r="H1162">
        <v>0</v>
      </c>
      <c r="I1162">
        <v>0</v>
      </c>
      <c r="J1162">
        <v>5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0</v>
      </c>
      <c r="AB1162">
        <v>0</v>
      </c>
      <c r="AC1162">
        <v>0</v>
      </c>
      <c r="AD1162">
        <v>0</v>
      </c>
      <c r="AE1162">
        <v>0</v>
      </c>
      <c r="AF1162">
        <v>0</v>
      </c>
      <c r="AH1162" t="s">
        <v>185</v>
      </c>
      <c r="AI1162" t="s">
        <v>168</v>
      </c>
      <c r="AJ1162" t="s">
        <v>34</v>
      </c>
      <c r="AK1162" t="s">
        <v>172</v>
      </c>
    </row>
    <row r="1163" spans="1:37">
      <c r="A1163" t="s">
        <v>1645</v>
      </c>
      <c r="B1163" s="55">
        <v>44866</v>
      </c>
      <c r="C1163" s="55">
        <v>44867</v>
      </c>
      <c r="D1163" t="s">
        <v>60</v>
      </c>
      <c r="E1163">
        <v>5715</v>
      </c>
      <c r="F1163">
        <v>117</v>
      </c>
      <c r="G1163">
        <v>115</v>
      </c>
      <c r="H1163">
        <v>2</v>
      </c>
      <c r="I1163">
        <v>0</v>
      </c>
      <c r="J1163">
        <v>10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0</v>
      </c>
      <c r="AA1163">
        <v>0</v>
      </c>
      <c r="AB1163">
        <v>0</v>
      </c>
      <c r="AC1163">
        <v>0</v>
      </c>
      <c r="AD1163">
        <v>0</v>
      </c>
      <c r="AE1163">
        <v>0</v>
      </c>
      <c r="AF1163">
        <v>0</v>
      </c>
      <c r="AH1163" t="s">
        <v>212</v>
      </c>
      <c r="AI1163" t="s">
        <v>168</v>
      </c>
      <c r="AJ1163" t="s">
        <v>58</v>
      </c>
      <c r="AK1163" t="s">
        <v>180</v>
      </c>
    </row>
    <row r="1164" spans="1:37">
      <c r="A1164" t="s">
        <v>1645</v>
      </c>
      <c r="B1164" s="55">
        <v>44866</v>
      </c>
      <c r="C1164" s="55">
        <v>44867</v>
      </c>
      <c r="D1164" t="s">
        <v>244</v>
      </c>
      <c r="E1164">
        <v>1821</v>
      </c>
      <c r="F1164">
        <v>29</v>
      </c>
      <c r="G1164">
        <v>28</v>
      </c>
      <c r="H1164">
        <v>1</v>
      </c>
      <c r="I1164">
        <v>1</v>
      </c>
      <c r="J1164">
        <v>4</v>
      </c>
      <c r="K1164">
        <v>1</v>
      </c>
      <c r="L1164">
        <v>1</v>
      </c>
      <c r="M1164">
        <v>0</v>
      </c>
      <c r="N1164">
        <v>1</v>
      </c>
      <c r="O1164">
        <v>1</v>
      </c>
      <c r="P1164">
        <v>1</v>
      </c>
      <c r="Q1164">
        <v>1</v>
      </c>
      <c r="R1164">
        <v>1</v>
      </c>
      <c r="S1164">
        <v>1</v>
      </c>
      <c r="T1164">
        <v>1</v>
      </c>
      <c r="U1164">
        <v>1</v>
      </c>
      <c r="V1164">
        <v>1</v>
      </c>
      <c r="W1164">
        <v>1</v>
      </c>
      <c r="X1164">
        <v>1</v>
      </c>
      <c r="Y1164">
        <v>0</v>
      </c>
      <c r="Z1164">
        <v>0</v>
      </c>
      <c r="AA1164">
        <v>1</v>
      </c>
      <c r="AB1164">
        <v>1</v>
      </c>
      <c r="AC1164">
        <v>1</v>
      </c>
      <c r="AD1164">
        <v>1</v>
      </c>
      <c r="AE1164">
        <v>0</v>
      </c>
      <c r="AF1164">
        <v>0</v>
      </c>
      <c r="AH1164" t="s">
        <v>245</v>
      </c>
      <c r="AI1164" t="s">
        <v>173</v>
      </c>
      <c r="AJ1164" t="s">
        <v>186</v>
      </c>
      <c r="AK1164" t="s">
        <v>187</v>
      </c>
    </row>
    <row r="1165" spans="1:37">
      <c r="A1165" t="s">
        <v>1645</v>
      </c>
      <c r="B1165" s="55">
        <v>44866</v>
      </c>
      <c r="C1165" s="55">
        <v>44867</v>
      </c>
      <c r="D1165" t="s">
        <v>278</v>
      </c>
      <c r="E1165">
        <v>5927</v>
      </c>
      <c r="F1165">
        <v>178</v>
      </c>
      <c r="G1165">
        <v>177</v>
      </c>
      <c r="H1165">
        <v>1</v>
      </c>
      <c r="I1165">
        <v>1</v>
      </c>
      <c r="J1165">
        <v>36</v>
      </c>
      <c r="K1165">
        <v>1</v>
      </c>
      <c r="L1165">
        <v>1</v>
      </c>
      <c r="M1165">
        <v>1</v>
      </c>
      <c r="N1165">
        <v>1</v>
      </c>
      <c r="O1165">
        <v>1</v>
      </c>
      <c r="P1165">
        <v>1</v>
      </c>
      <c r="Q1165">
        <v>1</v>
      </c>
      <c r="R1165">
        <v>1</v>
      </c>
      <c r="S1165">
        <v>1</v>
      </c>
      <c r="T1165">
        <v>4</v>
      </c>
      <c r="U1165">
        <v>0</v>
      </c>
      <c r="V1165">
        <v>0</v>
      </c>
      <c r="W1165">
        <v>0</v>
      </c>
      <c r="X1165">
        <v>1</v>
      </c>
      <c r="Y1165">
        <v>0</v>
      </c>
      <c r="Z1165">
        <v>1</v>
      </c>
      <c r="AA1165">
        <v>1</v>
      </c>
      <c r="AB1165">
        <v>1</v>
      </c>
      <c r="AC1165">
        <v>1</v>
      </c>
      <c r="AD1165">
        <v>1</v>
      </c>
      <c r="AE1165">
        <v>0</v>
      </c>
      <c r="AF1165">
        <v>0</v>
      </c>
      <c r="AH1165" t="s">
        <v>279</v>
      </c>
      <c r="AI1165" t="s">
        <v>173</v>
      </c>
      <c r="AJ1165" t="s">
        <v>192</v>
      </c>
      <c r="AK1165" t="s">
        <v>193</v>
      </c>
    </row>
    <row r="1166" spans="1:37">
      <c r="A1166" t="s">
        <v>1645</v>
      </c>
      <c r="B1166" s="55">
        <v>44866</v>
      </c>
      <c r="C1166" s="55">
        <v>44867</v>
      </c>
      <c r="D1166" t="s">
        <v>242</v>
      </c>
      <c r="E1166">
        <v>3005</v>
      </c>
      <c r="F1166">
        <v>60</v>
      </c>
      <c r="G1166">
        <v>60</v>
      </c>
      <c r="H1166">
        <v>0</v>
      </c>
      <c r="I1166">
        <v>0</v>
      </c>
      <c r="J1166">
        <v>8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2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0</v>
      </c>
      <c r="AA1166">
        <v>0</v>
      </c>
      <c r="AB1166">
        <v>0</v>
      </c>
      <c r="AC1166">
        <v>0</v>
      </c>
      <c r="AD1166">
        <v>0</v>
      </c>
      <c r="AE1166">
        <v>0</v>
      </c>
      <c r="AF1166">
        <v>0</v>
      </c>
      <c r="AH1166" t="s">
        <v>243</v>
      </c>
      <c r="AI1166" t="s">
        <v>173</v>
      </c>
      <c r="AJ1166" t="s">
        <v>186</v>
      </c>
      <c r="AK1166" t="s">
        <v>187</v>
      </c>
    </row>
    <row r="1167" spans="1:37">
      <c r="A1167" t="s">
        <v>1645</v>
      </c>
      <c r="B1167" s="55">
        <v>44866</v>
      </c>
      <c r="C1167" s="55">
        <v>44867</v>
      </c>
      <c r="D1167" t="s">
        <v>314</v>
      </c>
      <c r="E1167">
        <v>1547</v>
      </c>
      <c r="F1167">
        <v>76</v>
      </c>
      <c r="G1167">
        <v>76</v>
      </c>
      <c r="H1167">
        <v>0</v>
      </c>
      <c r="I1167">
        <v>0</v>
      </c>
      <c r="J1167">
        <v>7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1</v>
      </c>
      <c r="U1167">
        <v>0</v>
      </c>
      <c r="V1167">
        <v>0</v>
      </c>
      <c r="W1167">
        <v>0</v>
      </c>
      <c r="X1167">
        <v>1</v>
      </c>
      <c r="Y1167">
        <v>0</v>
      </c>
      <c r="Z1167">
        <v>0</v>
      </c>
      <c r="AA1167">
        <v>0</v>
      </c>
      <c r="AB1167">
        <v>0</v>
      </c>
      <c r="AC1167">
        <v>0</v>
      </c>
      <c r="AD1167">
        <v>0</v>
      </c>
      <c r="AE1167">
        <v>0</v>
      </c>
      <c r="AF1167">
        <v>0</v>
      </c>
      <c r="AH1167" t="s">
        <v>870</v>
      </c>
      <c r="AI1167" t="s">
        <v>173</v>
      </c>
      <c r="AJ1167" t="s">
        <v>195</v>
      </c>
      <c r="AK1167" t="s">
        <v>196</v>
      </c>
    </row>
    <row r="1168" spans="1:37">
      <c r="A1168" t="s">
        <v>1645</v>
      </c>
      <c r="B1168" s="55">
        <v>44866</v>
      </c>
      <c r="C1168" s="55">
        <v>44867</v>
      </c>
      <c r="D1168" t="s">
        <v>77</v>
      </c>
      <c r="E1168">
        <v>2123</v>
      </c>
      <c r="F1168">
        <v>65</v>
      </c>
      <c r="G1168">
        <v>65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0</v>
      </c>
      <c r="AA1168">
        <v>0</v>
      </c>
      <c r="AB1168">
        <v>0</v>
      </c>
      <c r="AC1168">
        <v>0</v>
      </c>
      <c r="AD1168">
        <v>0</v>
      </c>
      <c r="AE1168">
        <v>0</v>
      </c>
      <c r="AF1168">
        <v>0</v>
      </c>
      <c r="AH1168" t="s">
        <v>223</v>
      </c>
      <c r="AI1168" t="s">
        <v>168</v>
      </c>
      <c r="AJ1168" t="s">
        <v>73</v>
      </c>
      <c r="AK1168" t="s">
        <v>182</v>
      </c>
    </row>
    <row r="1169" spans="1:37">
      <c r="A1169" t="s">
        <v>1645</v>
      </c>
      <c r="B1169" s="55">
        <v>44866</v>
      </c>
      <c r="C1169" s="55">
        <v>44867</v>
      </c>
      <c r="D1169" t="s">
        <v>72</v>
      </c>
      <c r="E1169">
        <v>2570</v>
      </c>
      <c r="F1169">
        <v>44</v>
      </c>
      <c r="G1169">
        <v>43</v>
      </c>
      <c r="H1169">
        <v>1</v>
      </c>
      <c r="I1169">
        <v>1</v>
      </c>
      <c r="J1169">
        <v>3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  <c r="Q1169">
        <v>0</v>
      </c>
      <c r="R1169">
        <v>0</v>
      </c>
      <c r="S1169">
        <v>0</v>
      </c>
      <c r="T1169">
        <v>1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H1169" t="s">
        <v>215</v>
      </c>
      <c r="AI1169" t="s">
        <v>168</v>
      </c>
      <c r="AJ1169" t="s">
        <v>73</v>
      </c>
      <c r="AK1169" t="s">
        <v>182</v>
      </c>
    </row>
    <row r="1170" spans="1:37">
      <c r="A1170" t="s">
        <v>1645</v>
      </c>
      <c r="B1170" s="55">
        <v>44866</v>
      </c>
      <c r="C1170" s="55">
        <v>44867</v>
      </c>
      <c r="D1170" t="s">
        <v>292</v>
      </c>
      <c r="E1170">
        <v>2686</v>
      </c>
      <c r="F1170">
        <v>120</v>
      </c>
      <c r="G1170">
        <v>114</v>
      </c>
      <c r="H1170">
        <v>6</v>
      </c>
      <c r="I1170">
        <v>4</v>
      </c>
      <c r="J1170">
        <v>23</v>
      </c>
      <c r="K1170">
        <v>5</v>
      </c>
      <c r="L1170">
        <v>5</v>
      </c>
      <c r="M1170">
        <v>5</v>
      </c>
      <c r="N1170">
        <v>2</v>
      </c>
      <c r="O1170">
        <v>5</v>
      </c>
      <c r="P1170">
        <v>2</v>
      </c>
      <c r="Q1170">
        <v>2</v>
      </c>
      <c r="R1170">
        <v>5</v>
      </c>
      <c r="S1170">
        <v>5</v>
      </c>
      <c r="T1170">
        <v>4</v>
      </c>
      <c r="U1170">
        <v>3</v>
      </c>
      <c r="V1170">
        <v>3</v>
      </c>
      <c r="W1170">
        <v>0</v>
      </c>
      <c r="X1170">
        <v>1</v>
      </c>
      <c r="Y1170">
        <v>0</v>
      </c>
      <c r="Z1170">
        <v>5</v>
      </c>
      <c r="AA1170">
        <v>5</v>
      </c>
      <c r="AB1170">
        <v>3</v>
      </c>
      <c r="AC1170">
        <v>4</v>
      </c>
      <c r="AD1170">
        <v>4</v>
      </c>
      <c r="AE1170">
        <v>0</v>
      </c>
      <c r="AF1170">
        <v>0</v>
      </c>
      <c r="AH1170" t="s">
        <v>833</v>
      </c>
      <c r="AI1170" t="s">
        <v>173</v>
      </c>
      <c r="AJ1170" t="s">
        <v>195</v>
      </c>
      <c r="AK1170" t="s">
        <v>196</v>
      </c>
    </row>
    <row r="1171" spans="1:37">
      <c r="A1171" t="s">
        <v>1645</v>
      </c>
      <c r="B1171" s="55">
        <v>44866</v>
      </c>
      <c r="C1171" s="55">
        <v>44867</v>
      </c>
      <c r="D1171" t="s">
        <v>36</v>
      </c>
      <c r="E1171">
        <v>3022</v>
      </c>
      <c r="F1171">
        <v>69</v>
      </c>
      <c r="G1171">
        <v>69</v>
      </c>
      <c r="H1171">
        <v>0</v>
      </c>
      <c r="I1171">
        <v>0</v>
      </c>
      <c r="J1171">
        <v>5</v>
      </c>
      <c r="K1171">
        <v>5</v>
      </c>
      <c r="L1171">
        <v>5</v>
      </c>
      <c r="M1171">
        <v>5</v>
      </c>
      <c r="N1171">
        <v>5</v>
      </c>
      <c r="O1171">
        <v>5</v>
      </c>
      <c r="P1171">
        <v>5</v>
      </c>
      <c r="Q1171">
        <v>5</v>
      </c>
      <c r="R1171">
        <v>5</v>
      </c>
      <c r="S1171">
        <v>5</v>
      </c>
      <c r="T1171">
        <v>2</v>
      </c>
      <c r="U1171">
        <v>2</v>
      </c>
      <c r="V1171">
        <v>2</v>
      </c>
      <c r="W1171">
        <v>0</v>
      </c>
      <c r="X1171">
        <v>1</v>
      </c>
      <c r="Y1171">
        <v>1</v>
      </c>
      <c r="Z1171">
        <v>5</v>
      </c>
      <c r="AA1171">
        <v>5</v>
      </c>
      <c r="AB1171">
        <v>3</v>
      </c>
      <c r="AC1171">
        <v>5</v>
      </c>
      <c r="AD1171">
        <v>5</v>
      </c>
      <c r="AE1171">
        <v>0</v>
      </c>
      <c r="AF1171">
        <v>0</v>
      </c>
      <c r="AH1171" t="s">
        <v>183</v>
      </c>
      <c r="AI1171" t="s">
        <v>168</v>
      </c>
      <c r="AJ1171" t="s">
        <v>34</v>
      </c>
      <c r="AK1171" t="s">
        <v>172</v>
      </c>
    </row>
    <row r="1172" spans="1:37">
      <c r="A1172" t="s">
        <v>1645</v>
      </c>
      <c r="B1172" s="55">
        <v>44866</v>
      </c>
      <c r="C1172" s="55">
        <v>44867</v>
      </c>
      <c r="D1172" t="s">
        <v>26</v>
      </c>
      <c r="E1172">
        <v>2227</v>
      </c>
      <c r="F1172">
        <v>104</v>
      </c>
      <c r="G1172">
        <v>102</v>
      </c>
      <c r="H1172">
        <v>2</v>
      </c>
      <c r="I1172">
        <v>0</v>
      </c>
      <c r="J1172">
        <v>5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2</v>
      </c>
      <c r="U1172">
        <v>0</v>
      </c>
      <c r="V1172">
        <v>0</v>
      </c>
      <c r="W1172">
        <v>0</v>
      </c>
      <c r="X1172">
        <v>1</v>
      </c>
      <c r="Y1172">
        <v>0</v>
      </c>
      <c r="Z1172">
        <v>0</v>
      </c>
      <c r="AA1172">
        <v>0</v>
      </c>
      <c r="AB1172">
        <v>0</v>
      </c>
      <c r="AC1172">
        <v>0</v>
      </c>
      <c r="AD1172">
        <v>0</v>
      </c>
      <c r="AE1172">
        <v>0</v>
      </c>
      <c r="AF1172">
        <v>0</v>
      </c>
      <c r="AH1172" t="s">
        <v>170</v>
      </c>
      <c r="AI1172" t="s">
        <v>168</v>
      </c>
      <c r="AJ1172" t="s">
        <v>27</v>
      </c>
      <c r="AK1172" t="s">
        <v>169</v>
      </c>
    </row>
    <row r="1173" spans="1:37">
      <c r="A1173" t="s">
        <v>1645</v>
      </c>
      <c r="B1173" s="55">
        <v>44866</v>
      </c>
      <c r="C1173" s="55">
        <v>44867</v>
      </c>
      <c r="D1173" t="s">
        <v>308</v>
      </c>
      <c r="E1173">
        <v>5074</v>
      </c>
      <c r="F1173">
        <v>234</v>
      </c>
      <c r="G1173">
        <v>230</v>
      </c>
      <c r="H1173">
        <v>4</v>
      </c>
      <c r="I1173">
        <v>2</v>
      </c>
      <c r="J1173">
        <v>25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1</v>
      </c>
      <c r="Y1173">
        <v>0</v>
      </c>
      <c r="Z1173">
        <v>0</v>
      </c>
      <c r="AA1173">
        <v>0</v>
      </c>
      <c r="AB1173">
        <v>0</v>
      </c>
      <c r="AC1173">
        <v>0</v>
      </c>
      <c r="AD1173">
        <v>0</v>
      </c>
      <c r="AE1173">
        <v>0</v>
      </c>
      <c r="AF1173">
        <v>0</v>
      </c>
      <c r="AH1173" t="s">
        <v>309</v>
      </c>
      <c r="AI1173" t="s">
        <v>173</v>
      </c>
      <c r="AJ1173" t="s">
        <v>195</v>
      </c>
      <c r="AK1173" t="s">
        <v>196</v>
      </c>
    </row>
    <row r="1174" spans="1:37">
      <c r="A1174" t="s">
        <v>1645</v>
      </c>
      <c r="B1174" s="55">
        <v>44866</v>
      </c>
      <c r="C1174" s="55">
        <v>44867</v>
      </c>
      <c r="D1174" t="s">
        <v>272</v>
      </c>
      <c r="E1174">
        <v>5146</v>
      </c>
      <c r="F1174">
        <v>156</v>
      </c>
      <c r="G1174">
        <v>148</v>
      </c>
      <c r="H1174">
        <v>8</v>
      </c>
      <c r="I1174">
        <v>4</v>
      </c>
      <c r="J1174">
        <v>22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0</v>
      </c>
      <c r="AB1174">
        <v>0</v>
      </c>
      <c r="AC1174">
        <v>0</v>
      </c>
      <c r="AD1174">
        <v>0</v>
      </c>
      <c r="AE1174">
        <v>0</v>
      </c>
      <c r="AF1174">
        <v>0</v>
      </c>
      <c r="AH1174" t="s">
        <v>273</v>
      </c>
      <c r="AI1174" t="s">
        <v>173</v>
      </c>
      <c r="AJ1174" t="s">
        <v>192</v>
      </c>
      <c r="AK1174" t="s">
        <v>193</v>
      </c>
    </row>
    <row r="1175" spans="1:37">
      <c r="A1175" t="s">
        <v>1645</v>
      </c>
      <c r="B1175" s="55">
        <v>44866</v>
      </c>
      <c r="C1175" s="55">
        <v>44867</v>
      </c>
      <c r="D1175" t="s">
        <v>57</v>
      </c>
      <c r="E1175">
        <v>2336</v>
      </c>
      <c r="F1175">
        <v>61</v>
      </c>
      <c r="G1175">
        <v>59</v>
      </c>
      <c r="H1175">
        <v>2</v>
      </c>
      <c r="I1175">
        <v>0</v>
      </c>
      <c r="J1175">
        <v>7</v>
      </c>
      <c r="K1175">
        <v>0</v>
      </c>
      <c r="L1175">
        <v>0</v>
      </c>
      <c r="M1175">
        <v>0</v>
      </c>
      <c r="N1175">
        <v>0</v>
      </c>
      <c r="O1175">
        <v>0</v>
      </c>
      <c r="P1175">
        <v>0</v>
      </c>
      <c r="Q1175">
        <v>0</v>
      </c>
      <c r="R1175">
        <v>0</v>
      </c>
      <c r="S1175">
        <v>0</v>
      </c>
      <c r="T1175">
        <v>1</v>
      </c>
      <c r="U1175">
        <v>0</v>
      </c>
      <c r="V1175">
        <v>0</v>
      </c>
      <c r="W1175">
        <v>0</v>
      </c>
      <c r="X1175">
        <v>0</v>
      </c>
      <c r="Y1175">
        <v>0</v>
      </c>
      <c r="Z1175">
        <v>0</v>
      </c>
      <c r="AA1175">
        <v>0</v>
      </c>
      <c r="AB1175">
        <v>0</v>
      </c>
      <c r="AC1175">
        <v>0</v>
      </c>
      <c r="AD1175">
        <v>0</v>
      </c>
      <c r="AE1175">
        <v>0</v>
      </c>
      <c r="AF1175">
        <v>0</v>
      </c>
      <c r="AH1175" t="s">
        <v>167</v>
      </c>
      <c r="AI1175" t="s">
        <v>168</v>
      </c>
      <c r="AJ1175" t="s">
        <v>58</v>
      </c>
      <c r="AK1175" t="s">
        <v>180</v>
      </c>
    </row>
    <row r="1176" spans="1:37">
      <c r="A1176" t="s">
        <v>1645</v>
      </c>
      <c r="B1176" s="55">
        <v>44866</v>
      </c>
      <c r="C1176" s="55">
        <v>44867</v>
      </c>
      <c r="D1176" t="s">
        <v>288</v>
      </c>
      <c r="E1176">
        <v>4303</v>
      </c>
      <c r="F1176">
        <v>68</v>
      </c>
      <c r="G1176">
        <v>68</v>
      </c>
      <c r="H1176">
        <v>0</v>
      </c>
      <c r="I1176">
        <v>0</v>
      </c>
      <c r="J1176">
        <v>15</v>
      </c>
      <c r="K1176">
        <v>2</v>
      </c>
      <c r="L1176">
        <v>2</v>
      </c>
      <c r="M1176">
        <v>2</v>
      </c>
      <c r="N1176">
        <v>2</v>
      </c>
      <c r="O1176">
        <v>2</v>
      </c>
      <c r="P1176">
        <v>1</v>
      </c>
      <c r="Q1176">
        <v>1</v>
      </c>
      <c r="R1176">
        <v>2</v>
      </c>
      <c r="S1176">
        <v>2</v>
      </c>
      <c r="T1176">
        <v>2</v>
      </c>
      <c r="U1176">
        <v>1</v>
      </c>
      <c r="V1176">
        <v>0</v>
      </c>
      <c r="W1176">
        <v>0</v>
      </c>
      <c r="X1176">
        <v>0</v>
      </c>
      <c r="Y1176">
        <v>0</v>
      </c>
      <c r="Z1176">
        <v>2</v>
      </c>
      <c r="AA1176">
        <v>2</v>
      </c>
      <c r="AB1176">
        <v>2</v>
      </c>
      <c r="AC1176">
        <v>2</v>
      </c>
      <c r="AD1176">
        <v>2</v>
      </c>
      <c r="AE1176">
        <v>0</v>
      </c>
      <c r="AF1176">
        <v>0</v>
      </c>
      <c r="AH1176" t="s">
        <v>289</v>
      </c>
      <c r="AI1176" t="s">
        <v>173</v>
      </c>
      <c r="AJ1176" t="s">
        <v>195</v>
      </c>
      <c r="AK1176" t="s">
        <v>196</v>
      </c>
    </row>
    <row r="1177" spans="1:37">
      <c r="A1177" t="s">
        <v>1645</v>
      </c>
      <c r="B1177" s="55">
        <v>44866</v>
      </c>
      <c r="C1177" s="55">
        <v>44867</v>
      </c>
      <c r="D1177" t="s">
        <v>33</v>
      </c>
      <c r="E1177">
        <v>1726</v>
      </c>
      <c r="F1177">
        <v>91</v>
      </c>
      <c r="G1177">
        <v>90</v>
      </c>
      <c r="H1177">
        <v>1</v>
      </c>
      <c r="I1177">
        <v>0</v>
      </c>
      <c r="J1177">
        <v>9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0</v>
      </c>
      <c r="AA1177">
        <v>0</v>
      </c>
      <c r="AB1177">
        <v>0</v>
      </c>
      <c r="AC1177">
        <v>0</v>
      </c>
      <c r="AD1177">
        <v>0</v>
      </c>
      <c r="AE1177">
        <v>0</v>
      </c>
      <c r="AF1177">
        <v>0</v>
      </c>
      <c r="AH1177" t="s">
        <v>181</v>
      </c>
      <c r="AI1177" t="s">
        <v>168</v>
      </c>
      <c r="AJ1177" t="s">
        <v>34</v>
      </c>
      <c r="AK1177" t="s">
        <v>172</v>
      </c>
    </row>
    <row r="1178" spans="1:37">
      <c r="A1178" t="s">
        <v>1645</v>
      </c>
      <c r="B1178" s="55">
        <v>44866</v>
      </c>
      <c r="C1178" s="55">
        <v>44867</v>
      </c>
      <c r="D1178" t="s">
        <v>290</v>
      </c>
      <c r="E1178">
        <v>6718</v>
      </c>
      <c r="F1178">
        <v>427</v>
      </c>
      <c r="G1178">
        <v>423</v>
      </c>
      <c r="H1178">
        <v>4</v>
      </c>
      <c r="I1178">
        <v>2</v>
      </c>
      <c r="J1178">
        <v>44</v>
      </c>
      <c r="K1178">
        <v>18</v>
      </c>
      <c r="L1178">
        <v>16</v>
      </c>
      <c r="M1178">
        <v>18</v>
      </c>
      <c r="N1178">
        <v>17</v>
      </c>
      <c r="O1178">
        <v>17</v>
      </c>
      <c r="P1178">
        <v>15</v>
      </c>
      <c r="Q1178">
        <v>12</v>
      </c>
      <c r="R1178">
        <v>16</v>
      </c>
      <c r="S1178">
        <v>18</v>
      </c>
      <c r="T1178">
        <v>16</v>
      </c>
      <c r="U1178">
        <v>14</v>
      </c>
      <c r="V1178">
        <v>14</v>
      </c>
      <c r="W1178">
        <v>4</v>
      </c>
      <c r="X1178">
        <v>4</v>
      </c>
      <c r="Y1178">
        <v>2</v>
      </c>
      <c r="Z1178">
        <v>15</v>
      </c>
      <c r="AA1178">
        <v>17</v>
      </c>
      <c r="AB1178">
        <v>16</v>
      </c>
      <c r="AC1178">
        <v>14</v>
      </c>
      <c r="AD1178">
        <v>16</v>
      </c>
      <c r="AE1178">
        <v>8</v>
      </c>
      <c r="AF1178">
        <v>2</v>
      </c>
      <c r="AH1178" t="s">
        <v>291</v>
      </c>
      <c r="AI1178" t="s">
        <v>173</v>
      </c>
      <c r="AJ1178" t="s">
        <v>195</v>
      </c>
      <c r="AK1178" t="s">
        <v>196</v>
      </c>
    </row>
    <row r="1179" spans="1:37">
      <c r="A1179" t="s">
        <v>1645</v>
      </c>
      <c r="B1179" s="55">
        <v>44866</v>
      </c>
      <c r="C1179" s="55">
        <v>44867</v>
      </c>
      <c r="D1179" t="s">
        <v>75</v>
      </c>
      <c r="E1179">
        <v>6046</v>
      </c>
      <c r="F1179">
        <v>52</v>
      </c>
      <c r="G1179">
        <v>52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0</v>
      </c>
      <c r="AA1179">
        <v>0</v>
      </c>
      <c r="AB1179">
        <v>0</v>
      </c>
      <c r="AC1179">
        <v>0</v>
      </c>
      <c r="AD1179">
        <v>0</v>
      </c>
      <c r="AE1179">
        <v>0</v>
      </c>
      <c r="AF1179">
        <v>0</v>
      </c>
      <c r="AH1179" t="s">
        <v>222</v>
      </c>
      <c r="AI1179" t="s">
        <v>168</v>
      </c>
      <c r="AJ1179" t="s">
        <v>73</v>
      </c>
      <c r="AK1179" t="s">
        <v>182</v>
      </c>
    </row>
    <row r="1180" spans="1:37">
      <c r="A1180" t="s">
        <v>1645</v>
      </c>
      <c r="B1180" s="55">
        <v>44866</v>
      </c>
      <c r="C1180" s="55">
        <v>44867</v>
      </c>
      <c r="D1180" t="s">
        <v>250</v>
      </c>
      <c r="E1180">
        <v>5876</v>
      </c>
      <c r="F1180">
        <v>263</v>
      </c>
      <c r="G1180">
        <v>261</v>
      </c>
      <c r="H1180">
        <v>2</v>
      </c>
      <c r="I1180">
        <v>2</v>
      </c>
      <c r="J1180">
        <v>25</v>
      </c>
      <c r="K1180">
        <v>0</v>
      </c>
      <c r="L1180">
        <v>0</v>
      </c>
      <c r="M1180">
        <v>0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3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0</v>
      </c>
      <c r="AA1180">
        <v>0</v>
      </c>
      <c r="AB1180">
        <v>0</v>
      </c>
      <c r="AC1180">
        <v>0</v>
      </c>
      <c r="AD1180">
        <v>0</v>
      </c>
      <c r="AE1180">
        <v>0</v>
      </c>
      <c r="AF1180">
        <v>0</v>
      </c>
      <c r="AH1180" t="s">
        <v>251</v>
      </c>
      <c r="AI1180" t="s">
        <v>173</v>
      </c>
      <c r="AJ1180" t="s">
        <v>189</v>
      </c>
      <c r="AK1180" t="s">
        <v>190</v>
      </c>
    </row>
    <row r="1181" spans="1:37">
      <c r="A1181" t="s">
        <v>1645</v>
      </c>
      <c r="B1181" s="55">
        <v>44866</v>
      </c>
      <c r="C1181" s="55">
        <v>44867</v>
      </c>
      <c r="D1181" t="s">
        <v>266</v>
      </c>
      <c r="E1181">
        <v>3693</v>
      </c>
      <c r="F1181">
        <v>88</v>
      </c>
      <c r="G1181">
        <v>88</v>
      </c>
      <c r="H1181">
        <v>0</v>
      </c>
      <c r="I1181">
        <v>0</v>
      </c>
      <c r="J1181">
        <v>12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4</v>
      </c>
      <c r="U1181">
        <v>0</v>
      </c>
      <c r="V1181">
        <v>0</v>
      </c>
      <c r="W1181">
        <v>0</v>
      </c>
      <c r="X1181">
        <v>2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0</v>
      </c>
      <c r="AE1181">
        <v>0</v>
      </c>
      <c r="AF1181">
        <v>0</v>
      </c>
      <c r="AH1181" t="s">
        <v>267</v>
      </c>
      <c r="AI1181" t="s">
        <v>173</v>
      </c>
      <c r="AJ1181" t="s">
        <v>192</v>
      </c>
      <c r="AK1181" t="s">
        <v>193</v>
      </c>
    </row>
    <row r="1182" spans="1:37">
      <c r="A1182" t="s">
        <v>1645</v>
      </c>
      <c r="B1182" s="55">
        <v>44866</v>
      </c>
      <c r="C1182" s="55">
        <v>44867</v>
      </c>
      <c r="D1182" t="s">
        <v>254</v>
      </c>
      <c r="E1182">
        <v>9448</v>
      </c>
      <c r="F1182">
        <v>273</v>
      </c>
      <c r="G1182">
        <v>270</v>
      </c>
      <c r="H1182">
        <v>3</v>
      </c>
      <c r="I1182">
        <v>1</v>
      </c>
      <c r="J1182">
        <v>32</v>
      </c>
      <c r="K1182">
        <v>2</v>
      </c>
      <c r="L1182">
        <v>2</v>
      </c>
      <c r="M1182">
        <v>2</v>
      </c>
      <c r="N1182">
        <v>0</v>
      </c>
      <c r="O1182">
        <v>1</v>
      </c>
      <c r="P1182">
        <v>0</v>
      </c>
      <c r="Q1182">
        <v>2</v>
      </c>
      <c r="R1182">
        <v>2</v>
      </c>
      <c r="S1182">
        <v>2</v>
      </c>
      <c r="T1182">
        <v>2</v>
      </c>
      <c r="U1182">
        <v>0</v>
      </c>
      <c r="V1182">
        <v>0</v>
      </c>
      <c r="W1182">
        <v>0</v>
      </c>
      <c r="X1182">
        <v>1</v>
      </c>
      <c r="Y1182">
        <v>0</v>
      </c>
      <c r="Z1182">
        <v>1</v>
      </c>
      <c r="AA1182">
        <v>1</v>
      </c>
      <c r="AB1182">
        <v>1</v>
      </c>
      <c r="AC1182">
        <v>1</v>
      </c>
      <c r="AD1182">
        <v>1</v>
      </c>
      <c r="AE1182">
        <v>1</v>
      </c>
      <c r="AF1182">
        <v>0</v>
      </c>
      <c r="AH1182" t="s">
        <v>255</v>
      </c>
      <c r="AI1182" t="s">
        <v>173</v>
      </c>
      <c r="AJ1182" t="s">
        <v>189</v>
      </c>
      <c r="AK1182" t="s">
        <v>190</v>
      </c>
    </row>
    <row r="1183" spans="1:37">
      <c r="A1183" t="s">
        <v>1645</v>
      </c>
      <c r="B1183" s="55">
        <v>44866</v>
      </c>
      <c r="C1183" s="55">
        <v>44867</v>
      </c>
      <c r="D1183" t="s">
        <v>258</v>
      </c>
      <c r="E1183">
        <v>3972</v>
      </c>
      <c r="F1183">
        <v>36</v>
      </c>
      <c r="G1183">
        <v>36</v>
      </c>
      <c r="H1183">
        <v>0</v>
      </c>
      <c r="I1183">
        <v>0</v>
      </c>
      <c r="J1183">
        <v>10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0</v>
      </c>
      <c r="S1183">
        <v>0</v>
      </c>
      <c r="T1183">
        <v>1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0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H1183" t="s">
        <v>259</v>
      </c>
      <c r="AI1183" t="s">
        <v>173</v>
      </c>
      <c r="AJ1183" t="s">
        <v>192</v>
      </c>
      <c r="AK1183" t="s">
        <v>193</v>
      </c>
    </row>
    <row r="1184" spans="1:37">
      <c r="A1184" t="s">
        <v>1645</v>
      </c>
      <c r="B1184" s="55">
        <v>44866</v>
      </c>
      <c r="C1184" s="55">
        <v>44867</v>
      </c>
      <c r="D1184" t="s">
        <v>234</v>
      </c>
      <c r="E1184">
        <v>5433</v>
      </c>
      <c r="F1184">
        <v>108</v>
      </c>
      <c r="G1184">
        <v>108</v>
      </c>
      <c r="H1184">
        <v>0</v>
      </c>
      <c r="I1184">
        <v>0</v>
      </c>
      <c r="J1184">
        <v>9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0</v>
      </c>
      <c r="AA1184">
        <v>0</v>
      </c>
      <c r="AB1184">
        <v>0</v>
      </c>
      <c r="AC1184">
        <v>0</v>
      </c>
      <c r="AD1184">
        <v>0</v>
      </c>
      <c r="AE1184">
        <v>0</v>
      </c>
      <c r="AF1184">
        <v>0</v>
      </c>
      <c r="AH1184" t="s">
        <v>235</v>
      </c>
      <c r="AI1184" t="s">
        <v>173</v>
      </c>
      <c r="AJ1184" t="s">
        <v>186</v>
      </c>
      <c r="AK1184" t="s">
        <v>187</v>
      </c>
    </row>
    <row r="1185" spans="1:37">
      <c r="A1185" t="s">
        <v>1645</v>
      </c>
      <c r="B1185" s="55">
        <v>44866</v>
      </c>
      <c r="C1185" s="55">
        <v>44867</v>
      </c>
      <c r="D1185" t="s">
        <v>48</v>
      </c>
      <c r="E1185">
        <v>2285</v>
      </c>
      <c r="F1185">
        <v>20</v>
      </c>
      <c r="G1185">
        <v>20</v>
      </c>
      <c r="H1185">
        <v>0</v>
      </c>
      <c r="I1185">
        <v>0</v>
      </c>
      <c r="J1185">
        <v>1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0</v>
      </c>
      <c r="AB1185">
        <v>0</v>
      </c>
      <c r="AC1185">
        <v>0</v>
      </c>
      <c r="AD1185">
        <v>0</v>
      </c>
      <c r="AE1185">
        <v>0</v>
      </c>
      <c r="AF1185">
        <v>0</v>
      </c>
      <c r="AH1185" t="s">
        <v>200</v>
      </c>
      <c r="AI1185" t="s">
        <v>168</v>
      </c>
      <c r="AJ1185" t="s">
        <v>49</v>
      </c>
      <c r="AK1185" t="s">
        <v>176</v>
      </c>
    </row>
    <row r="1186" spans="1:37">
      <c r="A1186" t="s">
        <v>1645</v>
      </c>
      <c r="B1186" s="55">
        <v>44866</v>
      </c>
      <c r="C1186" s="55">
        <v>44867</v>
      </c>
      <c r="D1186" t="s">
        <v>300</v>
      </c>
      <c r="E1186">
        <v>2192</v>
      </c>
      <c r="F1186">
        <v>82</v>
      </c>
      <c r="G1186">
        <v>81</v>
      </c>
      <c r="H1186">
        <v>1</v>
      </c>
      <c r="I1186">
        <v>0</v>
      </c>
      <c r="J1186">
        <v>5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1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0</v>
      </c>
      <c r="AA1186">
        <v>0</v>
      </c>
      <c r="AB1186">
        <v>0</v>
      </c>
      <c r="AC1186">
        <v>0</v>
      </c>
      <c r="AD1186">
        <v>0</v>
      </c>
      <c r="AE1186">
        <v>0</v>
      </c>
      <c r="AF1186">
        <v>0</v>
      </c>
      <c r="AH1186" t="s">
        <v>301</v>
      </c>
      <c r="AI1186" t="s">
        <v>173</v>
      </c>
      <c r="AJ1186" t="s">
        <v>195</v>
      </c>
      <c r="AK1186" t="s">
        <v>196</v>
      </c>
    </row>
    <row r="1187" spans="1:37">
      <c r="A1187" t="s">
        <v>1645</v>
      </c>
      <c r="B1187" s="55">
        <v>44866</v>
      </c>
      <c r="C1187" s="55">
        <v>44867</v>
      </c>
      <c r="D1187" t="s">
        <v>280</v>
      </c>
      <c r="E1187">
        <v>2330</v>
      </c>
      <c r="F1187">
        <v>64</v>
      </c>
      <c r="G1187">
        <v>64</v>
      </c>
      <c r="H1187">
        <v>0</v>
      </c>
      <c r="I1187">
        <v>0</v>
      </c>
      <c r="J1187">
        <v>16</v>
      </c>
      <c r="K1187">
        <v>6</v>
      </c>
      <c r="L1187">
        <v>4</v>
      </c>
      <c r="M1187">
        <v>4</v>
      </c>
      <c r="N1187">
        <v>2</v>
      </c>
      <c r="O1187">
        <v>2</v>
      </c>
      <c r="P1187">
        <v>2</v>
      </c>
      <c r="Q1187">
        <v>3</v>
      </c>
      <c r="R1187">
        <v>6</v>
      </c>
      <c r="S1187">
        <v>4</v>
      </c>
      <c r="T1187">
        <v>1</v>
      </c>
      <c r="U1187">
        <v>1</v>
      </c>
      <c r="V1187">
        <v>1</v>
      </c>
      <c r="W1187">
        <v>0</v>
      </c>
      <c r="X1187">
        <v>0</v>
      </c>
      <c r="Y1187">
        <v>0</v>
      </c>
      <c r="Z1187">
        <v>2</v>
      </c>
      <c r="AA1187">
        <v>2</v>
      </c>
      <c r="AB1187">
        <v>2</v>
      </c>
      <c r="AC1187">
        <v>2</v>
      </c>
      <c r="AD1187">
        <v>2</v>
      </c>
      <c r="AE1187">
        <v>0</v>
      </c>
      <c r="AF1187">
        <v>0</v>
      </c>
      <c r="AH1187" t="s">
        <v>281</v>
      </c>
      <c r="AI1187" t="s">
        <v>173</v>
      </c>
      <c r="AJ1187" t="s">
        <v>192</v>
      </c>
      <c r="AK1187" t="s">
        <v>193</v>
      </c>
    </row>
    <row r="1188" spans="1:37">
      <c r="A1188" t="s">
        <v>1645</v>
      </c>
      <c r="B1188" s="55">
        <v>44866</v>
      </c>
      <c r="C1188" s="55">
        <v>44867</v>
      </c>
      <c r="D1188" t="s">
        <v>42</v>
      </c>
      <c r="E1188">
        <v>1292</v>
      </c>
      <c r="F1188">
        <v>40</v>
      </c>
      <c r="G1188">
        <v>39</v>
      </c>
      <c r="H1188">
        <v>1</v>
      </c>
      <c r="I1188">
        <v>0</v>
      </c>
      <c r="J1188">
        <v>10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2</v>
      </c>
      <c r="U1188">
        <v>0</v>
      </c>
      <c r="V1188">
        <v>0</v>
      </c>
      <c r="W1188">
        <v>0</v>
      </c>
      <c r="X1188">
        <v>1</v>
      </c>
      <c r="Y1188">
        <v>0</v>
      </c>
      <c r="Z1188">
        <v>0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H1188" t="s">
        <v>191</v>
      </c>
      <c r="AI1188" t="s">
        <v>168</v>
      </c>
      <c r="AJ1188" t="s">
        <v>34</v>
      </c>
      <c r="AK1188" t="s">
        <v>172</v>
      </c>
    </row>
    <row r="1189" spans="1:37">
      <c r="A1189" t="s">
        <v>1645</v>
      </c>
      <c r="B1189" s="55">
        <v>44866</v>
      </c>
      <c r="C1189" s="55">
        <v>44867</v>
      </c>
      <c r="D1189" t="s">
        <v>40</v>
      </c>
      <c r="E1189">
        <v>1550</v>
      </c>
      <c r="F1189">
        <v>42</v>
      </c>
      <c r="G1189">
        <v>40</v>
      </c>
      <c r="H1189">
        <v>2</v>
      </c>
      <c r="I1189">
        <v>0</v>
      </c>
      <c r="J1189">
        <v>3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</v>
      </c>
      <c r="S1189">
        <v>0</v>
      </c>
      <c r="T1189">
        <v>2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0</v>
      </c>
      <c r="AA1189">
        <v>0</v>
      </c>
      <c r="AB1189">
        <v>0</v>
      </c>
      <c r="AC1189">
        <v>0</v>
      </c>
      <c r="AD1189">
        <v>0</v>
      </c>
      <c r="AE1189">
        <v>0</v>
      </c>
      <c r="AF1189">
        <v>0</v>
      </c>
      <c r="AH1189" t="s">
        <v>447</v>
      </c>
      <c r="AI1189" t="s">
        <v>168</v>
      </c>
      <c r="AJ1189" t="s">
        <v>34</v>
      </c>
      <c r="AK1189" t="s">
        <v>172</v>
      </c>
    </row>
    <row r="1190" spans="1:37">
      <c r="A1190" t="s">
        <v>1645</v>
      </c>
      <c r="B1190" s="55">
        <v>44866</v>
      </c>
      <c r="C1190" s="55">
        <v>44867</v>
      </c>
      <c r="D1190" t="s">
        <v>312</v>
      </c>
      <c r="E1190">
        <v>1582</v>
      </c>
      <c r="F1190">
        <v>67</v>
      </c>
      <c r="G1190">
        <v>67</v>
      </c>
      <c r="H1190">
        <v>0</v>
      </c>
      <c r="I1190">
        <v>0</v>
      </c>
      <c r="J1190">
        <v>8</v>
      </c>
      <c r="K1190">
        <v>4</v>
      </c>
      <c r="L1190">
        <v>4</v>
      </c>
      <c r="M1190">
        <v>3</v>
      </c>
      <c r="N1190">
        <v>1</v>
      </c>
      <c r="O1190">
        <v>4</v>
      </c>
      <c r="P1190">
        <v>1</v>
      </c>
      <c r="Q1190">
        <v>4</v>
      </c>
      <c r="R1190">
        <v>3</v>
      </c>
      <c r="S1190">
        <v>4</v>
      </c>
      <c r="T1190">
        <v>3</v>
      </c>
      <c r="U1190">
        <v>2</v>
      </c>
      <c r="V1190">
        <v>2</v>
      </c>
      <c r="W1190">
        <v>0</v>
      </c>
      <c r="X1190">
        <v>0</v>
      </c>
      <c r="Y1190">
        <v>0</v>
      </c>
      <c r="Z1190">
        <v>3</v>
      </c>
      <c r="AA1190">
        <v>4</v>
      </c>
      <c r="AB1190">
        <v>4</v>
      </c>
      <c r="AC1190">
        <v>4</v>
      </c>
      <c r="AD1190">
        <v>4</v>
      </c>
      <c r="AE1190">
        <v>2</v>
      </c>
      <c r="AF1190">
        <v>0</v>
      </c>
      <c r="AH1190" t="s">
        <v>313</v>
      </c>
      <c r="AI1190" t="s">
        <v>173</v>
      </c>
      <c r="AJ1190" t="s">
        <v>195</v>
      </c>
      <c r="AK1190" t="s">
        <v>196</v>
      </c>
    </row>
    <row r="1191" spans="1:37">
      <c r="A1191" t="s">
        <v>1645</v>
      </c>
      <c r="B1191" s="55">
        <v>44866</v>
      </c>
      <c r="C1191" s="55">
        <v>44867</v>
      </c>
      <c r="D1191" t="s">
        <v>53</v>
      </c>
      <c r="E1191">
        <v>2038</v>
      </c>
      <c r="F1191">
        <v>49</v>
      </c>
      <c r="G1191">
        <v>48</v>
      </c>
      <c r="H1191">
        <v>1</v>
      </c>
      <c r="I1191">
        <v>0</v>
      </c>
      <c r="J1191">
        <v>7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1</v>
      </c>
      <c r="U1191">
        <v>0</v>
      </c>
      <c r="V1191">
        <v>0</v>
      </c>
      <c r="W1191">
        <v>0</v>
      </c>
      <c r="X1191">
        <v>0</v>
      </c>
      <c r="Y1191">
        <v>0</v>
      </c>
      <c r="Z1191">
        <v>0</v>
      </c>
      <c r="AA1191">
        <v>0</v>
      </c>
      <c r="AB1191">
        <v>0</v>
      </c>
      <c r="AC1191">
        <v>0</v>
      </c>
      <c r="AD1191">
        <v>0</v>
      </c>
      <c r="AE1191">
        <v>0</v>
      </c>
      <c r="AF1191">
        <v>0</v>
      </c>
      <c r="AH1191" t="s">
        <v>206</v>
      </c>
      <c r="AI1191" t="s">
        <v>168</v>
      </c>
      <c r="AJ1191" t="s">
        <v>49</v>
      </c>
      <c r="AK1191" t="s">
        <v>176</v>
      </c>
    </row>
    <row r="1192" spans="1:37">
      <c r="A1192" t="s">
        <v>1645</v>
      </c>
      <c r="B1192" s="55">
        <v>44866</v>
      </c>
      <c r="C1192" s="55">
        <v>44867</v>
      </c>
      <c r="D1192" t="s">
        <v>238</v>
      </c>
      <c r="E1192">
        <v>1731</v>
      </c>
      <c r="F1192">
        <v>55</v>
      </c>
      <c r="G1192">
        <v>55</v>
      </c>
      <c r="H1192">
        <v>0</v>
      </c>
      <c r="I1192">
        <v>0</v>
      </c>
      <c r="J1192">
        <v>5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0</v>
      </c>
      <c r="AA1192">
        <v>0</v>
      </c>
      <c r="AB1192">
        <v>0</v>
      </c>
      <c r="AC1192">
        <v>0</v>
      </c>
      <c r="AD1192">
        <v>0</v>
      </c>
      <c r="AE1192">
        <v>0</v>
      </c>
      <c r="AF1192">
        <v>0</v>
      </c>
      <c r="AH1192" t="s">
        <v>239</v>
      </c>
      <c r="AI1192" t="s">
        <v>173</v>
      </c>
      <c r="AJ1192" t="s">
        <v>186</v>
      </c>
      <c r="AK1192" t="s">
        <v>187</v>
      </c>
    </row>
    <row r="1193" spans="1:37">
      <c r="A1193" t="s">
        <v>1645</v>
      </c>
      <c r="B1193" s="55">
        <v>44866</v>
      </c>
      <c r="C1193" s="55">
        <v>44867</v>
      </c>
      <c r="D1193" t="s">
        <v>302</v>
      </c>
      <c r="E1193">
        <v>2420</v>
      </c>
      <c r="F1193">
        <v>15</v>
      </c>
      <c r="G1193">
        <v>15</v>
      </c>
      <c r="H1193">
        <v>0</v>
      </c>
      <c r="I1193">
        <v>0</v>
      </c>
      <c r="J1193">
        <v>13</v>
      </c>
      <c r="K1193">
        <v>1</v>
      </c>
      <c r="L1193">
        <v>1</v>
      </c>
      <c r="M1193">
        <v>1</v>
      </c>
      <c r="N1193">
        <v>0</v>
      </c>
      <c r="O1193">
        <v>1</v>
      </c>
      <c r="P1193">
        <v>1</v>
      </c>
      <c r="Q1193">
        <v>1</v>
      </c>
      <c r="R1193">
        <v>1</v>
      </c>
      <c r="S1193">
        <v>1</v>
      </c>
      <c r="T1193">
        <v>2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1</v>
      </c>
      <c r="AA1193">
        <v>1</v>
      </c>
      <c r="AB1193">
        <v>1</v>
      </c>
      <c r="AC1193">
        <v>1</v>
      </c>
      <c r="AD1193">
        <v>1</v>
      </c>
      <c r="AE1193">
        <v>1</v>
      </c>
      <c r="AF1193">
        <v>0</v>
      </c>
      <c r="AH1193" t="s">
        <v>303</v>
      </c>
      <c r="AI1193" t="s">
        <v>173</v>
      </c>
      <c r="AJ1193" t="s">
        <v>195</v>
      </c>
      <c r="AK1193" t="s">
        <v>196</v>
      </c>
    </row>
    <row r="1194" spans="1:37">
      <c r="A1194" t="s">
        <v>1645</v>
      </c>
      <c r="B1194" s="55">
        <v>44866</v>
      </c>
      <c r="C1194" s="55">
        <v>44867</v>
      </c>
      <c r="D1194" t="s">
        <v>68</v>
      </c>
      <c r="E1194">
        <v>2508</v>
      </c>
      <c r="F1194">
        <v>47</v>
      </c>
      <c r="G1194">
        <v>47</v>
      </c>
      <c r="H1194">
        <v>0</v>
      </c>
      <c r="I1194">
        <v>0</v>
      </c>
      <c r="J1194">
        <v>4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0</v>
      </c>
      <c r="AA1194">
        <v>0</v>
      </c>
      <c r="AB1194">
        <v>0</v>
      </c>
      <c r="AC1194">
        <v>0</v>
      </c>
      <c r="AD1194">
        <v>0</v>
      </c>
      <c r="AE1194">
        <v>0</v>
      </c>
      <c r="AF1194">
        <v>0</v>
      </c>
      <c r="AH1194" t="s">
        <v>219</v>
      </c>
      <c r="AI1194" t="s">
        <v>168</v>
      </c>
      <c r="AJ1194" t="s">
        <v>58</v>
      </c>
      <c r="AK1194" t="s">
        <v>180</v>
      </c>
    </row>
    <row r="1195" spans="1:37">
      <c r="A1195" t="s">
        <v>1645</v>
      </c>
      <c r="B1195" s="55">
        <v>44866</v>
      </c>
      <c r="C1195" s="55">
        <v>44867</v>
      </c>
      <c r="D1195" t="s">
        <v>94</v>
      </c>
      <c r="E1195">
        <v>5404</v>
      </c>
      <c r="F1195">
        <v>223</v>
      </c>
      <c r="G1195">
        <v>222</v>
      </c>
      <c r="H1195">
        <v>1</v>
      </c>
      <c r="I1195">
        <v>0</v>
      </c>
      <c r="J1195">
        <v>26</v>
      </c>
      <c r="K1195">
        <v>0</v>
      </c>
      <c r="L1195">
        <v>0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0</v>
      </c>
      <c r="AA1195">
        <v>0</v>
      </c>
      <c r="AB1195">
        <v>0</v>
      </c>
      <c r="AC1195">
        <v>0</v>
      </c>
      <c r="AD1195">
        <v>0</v>
      </c>
      <c r="AE1195">
        <v>0</v>
      </c>
      <c r="AF1195">
        <v>0</v>
      </c>
      <c r="AH1195" t="s">
        <v>232</v>
      </c>
      <c r="AI1195" t="s">
        <v>168</v>
      </c>
      <c r="AJ1195" t="s">
        <v>92</v>
      </c>
      <c r="AK1195" t="s">
        <v>184</v>
      </c>
    </row>
    <row r="1196" spans="1:37">
      <c r="A1196" t="s">
        <v>1645</v>
      </c>
      <c r="B1196" s="55">
        <v>44866</v>
      </c>
      <c r="C1196" s="55">
        <v>44867</v>
      </c>
      <c r="D1196" t="s">
        <v>81</v>
      </c>
      <c r="E1196">
        <v>5846</v>
      </c>
      <c r="F1196">
        <v>25</v>
      </c>
      <c r="G1196">
        <v>25</v>
      </c>
      <c r="H1196">
        <v>0</v>
      </c>
      <c r="I1196">
        <v>0</v>
      </c>
      <c r="J1196">
        <v>8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</v>
      </c>
      <c r="S1196">
        <v>0</v>
      </c>
      <c r="T1196">
        <v>1</v>
      </c>
      <c r="U1196">
        <v>0</v>
      </c>
      <c r="V1196">
        <v>0</v>
      </c>
      <c r="W1196">
        <v>0</v>
      </c>
      <c r="X1196">
        <v>1</v>
      </c>
      <c r="Y1196">
        <v>0</v>
      </c>
      <c r="Z1196">
        <v>0</v>
      </c>
      <c r="AA1196">
        <v>0</v>
      </c>
      <c r="AB1196">
        <v>0</v>
      </c>
      <c r="AC1196">
        <v>0</v>
      </c>
      <c r="AD1196">
        <v>0</v>
      </c>
      <c r="AE1196">
        <v>0</v>
      </c>
      <c r="AF1196">
        <v>0</v>
      </c>
      <c r="AH1196" t="s">
        <v>226</v>
      </c>
      <c r="AI1196" t="s">
        <v>168</v>
      </c>
      <c r="AJ1196" t="s">
        <v>73</v>
      </c>
      <c r="AK1196" t="s">
        <v>182</v>
      </c>
    </row>
    <row r="1197" spans="1:37">
      <c r="A1197" t="s">
        <v>1645</v>
      </c>
      <c r="B1197" s="55">
        <v>44866</v>
      </c>
      <c r="C1197" s="55">
        <v>44867</v>
      </c>
      <c r="D1197" t="s">
        <v>66</v>
      </c>
      <c r="E1197">
        <v>1808</v>
      </c>
      <c r="F1197">
        <v>26</v>
      </c>
      <c r="G1197">
        <v>25</v>
      </c>
      <c r="H1197">
        <v>1</v>
      </c>
      <c r="I1197">
        <v>0</v>
      </c>
      <c r="J1197">
        <v>1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0</v>
      </c>
      <c r="AA1197">
        <v>0</v>
      </c>
      <c r="AB1197">
        <v>0</v>
      </c>
      <c r="AC1197">
        <v>0</v>
      </c>
      <c r="AD1197">
        <v>0</v>
      </c>
      <c r="AE1197">
        <v>0</v>
      </c>
      <c r="AF1197">
        <v>0</v>
      </c>
      <c r="AH1197" t="s">
        <v>218</v>
      </c>
      <c r="AI1197" t="s">
        <v>168</v>
      </c>
      <c r="AJ1197" t="s">
        <v>58</v>
      </c>
      <c r="AK1197" t="s">
        <v>180</v>
      </c>
    </row>
    <row r="1198" spans="1:37">
      <c r="A1198" t="s">
        <v>1645</v>
      </c>
      <c r="B1198" s="55">
        <v>44866</v>
      </c>
      <c r="C1198" s="55">
        <v>44867</v>
      </c>
      <c r="D1198" t="s">
        <v>260</v>
      </c>
      <c r="E1198">
        <v>1189</v>
      </c>
      <c r="F1198">
        <v>22</v>
      </c>
      <c r="G1198">
        <v>21</v>
      </c>
      <c r="H1198">
        <v>1</v>
      </c>
      <c r="I1198">
        <v>0</v>
      </c>
      <c r="J1198">
        <v>1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0</v>
      </c>
      <c r="AB1198">
        <v>0</v>
      </c>
      <c r="AC1198">
        <v>0</v>
      </c>
      <c r="AD1198">
        <v>0</v>
      </c>
      <c r="AE1198">
        <v>0</v>
      </c>
      <c r="AF1198">
        <v>0</v>
      </c>
      <c r="AH1198" t="s">
        <v>261</v>
      </c>
      <c r="AI1198" t="s">
        <v>173</v>
      </c>
      <c r="AJ1198" t="s">
        <v>192</v>
      </c>
      <c r="AK1198" t="s">
        <v>193</v>
      </c>
    </row>
    <row r="1199" spans="1:37">
      <c r="A1199" t="s">
        <v>1645</v>
      </c>
      <c r="B1199" s="55">
        <v>44866</v>
      </c>
      <c r="C1199" s="55">
        <v>44867</v>
      </c>
      <c r="D1199" t="s">
        <v>298</v>
      </c>
      <c r="E1199">
        <v>1120</v>
      </c>
      <c r="F1199">
        <v>36</v>
      </c>
      <c r="G1199">
        <v>34</v>
      </c>
      <c r="H1199">
        <v>2</v>
      </c>
      <c r="I1199">
        <v>1</v>
      </c>
      <c r="J1199">
        <v>10</v>
      </c>
      <c r="K1199">
        <v>9</v>
      </c>
      <c r="L1199">
        <v>7</v>
      </c>
      <c r="M1199">
        <v>8</v>
      </c>
      <c r="N1199">
        <v>7</v>
      </c>
      <c r="O1199">
        <v>9</v>
      </c>
      <c r="P1199">
        <v>8</v>
      </c>
      <c r="Q1199">
        <v>7</v>
      </c>
      <c r="R1199">
        <v>6</v>
      </c>
      <c r="S1199">
        <v>9</v>
      </c>
      <c r="T1199">
        <v>6</v>
      </c>
      <c r="U1199">
        <v>4</v>
      </c>
      <c r="V1199">
        <v>4</v>
      </c>
      <c r="W1199">
        <v>2</v>
      </c>
      <c r="X1199">
        <v>1</v>
      </c>
      <c r="Y1199">
        <v>0</v>
      </c>
      <c r="Z1199">
        <v>7</v>
      </c>
      <c r="AA1199">
        <v>9</v>
      </c>
      <c r="AB1199">
        <v>7</v>
      </c>
      <c r="AC1199">
        <v>8</v>
      </c>
      <c r="AD1199">
        <v>8</v>
      </c>
      <c r="AE1199">
        <v>5</v>
      </c>
      <c r="AF1199">
        <v>0</v>
      </c>
      <c r="AH1199" t="s">
        <v>299</v>
      </c>
      <c r="AI1199" t="s">
        <v>173</v>
      </c>
      <c r="AJ1199" t="s">
        <v>195</v>
      </c>
      <c r="AK1199" t="s">
        <v>196</v>
      </c>
    </row>
    <row r="1200" spans="1:37">
      <c r="A1200" t="s">
        <v>1645</v>
      </c>
      <c r="B1200" s="55">
        <v>44866</v>
      </c>
      <c r="C1200" s="55">
        <v>44867</v>
      </c>
      <c r="D1200" t="s">
        <v>51</v>
      </c>
      <c r="E1200">
        <v>3582</v>
      </c>
      <c r="F1200">
        <v>90</v>
      </c>
      <c r="G1200">
        <v>90</v>
      </c>
      <c r="H1200">
        <v>0</v>
      </c>
      <c r="I1200">
        <v>0</v>
      </c>
      <c r="J1200">
        <v>11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0</v>
      </c>
      <c r="S1200">
        <v>0</v>
      </c>
      <c r="T1200">
        <v>1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0</v>
      </c>
      <c r="AA1200">
        <v>0</v>
      </c>
      <c r="AB1200">
        <v>0</v>
      </c>
      <c r="AC1200">
        <v>0</v>
      </c>
      <c r="AD1200">
        <v>0</v>
      </c>
      <c r="AE1200">
        <v>0</v>
      </c>
      <c r="AF1200">
        <v>0</v>
      </c>
      <c r="AH1200" t="s">
        <v>203</v>
      </c>
      <c r="AI1200" t="s">
        <v>168</v>
      </c>
      <c r="AJ1200" t="s">
        <v>49</v>
      </c>
      <c r="AK1200" t="s">
        <v>176</v>
      </c>
    </row>
    <row r="1201" spans="1:37">
      <c r="A1201" t="s">
        <v>1645</v>
      </c>
      <c r="B1201" s="55">
        <v>44866</v>
      </c>
      <c r="C1201" s="55">
        <v>44867</v>
      </c>
      <c r="D1201" t="s">
        <v>274</v>
      </c>
      <c r="E1201">
        <v>1841</v>
      </c>
      <c r="F1201">
        <v>1</v>
      </c>
      <c r="G1201">
        <v>1</v>
      </c>
      <c r="H1201">
        <v>0</v>
      </c>
      <c r="I1201">
        <v>0</v>
      </c>
      <c r="J1201">
        <v>5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H1201" t="s">
        <v>275</v>
      </c>
      <c r="AI1201" t="s">
        <v>173</v>
      </c>
      <c r="AJ1201" t="s">
        <v>192</v>
      </c>
      <c r="AK1201" t="s">
        <v>193</v>
      </c>
    </row>
    <row r="1202" spans="1:37">
      <c r="A1202" t="s">
        <v>1645</v>
      </c>
      <c r="B1202" s="55">
        <v>44866</v>
      </c>
      <c r="C1202" s="55">
        <v>44867</v>
      </c>
      <c r="D1202" t="s">
        <v>79</v>
      </c>
      <c r="E1202">
        <v>2964</v>
      </c>
      <c r="F1202">
        <v>45</v>
      </c>
      <c r="G1202">
        <v>45</v>
      </c>
      <c r="H1202">
        <v>0</v>
      </c>
      <c r="I1202">
        <v>0</v>
      </c>
      <c r="J1202">
        <v>12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0</v>
      </c>
      <c r="AA1202">
        <v>0</v>
      </c>
      <c r="AB1202">
        <v>0</v>
      </c>
      <c r="AC1202">
        <v>0</v>
      </c>
      <c r="AD1202">
        <v>0</v>
      </c>
      <c r="AE1202">
        <v>0</v>
      </c>
      <c r="AF1202">
        <v>0</v>
      </c>
      <c r="AH1202" t="s">
        <v>224</v>
      </c>
      <c r="AI1202" t="s">
        <v>168</v>
      </c>
      <c r="AJ1202" t="s">
        <v>73</v>
      </c>
      <c r="AK1202" t="s">
        <v>182</v>
      </c>
    </row>
    <row r="1203" spans="1:37">
      <c r="A1203" t="s">
        <v>1645</v>
      </c>
      <c r="B1203" s="55">
        <v>44866</v>
      </c>
      <c r="C1203" s="55">
        <v>44867</v>
      </c>
      <c r="D1203" t="s">
        <v>89</v>
      </c>
      <c r="E1203">
        <v>4015</v>
      </c>
      <c r="F1203">
        <v>70</v>
      </c>
      <c r="G1203">
        <v>70</v>
      </c>
      <c r="H1203">
        <v>0</v>
      </c>
      <c r="I1203">
        <v>0</v>
      </c>
      <c r="J1203">
        <v>7</v>
      </c>
      <c r="K1203">
        <v>0</v>
      </c>
      <c r="L1203">
        <v>0</v>
      </c>
      <c r="M1203">
        <v>0</v>
      </c>
      <c r="N1203">
        <v>0</v>
      </c>
      <c r="O1203">
        <v>0</v>
      </c>
      <c r="P1203">
        <v>0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0</v>
      </c>
      <c r="AA1203">
        <v>0</v>
      </c>
      <c r="AB1203">
        <v>0</v>
      </c>
      <c r="AC1203">
        <v>0</v>
      </c>
      <c r="AD1203">
        <v>0</v>
      </c>
      <c r="AE1203">
        <v>0</v>
      </c>
      <c r="AF1203">
        <v>0</v>
      </c>
      <c r="AH1203" t="s">
        <v>230</v>
      </c>
      <c r="AI1203" t="s">
        <v>168</v>
      </c>
      <c r="AJ1203" t="s">
        <v>73</v>
      </c>
      <c r="AK1203" t="s">
        <v>182</v>
      </c>
    </row>
    <row r="1204" spans="1:37">
      <c r="A1204" t="s">
        <v>1645</v>
      </c>
      <c r="B1204" s="55">
        <v>44866</v>
      </c>
      <c r="C1204" s="55">
        <v>44867</v>
      </c>
      <c r="D1204" t="s">
        <v>240</v>
      </c>
      <c r="E1204">
        <v>2495</v>
      </c>
      <c r="F1204">
        <v>58</v>
      </c>
      <c r="G1204">
        <v>58</v>
      </c>
      <c r="H1204">
        <v>0</v>
      </c>
      <c r="I1204">
        <v>0</v>
      </c>
      <c r="J1204">
        <v>3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0</v>
      </c>
      <c r="AA1204">
        <v>0</v>
      </c>
      <c r="AB1204">
        <v>0</v>
      </c>
      <c r="AC1204">
        <v>0</v>
      </c>
      <c r="AD1204">
        <v>0</v>
      </c>
      <c r="AE1204">
        <v>0</v>
      </c>
      <c r="AF1204">
        <v>0</v>
      </c>
      <c r="AH1204" t="s">
        <v>241</v>
      </c>
      <c r="AI1204" t="s">
        <v>173</v>
      </c>
      <c r="AJ1204" t="s">
        <v>186</v>
      </c>
      <c r="AK1204" t="s">
        <v>187</v>
      </c>
    </row>
    <row r="1205" spans="1:37">
      <c r="A1205" t="s">
        <v>1645</v>
      </c>
      <c r="B1205" s="55">
        <v>44866</v>
      </c>
      <c r="C1205" s="55">
        <v>44867</v>
      </c>
      <c r="D1205" t="s">
        <v>62</v>
      </c>
      <c r="E1205">
        <v>1289</v>
      </c>
      <c r="F1205">
        <v>29</v>
      </c>
      <c r="G1205">
        <v>29</v>
      </c>
      <c r="H1205">
        <v>0</v>
      </c>
      <c r="I1205">
        <v>0</v>
      </c>
      <c r="J1205">
        <v>7</v>
      </c>
      <c r="K1205">
        <v>0</v>
      </c>
      <c r="L1205">
        <v>0</v>
      </c>
      <c r="M1205">
        <v>0</v>
      </c>
      <c r="N1205">
        <v>0</v>
      </c>
      <c r="O1205">
        <v>0</v>
      </c>
      <c r="P1205">
        <v>0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0</v>
      </c>
      <c r="AA1205">
        <v>0</v>
      </c>
      <c r="AB1205">
        <v>0</v>
      </c>
      <c r="AC1205">
        <v>0</v>
      </c>
      <c r="AD1205">
        <v>0</v>
      </c>
      <c r="AE1205">
        <v>0</v>
      </c>
      <c r="AF1205">
        <v>0</v>
      </c>
      <c r="AH1205" t="s">
        <v>216</v>
      </c>
      <c r="AI1205" t="s">
        <v>168</v>
      </c>
      <c r="AJ1205" t="s">
        <v>58</v>
      </c>
      <c r="AK1205" t="s">
        <v>180</v>
      </c>
    </row>
    <row r="1206" spans="1:37">
      <c r="A1206" t="s">
        <v>1645</v>
      </c>
      <c r="B1206" s="55">
        <v>44866</v>
      </c>
      <c r="C1206" s="55">
        <v>44867</v>
      </c>
      <c r="D1206" t="s">
        <v>310</v>
      </c>
      <c r="E1206">
        <v>1295</v>
      </c>
      <c r="F1206">
        <v>4</v>
      </c>
      <c r="G1206">
        <v>4</v>
      </c>
      <c r="H1206">
        <v>0</v>
      </c>
      <c r="I1206">
        <v>0</v>
      </c>
      <c r="J1206">
        <v>7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0</v>
      </c>
      <c r="AD1206">
        <v>0</v>
      </c>
      <c r="AE1206">
        <v>0</v>
      </c>
      <c r="AF1206">
        <v>0</v>
      </c>
      <c r="AH1206" t="s">
        <v>311</v>
      </c>
      <c r="AI1206" t="s">
        <v>173</v>
      </c>
      <c r="AJ1206" t="s">
        <v>195</v>
      </c>
      <c r="AK1206" t="s">
        <v>196</v>
      </c>
    </row>
    <row r="1207" spans="1:37">
      <c r="A1207" t="s">
        <v>1645</v>
      </c>
      <c r="B1207" s="55">
        <v>44866</v>
      </c>
      <c r="C1207" s="55">
        <v>44867</v>
      </c>
      <c r="D1207" t="s">
        <v>286</v>
      </c>
      <c r="E1207">
        <v>1571</v>
      </c>
      <c r="F1207">
        <v>122</v>
      </c>
      <c r="G1207">
        <v>122</v>
      </c>
      <c r="H1207">
        <v>0</v>
      </c>
      <c r="I1207">
        <v>0</v>
      </c>
      <c r="J1207">
        <v>6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2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0</v>
      </c>
      <c r="AB1207">
        <v>0</v>
      </c>
      <c r="AC1207">
        <v>0</v>
      </c>
      <c r="AD1207">
        <v>0</v>
      </c>
      <c r="AE1207">
        <v>0</v>
      </c>
      <c r="AF1207">
        <v>0</v>
      </c>
      <c r="AH1207" t="s">
        <v>287</v>
      </c>
      <c r="AI1207" t="s">
        <v>173</v>
      </c>
      <c r="AJ1207" t="s">
        <v>195</v>
      </c>
      <c r="AK1207" t="s">
        <v>196</v>
      </c>
    </row>
    <row r="1208" spans="1:37">
      <c r="A1208" t="s">
        <v>1645</v>
      </c>
      <c r="B1208" s="55">
        <v>44866</v>
      </c>
      <c r="C1208" s="55">
        <v>44867</v>
      </c>
      <c r="D1208" t="s">
        <v>282</v>
      </c>
      <c r="E1208">
        <v>1002</v>
      </c>
      <c r="F1208">
        <v>81</v>
      </c>
      <c r="G1208">
        <v>79</v>
      </c>
      <c r="H1208">
        <v>2</v>
      </c>
      <c r="I1208">
        <v>1</v>
      </c>
      <c r="J1208">
        <v>6</v>
      </c>
      <c r="K1208">
        <v>4</v>
      </c>
      <c r="L1208">
        <v>3</v>
      </c>
      <c r="M1208">
        <v>4</v>
      </c>
      <c r="N1208">
        <v>2</v>
      </c>
      <c r="O1208">
        <v>4</v>
      </c>
      <c r="P1208">
        <v>3</v>
      </c>
      <c r="Q1208">
        <v>2</v>
      </c>
      <c r="R1208">
        <v>4</v>
      </c>
      <c r="S1208">
        <v>4</v>
      </c>
      <c r="T1208">
        <v>1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3</v>
      </c>
      <c r="AA1208">
        <v>3</v>
      </c>
      <c r="AB1208">
        <v>2</v>
      </c>
      <c r="AC1208">
        <v>1</v>
      </c>
      <c r="AD1208">
        <v>3</v>
      </c>
      <c r="AE1208">
        <v>0</v>
      </c>
      <c r="AF1208">
        <v>0</v>
      </c>
      <c r="AH1208" t="s">
        <v>283</v>
      </c>
      <c r="AI1208" t="s">
        <v>173</v>
      </c>
      <c r="AJ1208" t="s">
        <v>192</v>
      </c>
      <c r="AK1208" t="s">
        <v>193</v>
      </c>
    </row>
    <row r="1209" spans="1:37">
      <c r="A1209" t="s">
        <v>1645</v>
      </c>
      <c r="B1209" s="55">
        <v>44866</v>
      </c>
      <c r="C1209" s="55">
        <v>44867</v>
      </c>
      <c r="D1209" t="s">
        <v>64</v>
      </c>
      <c r="E1209">
        <v>2086</v>
      </c>
      <c r="F1209">
        <v>22</v>
      </c>
      <c r="G1209">
        <v>22</v>
      </c>
      <c r="H1209">
        <v>0</v>
      </c>
      <c r="I1209">
        <v>0</v>
      </c>
      <c r="J1209">
        <v>7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0</v>
      </c>
      <c r="Q1209">
        <v>0</v>
      </c>
      <c r="R1209">
        <v>0</v>
      </c>
      <c r="S1209">
        <v>0</v>
      </c>
      <c r="T1209">
        <v>1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0</v>
      </c>
      <c r="AA1209">
        <v>0</v>
      </c>
      <c r="AB1209">
        <v>0</v>
      </c>
      <c r="AC1209">
        <v>0</v>
      </c>
      <c r="AD1209">
        <v>0</v>
      </c>
      <c r="AE1209">
        <v>0</v>
      </c>
      <c r="AF1209">
        <v>0</v>
      </c>
      <c r="AH1209" t="s">
        <v>217</v>
      </c>
      <c r="AI1209" t="s">
        <v>168</v>
      </c>
      <c r="AJ1209" t="s">
        <v>58</v>
      </c>
      <c r="AK1209" t="s">
        <v>180</v>
      </c>
    </row>
    <row r="1210" spans="1:37">
      <c r="A1210" t="s">
        <v>1645</v>
      </c>
      <c r="B1210" s="55">
        <v>44866</v>
      </c>
      <c r="C1210" s="55">
        <v>44867</v>
      </c>
      <c r="D1210" t="s">
        <v>284</v>
      </c>
      <c r="E1210">
        <v>2249</v>
      </c>
      <c r="F1210">
        <v>52</v>
      </c>
      <c r="G1210">
        <v>50</v>
      </c>
      <c r="H1210">
        <v>2</v>
      </c>
      <c r="I1210">
        <v>1</v>
      </c>
      <c r="J1210">
        <v>25</v>
      </c>
      <c r="K1210">
        <v>8</v>
      </c>
      <c r="L1210">
        <v>8</v>
      </c>
      <c r="M1210">
        <v>8</v>
      </c>
      <c r="N1210">
        <v>5</v>
      </c>
      <c r="O1210">
        <v>8</v>
      </c>
      <c r="P1210">
        <v>7</v>
      </c>
      <c r="Q1210">
        <v>1</v>
      </c>
      <c r="R1210">
        <v>6</v>
      </c>
      <c r="S1210">
        <v>8</v>
      </c>
      <c r="T1210">
        <v>6</v>
      </c>
      <c r="U1210">
        <v>2</v>
      </c>
      <c r="V1210">
        <v>2</v>
      </c>
      <c r="W1210">
        <v>0</v>
      </c>
      <c r="X1210">
        <v>0</v>
      </c>
      <c r="Y1210">
        <v>0</v>
      </c>
      <c r="Z1210">
        <v>8</v>
      </c>
      <c r="AA1210">
        <v>8</v>
      </c>
      <c r="AB1210">
        <v>7</v>
      </c>
      <c r="AC1210">
        <v>6</v>
      </c>
      <c r="AD1210">
        <v>7</v>
      </c>
      <c r="AE1210">
        <v>3</v>
      </c>
      <c r="AF1210">
        <v>0</v>
      </c>
      <c r="AH1210" t="s">
        <v>285</v>
      </c>
      <c r="AI1210" t="s">
        <v>173</v>
      </c>
      <c r="AJ1210" t="s">
        <v>195</v>
      </c>
      <c r="AK1210" t="s">
        <v>196</v>
      </c>
    </row>
    <row r="1211" spans="1:37">
      <c r="A1211" t="s">
        <v>1645</v>
      </c>
      <c r="B1211" s="55">
        <v>44866</v>
      </c>
      <c r="C1211" s="55">
        <v>44867</v>
      </c>
      <c r="D1211" t="s">
        <v>91</v>
      </c>
      <c r="E1211">
        <v>1480</v>
      </c>
      <c r="F1211">
        <v>56</v>
      </c>
      <c r="G1211">
        <v>55</v>
      </c>
      <c r="H1211">
        <v>1</v>
      </c>
      <c r="I1211">
        <v>0</v>
      </c>
      <c r="J1211">
        <v>2</v>
      </c>
      <c r="K1211">
        <v>0</v>
      </c>
      <c r="L1211">
        <v>0</v>
      </c>
      <c r="M1211">
        <v>0</v>
      </c>
      <c r="N1211">
        <v>0</v>
      </c>
      <c r="O1211">
        <v>0</v>
      </c>
      <c r="P1211">
        <v>0</v>
      </c>
      <c r="Q1211">
        <v>0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0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0</v>
      </c>
      <c r="AH1211" t="s">
        <v>231</v>
      </c>
      <c r="AI1211" t="s">
        <v>168</v>
      </c>
      <c r="AJ1211" t="s">
        <v>92</v>
      </c>
      <c r="AK1211" t="s">
        <v>184</v>
      </c>
    </row>
    <row r="1212" spans="1:37">
      <c r="A1212" t="s">
        <v>1645</v>
      </c>
      <c r="B1212" s="55">
        <v>44866</v>
      </c>
      <c r="C1212" s="55">
        <v>44867</v>
      </c>
      <c r="D1212" t="s">
        <v>304</v>
      </c>
      <c r="E1212">
        <v>1718</v>
      </c>
      <c r="F1212">
        <v>50</v>
      </c>
      <c r="G1212">
        <v>49</v>
      </c>
      <c r="H1212">
        <v>1</v>
      </c>
      <c r="I1212">
        <v>0</v>
      </c>
      <c r="J1212">
        <v>13</v>
      </c>
      <c r="K1212">
        <v>3</v>
      </c>
      <c r="L1212">
        <v>3</v>
      </c>
      <c r="M1212">
        <v>3</v>
      </c>
      <c r="N1212">
        <v>3</v>
      </c>
      <c r="O1212">
        <v>3</v>
      </c>
      <c r="P1212">
        <v>3</v>
      </c>
      <c r="Q1212">
        <v>3</v>
      </c>
      <c r="R1212">
        <v>3</v>
      </c>
      <c r="S1212">
        <v>3</v>
      </c>
      <c r="T1212">
        <v>3</v>
      </c>
      <c r="U1212">
        <v>1</v>
      </c>
      <c r="V1212">
        <v>1</v>
      </c>
      <c r="W1212">
        <v>0</v>
      </c>
      <c r="X1212">
        <v>0</v>
      </c>
      <c r="Y1212">
        <v>0</v>
      </c>
      <c r="Z1212">
        <v>3</v>
      </c>
      <c r="AA1212">
        <v>3</v>
      </c>
      <c r="AB1212">
        <v>3</v>
      </c>
      <c r="AC1212">
        <v>3</v>
      </c>
      <c r="AD1212">
        <v>3</v>
      </c>
      <c r="AE1212">
        <v>0</v>
      </c>
      <c r="AF1212">
        <v>0</v>
      </c>
      <c r="AH1212" t="s">
        <v>305</v>
      </c>
      <c r="AI1212" t="s">
        <v>173</v>
      </c>
      <c r="AJ1212" t="s">
        <v>195</v>
      </c>
      <c r="AK1212" t="s">
        <v>196</v>
      </c>
    </row>
    <row r="1213" spans="1:37">
      <c r="A1213" t="s">
        <v>1645</v>
      </c>
      <c r="B1213" s="55">
        <v>44896</v>
      </c>
      <c r="C1213" s="55">
        <v>44897</v>
      </c>
      <c r="D1213" t="s">
        <v>364</v>
      </c>
      <c r="E1213">
        <v>4145</v>
      </c>
      <c r="F1213">
        <v>62</v>
      </c>
      <c r="G1213">
        <v>62</v>
      </c>
      <c r="H1213">
        <v>0</v>
      </c>
      <c r="I1213">
        <v>0</v>
      </c>
      <c r="J1213">
        <v>18</v>
      </c>
      <c r="K1213">
        <v>2</v>
      </c>
      <c r="L1213">
        <v>2</v>
      </c>
      <c r="M1213">
        <v>1</v>
      </c>
      <c r="N1213">
        <v>0</v>
      </c>
      <c r="O1213">
        <v>1</v>
      </c>
      <c r="P1213">
        <v>2</v>
      </c>
      <c r="Q1213">
        <v>1</v>
      </c>
      <c r="R1213">
        <v>2</v>
      </c>
      <c r="S1213">
        <v>2</v>
      </c>
      <c r="T1213">
        <v>1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0</v>
      </c>
      <c r="AA1213">
        <v>2</v>
      </c>
      <c r="AB1213">
        <v>1</v>
      </c>
      <c r="AC1213">
        <v>2</v>
      </c>
      <c r="AD1213">
        <v>2</v>
      </c>
      <c r="AE1213">
        <v>1</v>
      </c>
      <c r="AF1213">
        <v>0</v>
      </c>
      <c r="AH1213" t="s">
        <v>365</v>
      </c>
      <c r="AI1213" t="s">
        <v>177</v>
      </c>
      <c r="AJ1213" t="s">
        <v>207</v>
      </c>
      <c r="AK1213" t="s">
        <v>208</v>
      </c>
    </row>
    <row r="1214" spans="1:37">
      <c r="A1214" t="s">
        <v>1645</v>
      </c>
      <c r="B1214" s="55">
        <v>44896</v>
      </c>
      <c r="C1214" s="55">
        <v>44897</v>
      </c>
      <c r="D1214" t="s">
        <v>360</v>
      </c>
      <c r="E1214">
        <v>3385</v>
      </c>
      <c r="F1214">
        <v>89</v>
      </c>
      <c r="G1214">
        <v>89</v>
      </c>
      <c r="H1214">
        <v>0</v>
      </c>
      <c r="I1214">
        <v>0</v>
      </c>
      <c r="J1214">
        <v>6</v>
      </c>
      <c r="K1214">
        <v>2</v>
      </c>
      <c r="L1214">
        <v>1</v>
      </c>
      <c r="M1214">
        <v>2</v>
      </c>
      <c r="N1214">
        <v>0</v>
      </c>
      <c r="O1214">
        <v>2</v>
      </c>
      <c r="P1214">
        <v>1</v>
      </c>
      <c r="Q1214">
        <v>1</v>
      </c>
      <c r="R1214">
        <v>2</v>
      </c>
      <c r="S1214">
        <v>2</v>
      </c>
      <c r="T1214">
        <v>3</v>
      </c>
      <c r="U1214">
        <v>1</v>
      </c>
      <c r="V1214">
        <v>1</v>
      </c>
      <c r="W1214">
        <v>0</v>
      </c>
      <c r="X1214">
        <v>0</v>
      </c>
      <c r="Y1214">
        <v>0</v>
      </c>
      <c r="Z1214">
        <v>1</v>
      </c>
      <c r="AA1214">
        <v>2</v>
      </c>
      <c r="AB1214">
        <v>1</v>
      </c>
      <c r="AC1214">
        <v>2</v>
      </c>
      <c r="AD1214">
        <v>2</v>
      </c>
      <c r="AE1214">
        <v>0</v>
      </c>
      <c r="AF1214">
        <v>0</v>
      </c>
      <c r="AH1214" t="s">
        <v>361</v>
      </c>
      <c r="AI1214" t="s">
        <v>177</v>
      </c>
      <c r="AJ1214" t="s">
        <v>204</v>
      </c>
      <c r="AK1214" t="s">
        <v>205</v>
      </c>
    </row>
    <row r="1215" spans="1:37">
      <c r="A1215" t="s">
        <v>1645</v>
      </c>
      <c r="B1215" s="55">
        <v>44896</v>
      </c>
      <c r="C1215" s="55">
        <v>44897</v>
      </c>
      <c r="D1215" t="s">
        <v>366</v>
      </c>
      <c r="E1215">
        <v>3709</v>
      </c>
      <c r="F1215">
        <v>72</v>
      </c>
      <c r="G1215">
        <v>71</v>
      </c>
      <c r="H1215">
        <v>1</v>
      </c>
      <c r="I1215">
        <v>1</v>
      </c>
      <c r="J1215">
        <v>23</v>
      </c>
      <c r="K1215">
        <v>0</v>
      </c>
      <c r="L1215">
        <v>0</v>
      </c>
      <c r="M1215">
        <v>0</v>
      </c>
      <c r="N1215">
        <v>0</v>
      </c>
      <c r="O1215">
        <v>0</v>
      </c>
      <c r="P1215">
        <v>0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0</v>
      </c>
      <c r="AA1215">
        <v>0</v>
      </c>
      <c r="AB1215">
        <v>0</v>
      </c>
      <c r="AC1215">
        <v>0</v>
      </c>
      <c r="AD1215">
        <v>0</v>
      </c>
      <c r="AE1215">
        <v>0</v>
      </c>
      <c r="AF1215">
        <v>0</v>
      </c>
      <c r="AH1215" t="s">
        <v>367</v>
      </c>
      <c r="AI1215" t="s">
        <v>177</v>
      </c>
      <c r="AJ1215" t="s">
        <v>207</v>
      </c>
      <c r="AK1215" t="s">
        <v>208</v>
      </c>
    </row>
    <row r="1216" spans="1:37">
      <c r="A1216" t="s">
        <v>1645</v>
      </c>
      <c r="B1216" s="55">
        <v>44896</v>
      </c>
      <c r="C1216" s="55">
        <v>44897</v>
      </c>
      <c r="D1216" t="s">
        <v>380</v>
      </c>
      <c r="E1216">
        <v>2948</v>
      </c>
      <c r="F1216">
        <v>273</v>
      </c>
      <c r="G1216">
        <v>272</v>
      </c>
      <c r="H1216">
        <v>1</v>
      </c>
      <c r="I1216">
        <v>0</v>
      </c>
      <c r="J1216">
        <v>10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0</v>
      </c>
      <c r="AA1216">
        <v>0</v>
      </c>
      <c r="AB1216">
        <v>0</v>
      </c>
      <c r="AC1216">
        <v>0</v>
      </c>
      <c r="AD1216">
        <v>0</v>
      </c>
      <c r="AE1216">
        <v>0</v>
      </c>
      <c r="AF1216">
        <v>0</v>
      </c>
      <c r="AH1216" t="s">
        <v>381</v>
      </c>
      <c r="AI1216" t="s">
        <v>177</v>
      </c>
      <c r="AJ1216" t="s">
        <v>207</v>
      </c>
      <c r="AK1216" t="s">
        <v>208</v>
      </c>
    </row>
    <row r="1217" spans="1:37">
      <c r="A1217" t="s">
        <v>1645</v>
      </c>
      <c r="B1217" s="55">
        <v>44896</v>
      </c>
      <c r="C1217" s="55">
        <v>44897</v>
      </c>
      <c r="D1217" t="s">
        <v>374</v>
      </c>
      <c r="E1217">
        <v>4294</v>
      </c>
      <c r="F1217">
        <v>138</v>
      </c>
      <c r="G1217">
        <v>138</v>
      </c>
      <c r="H1217">
        <v>0</v>
      </c>
      <c r="I1217">
        <v>0</v>
      </c>
      <c r="J1217">
        <v>8</v>
      </c>
      <c r="K1217">
        <v>0</v>
      </c>
      <c r="L1217">
        <v>0</v>
      </c>
      <c r="M1217">
        <v>0</v>
      </c>
      <c r="N1217">
        <v>0</v>
      </c>
      <c r="O1217">
        <v>0</v>
      </c>
      <c r="P1217">
        <v>0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0</v>
      </c>
      <c r="AA1217">
        <v>0</v>
      </c>
      <c r="AB1217">
        <v>0</v>
      </c>
      <c r="AC1217">
        <v>0</v>
      </c>
      <c r="AD1217">
        <v>0</v>
      </c>
      <c r="AE1217">
        <v>0</v>
      </c>
      <c r="AF1217">
        <v>0</v>
      </c>
      <c r="AH1217" t="s">
        <v>375</v>
      </c>
      <c r="AI1217" t="s">
        <v>177</v>
      </c>
      <c r="AJ1217" t="s">
        <v>207</v>
      </c>
      <c r="AK1217" t="s">
        <v>208</v>
      </c>
    </row>
    <row r="1218" spans="1:37">
      <c r="A1218" t="s">
        <v>1645</v>
      </c>
      <c r="B1218" s="55">
        <v>44896</v>
      </c>
      <c r="C1218" s="55">
        <v>44897</v>
      </c>
      <c r="D1218" t="s">
        <v>386</v>
      </c>
      <c r="E1218">
        <v>5876</v>
      </c>
      <c r="F1218">
        <v>108</v>
      </c>
      <c r="G1218">
        <v>106</v>
      </c>
      <c r="H1218">
        <v>2</v>
      </c>
      <c r="I1218">
        <v>0</v>
      </c>
      <c r="J1218">
        <v>11</v>
      </c>
      <c r="K1218">
        <v>0</v>
      </c>
      <c r="L1218">
        <v>0</v>
      </c>
      <c r="M1218">
        <v>0</v>
      </c>
      <c r="N1218">
        <v>0</v>
      </c>
      <c r="O1218">
        <v>0</v>
      </c>
      <c r="P1218">
        <v>0</v>
      </c>
      <c r="Q1218">
        <v>0</v>
      </c>
      <c r="R1218">
        <v>0</v>
      </c>
      <c r="S1218">
        <v>0</v>
      </c>
      <c r="T1218">
        <v>1</v>
      </c>
      <c r="U1218">
        <v>0</v>
      </c>
      <c r="V1218">
        <v>0</v>
      </c>
      <c r="W1218">
        <v>0</v>
      </c>
      <c r="X1218">
        <v>0</v>
      </c>
      <c r="Y1218">
        <v>0</v>
      </c>
      <c r="Z1218">
        <v>0</v>
      </c>
      <c r="AA1218">
        <v>0</v>
      </c>
      <c r="AB1218">
        <v>0</v>
      </c>
      <c r="AC1218">
        <v>0</v>
      </c>
      <c r="AD1218">
        <v>0</v>
      </c>
      <c r="AE1218">
        <v>0</v>
      </c>
      <c r="AF1218">
        <v>0</v>
      </c>
      <c r="AH1218" t="s">
        <v>387</v>
      </c>
      <c r="AI1218" t="s">
        <v>177</v>
      </c>
      <c r="AJ1218" t="s">
        <v>210</v>
      </c>
      <c r="AK1218" t="s">
        <v>211</v>
      </c>
    </row>
    <row r="1219" spans="1:37">
      <c r="A1219" t="s">
        <v>1645</v>
      </c>
      <c r="B1219" s="55">
        <v>44896</v>
      </c>
      <c r="C1219" s="55">
        <v>44897</v>
      </c>
      <c r="D1219" t="s">
        <v>356</v>
      </c>
      <c r="E1219">
        <v>1907</v>
      </c>
      <c r="F1219">
        <v>44</v>
      </c>
      <c r="G1219">
        <v>44</v>
      </c>
      <c r="H1219">
        <v>0</v>
      </c>
      <c r="I1219">
        <v>0</v>
      </c>
      <c r="J1219">
        <v>3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0</v>
      </c>
      <c r="X1219">
        <v>0</v>
      </c>
      <c r="Y1219">
        <v>0</v>
      </c>
      <c r="Z1219">
        <v>0</v>
      </c>
      <c r="AA1219">
        <v>0</v>
      </c>
      <c r="AB1219">
        <v>0</v>
      </c>
      <c r="AC1219">
        <v>0</v>
      </c>
      <c r="AD1219">
        <v>0</v>
      </c>
      <c r="AE1219">
        <v>0</v>
      </c>
      <c r="AF1219">
        <v>0</v>
      </c>
      <c r="AH1219" t="s">
        <v>357</v>
      </c>
      <c r="AI1219" t="s">
        <v>177</v>
      </c>
      <c r="AJ1219" t="s">
        <v>204</v>
      </c>
      <c r="AK1219" t="s">
        <v>205</v>
      </c>
    </row>
    <row r="1220" spans="1:37">
      <c r="A1220" t="s">
        <v>1645</v>
      </c>
      <c r="B1220" s="55">
        <v>44896</v>
      </c>
      <c r="C1220" s="55">
        <v>44897</v>
      </c>
      <c r="D1220" t="s">
        <v>398</v>
      </c>
      <c r="E1220">
        <v>6641</v>
      </c>
      <c r="F1220">
        <v>86</v>
      </c>
      <c r="G1220">
        <v>86</v>
      </c>
      <c r="H1220">
        <v>0</v>
      </c>
      <c r="I1220">
        <v>0</v>
      </c>
      <c r="J1220">
        <v>16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2</v>
      </c>
      <c r="U1220">
        <v>0</v>
      </c>
      <c r="V1220">
        <v>0</v>
      </c>
      <c r="W1220">
        <v>0</v>
      </c>
      <c r="X1220">
        <v>3</v>
      </c>
      <c r="Y1220">
        <v>0</v>
      </c>
      <c r="Z1220">
        <v>0</v>
      </c>
      <c r="AA1220">
        <v>0</v>
      </c>
      <c r="AB1220">
        <v>0</v>
      </c>
      <c r="AC1220">
        <v>0</v>
      </c>
      <c r="AD1220">
        <v>0</v>
      </c>
      <c r="AE1220">
        <v>0</v>
      </c>
      <c r="AF1220">
        <v>0</v>
      </c>
      <c r="AH1220" t="s">
        <v>399</v>
      </c>
      <c r="AI1220" t="s">
        <v>177</v>
      </c>
      <c r="AJ1220" t="s">
        <v>213</v>
      </c>
      <c r="AK1220" t="s">
        <v>214</v>
      </c>
    </row>
    <row r="1221" spans="1:37">
      <c r="A1221" t="s">
        <v>1645</v>
      </c>
      <c r="B1221" s="55">
        <v>44896</v>
      </c>
      <c r="C1221" s="55">
        <v>44897</v>
      </c>
      <c r="D1221" t="s">
        <v>376</v>
      </c>
      <c r="E1221">
        <v>1468</v>
      </c>
      <c r="F1221">
        <v>77</v>
      </c>
      <c r="G1221">
        <v>76</v>
      </c>
      <c r="H1221">
        <v>1</v>
      </c>
      <c r="I1221">
        <v>1</v>
      </c>
      <c r="J1221">
        <v>4</v>
      </c>
      <c r="K1221">
        <v>0</v>
      </c>
      <c r="L1221">
        <v>0</v>
      </c>
      <c r="M1221">
        <v>0</v>
      </c>
      <c r="N1221">
        <v>0</v>
      </c>
      <c r="O1221">
        <v>0</v>
      </c>
      <c r="P1221">
        <v>0</v>
      </c>
      <c r="Q1221">
        <v>0</v>
      </c>
      <c r="R1221">
        <v>0</v>
      </c>
      <c r="S1221">
        <v>0</v>
      </c>
      <c r="T1221">
        <v>1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  <c r="AH1221" t="s">
        <v>377</v>
      </c>
      <c r="AI1221" t="s">
        <v>177</v>
      </c>
      <c r="AJ1221" t="s">
        <v>207</v>
      </c>
      <c r="AK1221" t="s">
        <v>208</v>
      </c>
    </row>
    <row r="1222" spans="1:37">
      <c r="A1222" t="s">
        <v>1645</v>
      </c>
      <c r="B1222" s="55">
        <v>44896</v>
      </c>
      <c r="C1222" s="55">
        <v>44897</v>
      </c>
      <c r="D1222" t="s">
        <v>83</v>
      </c>
      <c r="E1222">
        <v>991</v>
      </c>
      <c r="F1222">
        <v>38</v>
      </c>
      <c r="G1222">
        <v>38</v>
      </c>
      <c r="H1222">
        <v>0</v>
      </c>
      <c r="I1222">
        <v>0</v>
      </c>
      <c r="J1222">
        <v>3</v>
      </c>
      <c r="K1222">
        <v>1</v>
      </c>
      <c r="L1222">
        <v>0</v>
      </c>
      <c r="M1222">
        <v>1</v>
      </c>
      <c r="N1222">
        <v>1</v>
      </c>
      <c r="O1222">
        <v>1</v>
      </c>
      <c r="P1222">
        <v>1</v>
      </c>
      <c r="Q1222">
        <v>1</v>
      </c>
      <c r="R1222">
        <v>1</v>
      </c>
      <c r="S1222">
        <v>1</v>
      </c>
      <c r="T1222">
        <v>2</v>
      </c>
      <c r="U1222">
        <v>0</v>
      </c>
      <c r="V1222">
        <v>0</v>
      </c>
      <c r="W1222">
        <v>0</v>
      </c>
      <c r="X1222">
        <v>0</v>
      </c>
      <c r="Y1222">
        <v>0</v>
      </c>
      <c r="Z1222">
        <v>0</v>
      </c>
      <c r="AA1222">
        <v>0</v>
      </c>
      <c r="AB1222">
        <v>0</v>
      </c>
      <c r="AC1222">
        <v>0</v>
      </c>
      <c r="AD1222">
        <v>0</v>
      </c>
      <c r="AE1222">
        <v>0</v>
      </c>
      <c r="AF1222">
        <v>0</v>
      </c>
      <c r="AH1222" t="s">
        <v>227</v>
      </c>
      <c r="AI1222" t="s">
        <v>168</v>
      </c>
      <c r="AJ1222" t="s">
        <v>73</v>
      </c>
      <c r="AK1222" t="s">
        <v>182</v>
      </c>
    </row>
    <row r="1223" spans="1:37">
      <c r="A1223" t="s">
        <v>1645</v>
      </c>
      <c r="B1223" s="55">
        <v>44896</v>
      </c>
      <c r="C1223" s="55">
        <v>44897</v>
      </c>
      <c r="D1223" t="s">
        <v>85</v>
      </c>
      <c r="E1223">
        <v>876</v>
      </c>
      <c r="F1223">
        <v>43</v>
      </c>
      <c r="G1223">
        <v>43</v>
      </c>
      <c r="H1223">
        <v>0</v>
      </c>
      <c r="I1223">
        <v>0</v>
      </c>
      <c r="J1223">
        <v>2</v>
      </c>
      <c r="K1223">
        <v>0</v>
      </c>
      <c r="L1223">
        <v>0</v>
      </c>
      <c r="M1223">
        <v>0</v>
      </c>
      <c r="N1223">
        <v>0</v>
      </c>
      <c r="O1223">
        <v>0</v>
      </c>
      <c r="P1223">
        <v>0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0</v>
      </c>
      <c r="AB1223">
        <v>0</v>
      </c>
      <c r="AC1223">
        <v>0</v>
      </c>
      <c r="AD1223">
        <v>0</v>
      </c>
      <c r="AE1223">
        <v>0</v>
      </c>
      <c r="AF1223">
        <v>0</v>
      </c>
      <c r="AH1223" t="s">
        <v>228</v>
      </c>
      <c r="AI1223" t="s">
        <v>168</v>
      </c>
      <c r="AJ1223" t="s">
        <v>73</v>
      </c>
      <c r="AK1223" t="s">
        <v>182</v>
      </c>
    </row>
    <row r="1224" spans="1:37">
      <c r="A1224" t="s">
        <v>1645</v>
      </c>
      <c r="B1224" s="55">
        <v>44896</v>
      </c>
      <c r="C1224" s="55">
        <v>44897</v>
      </c>
      <c r="D1224" t="s">
        <v>322</v>
      </c>
      <c r="E1224">
        <v>1131</v>
      </c>
      <c r="F1224">
        <v>79</v>
      </c>
      <c r="G1224">
        <v>79</v>
      </c>
      <c r="H1224">
        <v>0</v>
      </c>
      <c r="I1224">
        <v>0</v>
      </c>
      <c r="J1224">
        <v>1</v>
      </c>
      <c r="K1224">
        <v>1</v>
      </c>
      <c r="L1224">
        <v>1</v>
      </c>
      <c r="M1224">
        <v>1</v>
      </c>
      <c r="N1224">
        <v>1</v>
      </c>
      <c r="O1224">
        <v>1</v>
      </c>
      <c r="P1224">
        <v>1</v>
      </c>
      <c r="Q1224">
        <v>1</v>
      </c>
      <c r="R1224">
        <v>1</v>
      </c>
      <c r="S1224">
        <v>1</v>
      </c>
      <c r="T1224">
        <v>1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1</v>
      </c>
      <c r="AA1224">
        <v>1</v>
      </c>
      <c r="AB1224">
        <v>1</v>
      </c>
      <c r="AC1224">
        <v>1</v>
      </c>
      <c r="AD1224">
        <v>1</v>
      </c>
      <c r="AE1224">
        <v>0</v>
      </c>
      <c r="AF1224">
        <v>0</v>
      </c>
      <c r="AH1224" t="s">
        <v>323</v>
      </c>
      <c r="AI1224" t="s">
        <v>177</v>
      </c>
      <c r="AJ1224" t="s">
        <v>198</v>
      </c>
      <c r="AK1224" t="s">
        <v>199</v>
      </c>
    </row>
    <row r="1225" spans="1:37">
      <c r="A1225" t="s">
        <v>1645</v>
      </c>
      <c r="B1225" s="55">
        <v>44896</v>
      </c>
      <c r="C1225" s="55">
        <v>44897</v>
      </c>
      <c r="D1225" t="s">
        <v>344</v>
      </c>
      <c r="E1225">
        <v>4701</v>
      </c>
      <c r="F1225">
        <v>82</v>
      </c>
      <c r="G1225">
        <v>78</v>
      </c>
      <c r="H1225">
        <v>4</v>
      </c>
      <c r="I1225">
        <v>1</v>
      </c>
      <c r="J1225">
        <v>19</v>
      </c>
      <c r="K1225">
        <v>0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0</v>
      </c>
      <c r="AD1225">
        <v>0</v>
      </c>
      <c r="AE1225">
        <v>0</v>
      </c>
      <c r="AF1225">
        <v>0</v>
      </c>
      <c r="AH1225" t="s">
        <v>345</v>
      </c>
      <c r="AI1225" t="s">
        <v>177</v>
      </c>
      <c r="AJ1225" t="s">
        <v>201</v>
      </c>
      <c r="AK1225" t="s">
        <v>202</v>
      </c>
    </row>
    <row r="1226" spans="1:37">
      <c r="A1226" t="s">
        <v>1645</v>
      </c>
      <c r="B1226" s="55">
        <v>44896</v>
      </c>
      <c r="C1226" s="55">
        <v>44897</v>
      </c>
      <c r="D1226" t="s">
        <v>396</v>
      </c>
      <c r="E1226">
        <v>7358</v>
      </c>
      <c r="F1226">
        <v>268</v>
      </c>
      <c r="G1226">
        <v>267</v>
      </c>
      <c r="H1226">
        <v>1</v>
      </c>
      <c r="I1226">
        <v>1</v>
      </c>
      <c r="J1226">
        <v>11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1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0</v>
      </c>
      <c r="AA1226">
        <v>0</v>
      </c>
      <c r="AB1226">
        <v>0</v>
      </c>
      <c r="AC1226">
        <v>0</v>
      </c>
      <c r="AD1226">
        <v>0</v>
      </c>
      <c r="AE1226">
        <v>0</v>
      </c>
      <c r="AF1226">
        <v>0</v>
      </c>
      <c r="AH1226" t="s">
        <v>397</v>
      </c>
      <c r="AI1226" t="s">
        <v>177</v>
      </c>
      <c r="AJ1226" t="s">
        <v>213</v>
      </c>
      <c r="AK1226" t="s">
        <v>214</v>
      </c>
    </row>
    <row r="1227" spans="1:37">
      <c r="A1227" t="s">
        <v>1645</v>
      </c>
      <c r="B1227" s="55">
        <v>44896</v>
      </c>
      <c r="C1227" s="55">
        <v>44897</v>
      </c>
      <c r="D1227" t="s">
        <v>262</v>
      </c>
      <c r="E1227">
        <v>1742</v>
      </c>
      <c r="F1227">
        <v>45</v>
      </c>
      <c r="G1227">
        <v>45</v>
      </c>
      <c r="H1227">
        <v>0</v>
      </c>
      <c r="I1227">
        <v>0</v>
      </c>
      <c r="J1227">
        <v>16</v>
      </c>
      <c r="K1227">
        <v>1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1</v>
      </c>
      <c r="S1227">
        <v>1</v>
      </c>
      <c r="T1227">
        <v>5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0</v>
      </c>
      <c r="AA1227">
        <v>1</v>
      </c>
      <c r="AB1227">
        <v>0</v>
      </c>
      <c r="AC1227">
        <v>0</v>
      </c>
      <c r="AD1227">
        <v>1</v>
      </c>
      <c r="AE1227">
        <v>0</v>
      </c>
      <c r="AF1227">
        <v>0</v>
      </c>
      <c r="AH1227" t="s">
        <v>263</v>
      </c>
      <c r="AI1227" t="s">
        <v>173</v>
      </c>
      <c r="AJ1227" t="s">
        <v>192</v>
      </c>
      <c r="AK1227" t="s">
        <v>193</v>
      </c>
    </row>
    <row r="1228" spans="1:37">
      <c r="A1228" t="s">
        <v>1645</v>
      </c>
      <c r="B1228" s="55">
        <v>44896</v>
      </c>
      <c r="C1228" s="55">
        <v>44897</v>
      </c>
      <c r="D1228" t="s">
        <v>306</v>
      </c>
      <c r="E1228">
        <v>1300</v>
      </c>
      <c r="F1228">
        <v>79</v>
      </c>
      <c r="G1228">
        <v>78</v>
      </c>
      <c r="H1228">
        <v>1</v>
      </c>
      <c r="I1228">
        <v>1</v>
      </c>
      <c r="J1228">
        <v>12</v>
      </c>
      <c r="K1228">
        <v>3</v>
      </c>
      <c r="L1228">
        <v>3</v>
      </c>
      <c r="M1228">
        <v>3</v>
      </c>
      <c r="N1228">
        <v>3</v>
      </c>
      <c r="O1228">
        <v>3</v>
      </c>
      <c r="P1228">
        <v>3</v>
      </c>
      <c r="Q1228">
        <v>3</v>
      </c>
      <c r="R1228">
        <v>2</v>
      </c>
      <c r="S1228">
        <v>3</v>
      </c>
      <c r="T1228">
        <v>3</v>
      </c>
      <c r="U1228">
        <v>3</v>
      </c>
      <c r="V1228">
        <v>3</v>
      </c>
      <c r="W1228">
        <v>0</v>
      </c>
      <c r="X1228">
        <v>1</v>
      </c>
      <c r="Y1228">
        <v>0</v>
      </c>
      <c r="Z1228">
        <v>3</v>
      </c>
      <c r="AA1228">
        <v>3</v>
      </c>
      <c r="AB1228">
        <v>3</v>
      </c>
      <c r="AC1228">
        <v>3</v>
      </c>
      <c r="AD1228">
        <v>3</v>
      </c>
      <c r="AE1228">
        <v>2</v>
      </c>
      <c r="AF1228">
        <v>0</v>
      </c>
      <c r="AH1228" t="s">
        <v>307</v>
      </c>
      <c r="AI1228" t="s">
        <v>173</v>
      </c>
      <c r="AJ1228" t="s">
        <v>195</v>
      </c>
      <c r="AK1228" t="s">
        <v>196</v>
      </c>
    </row>
    <row r="1229" spans="1:37">
      <c r="A1229" t="s">
        <v>1645</v>
      </c>
      <c r="B1229" s="55">
        <v>44896</v>
      </c>
      <c r="C1229" s="55">
        <v>44897</v>
      </c>
      <c r="D1229" t="s">
        <v>246</v>
      </c>
      <c r="E1229">
        <v>2685</v>
      </c>
      <c r="F1229">
        <v>68</v>
      </c>
      <c r="G1229">
        <v>68</v>
      </c>
      <c r="H1229">
        <v>0</v>
      </c>
      <c r="I1229">
        <v>0</v>
      </c>
      <c r="J1229">
        <v>13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7</v>
      </c>
      <c r="U1229">
        <v>0</v>
      </c>
      <c r="V1229">
        <v>0</v>
      </c>
      <c r="W1229">
        <v>0</v>
      </c>
      <c r="X1229">
        <v>1</v>
      </c>
      <c r="Y1229">
        <v>0</v>
      </c>
      <c r="Z1229">
        <v>0</v>
      </c>
      <c r="AA1229">
        <v>0</v>
      </c>
      <c r="AB1229">
        <v>0</v>
      </c>
      <c r="AC1229">
        <v>0</v>
      </c>
      <c r="AD1229">
        <v>0</v>
      </c>
      <c r="AE1229">
        <v>0</v>
      </c>
      <c r="AF1229">
        <v>0</v>
      </c>
      <c r="AH1229" t="s">
        <v>247</v>
      </c>
      <c r="AI1229" t="s">
        <v>173</v>
      </c>
      <c r="AJ1229" t="s">
        <v>186</v>
      </c>
      <c r="AK1229" t="s">
        <v>187</v>
      </c>
    </row>
    <row r="1230" spans="1:37">
      <c r="A1230" t="s">
        <v>1645</v>
      </c>
      <c r="B1230" s="55">
        <v>44896</v>
      </c>
      <c r="C1230" s="55">
        <v>44897</v>
      </c>
      <c r="D1230" t="s">
        <v>248</v>
      </c>
      <c r="E1230">
        <v>730</v>
      </c>
      <c r="F1230">
        <v>2</v>
      </c>
      <c r="G1230">
        <v>2</v>
      </c>
      <c r="H1230">
        <v>0</v>
      </c>
      <c r="I1230">
        <v>0</v>
      </c>
      <c r="J1230">
        <v>3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0</v>
      </c>
      <c r="AA1230">
        <v>0</v>
      </c>
      <c r="AB1230">
        <v>0</v>
      </c>
      <c r="AC1230">
        <v>0</v>
      </c>
      <c r="AD1230">
        <v>0</v>
      </c>
      <c r="AE1230">
        <v>0</v>
      </c>
      <c r="AF1230">
        <v>0</v>
      </c>
      <c r="AH1230" t="s">
        <v>249</v>
      </c>
      <c r="AI1230" t="s">
        <v>173</v>
      </c>
      <c r="AJ1230" t="s">
        <v>186</v>
      </c>
      <c r="AK1230" t="s">
        <v>187</v>
      </c>
    </row>
    <row r="1231" spans="1:37">
      <c r="A1231" t="s">
        <v>1645</v>
      </c>
      <c r="B1231" s="55">
        <v>44896</v>
      </c>
      <c r="C1231" s="55">
        <v>44897</v>
      </c>
      <c r="D1231" t="s">
        <v>294</v>
      </c>
      <c r="E1231">
        <v>1262</v>
      </c>
      <c r="F1231">
        <v>68</v>
      </c>
      <c r="G1231">
        <v>66</v>
      </c>
      <c r="H1231">
        <v>2</v>
      </c>
      <c r="I1231">
        <v>1</v>
      </c>
      <c r="J1231">
        <v>11</v>
      </c>
      <c r="K1231">
        <v>6</v>
      </c>
      <c r="L1231">
        <v>3</v>
      </c>
      <c r="M1231">
        <v>4</v>
      </c>
      <c r="N1231">
        <v>0</v>
      </c>
      <c r="O1231">
        <v>6</v>
      </c>
      <c r="P1231">
        <v>0</v>
      </c>
      <c r="Q1231">
        <v>2</v>
      </c>
      <c r="R1231">
        <v>5</v>
      </c>
      <c r="S1231">
        <v>6</v>
      </c>
      <c r="T1231">
        <v>2</v>
      </c>
      <c r="U1231">
        <v>1</v>
      </c>
      <c r="V1231">
        <v>1</v>
      </c>
      <c r="W1231">
        <v>0</v>
      </c>
      <c r="X1231">
        <v>0</v>
      </c>
      <c r="Y1231">
        <v>0</v>
      </c>
      <c r="Z1231">
        <v>3</v>
      </c>
      <c r="AA1231">
        <v>4</v>
      </c>
      <c r="AB1231">
        <v>3</v>
      </c>
      <c r="AC1231">
        <v>3</v>
      </c>
      <c r="AD1231">
        <v>4</v>
      </c>
      <c r="AE1231">
        <v>0</v>
      </c>
      <c r="AF1231">
        <v>0</v>
      </c>
      <c r="AH1231" t="s">
        <v>295</v>
      </c>
      <c r="AI1231" t="s">
        <v>173</v>
      </c>
      <c r="AJ1231" t="s">
        <v>195</v>
      </c>
      <c r="AK1231" t="s">
        <v>196</v>
      </c>
    </row>
    <row r="1232" spans="1:37">
      <c r="A1232" t="s">
        <v>1645</v>
      </c>
      <c r="B1232" s="55">
        <v>44896</v>
      </c>
      <c r="C1232" s="55">
        <v>44897</v>
      </c>
      <c r="D1232" t="s">
        <v>264</v>
      </c>
      <c r="E1232">
        <v>898</v>
      </c>
      <c r="F1232">
        <v>60</v>
      </c>
      <c r="G1232">
        <v>59</v>
      </c>
      <c r="H1232">
        <v>1</v>
      </c>
      <c r="I1232">
        <v>0</v>
      </c>
      <c r="J1232">
        <v>7</v>
      </c>
      <c r="K1232">
        <v>1</v>
      </c>
      <c r="L1232">
        <v>1</v>
      </c>
      <c r="M1232">
        <v>1</v>
      </c>
      <c r="N1232">
        <v>1</v>
      </c>
      <c r="O1232">
        <v>1</v>
      </c>
      <c r="P1232">
        <v>1</v>
      </c>
      <c r="Q1232">
        <v>1</v>
      </c>
      <c r="R1232">
        <v>1</v>
      </c>
      <c r="S1232">
        <v>1</v>
      </c>
      <c r="T1232">
        <v>3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1</v>
      </c>
      <c r="AA1232">
        <v>1</v>
      </c>
      <c r="AB1232">
        <v>1</v>
      </c>
      <c r="AC1232">
        <v>1</v>
      </c>
      <c r="AD1232">
        <v>1</v>
      </c>
      <c r="AE1232">
        <v>0</v>
      </c>
      <c r="AF1232">
        <v>0</v>
      </c>
      <c r="AH1232" t="s">
        <v>265</v>
      </c>
      <c r="AI1232" t="s">
        <v>173</v>
      </c>
      <c r="AJ1232" t="s">
        <v>192</v>
      </c>
      <c r="AK1232" t="s">
        <v>193</v>
      </c>
    </row>
    <row r="1233" spans="1:37">
      <c r="A1233" t="s">
        <v>1645</v>
      </c>
      <c r="B1233" s="55">
        <v>44896</v>
      </c>
      <c r="C1233" s="55">
        <v>44897</v>
      </c>
      <c r="D1233" t="s">
        <v>96</v>
      </c>
      <c r="E1233">
        <v>1592</v>
      </c>
      <c r="F1233">
        <v>47</v>
      </c>
      <c r="G1233">
        <v>47</v>
      </c>
      <c r="H1233">
        <v>0</v>
      </c>
      <c r="I1233">
        <v>0</v>
      </c>
      <c r="J1233">
        <v>10</v>
      </c>
      <c r="K1233">
        <v>0</v>
      </c>
      <c r="L1233">
        <v>0</v>
      </c>
      <c r="M1233">
        <v>0</v>
      </c>
      <c r="N1233">
        <v>0</v>
      </c>
      <c r="O1233">
        <v>0</v>
      </c>
      <c r="P1233">
        <v>0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1</v>
      </c>
      <c r="Y1233">
        <v>0</v>
      </c>
      <c r="Z1233">
        <v>0</v>
      </c>
      <c r="AA1233">
        <v>0</v>
      </c>
      <c r="AB1233">
        <v>0</v>
      </c>
      <c r="AC1233">
        <v>0</v>
      </c>
      <c r="AD1233">
        <v>0</v>
      </c>
      <c r="AE1233">
        <v>0</v>
      </c>
      <c r="AF1233">
        <v>0</v>
      </c>
      <c r="AH1233" t="s">
        <v>233</v>
      </c>
      <c r="AI1233" t="s">
        <v>168</v>
      </c>
      <c r="AJ1233" t="s">
        <v>92</v>
      </c>
      <c r="AK1233" t="s">
        <v>184</v>
      </c>
    </row>
    <row r="1234" spans="1:37">
      <c r="A1234" t="s">
        <v>1645</v>
      </c>
      <c r="B1234" s="55">
        <v>44896</v>
      </c>
      <c r="C1234" s="55">
        <v>44897</v>
      </c>
      <c r="D1234" t="s">
        <v>346</v>
      </c>
      <c r="E1234">
        <v>2800</v>
      </c>
      <c r="F1234">
        <v>64</v>
      </c>
      <c r="G1234">
        <v>64</v>
      </c>
      <c r="H1234">
        <v>0</v>
      </c>
      <c r="I1234">
        <v>0</v>
      </c>
      <c r="J1234">
        <v>25</v>
      </c>
      <c r="K1234">
        <v>1</v>
      </c>
      <c r="L1234">
        <v>1</v>
      </c>
      <c r="M1234">
        <v>1</v>
      </c>
      <c r="N1234">
        <v>1</v>
      </c>
      <c r="O1234">
        <v>1</v>
      </c>
      <c r="P1234">
        <v>1</v>
      </c>
      <c r="Q1234">
        <v>1</v>
      </c>
      <c r="R1234">
        <v>1</v>
      </c>
      <c r="S1234">
        <v>1</v>
      </c>
      <c r="T1234">
        <v>2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1</v>
      </c>
      <c r="AA1234">
        <v>1</v>
      </c>
      <c r="AB1234">
        <v>1</v>
      </c>
      <c r="AC1234">
        <v>1</v>
      </c>
      <c r="AD1234">
        <v>1</v>
      </c>
      <c r="AE1234">
        <v>0</v>
      </c>
      <c r="AF1234">
        <v>0</v>
      </c>
      <c r="AH1234" t="s">
        <v>347</v>
      </c>
      <c r="AI1234" t="s">
        <v>177</v>
      </c>
      <c r="AJ1234" t="s">
        <v>201</v>
      </c>
      <c r="AK1234" t="s">
        <v>202</v>
      </c>
    </row>
    <row r="1235" spans="1:37">
      <c r="A1235" t="s">
        <v>1645</v>
      </c>
      <c r="B1235" s="55">
        <v>44896</v>
      </c>
      <c r="C1235" s="55">
        <v>44897</v>
      </c>
      <c r="D1235" t="s">
        <v>326</v>
      </c>
      <c r="E1235">
        <v>3282</v>
      </c>
      <c r="F1235">
        <v>46</v>
      </c>
      <c r="G1235">
        <v>43</v>
      </c>
      <c r="H1235">
        <v>3</v>
      </c>
      <c r="I1235">
        <v>0</v>
      </c>
      <c r="J1235">
        <v>9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0</v>
      </c>
      <c r="Q1235">
        <v>0</v>
      </c>
      <c r="R1235">
        <v>0</v>
      </c>
      <c r="S1235">
        <v>0</v>
      </c>
      <c r="T1235">
        <v>2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0</v>
      </c>
      <c r="AA1235">
        <v>0</v>
      </c>
      <c r="AB1235">
        <v>0</v>
      </c>
      <c r="AC1235">
        <v>0</v>
      </c>
      <c r="AD1235">
        <v>0</v>
      </c>
      <c r="AE1235">
        <v>0</v>
      </c>
      <c r="AF1235">
        <v>0</v>
      </c>
      <c r="AH1235" t="s">
        <v>327</v>
      </c>
      <c r="AI1235" t="s">
        <v>177</v>
      </c>
      <c r="AJ1235" t="s">
        <v>198</v>
      </c>
      <c r="AK1235" t="s">
        <v>199</v>
      </c>
    </row>
    <row r="1236" spans="1:37">
      <c r="A1236" t="s">
        <v>1645</v>
      </c>
      <c r="B1236" s="55">
        <v>44896</v>
      </c>
      <c r="C1236" s="55">
        <v>44897</v>
      </c>
      <c r="D1236" t="s">
        <v>348</v>
      </c>
      <c r="E1236">
        <v>4152</v>
      </c>
      <c r="F1236">
        <v>53</v>
      </c>
      <c r="G1236">
        <v>52</v>
      </c>
      <c r="H1236">
        <v>1</v>
      </c>
      <c r="I1236">
        <v>1</v>
      </c>
      <c r="J1236">
        <v>4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0</v>
      </c>
      <c r="AA1236">
        <v>0</v>
      </c>
      <c r="AB1236">
        <v>0</v>
      </c>
      <c r="AC1236">
        <v>0</v>
      </c>
      <c r="AD1236">
        <v>0</v>
      </c>
      <c r="AE1236">
        <v>0</v>
      </c>
      <c r="AF1236">
        <v>0</v>
      </c>
      <c r="AH1236" t="s">
        <v>349</v>
      </c>
      <c r="AI1236" t="s">
        <v>177</v>
      </c>
      <c r="AJ1236" t="s">
        <v>204</v>
      </c>
      <c r="AK1236" t="s">
        <v>205</v>
      </c>
    </row>
    <row r="1237" spans="1:37">
      <c r="A1237" t="s">
        <v>1645</v>
      </c>
      <c r="B1237" s="55">
        <v>44896</v>
      </c>
      <c r="C1237" s="55">
        <v>44897</v>
      </c>
      <c r="D1237" t="s">
        <v>44</v>
      </c>
      <c r="E1237">
        <v>2186</v>
      </c>
      <c r="F1237">
        <v>76</v>
      </c>
      <c r="G1237">
        <v>72</v>
      </c>
      <c r="H1237">
        <v>4</v>
      </c>
      <c r="I1237">
        <v>1</v>
      </c>
      <c r="J1237">
        <v>13</v>
      </c>
      <c r="K1237">
        <v>1</v>
      </c>
      <c r="L1237">
        <v>0</v>
      </c>
      <c r="M1237">
        <v>1</v>
      </c>
      <c r="N1237">
        <v>1</v>
      </c>
      <c r="O1237">
        <v>1</v>
      </c>
      <c r="P1237">
        <v>1</v>
      </c>
      <c r="Q1237">
        <v>1</v>
      </c>
      <c r="R1237">
        <v>1</v>
      </c>
      <c r="S1237">
        <v>1</v>
      </c>
      <c r="T1237">
        <v>0</v>
      </c>
      <c r="U1237">
        <v>0</v>
      </c>
      <c r="V1237">
        <v>0</v>
      </c>
      <c r="W1237">
        <v>0</v>
      </c>
      <c r="X1237">
        <v>1</v>
      </c>
      <c r="Y1237">
        <v>0</v>
      </c>
      <c r="Z1237">
        <v>0</v>
      </c>
      <c r="AA1237">
        <v>1</v>
      </c>
      <c r="AB1237">
        <v>1</v>
      </c>
      <c r="AC1237">
        <v>1</v>
      </c>
      <c r="AD1237">
        <v>1</v>
      </c>
      <c r="AE1237">
        <v>1</v>
      </c>
      <c r="AF1237">
        <v>0</v>
      </c>
      <c r="AH1237" t="s">
        <v>194</v>
      </c>
      <c r="AI1237" t="s">
        <v>168</v>
      </c>
      <c r="AJ1237" t="s">
        <v>34</v>
      </c>
      <c r="AK1237" t="s">
        <v>172</v>
      </c>
    </row>
    <row r="1238" spans="1:37">
      <c r="A1238" t="s">
        <v>1645</v>
      </c>
      <c r="B1238" s="55">
        <v>44896</v>
      </c>
      <c r="C1238" s="55">
        <v>44897</v>
      </c>
      <c r="D1238" t="s">
        <v>46</v>
      </c>
      <c r="E1238">
        <v>1908</v>
      </c>
      <c r="F1238">
        <v>35</v>
      </c>
      <c r="G1238">
        <v>33</v>
      </c>
      <c r="H1238">
        <v>2</v>
      </c>
      <c r="I1238">
        <v>2</v>
      </c>
      <c r="J1238">
        <v>5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1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0</v>
      </c>
      <c r="AA1238">
        <v>0</v>
      </c>
      <c r="AB1238">
        <v>0</v>
      </c>
      <c r="AC1238">
        <v>0</v>
      </c>
      <c r="AD1238">
        <v>0</v>
      </c>
      <c r="AE1238">
        <v>0</v>
      </c>
      <c r="AF1238">
        <v>0</v>
      </c>
      <c r="AH1238" t="s">
        <v>197</v>
      </c>
      <c r="AI1238" t="s">
        <v>168</v>
      </c>
      <c r="AJ1238" t="s">
        <v>34</v>
      </c>
      <c r="AK1238" t="s">
        <v>172</v>
      </c>
    </row>
    <row r="1239" spans="1:37">
      <c r="A1239" t="s">
        <v>1645</v>
      </c>
      <c r="B1239" s="55">
        <v>44896</v>
      </c>
      <c r="C1239" s="55">
        <v>44897</v>
      </c>
      <c r="D1239" t="s">
        <v>256</v>
      </c>
      <c r="E1239">
        <v>1050</v>
      </c>
      <c r="F1239">
        <v>29</v>
      </c>
      <c r="G1239">
        <v>29</v>
      </c>
      <c r="H1239">
        <v>0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0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0</v>
      </c>
      <c r="AH1239" t="s">
        <v>784</v>
      </c>
      <c r="AI1239" t="s">
        <v>173</v>
      </c>
      <c r="AJ1239" t="s">
        <v>192</v>
      </c>
      <c r="AK1239" t="s">
        <v>193</v>
      </c>
    </row>
    <row r="1240" spans="1:37">
      <c r="A1240" t="s">
        <v>1645</v>
      </c>
      <c r="B1240" s="55">
        <v>44896</v>
      </c>
      <c r="C1240" s="55">
        <v>44897</v>
      </c>
      <c r="D1240" t="s">
        <v>368</v>
      </c>
      <c r="E1240">
        <v>1038</v>
      </c>
      <c r="F1240">
        <v>56</v>
      </c>
      <c r="G1240">
        <v>56</v>
      </c>
      <c r="H1240">
        <v>0</v>
      </c>
      <c r="I1240">
        <v>0</v>
      </c>
      <c r="J1240">
        <v>11</v>
      </c>
      <c r="K1240">
        <v>3</v>
      </c>
      <c r="L1240">
        <v>2</v>
      </c>
      <c r="M1240">
        <v>1</v>
      </c>
      <c r="N1240">
        <v>0</v>
      </c>
      <c r="O1240">
        <v>1</v>
      </c>
      <c r="P1240">
        <v>1</v>
      </c>
      <c r="Q1240">
        <v>0</v>
      </c>
      <c r="R1240">
        <v>3</v>
      </c>
      <c r="S1240">
        <v>3</v>
      </c>
      <c r="T1240">
        <v>2</v>
      </c>
      <c r="U1240">
        <v>1</v>
      </c>
      <c r="V1240">
        <v>1</v>
      </c>
      <c r="W1240">
        <v>0</v>
      </c>
      <c r="X1240">
        <v>1</v>
      </c>
      <c r="Y1240">
        <v>0</v>
      </c>
      <c r="Z1240">
        <v>0</v>
      </c>
      <c r="AA1240">
        <v>2</v>
      </c>
      <c r="AB1240">
        <v>2</v>
      </c>
      <c r="AC1240">
        <v>2</v>
      </c>
      <c r="AD1240">
        <v>2</v>
      </c>
      <c r="AE1240">
        <v>2</v>
      </c>
      <c r="AF1240">
        <v>0</v>
      </c>
      <c r="AH1240" t="s">
        <v>369</v>
      </c>
      <c r="AI1240" t="s">
        <v>177</v>
      </c>
      <c r="AJ1240" t="s">
        <v>207</v>
      </c>
      <c r="AK1240" t="s">
        <v>208</v>
      </c>
    </row>
    <row r="1241" spans="1:37">
      <c r="A1241" t="s">
        <v>1645</v>
      </c>
      <c r="B1241" s="55">
        <v>44896</v>
      </c>
      <c r="C1241" s="55">
        <v>44897</v>
      </c>
      <c r="D1241" t="s">
        <v>354</v>
      </c>
      <c r="E1241">
        <v>3069</v>
      </c>
      <c r="F1241">
        <v>114</v>
      </c>
      <c r="G1241">
        <v>114</v>
      </c>
      <c r="H1241">
        <v>0</v>
      </c>
      <c r="I1241">
        <v>0</v>
      </c>
      <c r="J1241">
        <v>9</v>
      </c>
      <c r="K1241">
        <v>1</v>
      </c>
      <c r="L1241">
        <v>1</v>
      </c>
      <c r="M1241">
        <v>1</v>
      </c>
      <c r="N1241">
        <v>0</v>
      </c>
      <c r="O1241">
        <v>1</v>
      </c>
      <c r="P1241">
        <v>0</v>
      </c>
      <c r="Q1241">
        <v>1</v>
      </c>
      <c r="R1241">
        <v>1</v>
      </c>
      <c r="S1241">
        <v>1</v>
      </c>
      <c r="T1241">
        <v>2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1</v>
      </c>
      <c r="AA1241">
        <v>0</v>
      </c>
      <c r="AB1241">
        <v>0</v>
      </c>
      <c r="AC1241">
        <v>0</v>
      </c>
      <c r="AD1241">
        <v>0</v>
      </c>
      <c r="AE1241">
        <v>0</v>
      </c>
      <c r="AF1241">
        <v>0</v>
      </c>
      <c r="AH1241" t="s">
        <v>355</v>
      </c>
      <c r="AI1241" t="s">
        <v>177</v>
      </c>
      <c r="AJ1241" t="s">
        <v>204</v>
      </c>
      <c r="AK1241" t="s">
        <v>205</v>
      </c>
    </row>
    <row r="1242" spans="1:37">
      <c r="A1242" t="s">
        <v>1645</v>
      </c>
      <c r="B1242" s="55">
        <v>44896</v>
      </c>
      <c r="C1242" s="55">
        <v>44897</v>
      </c>
      <c r="D1242" t="s">
        <v>270</v>
      </c>
      <c r="E1242">
        <v>4308</v>
      </c>
      <c r="F1242">
        <v>2</v>
      </c>
      <c r="G1242">
        <v>2</v>
      </c>
      <c r="H1242">
        <v>0</v>
      </c>
      <c r="I1242">
        <v>0</v>
      </c>
      <c r="J1242">
        <v>3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0</v>
      </c>
      <c r="AA1242">
        <v>0</v>
      </c>
      <c r="AB1242">
        <v>0</v>
      </c>
      <c r="AC1242">
        <v>0</v>
      </c>
      <c r="AD1242">
        <v>0</v>
      </c>
      <c r="AE1242">
        <v>0</v>
      </c>
      <c r="AF1242">
        <v>0</v>
      </c>
      <c r="AH1242" t="s">
        <v>271</v>
      </c>
      <c r="AI1242" t="s">
        <v>173</v>
      </c>
      <c r="AJ1242" t="s">
        <v>192</v>
      </c>
      <c r="AK1242" t="s">
        <v>193</v>
      </c>
    </row>
    <row r="1243" spans="1:37">
      <c r="A1243" t="s">
        <v>1645</v>
      </c>
      <c r="B1243" s="55">
        <v>44896</v>
      </c>
      <c r="C1243" s="55">
        <v>44897</v>
      </c>
      <c r="D1243" t="s">
        <v>340</v>
      </c>
      <c r="E1243">
        <v>1279</v>
      </c>
      <c r="F1243">
        <v>167</v>
      </c>
      <c r="G1243">
        <v>167</v>
      </c>
      <c r="H1243">
        <v>0</v>
      </c>
      <c r="I1243">
        <v>0</v>
      </c>
      <c r="J1243">
        <v>1</v>
      </c>
      <c r="K1243">
        <v>1</v>
      </c>
      <c r="L1243">
        <v>1</v>
      </c>
      <c r="M1243">
        <v>1</v>
      </c>
      <c r="N1243">
        <v>1</v>
      </c>
      <c r="O1243">
        <v>1</v>
      </c>
      <c r="P1243">
        <v>1</v>
      </c>
      <c r="Q1243">
        <v>0</v>
      </c>
      <c r="R1243">
        <v>1</v>
      </c>
      <c r="S1243">
        <v>1</v>
      </c>
      <c r="T1243">
        <v>0</v>
      </c>
      <c r="U1243">
        <v>0</v>
      </c>
      <c r="V1243">
        <v>0</v>
      </c>
      <c r="W1243">
        <v>0</v>
      </c>
      <c r="X1243">
        <v>1</v>
      </c>
      <c r="Y1243">
        <v>0</v>
      </c>
      <c r="Z1243">
        <v>1</v>
      </c>
      <c r="AA1243">
        <v>1</v>
      </c>
      <c r="AB1243">
        <v>1</v>
      </c>
      <c r="AC1243">
        <v>1</v>
      </c>
      <c r="AD1243">
        <v>1</v>
      </c>
      <c r="AE1243">
        <v>0</v>
      </c>
      <c r="AF1243">
        <v>1</v>
      </c>
      <c r="AH1243" t="s">
        <v>341</v>
      </c>
      <c r="AI1243" t="s">
        <v>177</v>
      </c>
      <c r="AJ1243" t="s">
        <v>201</v>
      </c>
      <c r="AK1243" t="s">
        <v>202</v>
      </c>
    </row>
    <row r="1244" spans="1:37">
      <c r="A1244" t="s">
        <v>1645</v>
      </c>
      <c r="B1244" s="55">
        <v>44896</v>
      </c>
      <c r="C1244" s="55">
        <v>44897</v>
      </c>
      <c r="D1244" t="s">
        <v>324</v>
      </c>
      <c r="E1244">
        <v>1078</v>
      </c>
      <c r="F1244">
        <v>81</v>
      </c>
      <c r="G1244">
        <v>81</v>
      </c>
      <c r="H1244">
        <v>0</v>
      </c>
      <c r="I1244">
        <v>0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0</v>
      </c>
      <c r="Z1244">
        <v>0</v>
      </c>
      <c r="AA1244">
        <v>0</v>
      </c>
      <c r="AB1244">
        <v>0</v>
      </c>
      <c r="AC1244">
        <v>0</v>
      </c>
      <c r="AD1244">
        <v>0</v>
      </c>
      <c r="AE1244">
        <v>0</v>
      </c>
      <c r="AF1244">
        <v>0</v>
      </c>
      <c r="AH1244" t="s">
        <v>325</v>
      </c>
      <c r="AI1244" t="s">
        <v>177</v>
      </c>
      <c r="AJ1244" t="s">
        <v>198</v>
      </c>
      <c r="AK1244" t="s">
        <v>199</v>
      </c>
    </row>
    <row r="1245" spans="1:37">
      <c r="A1245" t="s">
        <v>1645</v>
      </c>
      <c r="B1245" s="55">
        <v>44896</v>
      </c>
      <c r="C1245" s="55">
        <v>44897</v>
      </c>
      <c r="D1245" t="s">
        <v>318</v>
      </c>
      <c r="E1245">
        <v>3516</v>
      </c>
      <c r="F1245">
        <v>85</v>
      </c>
      <c r="G1245">
        <v>85</v>
      </c>
      <c r="H1245">
        <v>0</v>
      </c>
      <c r="I1245">
        <v>0</v>
      </c>
      <c r="J1245">
        <v>4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0</v>
      </c>
      <c r="T1245">
        <v>1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0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0</v>
      </c>
      <c r="AH1245" t="s">
        <v>319</v>
      </c>
      <c r="AI1245" t="s">
        <v>177</v>
      </c>
      <c r="AJ1245" t="s">
        <v>198</v>
      </c>
      <c r="AK1245" t="s">
        <v>199</v>
      </c>
    </row>
    <row r="1246" spans="1:37">
      <c r="A1246" t="s">
        <v>1645</v>
      </c>
      <c r="B1246" s="55">
        <v>44896</v>
      </c>
      <c r="C1246" s="55">
        <v>44897</v>
      </c>
      <c r="D1246" t="s">
        <v>328</v>
      </c>
      <c r="E1246">
        <v>642</v>
      </c>
      <c r="F1246">
        <v>13</v>
      </c>
      <c r="G1246">
        <v>13</v>
      </c>
      <c r="H1246">
        <v>0</v>
      </c>
      <c r="I1246">
        <v>0</v>
      </c>
      <c r="J1246">
        <v>3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0</v>
      </c>
      <c r="AB1246">
        <v>0</v>
      </c>
      <c r="AC1246">
        <v>0</v>
      </c>
      <c r="AD1246">
        <v>0</v>
      </c>
      <c r="AE1246">
        <v>0</v>
      </c>
      <c r="AF1246">
        <v>0</v>
      </c>
      <c r="AH1246" t="s">
        <v>329</v>
      </c>
      <c r="AI1246" t="s">
        <v>177</v>
      </c>
      <c r="AJ1246" t="s">
        <v>198</v>
      </c>
      <c r="AK1246" t="s">
        <v>199</v>
      </c>
    </row>
    <row r="1247" spans="1:37">
      <c r="A1247" t="s">
        <v>1645</v>
      </c>
      <c r="B1247" s="55">
        <v>44896</v>
      </c>
      <c r="C1247" s="55">
        <v>44897</v>
      </c>
      <c r="D1247" t="s">
        <v>31</v>
      </c>
      <c r="E1247">
        <v>1168</v>
      </c>
      <c r="F1247">
        <v>40</v>
      </c>
      <c r="G1247">
        <v>40</v>
      </c>
      <c r="H1247">
        <v>0</v>
      </c>
      <c r="I1247">
        <v>0</v>
      </c>
      <c r="J1247">
        <v>9</v>
      </c>
      <c r="K1247">
        <v>0</v>
      </c>
      <c r="L1247">
        <v>0</v>
      </c>
      <c r="M1247">
        <v>0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1</v>
      </c>
      <c r="Y1247">
        <v>0</v>
      </c>
      <c r="Z1247">
        <v>0</v>
      </c>
      <c r="AA1247">
        <v>0</v>
      </c>
      <c r="AB1247">
        <v>0</v>
      </c>
      <c r="AC1247">
        <v>0</v>
      </c>
      <c r="AD1247">
        <v>0</v>
      </c>
      <c r="AE1247">
        <v>0</v>
      </c>
      <c r="AF1247">
        <v>0</v>
      </c>
      <c r="AH1247" t="s">
        <v>179</v>
      </c>
      <c r="AI1247" t="s">
        <v>168</v>
      </c>
      <c r="AJ1247" t="s">
        <v>27</v>
      </c>
      <c r="AK1247" t="s">
        <v>169</v>
      </c>
    </row>
    <row r="1248" spans="1:37">
      <c r="A1248" t="s">
        <v>1645</v>
      </c>
      <c r="B1248" s="55">
        <v>44896</v>
      </c>
      <c r="C1248" s="55">
        <v>44897</v>
      </c>
      <c r="D1248" t="s">
        <v>276</v>
      </c>
      <c r="E1248">
        <v>15737</v>
      </c>
      <c r="F1248">
        <v>22</v>
      </c>
      <c r="G1248">
        <v>21</v>
      </c>
      <c r="H1248">
        <v>1</v>
      </c>
      <c r="I1248">
        <v>0</v>
      </c>
      <c r="J1248">
        <v>5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2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0</v>
      </c>
      <c r="AB1248">
        <v>0</v>
      </c>
      <c r="AC1248">
        <v>0</v>
      </c>
      <c r="AD1248">
        <v>0</v>
      </c>
      <c r="AE1248">
        <v>0</v>
      </c>
      <c r="AF1248">
        <v>0</v>
      </c>
      <c r="AH1248" t="s">
        <v>806</v>
      </c>
      <c r="AI1248" t="s">
        <v>173</v>
      </c>
      <c r="AJ1248" t="s">
        <v>192</v>
      </c>
      <c r="AK1248" t="s">
        <v>193</v>
      </c>
    </row>
    <row r="1249" spans="1:37">
      <c r="A1249" t="s">
        <v>1645</v>
      </c>
      <c r="B1249" s="55">
        <v>44896</v>
      </c>
      <c r="C1249" s="55">
        <v>44897</v>
      </c>
      <c r="D1249" t="s">
        <v>48</v>
      </c>
      <c r="E1249">
        <v>2293</v>
      </c>
      <c r="F1249">
        <v>22</v>
      </c>
      <c r="G1249">
        <v>22</v>
      </c>
      <c r="H1249">
        <v>0</v>
      </c>
      <c r="I1249">
        <v>0</v>
      </c>
      <c r="J1249">
        <v>1</v>
      </c>
      <c r="K1249">
        <v>0</v>
      </c>
      <c r="L1249">
        <v>0</v>
      </c>
      <c r="M1249">
        <v>0</v>
      </c>
      <c r="N1249">
        <v>0</v>
      </c>
      <c r="O1249">
        <v>0</v>
      </c>
      <c r="P1249">
        <v>0</v>
      </c>
      <c r="Q1249">
        <v>0</v>
      </c>
      <c r="R1249">
        <v>0</v>
      </c>
      <c r="S1249">
        <v>0</v>
      </c>
      <c r="T1249">
        <v>1</v>
      </c>
      <c r="U1249">
        <v>0</v>
      </c>
      <c r="V1249">
        <v>0</v>
      </c>
      <c r="W1249">
        <v>0</v>
      </c>
      <c r="X1249">
        <v>0</v>
      </c>
      <c r="Y1249">
        <v>0</v>
      </c>
      <c r="Z1249">
        <v>0</v>
      </c>
      <c r="AA1249">
        <v>0</v>
      </c>
      <c r="AB1249">
        <v>0</v>
      </c>
      <c r="AC1249">
        <v>0</v>
      </c>
      <c r="AD1249">
        <v>0</v>
      </c>
      <c r="AE1249">
        <v>0</v>
      </c>
      <c r="AF1249">
        <v>0</v>
      </c>
      <c r="AH1249" t="s">
        <v>200</v>
      </c>
      <c r="AI1249" t="s">
        <v>168</v>
      </c>
      <c r="AJ1249" t="s">
        <v>49</v>
      </c>
      <c r="AK1249" t="s">
        <v>176</v>
      </c>
    </row>
    <row r="1250" spans="1:37">
      <c r="A1250" t="s">
        <v>1645</v>
      </c>
      <c r="B1250" s="55">
        <v>44896</v>
      </c>
      <c r="C1250" s="55">
        <v>44897</v>
      </c>
      <c r="D1250" t="s">
        <v>87</v>
      </c>
      <c r="E1250">
        <v>831</v>
      </c>
      <c r="F1250">
        <v>20</v>
      </c>
      <c r="G1250">
        <v>20</v>
      </c>
      <c r="H1250">
        <v>0</v>
      </c>
      <c r="I1250">
        <v>0</v>
      </c>
      <c r="J1250">
        <v>3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2</v>
      </c>
      <c r="U1250">
        <v>0</v>
      </c>
      <c r="V1250">
        <v>0</v>
      </c>
      <c r="W1250">
        <v>0</v>
      </c>
      <c r="X1250">
        <v>2</v>
      </c>
      <c r="Y1250">
        <v>0</v>
      </c>
      <c r="Z1250">
        <v>0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0</v>
      </c>
      <c r="AH1250" t="s">
        <v>515</v>
      </c>
      <c r="AI1250" t="s">
        <v>168</v>
      </c>
      <c r="AJ1250" t="s">
        <v>73</v>
      </c>
      <c r="AK1250" t="s">
        <v>182</v>
      </c>
    </row>
    <row r="1251" spans="1:37">
      <c r="A1251" t="s">
        <v>1645</v>
      </c>
      <c r="B1251" s="55">
        <v>44896</v>
      </c>
      <c r="C1251" s="55">
        <v>44897</v>
      </c>
      <c r="D1251" t="s">
        <v>320</v>
      </c>
      <c r="E1251">
        <v>1482</v>
      </c>
      <c r="F1251">
        <v>104</v>
      </c>
      <c r="G1251">
        <v>103</v>
      </c>
      <c r="H1251">
        <v>1</v>
      </c>
      <c r="I1251">
        <v>1</v>
      </c>
      <c r="J1251">
        <v>9</v>
      </c>
      <c r="K1251">
        <v>2</v>
      </c>
      <c r="L1251">
        <v>2</v>
      </c>
      <c r="M1251">
        <v>2</v>
      </c>
      <c r="N1251">
        <v>2</v>
      </c>
      <c r="O1251">
        <v>2</v>
      </c>
      <c r="P1251">
        <v>0</v>
      </c>
      <c r="Q1251">
        <v>2</v>
      </c>
      <c r="R1251">
        <v>2</v>
      </c>
      <c r="S1251">
        <v>2</v>
      </c>
      <c r="T1251">
        <v>1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2</v>
      </c>
      <c r="AA1251">
        <v>2</v>
      </c>
      <c r="AB1251">
        <v>2</v>
      </c>
      <c r="AC1251">
        <v>2</v>
      </c>
      <c r="AD1251">
        <v>2</v>
      </c>
      <c r="AE1251">
        <v>0</v>
      </c>
      <c r="AF1251">
        <v>0</v>
      </c>
      <c r="AH1251" t="s">
        <v>321</v>
      </c>
      <c r="AI1251" t="s">
        <v>177</v>
      </c>
      <c r="AJ1251" t="s">
        <v>198</v>
      </c>
      <c r="AK1251" t="s">
        <v>199</v>
      </c>
    </row>
    <row r="1252" spans="1:37">
      <c r="A1252" t="s">
        <v>1645</v>
      </c>
      <c r="B1252" s="55">
        <v>44896</v>
      </c>
      <c r="C1252" s="55">
        <v>44897</v>
      </c>
      <c r="D1252" t="s">
        <v>55</v>
      </c>
      <c r="E1252">
        <v>5927</v>
      </c>
      <c r="F1252">
        <v>14</v>
      </c>
      <c r="G1252">
        <v>14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0</v>
      </c>
      <c r="AA1252">
        <v>0</v>
      </c>
      <c r="AB1252">
        <v>0</v>
      </c>
      <c r="AC1252">
        <v>0</v>
      </c>
      <c r="AD1252">
        <v>0</v>
      </c>
      <c r="AE1252">
        <v>0</v>
      </c>
      <c r="AF1252">
        <v>0</v>
      </c>
      <c r="AH1252" t="s">
        <v>209</v>
      </c>
      <c r="AI1252" t="s">
        <v>168</v>
      </c>
      <c r="AJ1252" t="s">
        <v>49</v>
      </c>
      <c r="AK1252" t="s">
        <v>176</v>
      </c>
    </row>
    <row r="1253" spans="1:37">
      <c r="A1253" t="s">
        <v>1645</v>
      </c>
      <c r="B1253" s="55">
        <v>44896</v>
      </c>
      <c r="C1253" s="55">
        <v>44897</v>
      </c>
      <c r="D1253" t="s">
        <v>29</v>
      </c>
      <c r="E1253">
        <v>13689</v>
      </c>
      <c r="F1253">
        <v>29</v>
      </c>
      <c r="G1253">
        <v>29</v>
      </c>
      <c r="H1253">
        <v>0</v>
      </c>
      <c r="I1253">
        <v>0</v>
      </c>
      <c r="J1253">
        <v>6</v>
      </c>
      <c r="K1253">
        <v>0</v>
      </c>
      <c r="L1253">
        <v>0</v>
      </c>
      <c r="M1253">
        <v>0</v>
      </c>
      <c r="N1253">
        <v>0</v>
      </c>
      <c r="O1253">
        <v>0</v>
      </c>
      <c r="P1253">
        <v>0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0</v>
      </c>
      <c r="AA1253">
        <v>0</v>
      </c>
      <c r="AB1253">
        <v>0</v>
      </c>
      <c r="AC1253">
        <v>0</v>
      </c>
      <c r="AD1253">
        <v>0</v>
      </c>
      <c r="AE1253">
        <v>0</v>
      </c>
      <c r="AF1253">
        <v>0</v>
      </c>
      <c r="AH1253" t="s">
        <v>175</v>
      </c>
      <c r="AI1253" t="s">
        <v>168</v>
      </c>
      <c r="AJ1253" t="s">
        <v>27</v>
      </c>
      <c r="AK1253" t="s">
        <v>169</v>
      </c>
    </row>
    <row r="1254" spans="1:37">
      <c r="A1254" t="s">
        <v>1645</v>
      </c>
      <c r="B1254" s="55">
        <v>44896</v>
      </c>
      <c r="C1254" s="55">
        <v>44897</v>
      </c>
      <c r="D1254" t="s">
        <v>350</v>
      </c>
      <c r="E1254">
        <v>2364</v>
      </c>
      <c r="F1254">
        <v>83</v>
      </c>
      <c r="G1254">
        <v>82</v>
      </c>
      <c r="H1254">
        <v>1</v>
      </c>
      <c r="I1254">
        <v>0</v>
      </c>
      <c r="J1254">
        <v>3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2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0</v>
      </c>
      <c r="AA1254">
        <v>0</v>
      </c>
      <c r="AB1254">
        <v>0</v>
      </c>
      <c r="AC1254">
        <v>0</v>
      </c>
      <c r="AD1254">
        <v>0</v>
      </c>
      <c r="AE1254">
        <v>0</v>
      </c>
      <c r="AF1254">
        <v>0</v>
      </c>
      <c r="AH1254" t="s">
        <v>351</v>
      </c>
      <c r="AI1254" t="s">
        <v>177</v>
      </c>
      <c r="AJ1254" t="s">
        <v>204</v>
      </c>
      <c r="AK1254" t="s">
        <v>205</v>
      </c>
    </row>
    <row r="1255" spans="1:37">
      <c r="A1255" t="s">
        <v>1645</v>
      </c>
      <c r="B1255" s="55">
        <v>44896</v>
      </c>
      <c r="C1255" s="55">
        <v>44897</v>
      </c>
      <c r="D1255" t="s">
        <v>336</v>
      </c>
      <c r="E1255">
        <v>1199</v>
      </c>
      <c r="F1255">
        <v>43</v>
      </c>
      <c r="G1255">
        <v>43</v>
      </c>
      <c r="H1255">
        <v>0</v>
      </c>
      <c r="I1255">
        <v>0</v>
      </c>
      <c r="J1255">
        <v>4</v>
      </c>
      <c r="K1255">
        <v>0</v>
      </c>
      <c r="L1255">
        <v>0</v>
      </c>
      <c r="M1255">
        <v>0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0</v>
      </c>
      <c r="T1255">
        <v>1</v>
      </c>
      <c r="U1255">
        <v>0</v>
      </c>
      <c r="V1255">
        <v>0</v>
      </c>
      <c r="W1255">
        <v>0</v>
      </c>
      <c r="X1255">
        <v>0</v>
      </c>
      <c r="Y1255">
        <v>0</v>
      </c>
      <c r="Z1255">
        <v>0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0</v>
      </c>
      <c r="AH1255" t="s">
        <v>337</v>
      </c>
      <c r="AI1255" t="s">
        <v>177</v>
      </c>
      <c r="AJ1255" t="s">
        <v>201</v>
      </c>
      <c r="AK1255" t="s">
        <v>202</v>
      </c>
    </row>
    <row r="1256" spans="1:37">
      <c r="A1256" t="s">
        <v>1645</v>
      </c>
      <c r="B1256" s="55">
        <v>44896</v>
      </c>
      <c r="C1256" s="55">
        <v>44897</v>
      </c>
      <c r="D1256" t="s">
        <v>338</v>
      </c>
      <c r="E1256">
        <v>1105</v>
      </c>
      <c r="F1256">
        <v>40</v>
      </c>
      <c r="G1256">
        <v>40</v>
      </c>
      <c r="H1256">
        <v>0</v>
      </c>
      <c r="I1256">
        <v>0</v>
      </c>
      <c r="J1256">
        <v>4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0</v>
      </c>
      <c r="AA1256">
        <v>0</v>
      </c>
      <c r="AB1256">
        <v>0</v>
      </c>
      <c r="AC1256">
        <v>0</v>
      </c>
      <c r="AD1256">
        <v>0</v>
      </c>
      <c r="AE1256">
        <v>0</v>
      </c>
      <c r="AF1256">
        <v>0</v>
      </c>
      <c r="AH1256" t="s">
        <v>339</v>
      </c>
      <c r="AI1256" t="s">
        <v>177</v>
      </c>
      <c r="AJ1256" t="s">
        <v>201</v>
      </c>
      <c r="AK1256" t="s">
        <v>202</v>
      </c>
    </row>
    <row r="1257" spans="1:37">
      <c r="A1257" t="s">
        <v>1645</v>
      </c>
      <c r="B1257" s="55">
        <v>44896</v>
      </c>
      <c r="C1257" s="55">
        <v>44897</v>
      </c>
      <c r="D1257" t="s">
        <v>342</v>
      </c>
      <c r="E1257">
        <v>1188</v>
      </c>
      <c r="F1257">
        <v>38</v>
      </c>
      <c r="G1257">
        <v>38</v>
      </c>
      <c r="H1257">
        <v>0</v>
      </c>
      <c r="I1257">
        <v>0</v>
      </c>
      <c r="J1257">
        <v>2</v>
      </c>
      <c r="K1257">
        <v>0</v>
      </c>
      <c r="L1257">
        <v>0</v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0</v>
      </c>
      <c r="AA1257">
        <v>0</v>
      </c>
      <c r="AB1257">
        <v>0</v>
      </c>
      <c r="AC1257">
        <v>0</v>
      </c>
      <c r="AD1257">
        <v>0</v>
      </c>
      <c r="AE1257">
        <v>0</v>
      </c>
      <c r="AF1257">
        <v>0</v>
      </c>
      <c r="AH1257" t="s">
        <v>343</v>
      </c>
      <c r="AI1257" t="s">
        <v>177</v>
      </c>
      <c r="AJ1257" t="s">
        <v>213</v>
      </c>
      <c r="AK1257" t="s">
        <v>214</v>
      </c>
    </row>
    <row r="1258" spans="1:37">
      <c r="A1258" t="s">
        <v>1645</v>
      </c>
      <c r="B1258" s="55">
        <v>44896</v>
      </c>
      <c r="C1258" s="55">
        <v>44897</v>
      </c>
      <c r="D1258" t="s">
        <v>370</v>
      </c>
      <c r="E1258">
        <v>4182</v>
      </c>
      <c r="F1258">
        <v>135</v>
      </c>
      <c r="G1258">
        <v>133</v>
      </c>
      <c r="H1258">
        <v>2</v>
      </c>
      <c r="I1258">
        <v>1</v>
      </c>
      <c r="J1258">
        <v>16</v>
      </c>
      <c r="K1258">
        <v>6</v>
      </c>
      <c r="L1258">
        <v>5</v>
      </c>
      <c r="M1258">
        <v>4</v>
      </c>
      <c r="N1258">
        <v>6</v>
      </c>
      <c r="O1258">
        <v>6</v>
      </c>
      <c r="P1258">
        <v>4</v>
      </c>
      <c r="Q1258">
        <v>3</v>
      </c>
      <c r="R1258">
        <v>3</v>
      </c>
      <c r="S1258">
        <v>6</v>
      </c>
      <c r="T1258">
        <v>6</v>
      </c>
      <c r="U1258">
        <v>0</v>
      </c>
      <c r="V1258">
        <v>0</v>
      </c>
      <c r="W1258">
        <v>0</v>
      </c>
      <c r="X1258">
        <v>2</v>
      </c>
      <c r="Y1258">
        <v>1</v>
      </c>
      <c r="Z1258">
        <v>3</v>
      </c>
      <c r="AA1258">
        <v>6</v>
      </c>
      <c r="AB1258">
        <v>3</v>
      </c>
      <c r="AC1258">
        <v>3</v>
      </c>
      <c r="AD1258">
        <v>4</v>
      </c>
      <c r="AE1258">
        <v>3</v>
      </c>
      <c r="AF1258">
        <v>2</v>
      </c>
      <c r="AH1258" t="s">
        <v>371</v>
      </c>
      <c r="AI1258" t="s">
        <v>177</v>
      </c>
      <c r="AJ1258" t="s">
        <v>207</v>
      </c>
      <c r="AK1258" t="s">
        <v>208</v>
      </c>
    </row>
    <row r="1259" spans="1:37">
      <c r="A1259" t="s">
        <v>1645</v>
      </c>
      <c r="B1259" s="55">
        <v>44896</v>
      </c>
      <c r="C1259" s="55">
        <v>44897</v>
      </c>
      <c r="D1259" t="s">
        <v>332</v>
      </c>
      <c r="E1259">
        <v>2083</v>
      </c>
      <c r="F1259">
        <v>74</v>
      </c>
      <c r="G1259">
        <v>74</v>
      </c>
      <c r="H1259">
        <v>0</v>
      </c>
      <c r="I1259">
        <v>0</v>
      </c>
      <c r="J1259">
        <v>4</v>
      </c>
      <c r="K1259">
        <v>2</v>
      </c>
      <c r="L1259">
        <v>2</v>
      </c>
      <c r="M1259">
        <v>2</v>
      </c>
      <c r="N1259">
        <v>1</v>
      </c>
      <c r="O1259">
        <v>2</v>
      </c>
      <c r="P1259">
        <v>2</v>
      </c>
      <c r="Q1259">
        <v>2</v>
      </c>
      <c r="R1259">
        <v>2</v>
      </c>
      <c r="S1259">
        <v>2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2</v>
      </c>
      <c r="AA1259">
        <v>2</v>
      </c>
      <c r="AB1259">
        <v>2</v>
      </c>
      <c r="AC1259">
        <v>2</v>
      </c>
      <c r="AD1259">
        <v>2</v>
      </c>
      <c r="AE1259">
        <v>0</v>
      </c>
      <c r="AF1259">
        <v>0</v>
      </c>
      <c r="AH1259" t="s">
        <v>333</v>
      </c>
      <c r="AI1259" t="s">
        <v>177</v>
      </c>
      <c r="AJ1259" t="s">
        <v>201</v>
      </c>
      <c r="AK1259" t="s">
        <v>202</v>
      </c>
    </row>
    <row r="1260" spans="1:37">
      <c r="A1260" t="s">
        <v>1645</v>
      </c>
      <c r="B1260" s="55">
        <v>44896</v>
      </c>
      <c r="C1260" s="55">
        <v>44897</v>
      </c>
      <c r="D1260" t="s">
        <v>334</v>
      </c>
      <c r="E1260">
        <v>2190</v>
      </c>
      <c r="F1260">
        <v>125</v>
      </c>
      <c r="G1260">
        <v>125</v>
      </c>
      <c r="H1260">
        <v>0</v>
      </c>
      <c r="I1260">
        <v>0</v>
      </c>
      <c r="J1260">
        <v>7</v>
      </c>
      <c r="K1260">
        <v>3</v>
      </c>
      <c r="L1260">
        <v>3</v>
      </c>
      <c r="M1260">
        <v>2</v>
      </c>
      <c r="N1260">
        <v>3</v>
      </c>
      <c r="O1260">
        <v>3</v>
      </c>
      <c r="P1260">
        <v>3</v>
      </c>
      <c r="Q1260">
        <v>2</v>
      </c>
      <c r="R1260">
        <v>3</v>
      </c>
      <c r="S1260">
        <v>3</v>
      </c>
      <c r="T1260">
        <v>4</v>
      </c>
      <c r="U1260">
        <v>0</v>
      </c>
      <c r="V1260">
        <v>0</v>
      </c>
      <c r="W1260">
        <v>0</v>
      </c>
      <c r="X1260">
        <v>1</v>
      </c>
      <c r="Y1260">
        <v>0</v>
      </c>
      <c r="Z1260">
        <v>2</v>
      </c>
      <c r="AA1260">
        <v>3</v>
      </c>
      <c r="AB1260">
        <v>3</v>
      </c>
      <c r="AC1260">
        <v>2</v>
      </c>
      <c r="AD1260">
        <v>3</v>
      </c>
      <c r="AE1260">
        <v>0</v>
      </c>
      <c r="AF1260">
        <v>0</v>
      </c>
      <c r="AH1260" t="s">
        <v>335</v>
      </c>
      <c r="AI1260" t="s">
        <v>177</v>
      </c>
      <c r="AJ1260" t="s">
        <v>201</v>
      </c>
      <c r="AK1260" t="s">
        <v>202</v>
      </c>
    </row>
    <row r="1261" spans="1:37">
      <c r="A1261" t="s">
        <v>1645</v>
      </c>
      <c r="B1261" s="55">
        <v>44896</v>
      </c>
      <c r="C1261" s="55">
        <v>44897</v>
      </c>
      <c r="D1261" t="s">
        <v>382</v>
      </c>
      <c r="E1261">
        <v>621</v>
      </c>
      <c r="F1261">
        <v>29</v>
      </c>
      <c r="G1261">
        <v>29</v>
      </c>
      <c r="H1261">
        <v>0</v>
      </c>
      <c r="I1261">
        <v>0</v>
      </c>
      <c r="J1261">
        <v>11</v>
      </c>
      <c r="K1261">
        <v>0</v>
      </c>
      <c r="L1261">
        <v>0</v>
      </c>
      <c r="M1261">
        <v>0</v>
      </c>
      <c r="N1261">
        <v>0</v>
      </c>
      <c r="O1261">
        <v>0</v>
      </c>
      <c r="P1261">
        <v>0</v>
      </c>
      <c r="Q1261">
        <v>0</v>
      </c>
      <c r="R1261">
        <v>0</v>
      </c>
      <c r="S1261">
        <v>0</v>
      </c>
      <c r="T1261">
        <v>2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0</v>
      </c>
      <c r="AA1261">
        <v>0</v>
      </c>
      <c r="AB1261">
        <v>0</v>
      </c>
      <c r="AC1261">
        <v>0</v>
      </c>
      <c r="AD1261">
        <v>0</v>
      </c>
      <c r="AE1261">
        <v>0</v>
      </c>
      <c r="AF1261">
        <v>0</v>
      </c>
      <c r="AH1261" t="s">
        <v>383</v>
      </c>
      <c r="AI1261" t="s">
        <v>177</v>
      </c>
      <c r="AJ1261" t="s">
        <v>207</v>
      </c>
      <c r="AK1261" t="s">
        <v>208</v>
      </c>
    </row>
    <row r="1262" spans="1:37">
      <c r="A1262" t="s">
        <v>1645</v>
      </c>
      <c r="B1262" s="55">
        <v>44896</v>
      </c>
      <c r="C1262" s="55">
        <v>44897</v>
      </c>
      <c r="D1262" t="s">
        <v>378</v>
      </c>
      <c r="E1262">
        <v>1735</v>
      </c>
      <c r="F1262">
        <v>287</v>
      </c>
      <c r="G1262">
        <v>287</v>
      </c>
      <c r="H1262">
        <v>0</v>
      </c>
      <c r="I1262">
        <v>0</v>
      </c>
      <c r="J1262">
        <v>13</v>
      </c>
      <c r="K1262">
        <v>9</v>
      </c>
      <c r="L1262">
        <v>7</v>
      </c>
      <c r="M1262">
        <v>8</v>
      </c>
      <c r="N1262">
        <v>4</v>
      </c>
      <c r="O1262">
        <v>4</v>
      </c>
      <c r="P1262">
        <v>4</v>
      </c>
      <c r="Q1262">
        <v>8</v>
      </c>
      <c r="R1262">
        <v>8</v>
      </c>
      <c r="S1262">
        <v>8</v>
      </c>
      <c r="T1262">
        <v>7</v>
      </c>
      <c r="U1262">
        <v>2</v>
      </c>
      <c r="V1262">
        <v>2</v>
      </c>
      <c r="W1262">
        <v>2</v>
      </c>
      <c r="X1262">
        <v>0</v>
      </c>
      <c r="Y1262">
        <v>0</v>
      </c>
      <c r="Z1262">
        <v>4</v>
      </c>
      <c r="AA1262">
        <v>8</v>
      </c>
      <c r="AB1262">
        <v>4</v>
      </c>
      <c r="AC1262">
        <v>3</v>
      </c>
      <c r="AD1262">
        <v>5</v>
      </c>
      <c r="AE1262">
        <v>2</v>
      </c>
      <c r="AF1262">
        <v>0</v>
      </c>
      <c r="AH1262" t="s">
        <v>379</v>
      </c>
      <c r="AI1262" t="s">
        <v>177</v>
      </c>
      <c r="AJ1262" t="s">
        <v>207</v>
      </c>
      <c r="AK1262" t="s">
        <v>208</v>
      </c>
    </row>
    <row r="1263" spans="1:37">
      <c r="A1263" t="s">
        <v>1645</v>
      </c>
      <c r="B1263" s="55">
        <v>44896</v>
      </c>
      <c r="C1263" s="55">
        <v>44897</v>
      </c>
      <c r="D1263" t="s">
        <v>390</v>
      </c>
      <c r="E1263">
        <v>2373</v>
      </c>
      <c r="F1263">
        <v>85</v>
      </c>
      <c r="G1263">
        <v>85</v>
      </c>
      <c r="H1263">
        <v>0</v>
      </c>
      <c r="I1263">
        <v>0</v>
      </c>
      <c r="J1263">
        <v>2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0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H1263" t="s">
        <v>391</v>
      </c>
      <c r="AI1263" t="s">
        <v>177</v>
      </c>
      <c r="AJ1263" t="s">
        <v>210</v>
      </c>
      <c r="AK1263" t="s">
        <v>211</v>
      </c>
    </row>
    <row r="1264" spans="1:37">
      <c r="A1264" t="s">
        <v>1645</v>
      </c>
      <c r="B1264" s="55">
        <v>44896</v>
      </c>
      <c r="C1264" s="55">
        <v>44897</v>
      </c>
      <c r="D1264" t="s">
        <v>316</v>
      </c>
      <c r="E1264">
        <v>1963</v>
      </c>
      <c r="F1264">
        <v>69</v>
      </c>
      <c r="G1264">
        <v>69</v>
      </c>
      <c r="H1264">
        <v>0</v>
      </c>
      <c r="I1264">
        <v>0</v>
      </c>
      <c r="J1264">
        <v>7</v>
      </c>
      <c r="K1264">
        <v>0</v>
      </c>
      <c r="L1264">
        <v>0</v>
      </c>
      <c r="M1264">
        <v>0</v>
      </c>
      <c r="N1264">
        <v>0</v>
      </c>
      <c r="O1264">
        <v>0</v>
      </c>
      <c r="P1264">
        <v>0</v>
      </c>
      <c r="Q1264">
        <v>0</v>
      </c>
      <c r="R1264">
        <v>0</v>
      </c>
      <c r="S1264">
        <v>0</v>
      </c>
      <c r="T1264">
        <v>1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H1264" t="s">
        <v>317</v>
      </c>
      <c r="AI1264" t="s">
        <v>177</v>
      </c>
      <c r="AJ1264" t="s">
        <v>198</v>
      </c>
      <c r="AK1264" t="s">
        <v>199</v>
      </c>
    </row>
    <row r="1265" spans="1:37">
      <c r="A1265" t="s">
        <v>1645</v>
      </c>
      <c r="B1265" s="55">
        <v>44896</v>
      </c>
      <c r="C1265" s="55">
        <v>44897</v>
      </c>
      <c r="D1265" t="s">
        <v>352</v>
      </c>
      <c r="E1265">
        <v>1879</v>
      </c>
      <c r="F1265">
        <v>158</v>
      </c>
      <c r="G1265">
        <v>158</v>
      </c>
      <c r="H1265">
        <v>0</v>
      </c>
      <c r="I1265">
        <v>0</v>
      </c>
      <c r="J1265">
        <v>5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1</v>
      </c>
      <c r="Y1265">
        <v>0</v>
      </c>
      <c r="Z1265">
        <v>0</v>
      </c>
      <c r="AA1265">
        <v>0</v>
      </c>
      <c r="AB1265">
        <v>0</v>
      </c>
      <c r="AC1265">
        <v>0</v>
      </c>
      <c r="AD1265">
        <v>0</v>
      </c>
      <c r="AE1265">
        <v>0</v>
      </c>
      <c r="AF1265">
        <v>0</v>
      </c>
      <c r="AH1265" t="s">
        <v>353</v>
      </c>
      <c r="AI1265" t="s">
        <v>177</v>
      </c>
      <c r="AJ1265" t="s">
        <v>204</v>
      </c>
      <c r="AK1265" t="s">
        <v>205</v>
      </c>
    </row>
    <row r="1266" spans="1:37">
      <c r="A1266" t="s">
        <v>1645</v>
      </c>
      <c r="B1266" s="55">
        <v>44896</v>
      </c>
      <c r="C1266" s="55">
        <v>44897</v>
      </c>
      <c r="D1266" t="s">
        <v>372</v>
      </c>
      <c r="E1266">
        <v>2348</v>
      </c>
      <c r="F1266">
        <v>148</v>
      </c>
      <c r="G1266">
        <v>146</v>
      </c>
      <c r="H1266">
        <v>2</v>
      </c>
      <c r="I1266">
        <v>1</v>
      </c>
      <c r="J1266">
        <v>8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2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  <c r="AH1266" t="s">
        <v>373</v>
      </c>
      <c r="AI1266" t="s">
        <v>177</v>
      </c>
      <c r="AJ1266" t="s">
        <v>207</v>
      </c>
      <c r="AK1266" t="s">
        <v>208</v>
      </c>
    </row>
    <row r="1267" spans="1:37">
      <c r="A1267" t="s">
        <v>1645</v>
      </c>
      <c r="B1267" s="55">
        <v>44896</v>
      </c>
      <c r="C1267" s="55">
        <v>44897</v>
      </c>
      <c r="D1267" t="s">
        <v>358</v>
      </c>
      <c r="E1267">
        <v>1028</v>
      </c>
      <c r="F1267">
        <v>24</v>
      </c>
      <c r="G1267">
        <v>24</v>
      </c>
      <c r="H1267">
        <v>0</v>
      </c>
      <c r="I1267">
        <v>0</v>
      </c>
      <c r="J1267">
        <v>4</v>
      </c>
      <c r="K1267">
        <v>0</v>
      </c>
      <c r="L1267">
        <v>0</v>
      </c>
      <c r="M1267">
        <v>0</v>
      </c>
      <c r="N1267">
        <v>0</v>
      </c>
      <c r="O1267">
        <v>0</v>
      </c>
      <c r="P1267">
        <v>0</v>
      </c>
      <c r="Q1267">
        <v>0</v>
      </c>
      <c r="R1267">
        <v>0</v>
      </c>
      <c r="S1267">
        <v>0</v>
      </c>
      <c r="T1267">
        <v>1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0</v>
      </c>
      <c r="AA1267">
        <v>0</v>
      </c>
      <c r="AB1267">
        <v>0</v>
      </c>
      <c r="AC1267">
        <v>0</v>
      </c>
      <c r="AD1267">
        <v>0</v>
      </c>
      <c r="AE1267">
        <v>0</v>
      </c>
      <c r="AF1267">
        <v>0</v>
      </c>
      <c r="AH1267" t="s">
        <v>359</v>
      </c>
      <c r="AI1267" t="s">
        <v>177</v>
      </c>
      <c r="AJ1267" t="s">
        <v>204</v>
      </c>
      <c r="AK1267" t="s">
        <v>205</v>
      </c>
    </row>
    <row r="1268" spans="1:37">
      <c r="A1268" t="s">
        <v>1645</v>
      </c>
      <c r="B1268" s="55">
        <v>44896</v>
      </c>
      <c r="C1268" s="55">
        <v>44897</v>
      </c>
      <c r="D1268" t="s">
        <v>60</v>
      </c>
      <c r="E1268">
        <v>5734</v>
      </c>
      <c r="F1268">
        <v>128</v>
      </c>
      <c r="G1268">
        <v>125</v>
      </c>
      <c r="H1268">
        <v>3</v>
      </c>
      <c r="I1268">
        <v>1</v>
      </c>
      <c r="J1268">
        <v>13</v>
      </c>
      <c r="K1268">
        <v>0</v>
      </c>
      <c r="L1268">
        <v>0</v>
      </c>
      <c r="M1268">
        <v>0</v>
      </c>
      <c r="N1268">
        <v>0</v>
      </c>
      <c r="O1268">
        <v>0</v>
      </c>
      <c r="P1268">
        <v>0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0</v>
      </c>
      <c r="Z1268">
        <v>0</v>
      </c>
      <c r="AA1268">
        <v>0</v>
      </c>
      <c r="AB1268">
        <v>0</v>
      </c>
      <c r="AC1268">
        <v>0</v>
      </c>
      <c r="AD1268">
        <v>0</v>
      </c>
      <c r="AE1268">
        <v>0</v>
      </c>
      <c r="AF1268">
        <v>0</v>
      </c>
      <c r="AH1268" t="s">
        <v>212</v>
      </c>
      <c r="AI1268" t="s">
        <v>168</v>
      </c>
      <c r="AJ1268" t="s">
        <v>58</v>
      </c>
      <c r="AK1268" t="s">
        <v>180</v>
      </c>
    </row>
    <row r="1269" spans="1:37">
      <c r="A1269" t="s">
        <v>1645</v>
      </c>
      <c r="B1269" s="55">
        <v>44896</v>
      </c>
      <c r="C1269" s="55">
        <v>44897</v>
      </c>
      <c r="D1269" t="s">
        <v>236</v>
      </c>
      <c r="E1269">
        <v>2959</v>
      </c>
      <c r="F1269">
        <v>109</v>
      </c>
      <c r="G1269">
        <v>107</v>
      </c>
      <c r="H1269">
        <v>2</v>
      </c>
      <c r="I1269">
        <v>0</v>
      </c>
      <c r="J1269">
        <v>5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0</v>
      </c>
      <c r="T1269">
        <v>1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0</v>
      </c>
      <c r="AA1269">
        <v>0</v>
      </c>
      <c r="AB1269">
        <v>0</v>
      </c>
      <c r="AC1269">
        <v>0</v>
      </c>
      <c r="AD1269">
        <v>0</v>
      </c>
      <c r="AE1269">
        <v>0</v>
      </c>
      <c r="AF1269">
        <v>0</v>
      </c>
      <c r="AH1269" t="s">
        <v>237</v>
      </c>
      <c r="AI1269" t="s">
        <v>173</v>
      </c>
      <c r="AJ1269" t="s">
        <v>186</v>
      </c>
      <c r="AK1269" t="s">
        <v>187</v>
      </c>
    </row>
    <row r="1270" spans="1:37">
      <c r="A1270" t="s">
        <v>1645</v>
      </c>
      <c r="B1270" s="55">
        <v>44896</v>
      </c>
      <c r="C1270" s="55">
        <v>44897</v>
      </c>
      <c r="D1270" t="s">
        <v>252</v>
      </c>
      <c r="E1270">
        <v>5236</v>
      </c>
      <c r="F1270">
        <v>26</v>
      </c>
      <c r="G1270">
        <v>22</v>
      </c>
      <c r="H1270">
        <v>4</v>
      </c>
      <c r="I1270">
        <v>1</v>
      </c>
      <c r="J1270">
        <v>19</v>
      </c>
      <c r="K1270">
        <v>1</v>
      </c>
      <c r="L1270">
        <v>1</v>
      </c>
      <c r="M1270">
        <v>1</v>
      </c>
      <c r="N1270">
        <v>1</v>
      </c>
      <c r="O1270">
        <v>1</v>
      </c>
      <c r="P1270">
        <v>1</v>
      </c>
      <c r="Q1270">
        <v>1</v>
      </c>
      <c r="R1270">
        <v>1</v>
      </c>
      <c r="S1270">
        <v>1</v>
      </c>
      <c r="T1270">
        <v>11</v>
      </c>
      <c r="U1270">
        <v>2</v>
      </c>
      <c r="V1270">
        <v>2</v>
      </c>
      <c r="W1270">
        <v>2</v>
      </c>
      <c r="X1270">
        <v>1</v>
      </c>
      <c r="Y1270">
        <v>0</v>
      </c>
      <c r="Z1270">
        <v>1</v>
      </c>
      <c r="AA1270">
        <v>1</v>
      </c>
      <c r="AB1270">
        <v>1</v>
      </c>
      <c r="AC1270">
        <v>1</v>
      </c>
      <c r="AD1270">
        <v>1</v>
      </c>
      <c r="AE1270">
        <v>0</v>
      </c>
      <c r="AF1270">
        <v>0</v>
      </c>
      <c r="AH1270" t="s">
        <v>253</v>
      </c>
      <c r="AI1270" t="s">
        <v>173</v>
      </c>
      <c r="AJ1270" t="s">
        <v>189</v>
      </c>
      <c r="AK1270" t="s">
        <v>190</v>
      </c>
    </row>
    <row r="1271" spans="1:37">
      <c r="A1271" t="s">
        <v>1645</v>
      </c>
      <c r="B1271" s="55">
        <v>44896</v>
      </c>
      <c r="C1271" s="55">
        <v>44897</v>
      </c>
      <c r="D1271" t="s">
        <v>36</v>
      </c>
      <c r="E1271">
        <v>3028</v>
      </c>
      <c r="F1271">
        <v>80</v>
      </c>
      <c r="G1271">
        <v>80</v>
      </c>
      <c r="H1271">
        <v>0</v>
      </c>
      <c r="I1271">
        <v>0</v>
      </c>
      <c r="J1271">
        <v>5</v>
      </c>
      <c r="K1271">
        <v>5</v>
      </c>
      <c r="L1271">
        <v>5</v>
      </c>
      <c r="M1271">
        <v>5</v>
      </c>
      <c r="N1271">
        <v>5</v>
      </c>
      <c r="O1271">
        <v>5</v>
      </c>
      <c r="P1271">
        <v>5</v>
      </c>
      <c r="Q1271">
        <v>5</v>
      </c>
      <c r="R1271">
        <v>5</v>
      </c>
      <c r="S1271">
        <v>5</v>
      </c>
      <c r="T1271">
        <v>2</v>
      </c>
      <c r="U1271">
        <v>2</v>
      </c>
      <c r="V1271">
        <v>2</v>
      </c>
      <c r="W1271">
        <v>0</v>
      </c>
      <c r="X1271">
        <v>1</v>
      </c>
      <c r="Y1271">
        <v>1</v>
      </c>
      <c r="Z1271">
        <v>5</v>
      </c>
      <c r="AA1271">
        <v>5</v>
      </c>
      <c r="AB1271">
        <v>3</v>
      </c>
      <c r="AC1271">
        <v>5</v>
      </c>
      <c r="AD1271">
        <v>5</v>
      </c>
      <c r="AE1271">
        <v>0</v>
      </c>
      <c r="AF1271">
        <v>0</v>
      </c>
      <c r="AH1271" t="s">
        <v>183</v>
      </c>
      <c r="AI1271" t="s">
        <v>168</v>
      </c>
      <c r="AJ1271" t="s">
        <v>34</v>
      </c>
      <c r="AK1271" t="s">
        <v>172</v>
      </c>
    </row>
    <row r="1272" spans="1:37">
      <c r="A1272" t="s">
        <v>1645</v>
      </c>
      <c r="B1272" s="55">
        <v>44896</v>
      </c>
      <c r="C1272" s="55">
        <v>44897</v>
      </c>
      <c r="D1272" t="s">
        <v>268</v>
      </c>
      <c r="E1272">
        <v>3182</v>
      </c>
      <c r="F1272">
        <v>77</v>
      </c>
      <c r="G1272">
        <v>77</v>
      </c>
      <c r="H1272">
        <v>0</v>
      </c>
      <c r="I1272">
        <v>0</v>
      </c>
      <c r="J1272">
        <v>10</v>
      </c>
      <c r="K1272">
        <v>7</v>
      </c>
      <c r="L1272">
        <v>7</v>
      </c>
      <c r="M1272">
        <v>7</v>
      </c>
      <c r="N1272">
        <v>6</v>
      </c>
      <c r="O1272">
        <v>7</v>
      </c>
      <c r="P1272">
        <v>7</v>
      </c>
      <c r="Q1272">
        <v>6</v>
      </c>
      <c r="R1272">
        <v>7</v>
      </c>
      <c r="S1272">
        <v>7</v>
      </c>
      <c r="T1272">
        <v>9</v>
      </c>
      <c r="U1272">
        <v>9</v>
      </c>
      <c r="V1272">
        <v>8</v>
      </c>
      <c r="W1272">
        <v>0</v>
      </c>
      <c r="X1272">
        <v>5</v>
      </c>
      <c r="Y1272">
        <v>4</v>
      </c>
      <c r="Z1272">
        <v>7</v>
      </c>
      <c r="AA1272">
        <v>5</v>
      </c>
      <c r="AB1272">
        <v>4</v>
      </c>
      <c r="AC1272">
        <v>4</v>
      </c>
      <c r="AD1272">
        <v>5</v>
      </c>
      <c r="AE1272">
        <v>0</v>
      </c>
      <c r="AF1272">
        <v>0</v>
      </c>
      <c r="AH1272" t="s">
        <v>269</v>
      </c>
      <c r="AI1272" t="s">
        <v>173</v>
      </c>
      <c r="AJ1272" t="s">
        <v>192</v>
      </c>
      <c r="AK1272" t="s">
        <v>193</v>
      </c>
    </row>
    <row r="1273" spans="1:37">
      <c r="A1273" t="s">
        <v>1645</v>
      </c>
      <c r="B1273" s="55">
        <v>44896</v>
      </c>
      <c r="C1273" s="55">
        <v>44897</v>
      </c>
      <c r="D1273" t="s">
        <v>38</v>
      </c>
      <c r="E1273">
        <v>3128</v>
      </c>
      <c r="F1273">
        <v>38</v>
      </c>
      <c r="G1273">
        <v>38</v>
      </c>
      <c r="H1273">
        <v>0</v>
      </c>
      <c r="I1273">
        <v>0</v>
      </c>
      <c r="J1273">
        <v>5</v>
      </c>
      <c r="K1273">
        <v>0</v>
      </c>
      <c r="L1273">
        <v>0</v>
      </c>
      <c r="M1273">
        <v>0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0</v>
      </c>
      <c r="X1273">
        <v>0</v>
      </c>
      <c r="Y1273">
        <v>0</v>
      </c>
      <c r="Z1273">
        <v>0</v>
      </c>
      <c r="AA1273">
        <v>0</v>
      </c>
      <c r="AB1273">
        <v>0</v>
      </c>
      <c r="AC1273">
        <v>0</v>
      </c>
      <c r="AD1273">
        <v>0</v>
      </c>
      <c r="AE1273">
        <v>0</v>
      </c>
      <c r="AF1273">
        <v>0</v>
      </c>
      <c r="AH1273" t="s">
        <v>185</v>
      </c>
      <c r="AI1273" t="s">
        <v>168</v>
      </c>
      <c r="AJ1273" t="s">
        <v>34</v>
      </c>
      <c r="AK1273" t="s">
        <v>172</v>
      </c>
    </row>
    <row r="1274" spans="1:37">
      <c r="A1274" t="s">
        <v>1645</v>
      </c>
      <c r="B1274" s="55">
        <v>44896</v>
      </c>
      <c r="C1274" s="55">
        <v>44897</v>
      </c>
      <c r="D1274" t="s">
        <v>296</v>
      </c>
      <c r="E1274">
        <v>9531</v>
      </c>
      <c r="F1274">
        <v>228</v>
      </c>
      <c r="G1274">
        <v>228</v>
      </c>
      <c r="H1274">
        <v>0</v>
      </c>
      <c r="I1274">
        <v>0</v>
      </c>
      <c r="J1274">
        <v>26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12</v>
      </c>
      <c r="U1274">
        <v>1</v>
      </c>
      <c r="V1274">
        <v>1</v>
      </c>
      <c r="W1274">
        <v>0</v>
      </c>
      <c r="X1274">
        <v>0</v>
      </c>
      <c r="Y1274">
        <v>0</v>
      </c>
      <c r="Z1274">
        <v>0</v>
      </c>
      <c r="AA1274">
        <v>0</v>
      </c>
      <c r="AB1274">
        <v>0</v>
      </c>
      <c r="AC1274">
        <v>0</v>
      </c>
      <c r="AD1274">
        <v>0</v>
      </c>
      <c r="AE1274">
        <v>0</v>
      </c>
      <c r="AF1274">
        <v>0</v>
      </c>
      <c r="AH1274" t="s">
        <v>297</v>
      </c>
      <c r="AI1274" t="s">
        <v>173</v>
      </c>
      <c r="AJ1274" t="s">
        <v>195</v>
      </c>
      <c r="AK1274" t="s">
        <v>196</v>
      </c>
    </row>
    <row r="1275" spans="1:37">
      <c r="A1275" t="s">
        <v>1645</v>
      </c>
      <c r="B1275" s="55">
        <v>44896</v>
      </c>
      <c r="C1275" s="55">
        <v>44897</v>
      </c>
      <c r="D1275" t="s">
        <v>292</v>
      </c>
      <c r="E1275">
        <v>2687</v>
      </c>
      <c r="F1275">
        <v>136</v>
      </c>
      <c r="G1275">
        <v>131</v>
      </c>
      <c r="H1275">
        <v>5</v>
      </c>
      <c r="I1275">
        <v>3</v>
      </c>
      <c r="J1275">
        <v>25</v>
      </c>
      <c r="K1275">
        <v>6</v>
      </c>
      <c r="L1275">
        <v>6</v>
      </c>
      <c r="M1275">
        <v>6</v>
      </c>
      <c r="N1275">
        <v>3</v>
      </c>
      <c r="O1275">
        <v>6</v>
      </c>
      <c r="P1275">
        <v>3</v>
      </c>
      <c r="Q1275">
        <v>2</v>
      </c>
      <c r="R1275">
        <v>6</v>
      </c>
      <c r="S1275">
        <v>6</v>
      </c>
      <c r="T1275">
        <v>5</v>
      </c>
      <c r="U1275">
        <v>4</v>
      </c>
      <c r="V1275">
        <v>3</v>
      </c>
      <c r="W1275">
        <v>0</v>
      </c>
      <c r="X1275">
        <v>1</v>
      </c>
      <c r="Y1275">
        <v>0</v>
      </c>
      <c r="Z1275">
        <v>6</v>
      </c>
      <c r="AA1275">
        <v>5</v>
      </c>
      <c r="AB1275">
        <v>3</v>
      </c>
      <c r="AC1275">
        <v>4</v>
      </c>
      <c r="AD1275">
        <v>4</v>
      </c>
      <c r="AE1275">
        <v>0</v>
      </c>
      <c r="AF1275">
        <v>0</v>
      </c>
      <c r="AH1275" t="s">
        <v>833</v>
      </c>
      <c r="AI1275" t="s">
        <v>173</v>
      </c>
      <c r="AJ1275" t="s">
        <v>195</v>
      </c>
      <c r="AK1275" t="s">
        <v>196</v>
      </c>
    </row>
    <row r="1276" spans="1:37">
      <c r="A1276" t="s">
        <v>1645</v>
      </c>
      <c r="B1276" s="55">
        <v>44896</v>
      </c>
      <c r="C1276" s="55">
        <v>44897</v>
      </c>
      <c r="D1276" t="s">
        <v>278</v>
      </c>
      <c r="E1276">
        <v>5955</v>
      </c>
      <c r="F1276">
        <v>209</v>
      </c>
      <c r="G1276">
        <v>208</v>
      </c>
      <c r="H1276">
        <v>1</v>
      </c>
      <c r="I1276">
        <v>1</v>
      </c>
      <c r="J1276">
        <v>39</v>
      </c>
      <c r="K1276">
        <v>1</v>
      </c>
      <c r="L1276">
        <v>1</v>
      </c>
      <c r="M1276">
        <v>1</v>
      </c>
      <c r="N1276">
        <v>1</v>
      </c>
      <c r="O1276">
        <v>1</v>
      </c>
      <c r="P1276">
        <v>1</v>
      </c>
      <c r="Q1276">
        <v>1</v>
      </c>
      <c r="R1276">
        <v>1</v>
      </c>
      <c r="S1276">
        <v>1</v>
      </c>
      <c r="T1276">
        <v>4</v>
      </c>
      <c r="U1276">
        <v>0</v>
      </c>
      <c r="V1276">
        <v>0</v>
      </c>
      <c r="W1276">
        <v>0</v>
      </c>
      <c r="X1276">
        <v>1</v>
      </c>
      <c r="Y1276">
        <v>0</v>
      </c>
      <c r="Z1276">
        <v>1</v>
      </c>
      <c r="AA1276">
        <v>1</v>
      </c>
      <c r="AB1276">
        <v>1</v>
      </c>
      <c r="AC1276">
        <v>1</v>
      </c>
      <c r="AD1276">
        <v>1</v>
      </c>
      <c r="AE1276">
        <v>0</v>
      </c>
      <c r="AF1276">
        <v>0</v>
      </c>
      <c r="AH1276" t="s">
        <v>279</v>
      </c>
      <c r="AI1276" t="s">
        <v>173</v>
      </c>
      <c r="AJ1276" t="s">
        <v>192</v>
      </c>
      <c r="AK1276" t="s">
        <v>193</v>
      </c>
    </row>
    <row r="1277" spans="1:37">
      <c r="A1277" t="s">
        <v>1645</v>
      </c>
      <c r="B1277" s="55">
        <v>44896</v>
      </c>
      <c r="C1277" s="55">
        <v>44897</v>
      </c>
      <c r="D1277" t="s">
        <v>242</v>
      </c>
      <c r="E1277">
        <v>3019</v>
      </c>
      <c r="F1277">
        <v>68</v>
      </c>
      <c r="G1277">
        <v>68</v>
      </c>
      <c r="H1277">
        <v>0</v>
      </c>
      <c r="I1277">
        <v>0</v>
      </c>
      <c r="J1277">
        <v>10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0</v>
      </c>
      <c r="Q1277">
        <v>0</v>
      </c>
      <c r="R1277">
        <v>0</v>
      </c>
      <c r="S1277">
        <v>0</v>
      </c>
      <c r="T1277">
        <v>2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0</v>
      </c>
      <c r="AB1277">
        <v>0</v>
      </c>
      <c r="AC1277">
        <v>0</v>
      </c>
      <c r="AD1277">
        <v>0</v>
      </c>
      <c r="AE1277">
        <v>0</v>
      </c>
      <c r="AF1277">
        <v>0</v>
      </c>
      <c r="AH1277" t="s">
        <v>243</v>
      </c>
      <c r="AI1277" t="s">
        <v>173</v>
      </c>
      <c r="AJ1277" t="s">
        <v>186</v>
      </c>
      <c r="AK1277" t="s">
        <v>187</v>
      </c>
    </row>
    <row r="1278" spans="1:37">
      <c r="A1278" t="s">
        <v>1645</v>
      </c>
      <c r="B1278" s="55">
        <v>44896</v>
      </c>
      <c r="C1278" s="55">
        <v>44897</v>
      </c>
      <c r="D1278" t="s">
        <v>244</v>
      </c>
      <c r="E1278">
        <v>1827</v>
      </c>
      <c r="F1278">
        <v>32</v>
      </c>
      <c r="G1278">
        <v>31</v>
      </c>
      <c r="H1278">
        <v>1</v>
      </c>
      <c r="I1278">
        <v>1</v>
      </c>
      <c r="J1278">
        <v>5</v>
      </c>
      <c r="K1278">
        <v>2</v>
      </c>
      <c r="L1278">
        <v>1</v>
      </c>
      <c r="M1278">
        <v>0</v>
      </c>
      <c r="N1278">
        <v>2</v>
      </c>
      <c r="O1278">
        <v>2</v>
      </c>
      <c r="P1278">
        <v>2</v>
      </c>
      <c r="Q1278">
        <v>2</v>
      </c>
      <c r="R1278">
        <v>2</v>
      </c>
      <c r="S1278">
        <v>2</v>
      </c>
      <c r="T1278">
        <v>2</v>
      </c>
      <c r="U1278">
        <v>2</v>
      </c>
      <c r="V1278">
        <v>2</v>
      </c>
      <c r="W1278">
        <v>1</v>
      </c>
      <c r="X1278">
        <v>1</v>
      </c>
      <c r="Y1278">
        <v>0</v>
      </c>
      <c r="Z1278">
        <v>0</v>
      </c>
      <c r="AA1278">
        <v>2</v>
      </c>
      <c r="AB1278">
        <v>2</v>
      </c>
      <c r="AC1278">
        <v>2</v>
      </c>
      <c r="AD1278">
        <v>2</v>
      </c>
      <c r="AE1278">
        <v>0</v>
      </c>
      <c r="AF1278">
        <v>0</v>
      </c>
      <c r="AH1278" t="s">
        <v>245</v>
      </c>
      <c r="AI1278" t="s">
        <v>173</v>
      </c>
      <c r="AJ1278" t="s">
        <v>186</v>
      </c>
      <c r="AK1278" t="s">
        <v>187</v>
      </c>
    </row>
    <row r="1279" spans="1:37">
      <c r="A1279" t="s">
        <v>1645</v>
      </c>
      <c r="B1279" s="55">
        <v>44896</v>
      </c>
      <c r="C1279" s="55">
        <v>44897</v>
      </c>
      <c r="D1279" t="s">
        <v>77</v>
      </c>
      <c r="E1279">
        <v>2129</v>
      </c>
      <c r="F1279">
        <v>71</v>
      </c>
      <c r="G1279">
        <v>71</v>
      </c>
      <c r="H1279">
        <v>0</v>
      </c>
      <c r="I1279">
        <v>0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</v>
      </c>
      <c r="T1279">
        <v>0</v>
      </c>
      <c r="U1279">
        <v>0</v>
      </c>
      <c r="V1279">
        <v>0</v>
      </c>
      <c r="W1279">
        <v>0</v>
      </c>
      <c r="X1279">
        <v>0</v>
      </c>
      <c r="Y1279">
        <v>0</v>
      </c>
      <c r="Z1279">
        <v>0</v>
      </c>
      <c r="AA1279">
        <v>0</v>
      </c>
      <c r="AB1279">
        <v>0</v>
      </c>
      <c r="AC1279">
        <v>0</v>
      </c>
      <c r="AD1279">
        <v>0</v>
      </c>
      <c r="AE1279">
        <v>0</v>
      </c>
      <c r="AF1279">
        <v>0</v>
      </c>
      <c r="AH1279" t="s">
        <v>223</v>
      </c>
      <c r="AI1279" t="s">
        <v>168</v>
      </c>
      <c r="AJ1279" t="s">
        <v>73</v>
      </c>
      <c r="AK1279" t="s">
        <v>182</v>
      </c>
    </row>
    <row r="1280" spans="1:37">
      <c r="A1280" t="s">
        <v>1645</v>
      </c>
      <c r="B1280" s="55">
        <v>44896</v>
      </c>
      <c r="C1280" s="55">
        <v>44897</v>
      </c>
      <c r="D1280" t="s">
        <v>72</v>
      </c>
      <c r="E1280">
        <v>2583</v>
      </c>
      <c r="F1280">
        <v>45</v>
      </c>
      <c r="G1280">
        <v>45</v>
      </c>
      <c r="H1280">
        <v>0</v>
      </c>
      <c r="I1280">
        <v>0</v>
      </c>
      <c r="J1280">
        <v>4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1</v>
      </c>
      <c r="U1280">
        <v>0</v>
      </c>
      <c r="V1280">
        <v>0</v>
      </c>
      <c r="W1280">
        <v>0</v>
      </c>
      <c r="X1280">
        <v>1</v>
      </c>
      <c r="Y1280">
        <v>0</v>
      </c>
      <c r="Z1280">
        <v>0</v>
      </c>
      <c r="AA1280">
        <v>0</v>
      </c>
      <c r="AB1280">
        <v>0</v>
      </c>
      <c r="AC1280">
        <v>0</v>
      </c>
      <c r="AD1280">
        <v>0</v>
      </c>
      <c r="AE1280">
        <v>0</v>
      </c>
      <c r="AF1280">
        <v>0</v>
      </c>
      <c r="AH1280" t="s">
        <v>215</v>
      </c>
      <c r="AI1280" t="s">
        <v>168</v>
      </c>
      <c r="AJ1280" t="s">
        <v>73</v>
      </c>
      <c r="AK1280" t="s">
        <v>182</v>
      </c>
    </row>
    <row r="1281" spans="1:37">
      <c r="A1281" t="s">
        <v>1645</v>
      </c>
      <c r="B1281" s="55">
        <v>44896</v>
      </c>
      <c r="C1281" s="55">
        <v>44897</v>
      </c>
      <c r="D1281" t="s">
        <v>266</v>
      </c>
      <c r="E1281">
        <v>3702</v>
      </c>
      <c r="F1281">
        <v>116</v>
      </c>
      <c r="G1281">
        <v>116</v>
      </c>
      <c r="H1281">
        <v>0</v>
      </c>
      <c r="I1281">
        <v>0</v>
      </c>
      <c r="J1281">
        <v>13</v>
      </c>
      <c r="K1281">
        <v>1</v>
      </c>
      <c r="L1281">
        <v>0</v>
      </c>
      <c r="M1281">
        <v>0</v>
      </c>
      <c r="N1281">
        <v>0</v>
      </c>
      <c r="O1281">
        <v>1</v>
      </c>
      <c r="P1281">
        <v>0</v>
      </c>
      <c r="Q1281">
        <v>1</v>
      </c>
      <c r="R1281">
        <v>0</v>
      </c>
      <c r="S1281">
        <v>1</v>
      </c>
      <c r="T1281">
        <v>4</v>
      </c>
      <c r="U1281">
        <v>0</v>
      </c>
      <c r="V1281">
        <v>0</v>
      </c>
      <c r="W1281">
        <v>0</v>
      </c>
      <c r="X1281">
        <v>2</v>
      </c>
      <c r="Y1281">
        <v>0</v>
      </c>
      <c r="Z1281">
        <v>0</v>
      </c>
      <c r="AA1281">
        <v>1</v>
      </c>
      <c r="AB1281">
        <v>1</v>
      </c>
      <c r="AC1281">
        <v>1</v>
      </c>
      <c r="AD1281">
        <v>1</v>
      </c>
      <c r="AE1281">
        <v>0</v>
      </c>
      <c r="AF1281">
        <v>0</v>
      </c>
      <c r="AH1281" t="s">
        <v>267</v>
      </c>
      <c r="AI1281" t="s">
        <v>173</v>
      </c>
      <c r="AJ1281" t="s">
        <v>192</v>
      </c>
      <c r="AK1281" t="s">
        <v>193</v>
      </c>
    </row>
    <row r="1282" spans="1:37">
      <c r="A1282" t="s">
        <v>1645</v>
      </c>
      <c r="B1282" s="55">
        <v>44896</v>
      </c>
      <c r="C1282" s="55">
        <v>44897</v>
      </c>
      <c r="D1282" t="s">
        <v>33</v>
      </c>
      <c r="E1282">
        <v>1737</v>
      </c>
      <c r="F1282">
        <v>100</v>
      </c>
      <c r="G1282">
        <v>99</v>
      </c>
      <c r="H1282">
        <v>1</v>
      </c>
      <c r="I1282">
        <v>0</v>
      </c>
      <c r="J1282">
        <v>10</v>
      </c>
      <c r="K1282">
        <v>1</v>
      </c>
      <c r="L1282">
        <v>1</v>
      </c>
      <c r="M1282">
        <v>1</v>
      </c>
      <c r="N1282">
        <v>0</v>
      </c>
      <c r="O1282">
        <v>1</v>
      </c>
      <c r="P1282">
        <v>0</v>
      </c>
      <c r="Q1282">
        <v>1</v>
      </c>
      <c r="R1282">
        <v>1</v>
      </c>
      <c r="S1282">
        <v>1</v>
      </c>
      <c r="T1282">
        <v>4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1</v>
      </c>
      <c r="AA1282">
        <v>1</v>
      </c>
      <c r="AB1282">
        <v>1</v>
      </c>
      <c r="AC1282">
        <v>1</v>
      </c>
      <c r="AD1282">
        <v>1</v>
      </c>
      <c r="AE1282">
        <v>0</v>
      </c>
      <c r="AF1282">
        <v>0</v>
      </c>
      <c r="AH1282" t="s">
        <v>181</v>
      </c>
      <c r="AI1282" t="s">
        <v>168</v>
      </c>
      <c r="AJ1282" t="s">
        <v>34</v>
      </c>
      <c r="AK1282" t="s">
        <v>172</v>
      </c>
    </row>
    <row r="1283" spans="1:37">
      <c r="A1283" t="s">
        <v>1645</v>
      </c>
      <c r="B1283" s="55">
        <v>44896</v>
      </c>
      <c r="C1283" s="55">
        <v>44897</v>
      </c>
      <c r="D1283" t="s">
        <v>26</v>
      </c>
      <c r="E1283">
        <v>2232</v>
      </c>
      <c r="F1283">
        <v>108</v>
      </c>
      <c r="G1283">
        <v>106</v>
      </c>
      <c r="H1283">
        <v>2</v>
      </c>
      <c r="I1283">
        <v>0</v>
      </c>
      <c r="J1283">
        <v>7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</v>
      </c>
      <c r="T1283">
        <v>3</v>
      </c>
      <c r="U1283">
        <v>0</v>
      </c>
      <c r="V1283">
        <v>0</v>
      </c>
      <c r="W1283">
        <v>0</v>
      </c>
      <c r="X1283">
        <v>1</v>
      </c>
      <c r="Y1283">
        <v>0</v>
      </c>
      <c r="Z1283">
        <v>0</v>
      </c>
      <c r="AA1283">
        <v>0</v>
      </c>
      <c r="AB1283">
        <v>0</v>
      </c>
      <c r="AC1283">
        <v>0</v>
      </c>
      <c r="AD1283">
        <v>0</v>
      </c>
      <c r="AE1283">
        <v>0</v>
      </c>
      <c r="AF1283">
        <v>0</v>
      </c>
      <c r="AH1283" t="s">
        <v>170</v>
      </c>
      <c r="AI1283" t="s">
        <v>168</v>
      </c>
      <c r="AJ1283" t="s">
        <v>27</v>
      </c>
      <c r="AK1283" t="s">
        <v>169</v>
      </c>
    </row>
    <row r="1284" spans="1:37">
      <c r="A1284" t="s">
        <v>1645</v>
      </c>
      <c r="B1284" s="55">
        <v>44896</v>
      </c>
      <c r="C1284" s="55">
        <v>44897</v>
      </c>
      <c r="D1284" t="s">
        <v>308</v>
      </c>
      <c r="E1284">
        <v>5082</v>
      </c>
      <c r="F1284">
        <v>292</v>
      </c>
      <c r="G1284">
        <v>285</v>
      </c>
      <c r="H1284">
        <v>7</v>
      </c>
      <c r="I1284">
        <v>4</v>
      </c>
      <c r="J1284">
        <v>31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1</v>
      </c>
      <c r="Y1284">
        <v>0</v>
      </c>
      <c r="Z1284">
        <v>0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0</v>
      </c>
      <c r="AH1284" t="s">
        <v>309</v>
      </c>
      <c r="AI1284" t="s">
        <v>173</v>
      </c>
      <c r="AJ1284" t="s">
        <v>195</v>
      </c>
      <c r="AK1284" t="s">
        <v>196</v>
      </c>
    </row>
    <row r="1285" spans="1:37">
      <c r="A1285" t="s">
        <v>1645</v>
      </c>
      <c r="B1285" s="55">
        <v>44896</v>
      </c>
      <c r="C1285" s="55">
        <v>44897</v>
      </c>
      <c r="D1285" t="s">
        <v>1646</v>
      </c>
    </row>
    <row r="1286" spans="1:37">
      <c r="A1286" t="s">
        <v>1645</v>
      </c>
      <c r="B1286" s="55">
        <v>44896</v>
      </c>
      <c r="C1286" s="55">
        <v>44897</v>
      </c>
      <c r="D1286" t="s">
        <v>57</v>
      </c>
      <c r="E1286">
        <v>2348</v>
      </c>
      <c r="F1286">
        <v>66</v>
      </c>
      <c r="G1286">
        <v>64</v>
      </c>
      <c r="H1286">
        <v>2</v>
      </c>
      <c r="I1286">
        <v>0</v>
      </c>
      <c r="J1286">
        <v>9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0</v>
      </c>
      <c r="T1286">
        <v>2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0</v>
      </c>
      <c r="AD1286">
        <v>0</v>
      </c>
      <c r="AE1286">
        <v>0</v>
      </c>
      <c r="AF1286">
        <v>0</v>
      </c>
      <c r="AH1286" t="s">
        <v>167</v>
      </c>
      <c r="AI1286" t="s">
        <v>168</v>
      </c>
      <c r="AJ1286" t="s">
        <v>58</v>
      </c>
      <c r="AK1286" t="s">
        <v>180</v>
      </c>
    </row>
    <row r="1287" spans="1:37">
      <c r="A1287" t="s">
        <v>1645</v>
      </c>
      <c r="B1287" s="55">
        <v>44896</v>
      </c>
      <c r="C1287" s="55">
        <v>44897</v>
      </c>
      <c r="D1287" t="s">
        <v>288</v>
      </c>
      <c r="E1287">
        <v>4313</v>
      </c>
      <c r="F1287">
        <v>83</v>
      </c>
      <c r="G1287">
        <v>83</v>
      </c>
      <c r="H1287">
        <v>0</v>
      </c>
      <c r="I1287">
        <v>0</v>
      </c>
      <c r="J1287">
        <v>18</v>
      </c>
      <c r="K1287">
        <v>3</v>
      </c>
      <c r="L1287">
        <v>3</v>
      </c>
      <c r="M1287">
        <v>3</v>
      </c>
      <c r="N1287">
        <v>3</v>
      </c>
      <c r="O1287">
        <v>3</v>
      </c>
      <c r="P1287">
        <v>2</v>
      </c>
      <c r="Q1287">
        <v>1</v>
      </c>
      <c r="R1287">
        <v>3</v>
      </c>
      <c r="S1287">
        <v>3</v>
      </c>
      <c r="T1287">
        <v>5</v>
      </c>
      <c r="U1287">
        <v>2</v>
      </c>
      <c r="V1287">
        <v>1</v>
      </c>
      <c r="W1287">
        <v>0</v>
      </c>
      <c r="X1287">
        <v>0</v>
      </c>
      <c r="Y1287">
        <v>0</v>
      </c>
      <c r="Z1287">
        <v>3</v>
      </c>
      <c r="AA1287">
        <v>3</v>
      </c>
      <c r="AB1287">
        <v>3</v>
      </c>
      <c r="AC1287">
        <v>3</v>
      </c>
      <c r="AD1287">
        <v>3</v>
      </c>
      <c r="AE1287">
        <v>0</v>
      </c>
      <c r="AF1287">
        <v>0</v>
      </c>
      <c r="AH1287" t="s">
        <v>289</v>
      </c>
      <c r="AI1287" t="s">
        <v>173</v>
      </c>
      <c r="AJ1287" t="s">
        <v>195</v>
      </c>
      <c r="AK1287" t="s">
        <v>196</v>
      </c>
    </row>
    <row r="1288" spans="1:37">
      <c r="A1288" t="s">
        <v>1645</v>
      </c>
      <c r="B1288" s="55">
        <v>44896</v>
      </c>
      <c r="C1288" s="55">
        <v>44897</v>
      </c>
      <c r="D1288" t="s">
        <v>272</v>
      </c>
      <c r="E1288">
        <v>5166</v>
      </c>
      <c r="F1288">
        <v>176</v>
      </c>
      <c r="G1288">
        <v>167</v>
      </c>
      <c r="H1288">
        <v>9</v>
      </c>
      <c r="I1288">
        <v>4</v>
      </c>
      <c r="J1288">
        <v>31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</v>
      </c>
      <c r="T1288">
        <v>1</v>
      </c>
      <c r="U1288">
        <v>0</v>
      </c>
      <c r="V1288">
        <v>0</v>
      </c>
      <c r="W1288">
        <v>0</v>
      </c>
      <c r="X1288">
        <v>0</v>
      </c>
      <c r="Y1288">
        <v>0</v>
      </c>
      <c r="Z1288">
        <v>0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0</v>
      </c>
      <c r="AH1288" t="s">
        <v>273</v>
      </c>
      <c r="AI1288" t="s">
        <v>173</v>
      </c>
      <c r="AJ1288" t="s">
        <v>192</v>
      </c>
      <c r="AK1288" t="s">
        <v>193</v>
      </c>
    </row>
    <row r="1289" spans="1:37">
      <c r="A1289" t="s">
        <v>1645</v>
      </c>
      <c r="B1289" s="55">
        <v>44896</v>
      </c>
      <c r="C1289" s="55">
        <v>44897</v>
      </c>
      <c r="D1289" t="s">
        <v>234</v>
      </c>
      <c r="E1289">
        <v>5449</v>
      </c>
      <c r="F1289">
        <v>122</v>
      </c>
      <c r="G1289">
        <v>122</v>
      </c>
      <c r="H1289">
        <v>0</v>
      </c>
      <c r="I1289">
        <v>0</v>
      </c>
      <c r="J1289">
        <v>13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</v>
      </c>
      <c r="T1289">
        <v>0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0</v>
      </c>
      <c r="AB1289">
        <v>0</v>
      </c>
      <c r="AC1289">
        <v>0</v>
      </c>
      <c r="AD1289">
        <v>0</v>
      </c>
      <c r="AE1289">
        <v>0</v>
      </c>
      <c r="AF1289">
        <v>0</v>
      </c>
      <c r="AH1289" t="s">
        <v>235</v>
      </c>
      <c r="AI1289" t="s">
        <v>173</v>
      </c>
      <c r="AJ1289" t="s">
        <v>186</v>
      </c>
      <c r="AK1289" t="s">
        <v>187</v>
      </c>
    </row>
    <row r="1290" spans="1:37">
      <c r="A1290" t="s">
        <v>1645</v>
      </c>
      <c r="B1290" s="55">
        <v>44896</v>
      </c>
      <c r="C1290" s="55">
        <v>44897</v>
      </c>
      <c r="D1290" t="s">
        <v>75</v>
      </c>
      <c r="E1290">
        <v>6074</v>
      </c>
      <c r="F1290">
        <v>56</v>
      </c>
      <c r="G1290">
        <v>56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</v>
      </c>
      <c r="R1290">
        <v>0</v>
      </c>
      <c r="S1290">
        <v>0</v>
      </c>
      <c r="T1290">
        <v>0</v>
      </c>
      <c r="U1290">
        <v>0</v>
      </c>
      <c r="V1290">
        <v>0</v>
      </c>
      <c r="W1290">
        <v>0</v>
      </c>
      <c r="X1290">
        <v>0</v>
      </c>
      <c r="Y1290">
        <v>0</v>
      </c>
      <c r="Z1290">
        <v>0</v>
      </c>
      <c r="AA1290">
        <v>0</v>
      </c>
      <c r="AB1290">
        <v>0</v>
      </c>
      <c r="AC1290">
        <v>0</v>
      </c>
      <c r="AD1290">
        <v>0</v>
      </c>
      <c r="AE1290">
        <v>0</v>
      </c>
      <c r="AF1290">
        <v>0</v>
      </c>
      <c r="AH1290" t="s">
        <v>222</v>
      </c>
      <c r="AI1290" t="s">
        <v>168</v>
      </c>
      <c r="AJ1290" t="s">
        <v>73</v>
      </c>
      <c r="AK1290" t="s">
        <v>182</v>
      </c>
    </row>
    <row r="1291" spans="1:37">
      <c r="A1291" t="s">
        <v>1645</v>
      </c>
      <c r="B1291" s="55">
        <v>44896</v>
      </c>
      <c r="C1291" s="55">
        <v>44897</v>
      </c>
      <c r="D1291" t="s">
        <v>250</v>
      </c>
      <c r="E1291">
        <v>5891</v>
      </c>
      <c r="F1291">
        <v>310</v>
      </c>
      <c r="G1291">
        <v>306</v>
      </c>
      <c r="H1291">
        <v>4</v>
      </c>
      <c r="I1291">
        <v>2</v>
      </c>
      <c r="J1291">
        <v>31</v>
      </c>
      <c r="K1291">
        <v>0</v>
      </c>
      <c r="L1291">
        <v>0</v>
      </c>
      <c r="M1291">
        <v>0</v>
      </c>
      <c r="N1291">
        <v>0</v>
      </c>
      <c r="O1291">
        <v>0</v>
      </c>
      <c r="P1291">
        <v>0</v>
      </c>
      <c r="Q1291">
        <v>0</v>
      </c>
      <c r="R1291">
        <v>0</v>
      </c>
      <c r="S1291">
        <v>0</v>
      </c>
      <c r="T1291">
        <v>6</v>
      </c>
      <c r="U1291">
        <v>1</v>
      </c>
      <c r="V1291">
        <v>1</v>
      </c>
      <c r="W1291">
        <v>0</v>
      </c>
      <c r="X1291">
        <v>0</v>
      </c>
      <c r="Y1291">
        <v>0</v>
      </c>
      <c r="Z1291">
        <v>0</v>
      </c>
      <c r="AA1291">
        <v>0</v>
      </c>
      <c r="AB1291">
        <v>0</v>
      </c>
      <c r="AC1291">
        <v>0</v>
      </c>
      <c r="AD1291">
        <v>0</v>
      </c>
      <c r="AE1291">
        <v>0</v>
      </c>
      <c r="AF1291">
        <v>0</v>
      </c>
      <c r="AH1291" t="s">
        <v>251</v>
      </c>
      <c r="AI1291" t="s">
        <v>173</v>
      </c>
      <c r="AJ1291" t="s">
        <v>189</v>
      </c>
      <c r="AK1291" t="s">
        <v>190</v>
      </c>
    </row>
    <row r="1292" spans="1:37">
      <c r="A1292" t="s">
        <v>1645</v>
      </c>
      <c r="B1292" s="55">
        <v>44896</v>
      </c>
      <c r="C1292" s="55">
        <v>44897</v>
      </c>
      <c r="D1292" t="s">
        <v>290</v>
      </c>
      <c r="E1292">
        <v>6741</v>
      </c>
      <c r="F1292">
        <v>462</v>
      </c>
      <c r="G1292">
        <v>458</v>
      </c>
      <c r="H1292">
        <v>4</v>
      </c>
      <c r="I1292">
        <v>2</v>
      </c>
      <c r="J1292">
        <v>50</v>
      </c>
      <c r="K1292">
        <v>19</v>
      </c>
      <c r="L1292">
        <v>17</v>
      </c>
      <c r="M1292">
        <v>19</v>
      </c>
      <c r="N1292">
        <v>18</v>
      </c>
      <c r="O1292">
        <v>18</v>
      </c>
      <c r="P1292">
        <v>16</v>
      </c>
      <c r="Q1292">
        <v>13</v>
      </c>
      <c r="R1292">
        <v>17</v>
      </c>
      <c r="S1292">
        <v>19</v>
      </c>
      <c r="T1292">
        <v>21</v>
      </c>
      <c r="U1292">
        <v>15</v>
      </c>
      <c r="V1292">
        <v>15</v>
      </c>
      <c r="W1292">
        <v>5</v>
      </c>
      <c r="X1292">
        <v>5</v>
      </c>
      <c r="Y1292">
        <v>2</v>
      </c>
      <c r="Z1292">
        <v>16</v>
      </c>
      <c r="AA1292">
        <v>18</v>
      </c>
      <c r="AB1292">
        <v>17</v>
      </c>
      <c r="AC1292">
        <v>15</v>
      </c>
      <c r="AD1292">
        <v>17</v>
      </c>
      <c r="AE1292">
        <v>9</v>
      </c>
      <c r="AF1292">
        <v>2</v>
      </c>
      <c r="AH1292" t="s">
        <v>291</v>
      </c>
      <c r="AI1292" t="s">
        <v>173</v>
      </c>
      <c r="AJ1292" t="s">
        <v>195</v>
      </c>
      <c r="AK1292" t="s">
        <v>196</v>
      </c>
    </row>
    <row r="1293" spans="1:37">
      <c r="A1293" t="s">
        <v>1645</v>
      </c>
      <c r="B1293" s="55">
        <v>44896</v>
      </c>
      <c r="C1293" s="55">
        <v>44897</v>
      </c>
      <c r="D1293" t="s">
        <v>254</v>
      </c>
      <c r="E1293">
        <v>9494</v>
      </c>
      <c r="F1293">
        <v>309</v>
      </c>
      <c r="G1293">
        <v>305</v>
      </c>
      <c r="H1293">
        <v>4</v>
      </c>
      <c r="I1293">
        <v>1</v>
      </c>
      <c r="J1293">
        <v>34</v>
      </c>
      <c r="K1293">
        <v>2</v>
      </c>
      <c r="L1293">
        <v>2</v>
      </c>
      <c r="M1293">
        <v>2</v>
      </c>
      <c r="N1293">
        <v>0</v>
      </c>
      <c r="O1293">
        <v>1</v>
      </c>
      <c r="P1293">
        <v>0</v>
      </c>
      <c r="Q1293">
        <v>2</v>
      </c>
      <c r="R1293">
        <v>2</v>
      </c>
      <c r="S1293">
        <v>2</v>
      </c>
      <c r="T1293">
        <v>5</v>
      </c>
      <c r="U1293">
        <v>0</v>
      </c>
      <c r="V1293">
        <v>0</v>
      </c>
      <c r="W1293">
        <v>0</v>
      </c>
      <c r="X1293">
        <v>1</v>
      </c>
      <c r="Y1293">
        <v>0</v>
      </c>
      <c r="Z1293">
        <v>1</v>
      </c>
      <c r="AA1293">
        <v>1</v>
      </c>
      <c r="AB1293">
        <v>1</v>
      </c>
      <c r="AC1293">
        <v>1</v>
      </c>
      <c r="AD1293">
        <v>1</v>
      </c>
      <c r="AE1293">
        <v>1</v>
      </c>
      <c r="AF1293">
        <v>0</v>
      </c>
      <c r="AH1293" t="s">
        <v>255</v>
      </c>
      <c r="AI1293" t="s">
        <v>173</v>
      </c>
      <c r="AJ1293" t="s">
        <v>189</v>
      </c>
      <c r="AK1293" t="s">
        <v>190</v>
      </c>
    </row>
    <row r="1294" spans="1:37">
      <c r="A1294" t="s">
        <v>1645</v>
      </c>
      <c r="B1294" s="55">
        <v>44896</v>
      </c>
      <c r="C1294" s="55">
        <v>44897</v>
      </c>
      <c r="D1294" t="s">
        <v>258</v>
      </c>
      <c r="E1294">
        <v>3991</v>
      </c>
      <c r="F1294">
        <v>40</v>
      </c>
      <c r="G1294">
        <v>40</v>
      </c>
      <c r="H1294">
        <v>0</v>
      </c>
      <c r="I1294">
        <v>0</v>
      </c>
      <c r="J1294">
        <v>11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</v>
      </c>
      <c r="T1294">
        <v>1</v>
      </c>
      <c r="U1294">
        <v>0</v>
      </c>
      <c r="V1294">
        <v>0</v>
      </c>
      <c r="W1294">
        <v>0</v>
      </c>
      <c r="X1294">
        <v>0</v>
      </c>
      <c r="Y1294">
        <v>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H1294" t="s">
        <v>259</v>
      </c>
      <c r="AI1294" t="s">
        <v>173</v>
      </c>
      <c r="AJ1294" t="s">
        <v>192</v>
      </c>
      <c r="AK1294" t="s">
        <v>193</v>
      </c>
    </row>
    <row r="1295" spans="1:37">
      <c r="A1295" t="s">
        <v>1645</v>
      </c>
      <c r="B1295" s="55">
        <v>44896</v>
      </c>
      <c r="C1295" s="55">
        <v>44897</v>
      </c>
      <c r="D1295" t="s">
        <v>314</v>
      </c>
      <c r="E1295">
        <v>1552</v>
      </c>
      <c r="F1295">
        <v>100</v>
      </c>
      <c r="G1295">
        <v>100</v>
      </c>
      <c r="H1295">
        <v>0</v>
      </c>
      <c r="I1295">
        <v>0</v>
      </c>
      <c r="J1295">
        <v>7</v>
      </c>
      <c r="K1295">
        <v>0</v>
      </c>
      <c r="L1295">
        <v>0</v>
      </c>
      <c r="M1295">
        <v>0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</v>
      </c>
      <c r="T1295">
        <v>1</v>
      </c>
      <c r="U1295">
        <v>0</v>
      </c>
      <c r="V1295">
        <v>0</v>
      </c>
      <c r="W1295">
        <v>0</v>
      </c>
      <c r="X1295">
        <v>1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  <c r="AH1295" t="s">
        <v>870</v>
      </c>
      <c r="AI1295" t="s">
        <v>173</v>
      </c>
      <c r="AJ1295" t="s">
        <v>195</v>
      </c>
      <c r="AK1295" t="s">
        <v>196</v>
      </c>
    </row>
    <row r="1296" spans="1:37">
      <c r="A1296" t="s">
        <v>1645</v>
      </c>
      <c r="B1296" s="55">
        <v>44896</v>
      </c>
      <c r="C1296" s="55">
        <v>44897</v>
      </c>
      <c r="D1296" t="s">
        <v>300</v>
      </c>
      <c r="E1296">
        <v>2206</v>
      </c>
      <c r="F1296">
        <v>91</v>
      </c>
      <c r="G1296">
        <v>90</v>
      </c>
      <c r="H1296">
        <v>1</v>
      </c>
      <c r="I1296">
        <v>0</v>
      </c>
      <c r="J1296">
        <v>9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</v>
      </c>
      <c r="T1296">
        <v>2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0</v>
      </c>
      <c r="AE1296">
        <v>0</v>
      </c>
      <c r="AF1296">
        <v>0</v>
      </c>
      <c r="AH1296" t="s">
        <v>301</v>
      </c>
      <c r="AI1296" t="s">
        <v>173</v>
      </c>
      <c r="AJ1296" t="s">
        <v>195</v>
      </c>
      <c r="AK1296" t="s">
        <v>196</v>
      </c>
    </row>
    <row r="1297" spans="1:37">
      <c r="A1297" t="s">
        <v>1645</v>
      </c>
      <c r="B1297" s="55">
        <v>44896</v>
      </c>
      <c r="C1297" s="55">
        <v>44897</v>
      </c>
      <c r="D1297" t="s">
        <v>280</v>
      </c>
      <c r="E1297">
        <v>2340</v>
      </c>
      <c r="F1297">
        <v>72</v>
      </c>
      <c r="G1297">
        <v>72</v>
      </c>
      <c r="H1297">
        <v>0</v>
      </c>
      <c r="I1297">
        <v>0</v>
      </c>
      <c r="J1297">
        <v>16</v>
      </c>
      <c r="K1297">
        <v>6</v>
      </c>
      <c r="L1297">
        <v>4</v>
      </c>
      <c r="M1297">
        <v>4</v>
      </c>
      <c r="N1297">
        <v>2</v>
      </c>
      <c r="O1297">
        <v>2</v>
      </c>
      <c r="P1297">
        <v>2</v>
      </c>
      <c r="Q1297">
        <v>3</v>
      </c>
      <c r="R1297">
        <v>6</v>
      </c>
      <c r="S1297">
        <v>4</v>
      </c>
      <c r="T1297">
        <v>1</v>
      </c>
      <c r="U1297">
        <v>1</v>
      </c>
      <c r="V1297">
        <v>1</v>
      </c>
      <c r="W1297">
        <v>0</v>
      </c>
      <c r="X1297">
        <v>0</v>
      </c>
      <c r="Y1297">
        <v>0</v>
      </c>
      <c r="Z1297">
        <v>2</v>
      </c>
      <c r="AA1297">
        <v>2</v>
      </c>
      <c r="AB1297">
        <v>2</v>
      </c>
      <c r="AC1297">
        <v>2</v>
      </c>
      <c r="AD1297">
        <v>2</v>
      </c>
      <c r="AE1297">
        <v>0</v>
      </c>
      <c r="AF1297">
        <v>0</v>
      </c>
      <c r="AH1297" t="s">
        <v>281</v>
      </c>
      <c r="AI1297" t="s">
        <v>173</v>
      </c>
      <c r="AJ1297" t="s">
        <v>192</v>
      </c>
      <c r="AK1297" t="s">
        <v>193</v>
      </c>
    </row>
    <row r="1298" spans="1:37">
      <c r="A1298" t="s">
        <v>1645</v>
      </c>
      <c r="B1298" s="55">
        <v>44896</v>
      </c>
      <c r="C1298" s="55">
        <v>44897</v>
      </c>
      <c r="D1298" t="s">
        <v>42</v>
      </c>
      <c r="E1298">
        <v>1294</v>
      </c>
      <c r="F1298">
        <v>42</v>
      </c>
      <c r="G1298">
        <v>41</v>
      </c>
      <c r="H1298">
        <v>1</v>
      </c>
      <c r="I1298">
        <v>0</v>
      </c>
      <c r="J1298">
        <v>11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0</v>
      </c>
      <c r="T1298">
        <v>3</v>
      </c>
      <c r="U1298">
        <v>0</v>
      </c>
      <c r="V1298">
        <v>0</v>
      </c>
      <c r="W1298">
        <v>0</v>
      </c>
      <c r="X1298">
        <v>1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H1298" t="s">
        <v>191</v>
      </c>
      <c r="AI1298" t="s">
        <v>168</v>
      </c>
      <c r="AJ1298" t="s">
        <v>34</v>
      </c>
      <c r="AK1298" t="s">
        <v>172</v>
      </c>
    </row>
    <row r="1299" spans="1:37">
      <c r="A1299" t="s">
        <v>1645</v>
      </c>
      <c r="B1299" s="55">
        <v>44896</v>
      </c>
      <c r="C1299" s="55">
        <v>44897</v>
      </c>
      <c r="D1299" t="s">
        <v>40</v>
      </c>
      <c r="E1299">
        <v>1549</v>
      </c>
      <c r="F1299">
        <v>41</v>
      </c>
      <c r="G1299">
        <v>41</v>
      </c>
      <c r="H1299">
        <v>0</v>
      </c>
      <c r="I1299">
        <v>0</v>
      </c>
      <c r="J1299">
        <v>3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2</v>
      </c>
      <c r="U1299">
        <v>0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H1299" t="s">
        <v>447</v>
      </c>
      <c r="AI1299" t="s">
        <v>168</v>
      </c>
      <c r="AJ1299" t="s">
        <v>34</v>
      </c>
      <c r="AK1299" t="s">
        <v>172</v>
      </c>
    </row>
    <row r="1300" spans="1:37">
      <c r="A1300" t="s">
        <v>1645</v>
      </c>
      <c r="B1300" s="55">
        <v>44896</v>
      </c>
      <c r="C1300" s="55">
        <v>44897</v>
      </c>
      <c r="D1300" t="s">
        <v>312</v>
      </c>
      <c r="E1300">
        <v>1588</v>
      </c>
      <c r="F1300">
        <v>83</v>
      </c>
      <c r="G1300">
        <v>82</v>
      </c>
      <c r="H1300">
        <v>1</v>
      </c>
      <c r="I1300">
        <v>1</v>
      </c>
      <c r="J1300">
        <v>11</v>
      </c>
      <c r="K1300">
        <v>5</v>
      </c>
      <c r="L1300">
        <v>5</v>
      </c>
      <c r="M1300">
        <v>4</v>
      </c>
      <c r="N1300">
        <v>1</v>
      </c>
      <c r="O1300">
        <v>5</v>
      </c>
      <c r="P1300">
        <v>1</v>
      </c>
      <c r="Q1300">
        <v>4</v>
      </c>
      <c r="R1300">
        <v>4</v>
      </c>
      <c r="S1300">
        <v>5</v>
      </c>
      <c r="T1300">
        <v>4</v>
      </c>
      <c r="U1300">
        <v>3</v>
      </c>
      <c r="V1300">
        <v>3</v>
      </c>
      <c r="W1300">
        <v>0</v>
      </c>
      <c r="X1300">
        <v>0</v>
      </c>
      <c r="Y1300">
        <v>0</v>
      </c>
      <c r="Z1300">
        <v>4</v>
      </c>
      <c r="AA1300">
        <v>5</v>
      </c>
      <c r="AB1300">
        <v>4</v>
      </c>
      <c r="AC1300">
        <v>5</v>
      </c>
      <c r="AD1300">
        <v>5</v>
      </c>
      <c r="AE1300">
        <v>2</v>
      </c>
      <c r="AF1300">
        <v>0</v>
      </c>
      <c r="AH1300" t="s">
        <v>313</v>
      </c>
      <c r="AI1300" t="s">
        <v>173</v>
      </c>
      <c r="AJ1300" t="s">
        <v>195</v>
      </c>
      <c r="AK1300" t="s">
        <v>196</v>
      </c>
    </row>
    <row r="1301" spans="1:37">
      <c r="A1301" t="s">
        <v>1645</v>
      </c>
      <c r="B1301" s="55">
        <v>44896</v>
      </c>
      <c r="C1301" s="55">
        <v>44897</v>
      </c>
      <c r="D1301" t="s">
        <v>53</v>
      </c>
      <c r="E1301">
        <v>2046</v>
      </c>
      <c r="F1301">
        <v>51</v>
      </c>
      <c r="G1301">
        <v>51</v>
      </c>
      <c r="H1301">
        <v>0</v>
      </c>
      <c r="I1301">
        <v>0</v>
      </c>
      <c r="J1301">
        <v>7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1</v>
      </c>
      <c r="U1301">
        <v>0</v>
      </c>
      <c r="V1301">
        <v>0</v>
      </c>
      <c r="W1301">
        <v>0</v>
      </c>
      <c r="X1301">
        <v>0</v>
      </c>
      <c r="Y1301">
        <v>0</v>
      </c>
      <c r="Z1301">
        <v>0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  <c r="AH1301" t="s">
        <v>206</v>
      </c>
      <c r="AI1301" t="s">
        <v>168</v>
      </c>
      <c r="AJ1301" t="s">
        <v>49</v>
      </c>
      <c r="AK1301" t="s">
        <v>176</v>
      </c>
    </row>
    <row r="1302" spans="1:37">
      <c r="A1302" t="s">
        <v>1645</v>
      </c>
      <c r="B1302" s="55">
        <v>44896</v>
      </c>
      <c r="C1302" s="55">
        <v>44897</v>
      </c>
      <c r="D1302" t="s">
        <v>238</v>
      </c>
      <c r="E1302">
        <v>1739</v>
      </c>
      <c r="F1302">
        <v>61</v>
      </c>
      <c r="G1302">
        <v>61</v>
      </c>
      <c r="H1302">
        <v>0</v>
      </c>
      <c r="I1302">
        <v>0</v>
      </c>
      <c r="J1302">
        <v>5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0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H1302" t="s">
        <v>239</v>
      </c>
      <c r="AI1302" t="s">
        <v>173</v>
      </c>
      <c r="AJ1302" t="s">
        <v>186</v>
      </c>
      <c r="AK1302" t="s">
        <v>187</v>
      </c>
    </row>
    <row r="1303" spans="1:37">
      <c r="A1303" t="s">
        <v>1645</v>
      </c>
      <c r="B1303" s="55">
        <v>44896</v>
      </c>
      <c r="C1303" s="55">
        <v>44897</v>
      </c>
      <c r="D1303" t="s">
        <v>302</v>
      </c>
      <c r="E1303">
        <v>2437</v>
      </c>
      <c r="F1303">
        <v>19</v>
      </c>
      <c r="G1303">
        <v>19</v>
      </c>
      <c r="H1303">
        <v>0</v>
      </c>
      <c r="I1303">
        <v>0</v>
      </c>
      <c r="J1303">
        <v>13</v>
      </c>
      <c r="K1303">
        <v>1</v>
      </c>
      <c r="L1303">
        <v>1</v>
      </c>
      <c r="M1303">
        <v>1</v>
      </c>
      <c r="N1303">
        <v>0</v>
      </c>
      <c r="O1303">
        <v>1</v>
      </c>
      <c r="P1303">
        <v>1</v>
      </c>
      <c r="Q1303">
        <v>1</v>
      </c>
      <c r="R1303">
        <v>1</v>
      </c>
      <c r="S1303">
        <v>1</v>
      </c>
      <c r="T1303">
        <v>2</v>
      </c>
      <c r="U1303">
        <v>0</v>
      </c>
      <c r="V1303">
        <v>0</v>
      </c>
      <c r="W1303">
        <v>0</v>
      </c>
      <c r="X1303">
        <v>0</v>
      </c>
      <c r="Y1303">
        <v>0</v>
      </c>
      <c r="Z1303">
        <v>1</v>
      </c>
      <c r="AA1303">
        <v>1</v>
      </c>
      <c r="AB1303">
        <v>1</v>
      </c>
      <c r="AC1303">
        <v>1</v>
      </c>
      <c r="AD1303">
        <v>1</v>
      </c>
      <c r="AE1303">
        <v>1</v>
      </c>
      <c r="AF1303">
        <v>0</v>
      </c>
      <c r="AH1303" t="s">
        <v>303</v>
      </c>
      <c r="AI1303" t="s">
        <v>173</v>
      </c>
      <c r="AJ1303" t="s">
        <v>195</v>
      </c>
      <c r="AK1303" t="s">
        <v>196</v>
      </c>
    </row>
    <row r="1304" spans="1:37">
      <c r="A1304" t="s">
        <v>1645</v>
      </c>
      <c r="B1304" s="55">
        <v>44896</v>
      </c>
      <c r="C1304" s="55">
        <v>44897</v>
      </c>
      <c r="D1304" t="s">
        <v>68</v>
      </c>
      <c r="E1304">
        <v>2517</v>
      </c>
      <c r="F1304">
        <v>61</v>
      </c>
      <c r="G1304">
        <v>61</v>
      </c>
      <c r="H1304">
        <v>0</v>
      </c>
      <c r="I1304">
        <v>0</v>
      </c>
      <c r="J1304">
        <v>6</v>
      </c>
      <c r="K1304">
        <v>0</v>
      </c>
      <c r="L1304">
        <v>0</v>
      </c>
      <c r="M1304">
        <v>0</v>
      </c>
      <c r="N1304">
        <v>0</v>
      </c>
      <c r="O1304">
        <v>0</v>
      </c>
      <c r="P1304">
        <v>0</v>
      </c>
      <c r="Q1304">
        <v>0</v>
      </c>
      <c r="R1304">
        <v>0</v>
      </c>
      <c r="S1304">
        <v>0</v>
      </c>
      <c r="T1304">
        <v>0</v>
      </c>
      <c r="U1304">
        <v>0</v>
      </c>
      <c r="V1304">
        <v>0</v>
      </c>
      <c r="W1304">
        <v>0</v>
      </c>
      <c r="X1304">
        <v>0</v>
      </c>
      <c r="Y1304">
        <v>0</v>
      </c>
      <c r="Z1304">
        <v>0</v>
      </c>
      <c r="AA1304">
        <v>0</v>
      </c>
      <c r="AB1304">
        <v>0</v>
      </c>
      <c r="AC1304">
        <v>0</v>
      </c>
      <c r="AD1304">
        <v>0</v>
      </c>
      <c r="AE1304">
        <v>0</v>
      </c>
      <c r="AF1304">
        <v>0</v>
      </c>
      <c r="AH1304" t="s">
        <v>219</v>
      </c>
      <c r="AI1304" t="s">
        <v>168</v>
      </c>
      <c r="AJ1304" t="s">
        <v>58</v>
      </c>
      <c r="AK1304" t="s">
        <v>180</v>
      </c>
    </row>
    <row r="1305" spans="1:37">
      <c r="A1305" t="s">
        <v>1645</v>
      </c>
      <c r="B1305" s="55">
        <v>44896</v>
      </c>
      <c r="C1305" s="55">
        <v>44897</v>
      </c>
      <c r="D1305" t="s">
        <v>94</v>
      </c>
      <c r="E1305">
        <v>5406</v>
      </c>
      <c r="F1305">
        <v>228</v>
      </c>
      <c r="G1305">
        <v>227</v>
      </c>
      <c r="H1305">
        <v>1</v>
      </c>
      <c r="I1305">
        <v>0</v>
      </c>
      <c r="J1305">
        <v>32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</v>
      </c>
      <c r="T1305">
        <v>1</v>
      </c>
      <c r="U1305">
        <v>0</v>
      </c>
      <c r="V1305">
        <v>0</v>
      </c>
      <c r="W1305">
        <v>0</v>
      </c>
      <c r="X1305">
        <v>1</v>
      </c>
      <c r="Y1305">
        <v>0</v>
      </c>
      <c r="Z1305">
        <v>0</v>
      </c>
      <c r="AA1305">
        <v>0</v>
      </c>
      <c r="AB1305">
        <v>0</v>
      </c>
      <c r="AC1305">
        <v>0</v>
      </c>
      <c r="AD1305">
        <v>0</v>
      </c>
      <c r="AE1305">
        <v>0</v>
      </c>
      <c r="AF1305">
        <v>0</v>
      </c>
      <c r="AH1305" t="s">
        <v>232</v>
      </c>
      <c r="AI1305" t="s">
        <v>168</v>
      </c>
      <c r="AJ1305" t="s">
        <v>92</v>
      </c>
      <c r="AK1305" t="s">
        <v>184</v>
      </c>
    </row>
    <row r="1306" spans="1:37">
      <c r="A1306" t="s">
        <v>1645</v>
      </c>
      <c r="B1306" s="55">
        <v>44896</v>
      </c>
      <c r="C1306" s="55">
        <v>44897</v>
      </c>
      <c r="D1306" t="s">
        <v>81</v>
      </c>
      <c r="E1306">
        <v>5864</v>
      </c>
      <c r="F1306">
        <v>30</v>
      </c>
      <c r="G1306">
        <v>30</v>
      </c>
      <c r="H1306">
        <v>0</v>
      </c>
      <c r="I1306">
        <v>0</v>
      </c>
      <c r="J1306">
        <v>9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0</v>
      </c>
      <c r="T1306">
        <v>1</v>
      </c>
      <c r="U1306">
        <v>0</v>
      </c>
      <c r="V1306">
        <v>0</v>
      </c>
      <c r="W1306">
        <v>0</v>
      </c>
      <c r="X1306">
        <v>1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0</v>
      </c>
      <c r="AE1306">
        <v>0</v>
      </c>
      <c r="AF1306">
        <v>0</v>
      </c>
      <c r="AH1306" t="s">
        <v>226</v>
      </c>
      <c r="AI1306" t="s">
        <v>168</v>
      </c>
      <c r="AJ1306" t="s">
        <v>73</v>
      </c>
      <c r="AK1306" t="s">
        <v>182</v>
      </c>
    </row>
    <row r="1307" spans="1:37">
      <c r="A1307" t="s">
        <v>1645</v>
      </c>
      <c r="B1307" s="55">
        <v>44896</v>
      </c>
      <c r="C1307" s="55">
        <v>44897</v>
      </c>
      <c r="D1307" t="s">
        <v>66</v>
      </c>
      <c r="E1307">
        <v>1814</v>
      </c>
      <c r="F1307">
        <v>35</v>
      </c>
      <c r="G1307">
        <v>34</v>
      </c>
      <c r="H1307">
        <v>1</v>
      </c>
      <c r="I1307">
        <v>0</v>
      </c>
      <c r="J1307">
        <v>1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H1307" t="s">
        <v>218</v>
      </c>
      <c r="AI1307" t="s">
        <v>168</v>
      </c>
      <c r="AJ1307" t="s">
        <v>58</v>
      </c>
      <c r="AK1307" t="s">
        <v>180</v>
      </c>
    </row>
    <row r="1308" spans="1:37">
      <c r="A1308" t="s">
        <v>1645</v>
      </c>
      <c r="B1308" s="55">
        <v>44896</v>
      </c>
      <c r="C1308" s="55">
        <v>44897</v>
      </c>
      <c r="D1308" t="s">
        <v>260</v>
      </c>
      <c r="E1308">
        <v>1196</v>
      </c>
      <c r="F1308">
        <v>24</v>
      </c>
      <c r="G1308">
        <v>23</v>
      </c>
      <c r="H1308">
        <v>1</v>
      </c>
      <c r="I1308">
        <v>0</v>
      </c>
      <c r="J1308">
        <v>1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</v>
      </c>
      <c r="S1308">
        <v>0</v>
      </c>
      <c r="T1308">
        <v>0</v>
      </c>
      <c r="U1308">
        <v>0</v>
      </c>
      <c r="V1308">
        <v>0</v>
      </c>
      <c r="W1308">
        <v>0</v>
      </c>
      <c r="X1308">
        <v>0</v>
      </c>
      <c r="Y1308">
        <v>0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0</v>
      </c>
      <c r="AH1308" t="s">
        <v>261</v>
      </c>
      <c r="AI1308" t="s">
        <v>173</v>
      </c>
      <c r="AJ1308" t="s">
        <v>192</v>
      </c>
      <c r="AK1308" t="s">
        <v>193</v>
      </c>
    </row>
    <row r="1309" spans="1:37">
      <c r="A1309" t="s">
        <v>1645</v>
      </c>
      <c r="B1309" s="55">
        <v>44896</v>
      </c>
      <c r="C1309" s="55">
        <v>44897</v>
      </c>
      <c r="D1309" t="s">
        <v>298</v>
      </c>
      <c r="E1309">
        <v>1125</v>
      </c>
      <c r="F1309">
        <v>43</v>
      </c>
      <c r="G1309">
        <v>41</v>
      </c>
      <c r="H1309">
        <v>2</v>
      </c>
      <c r="I1309">
        <v>1</v>
      </c>
      <c r="J1309">
        <v>11</v>
      </c>
      <c r="K1309">
        <v>10</v>
      </c>
      <c r="L1309">
        <v>8</v>
      </c>
      <c r="M1309">
        <v>9</v>
      </c>
      <c r="N1309">
        <v>7</v>
      </c>
      <c r="O1309">
        <v>10</v>
      </c>
      <c r="P1309">
        <v>9</v>
      </c>
      <c r="Q1309">
        <v>8</v>
      </c>
      <c r="R1309">
        <v>7</v>
      </c>
      <c r="S1309">
        <v>10</v>
      </c>
      <c r="T1309">
        <v>6</v>
      </c>
      <c r="U1309">
        <v>4</v>
      </c>
      <c r="V1309">
        <v>4</v>
      </c>
      <c r="W1309">
        <v>4</v>
      </c>
      <c r="X1309">
        <v>1</v>
      </c>
      <c r="Y1309">
        <v>0</v>
      </c>
      <c r="Z1309">
        <v>8</v>
      </c>
      <c r="AA1309">
        <v>10</v>
      </c>
      <c r="AB1309">
        <v>9</v>
      </c>
      <c r="AC1309">
        <v>10</v>
      </c>
      <c r="AD1309">
        <v>10</v>
      </c>
      <c r="AE1309">
        <v>6</v>
      </c>
      <c r="AF1309">
        <v>0</v>
      </c>
      <c r="AH1309" t="s">
        <v>299</v>
      </c>
      <c r="AI1309" t="s">
        <v>173</v>
      </c>
      <c r="AJ1309" t="s">
        <v>195</v>
      </c>
      <c r="AK1309" t="s">
        <v>196</v>
      </c>
    </row>
    <row r="1310" spans="1:37">
      <c r="A1310" t="s">
        <v>1645</v>
      </c>
      <c r="B1310" s="55">
        <v>44896</v>
      </c>
      <c r="C1310" s="55">
        <v>44897</v>
      </c>
      <c r="D1310" t="s">
        <v>51</v>
      </c>
      <c r="E1310">
        <v>3589</v>
      </c>
      <c r="F1310">
        <v>90</v>
      </c>
      <c r="G1310">
        <v>90</v>
      </c>
      <c r="H1310">
        <v>0</v>
      </c>
      <c r="I1310">
        <v>0</v>
      </c>
      <c r="J1310">
        <v>13</v>
      </c>
      <c r="K1310">
        <v>0</v>
      </c>
      <c r="L1310">
        <v>0</v>
      </c>
      <c r="M1310">
        <v>0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4</v>
      </c>
      <c r="U1310">
        <v>0</v>
      </c>
      <c r="V1310">
        <v>0</v>
      </c>
      <c r="W1310">
        <v>0</v>
      </c>
      <c r="X1310">
        <v>1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0</v>
      </c>
      <c r="AH1310" t="s">
        <v>203</v>
      </c>
      <c r="AI1310" t="s">
        <v>168</v>
      </c>
      <c r="AJ1310" t="s">
        <v>49</v>
      </c>
      <c r="AK1310" t="s">
        <v>176</v>
      </c>
    </row>
    <row r="1311" spans="1:37">
      <c r="A1311" t="s">
        <v>1645</v>
      </c>
      <c r="B1311" s="55">
        <v>44896</v>
      </c>
      <c r="C1311" s="55">
        <v>44897</v>
      </c>
      <c r="D1311" t="s">
        <v>274</v>
      </c>
      <c r="E1311">
        <v>1844</v>
      </c>
      <c r="F1311">
        <v>1</v>
      </c>
      <c r="G1311">
        <v>1</v>
      </c>
      <c r="H1311">
        <v>0</v>
      </c>
      <c r="I1311">
        <v>0</v>
      </c>
      <c r="J1311">
        <v>7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0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0</v>
      </c>
      <c r="AB1311">
        <v>0</v>
      </c>
      <c r="AC1311">
        <v>0</v>
      </c>
      <c r="AD1311">
        <v>0</v>
      </c>
      <c r="AE1311">
        <v>0</v>
      </c>
      <c r="AF1311">
        <v>0</v>
      </c>
      <c r="AH1311" t="s">
        <v>275</v>
      </c>
      <c r="AI1311" t="s">
        <v>173</v>
      </c>
      <c r="AJ1311" t="s">
        <v>192</v>
      </c>
      <c r="AK1311" t="s">
        <v>193</v>
      </c>
    </row>
    <row r="1312" spans="1:37">
      <c r="A1312" t="s">
        <v>1645</v>
      </c>
      <c r="B1312" s="55">
        <v>44896</v>
      </c>
      <c r="C1312" s="55">
        <v>44897</v>
      </c>
      <c r="D1312" t="s">
        <v>79</v>
      </c>
      <c r="E1312">
        <v>2970</v>
      </c>
      <c r="F1312">
        <v>51</v>
      </c>
      <c r="G1312">
        <v>51</v>
      </c>
      <c r="H1312">
        <v>0</v>
      </c>
      <c r="I1312">
        <v>0</v>
      </c>
      <c r="J1312">
        <v>17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  <c r="V1312">
        <v>0</v>
      </c>
      <c r="W1312">
        <v>0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H1312" t="s">
        <v>224</v>
      </c>
      <c r="AI1312" t="s">
        <v>168</v>
      </c>
      <c r="AJ1312" t="s">
        <v>73</v>
      </c>
      <c r="AK1312" t="s">
        <v>182</v>
      </c>
    </row>
    <row r="1313" spans="1:37">
      <c r="A1313" t="s">
        <v>1645</v>
      </c>
      <c r="B1313" s="55">
        <v>44896</v>
      </c>
      <c r="C1313" s="55">
        <v>44897</v>
      </c>
      <c r="D1313" t="s">
        <v>89</v>
      </c>
      <c r="E1313">
        <v>4025</v>
      </c>
      <c r="F1313">
        <v>76</v>
      </c>
      <c r="G1313">
        <v>76</v>
      </c>
      <c r="H1313">
        <v>0</v>
      </c>
      <c r="I1313">
        <v>0</v>
      </c>
      <c r="J1313">
        <v>9</v>
      </c>
      <c r="K1313">
        <v>0</v>
      </c>
      <c r="L1313">
        <v>0</v>
      </c>
      <c r="M1313">
        <v>0</v>
      </c>
      <c r="N1313">
        <v>0</v>
      </c>
      <c r="O1313">
        <v>0</v>
      </c>
      <c r="P1313">
        <v>0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H1313" t="s">
        <v>230</v>
      </c>
      <c r="AI1313" t="s">
        <v>168</v>
      </c>
      <c r="AJ1313" t="s">
        <v>73</v>
      </c>
      <c r="AK1313" t="s">
        <v>182</v>
      </c>
    </row>
    <row r="1314" spans="1:37">
      <c r="A1314" t="s">
        <v>1645</v>
      </c>
      <c r="B1314" s="55">
        <v>44896</v>
      </c>
      <c r="C1314" s="55">
        <v>44897</v>
      </c>
      <c r="D1314" t="s">
        <v>240</v>
      </c>
      <c r="E1314">
        <v>2514</v>
      </c>
      <c r="F1314">
        <v>66</v>
      </c>
      <c r="G1314">
        <v>66</v>
      </c>
      <c r="H1314">
        <v>0</v>
      </c>
      <c r="I1314">
        <v>0</v>
      </c>
      <c r="J1314">
        <v>3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</v>
      </c>
      <c r="T1314">
        <v>0</v>
      </c>
      <c r="U1314">
        <v>0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0</v>
      </c>
      <c r="AB1314">
        <v>0</v>
      </c>
      <c r="AC1314">
        <v>0</v>
      </c>
      <c r="AD1314">
        <v>0</v>
      </c>
      <c r="AE1314">
        <v>0</v>
      </c>
      <c r="AF1314">
        <v>0</v>
      </c>
      <c r="AH1314" t="s">
        <v>241</v>
      </c>
      <c r="AI1314" t="s">
        <v>173</v>
      </c>
      <c r="AJ1314" t="s">
        <v>186</v>
      </c>
      <c r="AK1314" t="s">
        <v>187</v>
      </c>
    </row>
    <row r="1315" spans="1:37">
      <c r="A1315" t="s">
        <v>1645</v>
      </c>
      <c r="B1315" s="55">
        <v>44896</v>
      </c>
      <c r="C1315" s="55">
        <v>44897</v>
      </c>
      <c r="D1315" t="s">
        <v>62</v>
      </c>
      <c r="E1315">
        <v>1291</v>
      </c>
      <c r="F1315">
        <v>31</v>
      </c>
      <c r="G1315">
        <v>31</v>
      </c>
      <c r="H1315">
        <v>0</v>
      </c>
      <c r="I1315">
        <v>0</v>
      </c>
      <c r="J1315">
        <v>7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0</v>
      </c>
      <c r="T1315">
        <v>0</v>
      </c>
      <c r="U1315">
        <v>0</v>
      </c>
      <c r="V1315">
        <v>0</v>
      </c>
      <c r="W1315">
        <v>0</v>
      </c>
      <c r="X1315">
        <v>0</v>
      </c>
      <c r="Y1315">
        <v>0</v>
      </c>
      <c r="Z1315">
        <v>0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0</v>
      </c>
      <c r="AH1315" t="s">
        <v>216</v>
      </c>
      <c r="AI1315" t="s">
        <v>168</v>
      </c>
      <c r="AJ1315" t="s">
        <v>58</v>
      </c>
      <c r="AK1315" t="s">
        <v>180</v>
      </c>
    </row>
    <row r="1316" spans="1:37">
      <c r="A1316" t="s">
        <v>1645</v>
      </c>
      <c r="B1316" s="55">
        <v>44896</v>
      </c>
      <c r="C1316" s="55">
        <v>44897</v>
      </c>
      <c r="D1316" t="s">
        <v>310</v>
      </c>
      <c r="E1316">
        <v>1296</v>
      </c>
      <c r="F1316">
        <v>4</v>
      </c>
      <c r="G1316">
        <v>4</v>
      </c>
      <c r="H1316">
        <v>0</v>
      </c>
      <c r="I1316">
        <v>0</v>
      </c>
      <c r="J1316">
        <v>8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1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H1316" t="s">
        <v>311</v>
      </c>
      <c r="AI1316" t="s">
        <v>173</v>
      </c>
      <c r="AJ1316" t="s">
        <v>195</v>
      </c>
      <c r="AK1316" t="s">
        <v>196</v>
      </c>
    </row>
    <row r="1317" spans="1:37">
      <c r="A1317" t="s">
        <v>1645</v>
      </c>
      <c r="B1317" s="55">
        <v>44896</v>
      </c>
      <c r="C1317" s="55">
        <v>44897</v>
      </c>
      <c r="D1317" t="s">
        <v>286</v>
      </c>
      <c r="E1317">
        <v>1573</v>
      </c>
      <c r="F1317">
        <v>140</v>
      </c>
      <c r="G1317">
        <v>140</v>
      </c>
      <c r="H1317">
        <v>0</v>
      </c>
      <c r="I1317">
        <v>0</v>
      </c>
      <c r="J1317">
        <v>9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</v>
      </c>
      <c r="T1317">
        <v>2</v>
      </c>
      <c r="U1317">
        <v>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H1317" t="s">
        <v>287</v>
      </c>
      <c r="AI1317" t="s">
        <v>173</v>
      </c>
      <c r="AJ1317" t="s">
        <v>195</v>
      </c>
      <c r="AK1317" t="s">
        <v>196</v>
      </c>
    </row>
    <row r="1318" spans="1:37">
      <c r="A1318" t="s">
        <v>1645</v>
      </c>
      <c r="B1318" s="55">
        <v>44896</v>
      </c>
      <c r="C1318" s="55">
        <v>44897</v>
      </c>
      <c r="D1318" t="s">
        <v>282</v>
      </c>
      <c r="E1318">
        <v>1003</v>
      </c>
      <c r="F1318">
        <v>85</v>
      </c>
      <c r="G1318">
        <v>83</v>
      </c>
      <c r="H1318">
        <v>2</v>
      </c>
      <c r="I1318">
        <v>1</v>
      </c>
      <c r="J1318">
        <v>7</v>
      </c>
      <c r="K1318">
        <v>4</v>
      </c>
      <c r="L1318">
        <v>3</v>
      </c>
      <c r="M1318">
        <v>4</v>
      </c>
      <c r="N1318">
        <v>2</v>
      </c>
      <c r="O1318">
        <v>4</v>
      </c>
      <c r="P1318">
        <v>3</v>
      </c>
      <c r="Q1318">
        <v>2</v>
      </c>
      <c r="R1318">
        <v>4</v>
      </c>
      <c r="S1318">
        <v>4</v>
      </c>
      <c r="T1318">
        <v>1</v>
      </c>
      <c r="U1318">
        <v>0</v>
      </c>
      <c r="V1318">
        <v>0</v>
      </c>
      <c r="W1318">
        <v>0</v>
      </c>
      <c r="X1318">
        <v>0</v>
      </c>
      <c r="Y1318">
        <v>0</v>
      </c>
      <c r="Z1318">
        <v>3</v>
      </c>
      <c r="AA1318">
        <v>3</v>
      </c>
      <c r="AB1318">
        <v>2</v>
      </c>
      <c r="AC1318">
        <v>1</v>
      </c>
      <c r="AD1318">
        <v>3</v>
      </c>
      <c r="AE1318">
        <v>0</v>
      </c>
      <c r="AF1318">
        <v>0</v>
      </c>
      <c r="AH1318" t="s">
        <v>283</v>
      </c>
      <c r="AI1318" t="s">
        <v>173</v>
      </c>
      <c r="AJ1318" t="s">
        <v>192</v>
      </c>
      <c r="AK1318" t="s">
        <v>193</v>
      </c>
    </row>
    <row r="1319" spans="1:37">
      <c r="A1319" t="s">
        <v>1645</v>
      </c>
      <c r="B1319" s="55">
        <v>44896</v>
      </c>
      <c r="C1319" s="55">
        <v>44897</v>
      </c>
      <c r="D1319" t="s">
        <v>64</v>
      </c>
      <c r="E1319">
        <v>2102</v>
      </c>
      <c r="F1319">
        <v>24</v>
      </c>
      <c r="G1319">
        <v>24</v>
      </c>
      <c r="H1319">
        <v>0</v>
      </c>
      <c r="I1319">
        <v>0</v>
      </c>
      <c r="J1319">
        <v>7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</v>
      </c>
      <c r="Q1319">
        <v>0</v>
      </c>
      <c r="R1319">
        <v>0</v>
      </c>
      <c r="S1319">
        <v>0</v>
      </c>
      <c r="T1319">
        <v>1</v>
      </c>
      <c r="U1319">
        <v>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0</v>
      </c>
      <c r="AD1319">
        <v>0</v>
      </c>
      <c r="AE1319">
        <v>0</v>
      </c>
      <c r="AF1319">
        <v>0</v>
      </c>
      <c r="AH1319" t="s">
        <v>217</v>
      </c>
      <c r="AI1319" t="s">
        <v>168</v>
      </c>
      <c r="AJ1319" t="s">
        <v>58</v>
      </c>
      <c r="AK1319" t="s">
        <v>180</v>
      </c>
    </row>
    <row r="1320" spans="1:37">
      <c r="A1320" t="s">
        <v>1645</v>
      </c>
      <c r="B1320" s="55">
        <v>44896</v>
      </c>
      <c r="C1320" s="55">
        <v>44897</v>
      </c>
      <c r="D1320" t="s">
        <v>284</v>
      </c>
      <c r="E1320">
        <v>2252</v>
      </c>
      <c r="F1320">
        <v>69</v>
      </c>
      <c r="G1320">
        <v>67</v>
      </c>
      <c r="H1320">
        <v>2</v>
      </c>
      <c r="I1320">
        <v>1</v>
      </c>
      <c r="J1320">
        <v>26</v>
      </c>
      <c r="K1320">
        <v>8</v>
      </c>
      <c r="L1320">
        <v>8</v>
      </c>
      <c r="M1320">
        <v>8</v>
      </c>
      <c r="N1320">
        <v>5</v>
      </c>
      <c r="O1320">
        <v>8</v>
      </c>
      <c r="P1320">
        <v>7</v>
      </c>
      <c r="Q1320">
        <v>1</v>
      </c>
      <c r="R1320">
        <v>6</v>
      </c>
      <c r="S1320">
        <v>8</v>
      </c>
      <c r="T1320">
        <v>6</v>
      </c>
      <c r="U1320">
        <v>2</v>
      </c>
      <c r="V1320">
        <v>2</v>
      </c>
      <c r="W1320">
        <v>0</v>
      </c>
      <c r="X1320">
        <v>0</v>
      </c>
      <c r="Y1320">
        <v>0</v>
      </c>
      <c r="Z1320">
        <v>8</v>
      </c>
      <c r="AA1320">
        <v>8</v>
      </c>
      <c r="AB1320">
        <v>7</v>
      </c>
      <c r="AC1320">
        <v>6</v>
      </c>
      <c r="AD1320">
        <v>7</v>
      </c>
      <c r="AE1320">
        <v>3</v>
      </c>
      <c r="AF1320">
        <v>0</v>
      </c>
      <c r="AH1320" t="s">
        <v>285</v>
      </c>
      <c r="AI1320" t="s">
        <v>173</v>
      </c>
      <c r="AJ1320" t="s">
        <v>195</v>
      </c>
      <c r="AK1320" t="s">
        <v>196</v>
      </c>
    </row>
    <row r="1321" spans="1:37">
      <c r="A1321" t="s">
        <v>1645</v>
      </c>
      <c r="B1321" s="55">
        <v>44896</v>
      </c>
      <c r="C1321" s="55">
        <v>44897</v>
      </c>
      <c r="D1321" t="s">
        <v>91</v>
      </c>
      <c r="E1321">
        <v>1484</v>
      </c>
      <c r="F1321">
        <v>62</v>
      </c>
      <c r="G1321">
        <v>61</v>
      </c>
      <c r="H1321">
        <v>1</v>
      </c>
      <c r="I1321">
        <v>0</v>
      </c>
      <c r="J1321">
        <v>3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H1321" t="s">
        <v>231</v>
      </c>
      <c r="AI1321" t="s">
        <v>168</v>
      </c>
      <c r="AJ1321" t="s">
        <v>92</v>
      </c>
      <c r="AK1321" t="s">
        <v>184</v>
      </c>
    </row>
    <row r="1322" spans="1:37">
      <c r="A1322" t="s">
        <v>1645</v>
      </c>
      <c r="B1322" s="55">
        <v>44896</v>
      </c>
      <c r="C1322" s="55">
        <v>44897</v>
      </c>
      <c r="D1322" t="s">
        <v>304</v>
      </c>
      <c r="E1322">
        <v>1734</v>
      </c>
      <c r="F1322">
        <v>72</v>
      </c>
      <c r="G1322">
        <v>69</v>
      </c>
      <c r="H1322">
        <v>3</v>
      </c>
      <c r="I1322">
        <v>0</v>
      </c>
      <c r="J1322">
        <v>17</v>
      </c>
      <c r="K1322">
        <v>4</v>
      </c>
      <c r="L1322">
        <v>4</v>
      </c>
      <c r="M1322">
        <v>4</v>
      </c>
      <c r="N1322">
        <v>4</v>
      </c>
      <c r="O1322">
        <v>4</v>
      </c>
      <c r="P1322">
        <v>4</v>
      </c>
      <c r="Q1322">
        <v>4</v>
      </c>
      <c r="R1322">
        <v>4</v>
      </c>
      <c r="S1322">
        <v>4</v>
      </c>
      <c r="T1322">
        <v>4</v>
      </c>
      <c r="U1322">
        <v>1</v>
      </c>
      <c r="V1322">
        <v>1</v>
      </c>
      <c r="W1322">
        <v>0</v>
      </c>
      <c r="X1322">
        <v>0</v>
      </c>
      <c r="Y1322">
        <v>0</v>
      </c>
      <c r="Z1322">
        <v>4</v>
      </c>
      <c r="AA1322">
        <v>4</v>
      </c>
      <c r="AB1322">
        <v>4</v>
      </c>
      <c r="AC1322">
        <v>4</v>
      </c>
      <c r="AD1322">
        <v>4</v>
      </c>
      <c r="AE1322">
        <v>0</v>
      </c>
      <c r="AF1322">
        <v>0</v>
      </c>
      <c r="AH1322" t="s">
        <v>305</v>
      </c>
      <c r="AI1322" t="s">
        <v>173</v>
      </c>
      <c r="AJ1322" t="s">
        <v>195</v>
      </c>
      <c r="AK1322" t="s">
        <v>196</v>
      </c>
    </row>
    <row r="1323" spans="1:37">
      <c r="A1323" t="s">
        <v>1645</v>
      </c>
      <c r="B1323" s="55">
        <v>44896</v>
      </c>
      <c r="C1323" s="55">
        <v>44897</v>
      </c>
      <c r="D1323" t="s">
        <v>388</v>
      </c>
      <c r="E1323">
        <v>8485</v>
      </c>
      <c r="F1323">
        <v>85</v>
      </c>
      <c r="G1323">
        <v>85</v>
      </c>
      <c r="H1323">
        <v>0</v>
      </c>
      <c r="I1323">
        <v>0</v>
      </c>
      <c r="J1323">
        <v>18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</v>
      </c>
      <c r="T1323">
        <v>2</v>
      </c>
      <c r="U1323">
        <v>0</v>
      </c>
      <c r="V1323">
        <v>0</v>
      </c>
      <c r="W1323">
        <v>0</v>
      </c>
      <c r="X1323">
        <v>3</v>
      </c>
      <c r="Y1323">
        <v>0</v>
      </c>
      <c r="Z1323">
        <v>0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H1323" t="s">
        <v>389</v>
      </c>
      <c r="AI1323" t="s">
        <v>177</v>
      </c>
      <c r="AJ1323" t="s">
        <v>210</v>
      </c>
      <c r="AK1323" t="s">
        <v>211</v>
      </c>
    </row>
    <row r="1324" spans="1:37">
      <c r="A1324" t="s">
        <v>1645</v>
      </c>
      <c r="B1324" s="55">
        <v>44927</v>
      </c>
      <c r="C1324" s="55">
        <v>44929</v>
      </c>
      <c r="D1324" t="s">
        <v>396</v>
      </c>
      <c r="E1324">
        <v>7388</v>
      </c>
      <c r="F1324">
        <v>330</v>
      </c>
      <c r="G1324">
        <v>329</v>
      </c>
      <c r="H1324">
        <v>1</v>
      </c>
      <c r="I1324">
        <v>1</v>
      </c>
      <c r="J1324">
        <v>12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0</v>
      </c>
      <c r="T1324">
        <v>1</v>
      </c>
      <c r="U1324">
        <v>0</v>
      </c>
      <c r="V1324">
        <v>0</v>
      </c>
      <c r="W1324">
        <v>0</v>
      </c>
      <c r="X1324">
        <v>0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H1324" t="s">
        <v>397</v>
      </c>
      <c r="AI1324" t="s">
        <v>177</v>
      </c>
      <c r="AJ1324" t="s">
        <v>213</v>
      </c>
      <c r="AK1324" t="s">
        <v>214</v>
      </c>
    </row>
    <row r="1325" spans="1:37">
      <c r="A1325" t="s">
        <v>1645</v>
      </c>
      <c r="B1325" s="55">
        <v>44927</v>
      </c>
      <c r="C1325" s="55">
        <v>44929</v>
      </c>
      <c r="D1325" t="s">
        <v>380</v>
      </c>
      <c r="E1325">
        <v>2953</v>
      </c>
      <c r="F1325">
        <v>292</v>
      </c>
      <c r="G1325">
        <v>291</v>
      </c>
      <c r="H1325">
        <v>1</v>
      </c>
      <c r="I1325">
        <v>0</v>
      </c>
      <c r="J1325">
        <v>12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H1325" t="s">
        <v>381</v>
      </c>
      <c r="AI1325" t="s">
        <v>177</v>
      </c>
      <c r="AJ1325" t="s">
        <v>207</v>
      </c>
      <c r="AK1325" t="s">
        <v>208</v>
      </c>
    </row>
    <row r="1326" spans="1:37">
      <c r="A1326" t="s">
        <v>1645</v>
      </c>
      <c r="B1326" s="55">
        <v>44927</v>
      </c>
      <c r="C1326" s="55">
        <v>44929</v>
      </c>
      <c r="D1326" t="s">
        <v>374</v>
      </c>
      <c r="E1326">
        <v>4314</v>
      </c>
      <c r="F1326">
        <v>146</v>
      </c>
      <c r="G1326">
        <v>146</v>
      </c>
      <c r="H1326">
        <v>0</v>
      </c>
      <c r="I1326">
        <v>0</v>
      </c>
      <c r="J1326">
        <v>8</v>
      </c>
      <c r="K1326">
        <v>0</v>
      </c>
      <c r="L1326">
        <v>0</v>
      </c>
      <c r="M1326">
        <v>0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H1326" t="s">
        <v>375</v>
      </c>
      <c r="AI1326" t="s">
        <v>177</v>
      </c>
      <c r="AJ1326" t="s">
        <v>207</v>
      </c>
      <c r="AK1326" t="s">
        <v>208</v>
      </c>
    </row>
    <row r="1327" spans="1:37">
      <c r="A1327" t="s">
        <v>1645</v>
      </c>
      <c r="B1327" s="55">
        <v>44927</v>
      </c>
      <c r="C1327" s="55">
        <v>44929</v>
      </c>
      <c r="D1327" t="s">
        <v>346</v>
      </c>
      <c r="E1327">
        <v>2820</v>
      </c>
      <c r="F1327">
        <v>83</v>
      </c>
      <c r="G1327">
        <v>83</v>
      </c>
      <c r="H1327">
        <v>0</v>
      </c>
      <c r="I1327">
        <v>0</v>
      </c>
      <c r="J1327">
        <v>30</v>
      </c>
      <c r="K1327">
        <v>1</v>
      </c>
      <c r="L1327">
        <v>1</v>
      </c>
      <c r="M1327">
        <v>1</v>
      </c>
      <c r="N1327">
        <v>1</v>
      </c>
      <c r="O1327">
        <v>1</v>
      </c>
      <c r="P1327">
        <v>1</v>
      </c>
      <c r="Q1327">
        <v>1</v>
      </c>
      <c r="R1327">
        <v>1</v>
      </c>
      <c r="S1327">
        <v>1</v>
      </c>
      <c r="T1327">
        <v>2</v>
      </c>
      <c r="U1327">
        <v>0</v>
      </c>
      <c r="V1327">
        <v>0</v>
      </c>
      <c r="W1327">
        <v>0</v>
      </c>
      <c r="X1327">
        <v>0</v>
      </c>
      <c r="Y1327">
        <v>0</v>
      </c>
      <c r="Z1327">
        <v>1</v>
      </c>
      <c r="AA1327">
        <v>1</v>
      </c>
      <c r="AB1327">
        <v>1</v>
      </c>
      <c r="AC1327">
        <v>1</v>
      </c>
      <c r="AD1327">
        <v>1</v>
      </c>
      <c r="AE1327">
        <v>0</v>
      </c>
      <c r="AF1327">
        <v>0</v>
      </c>
      <c r="AH1327" t="s">
        <v>347</v>
      </c>
      <c r="AI1327" t="s">
        <v>177</v>
      </c>
      <c r="AJ1327" t="s">
        <v>201</v>
      </c>
      <c r="AK1327" t="s">
        <v>202</v>
      </c>
    </row>
    <row r="1328" spans="1:37">
      <c r="A1328" t="s">
        <v>1645</v>
      </c>
      <c r="B1328" s="55">
        <v>44927</v>
      </c>
      <c r="C1328" s="55">
        <v>44929</v>
      </c>
      <c r="D1328" t="s">
        <v>326</v>
      </c>
      <c r="E1328">
        <v>3290</v>
      </c>
      <c r="F1328">
        <v>55</v>
      </c>
      <c r="G1328">
        <v>51</v>
      </c>
      <c r="H1328">
        <v>4</v>
      </c>
      <c r="I1328">
        <v>0</v>
      </c>
      <c r="J1328">
        <v>10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</v>
      </c>
      <c r="R1328">
        <v>0</v>
      </c>
      <c r="S1328">
        <v>0</v>
      </c>
      <c r="T1328">
        <v>2</v>
      </c>
      <c r="U1328">
        <v>0</v>
      </c>
      <c r="V1328">
        <v>0</v>
      </c>
      <c r="W1328">
        <v>0</v>
      </c>
      <c r="X1328">
        <v>0</v>
      </c>
      <c r="Y1328">
        <v>0</v>
      </c>
      <c r="Z1328">
        <v>0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H1328" t="s">
        <v>327</v>
      </c>
      <c r="AI1328" t="s">
        <v>177</v>
      </c>
      <c r="AJ1328" t="s">
        <v>198</v>
      </c>
      <c r="AK1328" t="s">
        <v>199</v>
      </c>
    </row>
    <row r="1329" spans="1:37">
      <c r="A1329" t="s">
        <v>1645</v>
      </c>
      <c r="B1329" s="55">
        <v>44927</v>
      </c>
      <c r="C1329" s="55">
        <v>44929</v>
      </c>
      <c r="D1329" t="s">
        <v>348</v>
      </c>
      <c r="E1329">
        <v>4167</v>
      </c>
      <c r="F1329">
        <v>57</v>
      </c>
      <c r="G1329">
        <v>56</v>
      </c>
      <c r="H1329">
        <v>1</v>
      </c>
      <c r="I1329">
        <v>1</v>
      </c>
      <c r="J1329">
        <v>4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</v>
      </c>
      <c r="Q1329">
        <v>0</v>
      </c>
      <c r="R1329">
        <v>0</v>
      </c>
      <c r="S1329">
        <v>0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0</v>
      </c>
      <c r="Z1329">
        <v>0</v>
      </c>
      <c r="AA1329">
        <v>0</v>
      </c>
      <c r="AB1329">
        <v>0</v>
      </c>
      <c r="AC1329">
        <v>0</v>
      </c>
      <c r="AD1329">
        <v>0</v>
      </c>
      <c r="AE1329">
        <v>0</v>
      </c>
      <c r="AF1329">
        <v>0</v>
      </c>
      <c r="AH1329" t="s">
        <v>349</v>
      </c>
      <c r="AI1329" t="s">
        <v>177</v>
      </c>
      <c r="AJ1329" t="s">
        <v>204</v>
      </c>
      <c r="AK1329" t="s">
        <v>205</v>
      </c>
    </row>
    <row r="1330" spans="1:37">
      <c r="A1330" t="s">
        <v>1645</v>
      </c>
      <c r="B1330" s="55">
        <v>44927</v>
      </c>
      <c r="C1330" s="55">
        <v>44929</v>
      </c>
      <c r="D1330" t="s">
        <v>386</v>
      </c>
      <c r="E1330">
        <v>5906</v>
      </c>
      <c r="F1330">
        <v>118</v>
      </c>
      <c r="G1330">
        <v>116</v>
      </c>
      <c r="H1330">
        <v>2</v>
      </c>
      <c r="I1330">
        <v>0</v>
      </c>
      <c r="J1330">
        <v>11</v>
      </c>
      <c r="K1330">
        <v>0</v>
      </c>
      <c r="L1330">
        <v>0</v>
      </c>
      <c r="M1330">
        <v>0</v>
      </c>
      <c r="N1330">
        <v>0</v>
      </c>
      <c r="O1330">
        <v>0</v>
      </c>
      <c r="P1330">
        <v>0</v>
      </c>
      <c r="Q1330">
        <v>0</v>
      </c>
      <c r="R1330">
        <v>0</v>
      </c>
      <c r="S1330">
        <v>0</v>
      </c>
      <c r="T1330">
        <v>2</v>
      </c>
      <c r="U1330">
        <v>0</v>
      </c>
      <c r="V1330">
        <v>0</v>
      </c>
      <c r="W1330">
        <v>0</v>
      </c>
      <c r="X1330">
        <v>0</v>
      </c>
      <c r="Y1330">
        <v>0</v>
      </c>
      <c r="Z1330">
        <v>0</v>
      </c>
      <c r="AA1330">
        <v>0</v>
      </c>
      <c r="AB1330">
        <v>0</v>
      </c>
      <c r="AC1330">
        <v>0</v>
      </c>
      <c r="AD1330">
        <v>0</v>
      </c>
      <c r="AE1330">
        <v>0</v>
      </c>
      <c r="AF1330">
        <v>0</v>
      </c>
      <c r="AH1330" t="s">
        <v>387</v>
      </c>
      <c r="AI1330" t="s">
        <v>177</v>
      </c>
      <c r="AJ1330" t="s">
        <v>210</v>
      </c>
      <c r="AK1330" t="s">
        <v>211</v>
      </c>
    </row>
    <row r="1331" spans="1:37">
      <c r="A1331" t="s">
        <v>1645</v>
      </c>
      <c r="B1331" s="55">
        <v>44927</v>
      </c>
      <c r="C1331" s="55">
        <v>44929</v>
      </c>
      <c r="D1331" t="s">
        <v>356</v>
      </c>
      <c r="E1331">
        <v>1923</v>
      </c>
      <c r="F1331">
        <v>52</v>
      </c>
      <c r="G1331">
        <v>52</v>
      </c>
      <c r="H1331">
        <v>0</v>
      </c>
      <c r="I1331">
        <v>0</v>
      </c>
      <c r="J1331">
        <v>4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0</v>
      </c>
      <c r="Z1331">
        <v>0</v>
      </c>
      <c r="AA1331">
        <v>0</v>
      </c>
      <c r="AB1331">
        <v>0</v>
      </c>
      <c r="AC1331">
        <v>0</v>
      </c>
      <c r="AD1331">
        <v>0</v>
      </c>
      <c r="AE1331">
        <v>0</v>
      </c>
      <c r="AF1331">
        <v>0</v>
      </c>
      <c r="AH1331" t="s">
        <v>357</v>
      </c>
      <c r="AI1331" t="s">
        <v>177</v>
      </c>
      <c r="AJ1331" t="s">
        <v>204</v>
      </c>
      <c r="AK1331" t="s">
        <v>205</v>
      </c>
    </row>
    <row r="1332" spans="1:37">
      <c r="A1332" t="s">
        <v>1645</v>
      </c>
      <c r="B1332" s="55">
        <v>44927</v>
      </c>
      <c r="C1332" s="55">
        <v>44929</v>
      </c>
      <c r="D1332" t="s">
        <v>322</v>
      </c>
      <c r="E1332">
        <v>1134</v>
      </c>
      <c r="F1332">
        <v>81</v>
      </c>
      <c r="G1332">
        <v>81</v>
      </c>
      <c r="H1332">
        <v>0</v>
      </c>
      <c r="I1332">
        <v>0</v>
      </c>
      <c r="J1332">
        <v>2</v>
      </c>
      <c r="K1332">
        <v>1</v>
      </c>
      <c r="L1332">
        <v>1</v>
      </c>
      <c r="M1332">
        <v>1</v>
      </c>
      <c r="N1332">
        <v>1</v>
      </c>
      <c r="O1332">
        <v>1</v>
      </c>
      <c r="P1332">
        <v>1</v>
      </c>
      <c r="Q1332">
        <v>1</v>
      </c>
      <c r="R1332">
        <v>1</v>
      </c>
      <c r="S1332">
        <v>1</v>
      </c>
      <c r="T1332">
        <v>1</v>
      </c>
      <c r="U1332">
        <v>0</v>
      </c>
      <c r="V1332">
        <v>0</v>
      </c>
      <c r="W1332">
        <v>0</v>
      </c>
      <c r="X1332">
        <v>0</v>
      </c>
      <c r="Y1332">
        <v>0</v>
      </c>
      <c r="Z1332">
        <v>1</v>
      </c>
      <c r="AA1332">
        <v>1</v>
      </c>
      <c r="AB1332">
        <v>1</v>
      </c>
      <c r="AC1332">
        <v>1</v>
      </c>
      <c r="AD1332">
        <v>1</v>
      </c>
      <c r="AE1332">
        <v>0</v>
      </c>
      <c r="AF1332">
        <v>0</v>
      </c>
      <c r="AH1332" t="s">
        <v>323</v>
      </c>
      <c r="AI1332" t="s">
        <v>177</v>
      </c>
      <c r="AJ1332" t="s">
        <v>198</v>
      </c>
      <c r="AK1332" t="s">
        <v>199</v>
      </c>
    </row>
    <row r="1333" spans="1:37">
      <c r="A1333" t="s">
        <v>1645</v>
      </c>
      <c r="B1333" s="55">
        <v>44927</v>
      </c>
      <c r="C1333" s="55">
        <v>44929</v>
      </c>
      <c r="D1333" t="s">
        <v>344</v>
      </c>
      <c r="E1333">
        <v>4722</v>
      </c>
      <c r="F1333">
        <v>88</v>
      </c>
      <c r="G1333">
        <v>84</v>
      </c>
      <c r="H1333">
        <v>4</v>
      </c>
      <c r="I1333">
        <v>1</v>
      </c>
      <c r="J1333">
        <v>20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0</v>
      </c>
      <c r="AH1333" t="s">
        <v>345</v>
      </c>
      <c r="AI1333" t="s">
        <v>177</v>
      </c>
      <c r="AJ1333" t="s">
        <v>201</v>
      </c>
      <c r="AK1333" t="s">
        <v>202</v>
      </c>
    </row>
    <row r="1334" spans="1:37">
      <c r="A1334" t="s">
        <v>1645</v>
      </c>
      <c r="B1334" s="55">
        <v>44927</v>
      </c>
      <c r="C1334" s="55">
        <v>44929</v>
      </c>
      <c r="D1334" t="s">
        <v>364</v>
      </c>
      <c r="E1334">
        <v>4162</v>
      </c>
      <c r="F1334">
        <v>68</v>
      </c>
      <c r="G1334">
        <v>68</v>
      </c>
      <c r="H1334">
        <v>0</v>
      </c>
      <c r="I1334">
        <v>0</v>
      </c>
      <c r="J1334">
        <v>21</v>
      </c>
      <c r="K1334">
        <v>2</v>
      </c>
      <c r="L1334">
        <v>2</v>
      </c>
      <c r="M1334">
        <v>1</v>
      </c>
      <c r="N1334">
        <v>0</v>
      </c>
      <c r="O1334">
        <v>1</v>
      </c>
      <c r="P1334">
        <v>2</v>
      </c>
      <c r="Q1334">
        <v>1</v>
      </c>
      <c r="R1334">
        <v>2</v>
      </c>
      <c r="S1334">
        <v>2</v>
      </c>
      <c r="T1334">
        <v>1</v>
      </c>
      <c r="U1334">
        <v>0</v>
      </c>
      <c r="V1334">
        <v>0</v>
      </c>
      <c r="W1334">
        <v>0</v>
      </c>
      <c r="X1334">
        <v>0</v>
      </c>
      <c r="Y1334">
        <v>0</v>
      </c>
      <c r="Z1334">
        <v>0</v>
      </c>
      <c r="AA1334">
        <v>2</v>
      </c>
      <c r="AB1334">
        <v>1</v>
      </c>
      <c r="AC1334">
        <v>2</v>
      </c>
      <c r="AD1334">
        <v>2</v>
      </c>
      <c r="AE1334">
        <v>1</v>
      </c>
      <c r="AF1334">
        <v>0</v>
      </c>
      <c r="AH1334" t="s">
        <v>365</v>
      </c>
      <c r="AI1334" t="s">
        <v>177</v>
      </c>
      <c r="AJ1334" t="s">
        <v>207</v>
      </c>
      <c r="AK1334" t="s">
        <v>208</v>
      </c>
    </row>
    <row r="1335" spans="1:37">
      <c r="A1335" t="s">
        <v>1645</v>
      </c>
      <c r="B1335" s="55">
        <v>44927</v>
      </c>
      <c r="C1335" s="55">
        <v>44929</v>
      </c>
      <c r="D1335" t="s">
        <v>360</v>
      </c>
      <c r="E1335">
        <v>3403</v>
      </c>
      <c r="F1335">
        <v>100</v>
      </c>
      <c r="G1335">
        <v>100</v>
      </c>
      <c r="H1335">
        <v>0</v>
      </c>
      <c r="I1335">
        <v>0</v>
      </c>
      <c r="J1335">
        <v>4</v>
      </c>
      <c r="K1335">
        <v>3</v>
      </c>
      <c r="L1335">
        <v>2</v>
      </c>
      <c r="M1335">
        <v>3</v>
      </c>
      <c r="N1335">
        <v>0</v>
      </c>
      <c r="O1335">
        <v>3</v>
      </c>
      <c r="P1335">
        <v>2</v>
      </c>
      <c r="Q1335">
        <v>2</v>
      </c>
      <c r="R1335">
        <v>3</v>
      </c>
      <c r="S1335">
        <v>3</v>
      </c>
      <c r="T1335">
        <v>3</v>
      </c>
      <c r="U1335">
        <v>3</v>
      </c>
      <c r="V1335">
        <v>3</v>
      </c>
      <c r="W1335">
        <v>0</v>
      </c>
      <c r="X1335">
        <v>0</v>
      </c>
      <c r="Y1335">
        <v>0</v>
      </c>
      <c r="Z1335">
        <v>2</v>
      </c>
      <c r="AA1335">
        <v>3</v>
      </c>
      <c r="AB1335">
        <v>2</v>
      </c>
      <c r="AC1335">
        <v>3</v>
      </c>
      <c r="AD1335">
        <v>3</v>
      </c>
      <c r="AE1335">
        <v>1</v>
      </c>
      <c r="AF1335">
        <v>0</v>
      </c>
      <c r="AH1335" t="s">
        <v>361</v>
      </c>
      <c r="AI1335" t="s">
        <v>177</v>
      </c>
      <c r="AJ1335" t="s">
        <v>204</v>
      </c>
      <c r="AK1335" t="s">
        <v>205</v>
      </c>
    </row>
    <row r="1336" spans="1:37">
      <c r="A1336" t="s">
        <v>1645</v>
      </c>
      <c r="B1336" s="55">
        <v>44927</v>
      </c>
      <c r="C1336" s="55">
        <v>44929</v>
      </c>
      <c r="D1336" t="s">
        <v>366</v>
      </c>
      <c r="E1336">
        <v>3726</v>
      </c>
      <c r="F1336">
        <v>78</v>
      </c>
      <c r="G1336">
        <v>77</v>
      </c>
      <c r="H1336">
        <v>1</v>
      </c>
      <c r="I1336">
        <v>1</v>
      </c>
      <c r="J1336">
        <v>29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</v>
      </c>
      <c r="T1336">
        <v>1</v>
      </c>
      <c r="U1336">
        <v>0</v>
      </c>
      <c r="V1336">
        <v>0</v>
      </c>
      <c r="W1336">
        <v>0</v>
      </c>
      <c r="X1336">
        <v>0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0</v>
      </c>
      <c r="AF1336">
        <v>0</v>
      </c>
      <c r="AH1336" t="s">
        <v>367</v>
      </c>
      <c r="AI1336" t="s">
        <v>177</v>
      </c>
      <c r="AJ1336" t="s">
        <v>207</v>
      </c>
      <c r="AK1336" t="s">
        <v>208</v>
      </c>
    </row>
    <row r="1337" spans="1:37">
      <c r="A1337" t="s">
        <v>1645</v>
      </c>
      <c r="B1337" s="55">
        <v>44927</v>
      </c>
      <c r="C1337" s="55">
        <v>44929</v>
      </c>
      <c r="D1337" t="s">
        <v>256</v>
      </c>
      <c r="E1337">
        <v>1051</v>
      </c>
      <c r="F1337">
        <v>30</v>
      </c>
      <c r="G1337">
        <v>30</v>
      </c>
      <c r="H1337">
        <v>0</v>
      </c>
      <c r="I1337">
        <v>0</v>
      </c>
      <c r="J1337">
        <v>0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H1337" t="s">
        <v>784</v>
      </c>
      <c r="AI1337" t="s">
        <v>173</v>
      </c>
      <c r="AJ1337" t="s">
        <v>192</v>
      </c>
      <c r="AK1337" t="s">
        <v>193</v>
      </c>
    </row>
    <row r="1338" spans="1:37">
      <c r="A1338" t="s">
        <v>1645</v>
      </c>
      <c r="B1338" s="55">
        <v>44927</v>
      </c>
      <c r="C1338" s="55">
        <v>44929</v>
      </c>
      <c r="D1338" t="s">
        <v>280</v>
      </c>
      <c r="E1338">
        <v>2345</v>
      </c>
      <c r="F1338">
        <v>82</v>
      </c>
      <c r="G1338">
        <v>82</v>
      </c>
      <c r="H1338">
        <v>0</v>
      </c>
      <c r="I1338">
        <v>0</v>
      </c>
      <c r="J1338">
        <v>17</v>
      </c>
      <c r="K1338">
        <v>7</v>
      </c>
      <c r="L1338">
        <v>5</v>
      </c>
      <c r="M1338">
        <v>4</v>
      </c>
      <c r="N1338">
        <v>2</v>
      </c>
      <c r="O1338">
        <v>2</v>
      </c>
      <c r="P1338">
        <v>2</v>
      </c>
      <c r="Q1338">
        <v>3</v>
      </c>
      <c r="R1338">
        <v>7</v>
      </c>
      <c r="S1338">
        <v>4</v>
      </c>
      <c r="T1338">
        <v>1</v>
      </c>
      <c r="U1338">
        <v>1</v>
      </c>
      <c r="V1338">
        <v>1</v>
      </c>
      <c r="W1338">
        <v>0</v>
      </c>
      <c r="X1338">
        <v>0</v>
      </c>
      <c r="Y1338">
        <v>0</v>
      </c>
      <c r="Z1338">
        <v>2</v>
      </c>
      <c r="AA1338">
        <v>2</v>
      </c>
      <c r="AB1338">
        <v>2</v>
      </c>
      <c r="AC1338">
        <v>2</v>
      </c>
      <c r="AD1338">
        <v>2</v>
      </c>
      <c r="AE1338">
        <v>0</v>
      </c>
      <c r="AF1338">
        <v>0</v>
      </c>
      <c r="AH1338" t="s">
        <v>281</v>
      </c>
      <c r="AI1338" t="s">
        <v>173</v>
      </c>
      <c r="AJ1338" t="s">
        <v>192</v>
      </c>
      <c r="AK1338" t="s">
        <v>193</v>
      </c>
    </row>
    <row r="1339" spans="1:37">
      <c r="A1339" t="s">
        <v>1645</v>
      </c>
      <c r="B1339" s="55">
        <v>44927</v>
      </c>
      <c r="C1339" s="55">
        <v>44929</v>
      </c>
      <c r="D1339" t="s">
        <v>238</v>
      </c>
      <c r="E1339">
        <v>1749</v>
      </c>
      <c r="F1339">
        <v>65</v>
      </c>
      <c r="G1339">
        <v>65</v>
      </c>
      <c r="H1339">
        <v>0</v>
      </c>
      <c r="I1339">
        <v>0</v>
      </c>
      <c r="J1339">
        <v>8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0</v>
      </c>
      <c r="Q1339">
        <v>0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0</v>
      </c>
      <c r="AA1339">
        <v>0</v>
      </c>
      <c r="AB1339">
        <v>0</v>
      </c>
      <c r="AC1339">
        <v>0</v>
      </c>
      <c r="AD1339">
        <v>0</v>
      </c>
      <c r="AE1339">
        <v>0</v>
      </c>
      <c r="AF1339">
        <v>0</v>
      </c>
      <c r="AH1339" t="s">
        <v>239</v>
      </c>
      <c r="AI1339" t="s">
        <v>173</v>
      </c>
      <c r="AJ1339" t="s">
        <v>186</v>
      </c>
      <c r="AK1339" t="s">
        <v>187</v>
      </c>
    </row>
    <row r="1340" spans="1:37">
      <c r="A1340" t="s">
        <v>1645</v>
      </c>
      <c r="B1340" s="55">
        <v>44927</v>
      </c>
      <c r="C1340" s="55">
        <v>44929</v>
      </c>
      <c r="D1340" t="s">
        <v>260</v>
      </c>
      <c r="E1340">
        <v>1203</v>
      </c>
      <c r="F1340">
        <v>30</v>
      </c>
      <c r="G1340">
        <v>29</v>
      </c>
      <c r="H1340">
        <v>1</v>
      </c>
      <c r="I1340">
        <v>0</v>
      </c>
      <c r="J1340">
        <v>2</v>
      </c>
      <c r="K1340">
        <v>0</v>
      </c>
      <c r="L1340">
        <v>0</v>
      </c>
      <c r="M1340">
        <v>0</v>
      </c>
      <c r="N1340">
        <v>0</v>
      </c>
      <c r="O1340">
        <v>0</v>
      </c>
      <c r="P1340">
        <v>0</v>
      </c>
      <c r="Q1340">
        <v>0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0</v>
      </c>
      <c r="AA1340">
        <v>0</v>
      </c>
      <c r="AB1340">
        <v>0</v>
      </c>
      <c r="AC1340">
        <v>0</v>
      </c>
      <c r="AD1340">
        <v>0</v>
      </c>
      <c r="AE1340">
        <v>0</v>
      </c>
      <c r="AF1340">
        <v>0</v>
      </c>
      <c r="AH1340" t="s">
        <v>261</v>
      </c>
      <c r="AI1340" t="s">
        <v>173</v>
      </c>
      <c r="AJ1340" t="s">
        <v>192</v>
      </c>
      <c r="AK1340" t="s">
        <v>193</v>
      </c>
    </row>
    <row r="1341" spans="1:37">
      <c r="A1341" t="s">
        <v>1645</v>
      </c>
      <c r="B1341" s="55">
        <v>44927</v>
      </c>
      <c r="C1341" s="55">
        <v>44929</v>
      </c>
      <c r="D1341" t="s">
        <v>298</v>
      </c>
      <c r="E1341">
        <v>1130</v>
      </c>
      <c r="F1341">
        <v>48</v>
      </c>
      <c r="G1341">
        <v>46</v>
      </c>
      <c r="H1341">
        <v>2</v>
      </c>
      <c r="I1341">
        <v>1</v>
      </c>
      <c r="J1341">
        <v>11</v>
      </c>
      <c r="K1341">
        <v>10</v>
      </c>
      <c r="L1341">
        <v>8</v>
      </c>
      <c r="M1341">
        <v>9</v>
      </c>
      <c r="N1341">
        <v>8</v>
      </c>
      <c r="O1341">
        <v>10</v>
      </c>
      <c r="P1341">
        <v>9</v>
      </c>
      <c r="Q1341">
        <v>8</v>
      </c>
      <c r="R1341">
        <v>7</v>
      </c>
      <c r="S1341">
        <v>10</v>
      </c>
      <c r="T1341">
        <v>6</v>
      </c>
      <c r="U1341">
        <v>4</v>
      </c>
      <c r="V1341">
        <v>4</v>
      </c>
      <c r="W1341">
        <v>4</v>
      </c>
      <c r="X1341">
        <v>1</v>
      </c>
      <c r="Y1341">
        <v>0</v>
      </c>
      <c r="Z1341">
        <v>8</v>
      </c>
      <c r="AA1341">
        <v>10</v>
      </c>
      <c r="AB1341">
        <v>9</v>
      </c>
      <c r="AC1341">
        <v>10</v>
      </c>
      <c r="AD1341">
        <v>10</v>
      </c>
      <c r="AE1341">
        <v>6</v>
      </c>
      <c r="AF1341">
        <v>0</v>
      </c>
      <c r="AH1341" t="s">
        <v>299</v>
      </c>
      <c r="AI1341" t="s">
        <v>173</v>
      </c>
      <c r="AJ1341" t="s">
        <v>195</v>
      </c>
      <c r="AK1341" t="s">
        <v>196</v>
      </c>
    </row>
    <row r="1342" spans="1:37">
      <c r="A1342" t="s">
        <v>1645</v>
      </c>
      <c r="B1342" s="55">
        <v>44927</v>
      </c>
      <c r="C1342" s="55">
        <v>44929</v>
      </c>
      <c r="D1342" t="s">
        <v>312</v>
      </c>
      <c r="E1342">
        <v>1596</v>
      </c>
      <c r="F1342">
        <v>90</v>
      </c>
      <c r="G1342">
        <v>88</v>
      </c>
      <c r="H1342">
        <v>2</v>
      </c>
      <c r="I1342">
        <v>2</v>
      </c>
      <c r="J1342">
        <v>11</v>
      </c>
      <c r="K1342">
        <v>5</v>
      </c>
      <c r="L1342">
        <v>5</v>
      </c>
      <c r="M1342">
        <v>4</v>
      </c>
      <c r="N1342">
        <v>1</v>
      </c>
      <c r="O1342">
        <v>5</v>
      </c>
      <c r="P1342">
        <v>1</v>
      </c>
      <c r="Q1342">
        <v>4</v>
      </c>
      <c r="R1342">
        <v>4</v>
      </c>
      <c r="S1342">
        <v>5</v>
      </c>
      <c r="T1342">
        <v>4</v>
      </c>
      <c r="U1342">
        <v>3</v>
      </c>
      <c r="V1342">
        <v>3</v>
      </c>
      <c r="W1342">
        <v>0</v>
      </c>
      <c r="X1342">
        <v>0</v>
      </c>
      <c r="Y1342">
        <v>0</v>
      </c>
      <c r="Z1342">
        <v>4</v>
      </c>
      <c r="AA1342">
        <v>5</v>
      </c>
      <c r="AB1342">
        <v>5</v>
      </c>
      <c r="AC1342">
        <v>5</v>
      </c>
      <c r="AD1342">
        <v>5</v>
      </c>
      <c r="AE1342">
        <v>2</v>
      </c>
      <c r="AF1342">
        <v>0</v>
      </c>
      <c r="AH1342" t="s">
        <v>313</v>
      </c>
      <c r="AI1342" t="s">
        <v>173</v>
      </c>
      <c r="AJ1342" t="s">
        <v>195</v>
      </c>
      <c r="AK1342" t="s">
        <v>196</v>
      </c>
    </row>
    <row r="1343" spans="1:37">
      <c r="A1343" t="s">
        <v>1645</v>
      </c>
      <c r="B1343" s="55">
        <v>44927</v>
      </c>
      <c r="C1343" s="55">
        <v>44929</v>
      </c>
      <c r="D1343" t="s">
        <v>300</v>
      </c>
      <c r="E1343">
        <v>2215</v>
      </c>
      <c r="F1343">
        <v>100</v>
      </c>
      <c r="G1343">
        <v>99</v>
      </c>
      <c r="H1343">
        <v>1</v>
      </c>
      <c r="I1343">
        <v>0</v>
      </c>
      <c r="J1343">
        <v>10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0</v>
      </c>
      <c r="Q1343">
        <v>0</v>
      </c>
      <c r="R1343">
        <v>0</v>
      </c>
      <c r="S1343">
        <v>0</v>
      </c>
      <c r="T1343">
        <v>2</v>
      </c>
      <c r="U1343">
        <v>0</v>
      </c>
      <c r="V1343">
        <v>0</v>
      </c>
      <c r="W1343">
        <v>0</v>
      </c>
      <c r="X1343">
        <v>0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H1343" t="s">
        <v>301</v>
      </c>
      <c r="AI1343" t="s">
        <v>173</v>
      </c>
      <c r="AJ1343" t="s">
        <v>195</v>
      </c>
      <c r="AK1343" t="s">
        <v>196</v>
      </c>
    </row>
    <row r="1344" spans="1:37">
      <c r="A1344" t="s">
        <v>1645</v>
      </c>
      <c r="B1344" s="55">
        <v>44927</v>
      </c>
      <c r="C1344" s="55">
        <v>44929</v>
      </c>
      <c r="D1344" t="s">
        <v>302</v>
      </c>
      <c r="E1344">
        <v>2448</v>
      </c>
      <c r="F1344">
        <v>20</v>
      </c>
      <c r="G1344">
        <v>20</v>
      </c>
      <c r="H1344">
        <v>0</v>
      </c>
      <c r="I1344">
        <v>0</v>
      </c>
      <c r="J1344">
        <v>15</v>
      </c>
      <c r="K1344">
        <v>12</v>
      </c>
      <c r="L1344">
        <v>11</v>
      </c>
      <c r="M1344">
        <v>5</v>
      </c>
      <c r="N1344">
        <v>12</v>
      </c>
      <c r="O1344">
        <v>3</v>
      </c>
      <c r="P1344">
        <v>1</v>
      </c>
      <c r="Q1344">
        <v>5</v>
      </c>
      <c r="R1344">
        <v>10</v>
      </c>
      <c r="S1344">
        <v>11</v>
      </c>
      <c r="T1344">
        <v>2</v>
      </c>
      <c r="U1344">
        <v>0</v>
      </c>
      <c r="V1344">
        <v>0</v>
      </c>
      <c r="W1344">
        <v>0</v>
      </c>
      <c r="X1344">
        <v>0</v>
      </c>
      <c r="Y1344">
        <v>0</v>
      </c>
      <c r="Z1344">
        <v>1</v>
      </c>
      <c r="AA1344">
        <v>9</v>
      </c>
      <c r="AB1344">
        <v>6</v>
      </c>
      <c r="AC1344">
        <v>7</v>
      </c>
      <c r="AD1344">
        <v>9</v>
      </c>
      <c r="AE1344">
        <v>3</v>
      </c>
      <c r="AF1344">
        <v>2</v>
      </c>
      <c r="AH1344" t="s">
        <v>303</v>
      </c>
      <c r="AI1344" t="s">
        <v>173</v>
      </c>
      <c r="AJ1344" t="s">
        <v>195</v>
      </c>
      <c r="AK1344" t="s">
        <v>196</v>
      </c>
    </row>
    <row r="1345" spans="1:37">
      <c r="A1345" t="s">
        <v>1645</v>
      </c>
      <c r="B1345" s="55">
        <v>44927</v>
      </c>
      <c r="C1345" s="55">
        <v>44929</v>
      </c>
      <c r="D1345" t="s">
        <v>262</v>
      </c>
      <c r="E1345">
        <v>1745</v>
      </c>
      <c r="F1345">
        <v>50</v>
      </c>
      <c r="G1345">
        <v>50</v>
      </c>
      <c r="H1345">
        <v>0</v>
      </c>
      <c r="I1345">
        <v>0</v>
      </c>
      <c r="J1345">
        <v>16</v>
      </c>
      <c r="K1345">
        <v>1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1</v>
      </c>
      <c r="S1345">
        <v>1</v>
      </c>
      <c r="T1345">
        <v>5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1</v>
      </c>
      <c r="AB1345">
        <v>1</v>
      </c>
      <c r="AC1345">
        <v>1</v>
      </c>
      <c r="AD1345">
        <v>1</v>
      </c>
      <c r="AE1345">
        <v>0</v>
      </c>
      <c r="AF1345">
        <v>0</v>
      </c>
      <c r="AH1345" t="s">
        <v>263</v>
      </c>
      <c r="AI1345" t="s">
        <v>173</v>
      </c>
      <c r="AJ1345" t="s">
        <v>192</v>
      </c>
      <c r="AK1345" t="s">
        <v>193</v>
      </c>
    </row>
    <row r="1346" spans="1:37">
      <c r="A1346" t="s">
        <v>1645</v>
      </c>
      <c r="B1346" s="55">
        <v>44927</v>
      </c>
      <c r="C1346" s="55">
        <v>44929</v>
      </c>
      <c r="D1346" t="s">
        <v>306</v>
      </c>
      <c r="E1346">
        <v>1312</v>
      </c>
      <c r="F1346">
        <v>90</v>
      </c>
      <c r="G1346">
        <v>89</v>
      </c>
      <c r="H1346">
        <v>1</v>
      </c>
      <c r="I1346">
        <v>1</v>
      </c>
      <c r="J1346">
        <v>14</v>
      </c>
      <c r="K1346">
        <v>3</v>
      </c>
      <c r="L1346">
        <v>3</v>
      </c>
      <c r="M1346">
        <v>3</v>
      </c>
      <c r="N1346">
        <v>3</v>
      </c>
      <c r="O1346">
        <v>3</v>
      </c>
      <c r="P1346">
        <v>3</v>
      </c>
      <c r="Q1346">
        <v>3</v>
      </c>
      <c r="R1346">
        <v>2</v>
      </c>
      <c r="S1346">
        <v>3</v>
      </c>
      <c r="T1346">
        <v>3</v>
      </c>
      <c r="U1346">
        <v>3</v>
      </c>
      <c r="V1346">
        <v>3</v>
      </c>
      <c r="W1346">
        <v>0</v>
      </c>
      <c r="X1346">
        <v>1</v>
      </c>
      <c r="Y1346">
        <v>0</v>
      </c>
      <c r="Z1346">
        <v>3</v>
      </c>
      <c r="AA1346">
        <v>3</v>
      </c>
      <c r="AB1346">
        <v>3</v>
      </c>
      <c r="AC1346">
        <v>3</v>
      </c>
      <c r="AD1346">
        <v>3</v>
      </c>
      <c r="AE1346">
        <v>2</v>
      </c>
      <c r="AF1346">
        <v>0</v>
      </c>
      <c r="AH1346" t="s">
        <v>307</v>
      </c>
      <c r="AI1346" t="s">
        <v>173</v>
      </c>
      <c r="AJ1346" t="s">
        <v>195</v>
      </c>
      <c r="AK1346" t="s">
        <v>196</v>
      </c>
    </row>
    <row r="1347" spans="1:37">
      <c r="A1347" t="s">
        <v>1645</v>
      </c>
      <c r="B1347" s="55">
        <v>44927</v>
      </c>
      <c r="C1347" s="55">
        <v>44929</v>
      </c>
      <c r="D1347" t="s">
        <v>246</v>
      </c>
      <c r="E1347">
        <v>2698</v>
      </c>
      <c r="F1347">
        <v>74</v>
      </c>
      <c r="G1347">
        <v>74</v>
      </c>
      <c r="H1347">
        <v>0</v>
      </c>
      <c r="I1347">
        <v>0</v>
      </c>
      <c r="J1347">
        <v>14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</v>
      </c>
      <c r="T1347">
        <v>8</v>
      </c>
      <c r="U1347">
        <v>0</v>
      </c>
      <c r="V1347">
        <v>0</v>
      </c>
      <c r="W1347">
        <v>0</v>
      </c>
      <c r="X1347">
        <v>1</v>
      </c>
      <c r="Y1347">
        <v>0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H1347" t="s">
        <v>247</v>
      </c>
      <c r="AI1347" t="s">
        <v>173</v>
      </c>
      <c r="AJ1347" t="s">
        <v>186</v>
      </c>
      <c r="AK1347" t="s">
        <v>187</v>
      </c>
    </row>
    <row r="1348" spans="1:37">
      <c r="A1348" t="s">
        <v>1645</v>
      </c>
      <c r="B1348" s="55">
        <v>44927</v>
      </c>
      <c r="C1348" s="55">
        <v>44929</v>
      </c>
      <c r="D1348" t="s">
        <v>248</v>
      </c>
      <c r="E1348">
        <v>731</v>
      </c>
      <c r="F1348">
        <v>2</v>
      </c>
      <c r="G1348">
        <v>2</v>
      </c>
      <c r="H1348">
        <v>0</v>
      </c>
      <c r="I1348">
        <v>0</v>
      </c>
      <c r="J1348">
        <v>4</v>
      </c>
      <c r="K1348">
        <v>0</v>
      </c>
      <c r="L1348">
        <v>0</v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0</v>
      </c>
      <c r="Z1348">
        <v>0</v>
      </c>
      <c r="AA1348">
        <v>0</v>
      </c>
      <c r="AB1348">
        <v>0</v>
      </c>
      <c r="AC1348">
        <v>0</v>
      </c>
      <c r="AD1348">
        <v>0</v>
      </c>
      <c r="AE1348">
        <v>0</v>
      </c>
      <c r="AF1348">
        <v>0</v>
      </c>
      <c r="AH1348" t="s">
        <v>249</v>
      </c>
      <c r="AI1348" t="s">
        <v>173</v>
      </c>
      <c r="AJ1348" t="s">
        <v>186</v>
      </c>
      <c r="AK1348" t="s">
        <v>187</v>
      </c>
    </row>
    <row r="1349" spans="1:37">
      <c r="A1349" t="s">
        <v>1645</v>
      </c>
      <c r="B1349" s="55">
        <v>44927</v>
      </c>
      <c r="C1349" s="55">
        <v>44929</v>
      </c>
      <c r="D1349" t="s">
        <v>294</v>
      </c>
      <c r="E1349">
        <v>1267</v>
      </c>
      <c r="F1349">
        <v>70</v>
      </c>
      <c r="G1349">
        <v>68</v>
      </c>
      <c r="H1349">
        <v>2</v>
      </c>
      <c r="I1349">
        <v>1</v>
      </c>
      <c r="J1349">
        <v>12</v>
      </c>
      <c r="K1349">
        <v>6</v>
      </c>
      <c r="L1349">
        <v>3</v>
      </c>
      <c r="M1349">
        <v>4</v>
      </c>
      <c r="N1349">
        <v>0</v>
      </c>
      <c r="O1349">
        <v>6</v>
      </c>
      <c r="P1349">
        <v>0</v>
      </c>
      <c r="Q1349">
        <v>2</v>
      </c>
      <c r="R1349">
        <v>5</v>
      </c>
      <c r="S1349">
        <v>6</v>
      </c>
      <c r="T1349">
        <v>2</v>
      </c>
      <c r="U1349">
        <v>1</v>
      </c>
      <c r="V1349">
        <v>1</v>
      </c>
      <c r="W1349">
        <v>0</v>
      </c>
      <c r="X1349">
        <v>0</v>
      </c>
      <c r="Y1349">
        <v>0</v>
      </c>
      <c r="Z1349">
        <v>3</v>
      </c>
      <c r="AA1349">
        <v>4</v>
      </c>
      <c r="AB1349">
        <v>3</v>
      </c>
      <c r="AC1349">
        <v>3</v>
      </c>
      <c r="AD1349">
        <v>4</v>
      </c>
      <c r="AE1349">
        <v>0</v>
      </c>
      <c r="AF1349">
        <v>0</v>
      </c>
      <c r="AH1349" t="s">
        <v>295</v>
      </c>
      <c r="AI1349" t="s">
        <v>173</v>
      </c>
      <c r="AJ1349" t="s">
        <v>195</v>
      </c>
      <c r="AK1349" t="s">
        <v>196</v>
      </c>
    </row>
    <row r="1350" spans="1:37">
      <c r="A1350" t="s">
        <v>1645</v>
      </c>
      <c r="B1350" s="55">
        <v>44927</v>
      </c>
      <c r="C1350" s="55">
        <v>44929</v>
      </c>
      <c r="D1350" t="s">
        <v>264</v>
      </c>
      <c r="E1350">
        <v>905</v>
      </c>
      <c r="F1350">
        <v>62</v>
      </c>
      <c r="G1350">
        <v>61</v>
      </c>
      <c r="H1350">
        <v>1</v>
      </c>
      <c r="I1350">
        <v>0</v>
      </c>
      <c r="J1350">
        <v>7</v>
      </c>
      <c r="K1350">
        <v>1</v>
      </c>
      <c r="L1350">
        <v>1</v>
      </c>
      <c r="M1350">
        <v>1</v>
      </c>
      <c r="N1350">
        <v>1</v>
      </c>
      <c r="O1350">
        <v>1</v>
      </c>
      <c r="P1350">
        <v>1</v>
      </c>
      <c r="Q1350">
        <v>1</v>
      </c>
      <c r="R1350">
        <v>1</v>
      </c>
      <c r="S1350">
        <v>1</v>
      </c>
      <c r="T1350">
        <v>3</v>
      </c>
      <c r="U1350">
        <v>0</v>
      </c>
      <c r="V1350">
        <v>0</v>
      </c>
      <c r="W1350">
        <v>0</v>
      </c>
      <c r="X1350">
        <v>0</v>
      </c>
      <c r="Y1350">
        <v>0</v>
      </c>
      <c r="Z1350">
        <v>1</v>
      </c>
      <c r="AA1350">
        <v>1</v>
      </c>
      <c r="AB1350">
        <v>1</v>
      </c>
      <c r="AC1350">
        <v>1</v>
      </c>
      <c r="AD1350">
        <v>1</v>
      </c>
      <c r="AE1350">
        <v>0</v>
      </c>
      <c r="AF1350">
        <v>0</v>
      </c>
      <c r="AH1350" t="s">
        <v>265</v>
      </c>
      <c r="AI1350" t="s">
        <v>173</v>
      </c>
      <c r="AJ1350" t="s">
        <v>192</v>
      </c>
      <c r="AK1350" t="s">
        <v>193</v>
      </c>
    </row>
    <row r="1351" spans="1:37">
      <c r="A1351" t="s">
        <v>1645</v>
      </c>
      <c r="B1351" s="55">
        <v>44927</v>
      </c>
      <c r="C1351" s="55">
        <v>44929</v>
      </c>
      <c r="D1351" t="s">
        <v>398</v>
      </c>
      <c r="E1351">
        <v>6666</v>
      </c>
      <c r="F1351">
        <v>88</v>
      </c>
      <c r="G1351">
        <v>88</v>
      </c>
      <c r="H1351">
        <v>0</v>
      </c>
      <c r="I1351">
        <v>0</v>
      </c>
      <c r="J1351">
        <v>19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0</v>
      </c>
      <c r="T1351">
        <v>2</v>
      </c>
      <c r="U1351">
        <v>0</v>
      </c>
      <c r="V1351">
        <v>0</v>
      </c>
      <c r="W1351">
        <v>0</v>
      </c>
      <c r="X1351">
        <v>3</v>
      </c>
      <c r="Y1351">
        <v>0</v>
      </c>
      <c r="Z1351">
        <v>0</v>
      </c>
      <c r="AA1351">
        <v>0</v>
      </c>
      <c r="AB1351">
        <v>0</v>
      </c>
      <c r="AC1351">
        <v>0</v>
      </c>
      <c r="AD1351">
        <v>0</v>
      </c>
      <c r="AE1351">
        <v>0</v>
      </c>
      <c r="AF1351">
        <v>0</v>
      </c>
      <c r="AH1351" t="s">
        <v>399</v>
      </c>
      <c r="AI1351" t="s">
        <v>177</v>
      </c>
      <c r="AJ1351" t="s">
        <v>213</v>
      </c>
      <c r="AK1351" t="s">
        <v>214</v>
      </c>
    </row>
    <row r="1352" spans="1:37">
      <c r="A1352" t="s">
        <v>1645</v>
      </c>
      <c r="B1352" s="55">
        <v>44927</v>
      </c>
      <c r="C1352" s="55">
        <v>44929</v>
      </c>
      <c r="D1352" t="s">
        <v>324</v>
      </c>
      <c r="E1352">
        <v>1078</v>
      </c>
      <c r="F1352">
        <v>88</v>
      </c>
      <c r="G1352">
        <v>88</v>
      </c>
      <c r="H1352">
        <v>0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0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H1352" t="s">
        <v>325</v>
      </c>
      <c r="AI1352" t="s">
        <v>177</v>
      </c>
      <c r="AJ1352" t="s">
        <v>198</v>
      </c>
      <c r="AK1352" t="s">
        <v>199</v>
      </c>
    </row>
    <row r="1353" spans="1:37">
      <c r="A1353" t="s">
        <v>1645</v>
      </c>
      <c r="B1353" s="55">
        <v>44927</v>
      </c>
      <c r="C1353" s="55">
        <v>44929</v>
      </c>
      <c r="D1353" t="s">
        <v>318</v>
      </c>
      <c r="E1353">
        <v>3542</v>
      </c>
      <c r="F1353">
        <v>89</v>
      </c>
      <c r="G1353">
        <v>89</v>
      </c>
      <c r="H1353">
        <v>0</v>
      </c>
      <c r="I1353">
        <v>0</v>
      </c>
      <c r="J1353">
        <v>4</v>
      </c>
      <c r="K1353">
        <v>0</v>
      </c>
      <c r="L1353">
        <v>0</v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</v>
      </c>
      <c r="S1353">
        <v>0</v>
      </c>
      <c r="T1353">
        <v>1</v>
      </c>
      <c r="U1353">
        <v>0</v>
      </c>
      <c r="V1353">
        <v>0</v>
      </c>
      <c r="W1353">
        <v>0</v>
      </c>
      <c r="X1353">
        <v>0</v>
      </c>
      <c r="Y1353">
        <v>0</v>
      </c>
      <c r="Z1353">
        <v>0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  <c r="AH1353" t="s">
        <v>319</v>
      </c>
      <c r="AI1353" t="s">
        <v>177</v>
      </c>
      <c r="AJ1353" t="s">
        <v>198</v>
      </c>
      <c r="AK1353" t="s">
        <v>199</v>
      </c>
    </row>
    <row r="1354" spans="1:37">
      <c r="A1354" t="s">
        <v>1645</v>
      </c>
      <c r="B1354" s="55">
        <v>44927</v>
      </c>
      <c r="C1354" s="55">
        <v>44929</v>
      </c>
      <c r="D1354" t="s">
        <v>328</v>
      </c>
      <c r="E1354">
        <v>645</v>
      </c>
      <c r="F1354">
        <v>16</v>
      </c>
      <c r="G1354">
        <v>16</v>
      </c>
      <c r="H1354">
        <v>0</v>
      </c>
      <c r="I1354">
        <v>0</v>
      </c>
      <c r="J1354">
        <v>3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  <c r="Y1354">
        <v>0</v>
      </c>
      <c r="Z1354">
        <v>0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H1354" t="s">
        <v>329</v>
      </c>
      <c r="AI1354" t="s">
        <v>177</v>
      </c>
      <c r="AJ1354" t="s">
        <v>198</v>
      </c>
      <c r="AK1354" t="s">
        <v>199</v>
      </c>
    </row>
    <row r="1355" spans="1:37">
      <c r="A1355" t="s">
        <v>1645</v>
      </c>
      <c r="B1355" s="55">
        <v>44927</v>
      </c>
      <c r="C1355" s="55">
        <v>44929</v>
      </c>
      <c r="D1355" t="s">
        <v>378</v>
      </c>
      <c r="E1355">
        <v>1741</v>
      </c>
      <c r="F1355">
        <v>298</v>
      </c>
      <c r="G1355">
        <v>297</v>
      </c>
      <c r="H1355">
        <v>1</v>
      </c>
      <c r="I1355">
        <v>0</v>
      </c>
      <c r="J1355">
        <v>17</v>
      </c>
      <c r="K1355">
        <v>9</v>
      </c>
      <c r="L1355">
        <v>7</v>
      </c>
      <c r="M1355">
        <v>8</v>
      </c>
      <c r="N1355">
        <v>4</v>
      </c>
      <c r="O1355">
        <v>4</v>
      </c>
      <c r="P1355">
        <v>4</v>
      </c>
      <c r="Q1355">
        <v>8</v>
      </c>
      <c r="R1355">
        <v>8</v>
      </c>
      <c r="S1355">
        <v>8</v>
      </c>
      <c r="T1355">
        <v>8</v>
      </c>
      <c r="U1355">
        <v>2</v>
      </c>
      <c r="V1355">
        <v>2</v>
      </c>
      <c r="W1355">
        <v>2</v>
      </c>
      <c r="X1355">
        <v>0</v>
      </c>
      <c r="Y1355">
        <v>0</v>
      </c>
      <c r="Z1355">
        <v>4</v>
      </c>
      <c r="AA1355">
        <v>8</v>
      </c>
      <c r="AB1355">
        <v>5</v>
      </c>
      <c r="AC1355">
        <v>4</v>
      </c>
      <c r="AD1355">
        <v>7</v>
      </c>
      <c r="AE1355">
        <v>5</v>
      </c>
      <c r="AF1355">
        <v>0</v>
      </c>
      <c r="AH1355" t="s">
        <v>379</v>
      </c>
      <c r="AI1355" t="s">
        <v>177</v>
      </c>
      <c r="AJ1355" t="s">
        <v>207</v>
      </c>
      <c r="AK1355" t="s">
        <v>208</v>
      </c>
    </row>
    <row r="1356" spans="1:37">
      <c r="A1356" t="s">
        <v>1645</v>
      </c>
      <c r="B1356" s="55">
        <v>44927</v>
      </c>
      <c r="C1356" s="55">
        <v>44929</v>
      </c>
      <c r="D1356" t="s">
        <v>276</v>
      </c>
      <c r="E1356">
        <v>15780</v>
      </c>
      <c r="F1356">
        <v>25</v>
      </c>
      <c r="G1356">
        <v>24</v>
      </c>
      <c r="H1356">
        <v>1</v>
      </c>
      <c r="I1356">
        <v>0</v>
      </c>
      <c r="J1356">
        <v>5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0</v>
      </c>
      <c r="T1356">
        <v>2</v>
      </c>
      <c r="U1356">
        <v>0</v>
      </c>
      <c r="V1356">
        <v>0</v>
      </c>
      <c r="W1356">
        <v>0</v>
      </c>
      <c r="X1356">
        <v>0</v>
      </c>
      <c r="Y1356">
        <v>0</v>
      </c>
      <c r="Z1356">
        <v>0</v>
      </c>
      <c r="AA1356">
        <v>0</v>
      </c>
      <c r="AB1356">
        <v>0</v>
      </c>
      <c r="AC1356">
        <v>0</v>
      </c>
      <c r="AD1356">
        <v>0</v>
      </c>
      <c r="AE1356">
        <v>0</v>
      </c>
      <c r="AF1356">
        <v>0</v>
      </c>
      <c r="AH1356" t="s">
        <v>806</v>
      </c>
      <c r="AI1356" t="s">
        <v>173</v>
      </c>
      <c r="AJ1356" t="s">
        <v>192</v>
      </c>
      <c r="AK1356" t="s">
        <v>193</v>
      </c>
    </row>
    <row r="1357" spans="1:37">
      <c r="A1357" t="s">
        <v>1645</v>
      </c>
      <c r="B1357" s="55">
        <v>44927</v>
      </c>
      <c r="C1357" s="55">
        <v>44929</v>
      </c>
      <c r="D1357" t="s">
        <v>390</v>
      </c>
      <c r="E1357">
        <v>2392</v>
      </c>
      <c r="F1357">
        <v>94</v>
      </c>
      <c r="G1357">
        <v>94</v>
      </c>
      <c r="H1357">
        <v>0</v>
      </c>
      <c r="I1357">
        <v>0</v>
      </c>
      <c r="J1357">
        <v>3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0</v>
      </c>
      <c r="AA1357">
        <v>0</v>
      </c>
      <c r="AB1357">
        <v>0</v>
      </c>
      <c r="AC1357">
        <v>0</v>
      </c>
      <c r="AD1357">
        <v>0</v>
      </c>
      <c r="AE1357">
        <v>0</v>
      </c>
      <c r="AF1357">
        <v>0</v>
      </c>
      <c r="AH1357" t="s">
        <v>391</v>
      </c>
      <c r="AI1357" t="s">
        <v>177</v>
      </c>
      <c r="AJ1357" t="s">
        <v>210</v>
      </c>
      <c r="AK1357" t="s">
        <v>211</v>
      </c>
    </row>
    <row r="1358" spans="1:37">
      <c r="A1358" t="s">
        <v>1645</v>
      </c>
      <c r="B1358" s="55">
        <v>44927</v>
      </c>
      <c r="C1358" s="55">
        <v>44929</v>
      </c>
      <c r="D1358" t="s">
        <v>340</v>
      </c>
      <c r="E1358">
        <v>1290</v>
      </c>
      <c r="F1358">
        <v>183</v>
      </c>
      <c r="G1358">
        <v>182</v>
      </c>
      <c r="H1358">
        <v>1</v>
      </c>
      <c r="I1358">
        <v>1</v>
      </c>
      <c r="J1358">
        <v>3</v>
      </c>
      <c r="K1358">
        <v>2</v>
      </c>
      <c r="L1358">
        <v>2</v>
      </c>
      <c r="M1358">
        <v>2</v>
      </c>
      <c r="N1358">
        <v>2</v>
      </c>
      <c r="O1358">
        <v>2</v>
      </c>
      <c r="P1358">
        <v>2</v>
      </c>
      <c r="Q1358">
        <v>0</v>
      </c>
      <c r="R1358">
        <v>2</v>
      </c>
      <c r="S1358">
        <v>2</v>
      </c>
      <c r="T1358">
        <v>0</v>
      </c>
      <c r="U1358">
        <v>0</v>
      </c>
      <c r="V1358">
        <v>0</v>
      </c>
      <c r="W1358">
        <v>0</v>
      </c>
      <c r="X1358">
        <v>1</v>
      </c>
      <c r="Y1358">
        <v>0</v>
      </c>
      <c r="Z1358">
        <v>2</v>
      </c>
      <c r="AA1358">
        <v>2</v>
      </c>
      <c r="AB1358">
        <v>2</v>
      </c>
      <c r="AC1358">
        <v>2</v>
      </c>
      <c r="AD1358">
        <v>2</v>
      </c>
      <c r="AE1358">
        <v>0</v>
      </c>
      <c r="AF1358">
        <v>1</v>
      </c>
      <c r="AH1358" t="s">
        <v>341</v>
      </c>
      <c r="AI1358" t="s">
        <v>177</v>
      </c>
      <c r="AJ1358" t="s">
        <v>201</v>
      </c>
      <c r="AK1358" t="s">
        <v>202</v>
      </c>
    </row>
    <row r="1359" spans="1:37">
      <c r="A1359" t="s">
        <v>1645</v>
      </c>
      <c r="B1359" s="55">
        <v>44927</v>
      </c>
      <c r="C1359" s="55">
        <v>44929</v>
      </c>
      <c r="D1359" t="s">
        <v>388</v>
      </c>
      <c r="E1359">
        <v>8557</v>
      </c>
      <c r="F1359">
        <v>106</v>
      </c>
      <c r="G1359">
        <v>106</v>
      </c>
      <c r="H1359">
        <v>0</v>
      </c>
      <c r="I1359">
        <v>0</v>
      </c>
      <c r="J1359">
        <v>20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  <c r="Q1359">
        <v>0</v>
      </c>
      <c r="R1359">
        <v>0</v>
      </c>
      <c r="S1359">
        <v>0</v>
      </c>
      <c r="T1359">
        <v>3</v>
      </c>
      <c r="U1359">
        <v>0</v>
      </c>
      <c r="V1359">
        <v>0</v>
      </c>
      <c r="W1359">
        <v>0</v>
      </c>
      <c r="X1359">
        <v>3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H1359" t="s">
        <v>389</v>
      </c>
      <c r="AI1359" t="s">
        <v>177</v>
      </c>
      <c r="AJ1359" t="s">
        <v>210</v>
      </c>
      <c r="AK1359" t="s">
        <v>211</v>
      </c>
    </row>
    <row r="1360" spans="1:37">
      <c r="A1360" t="s">
        <v>1645</v>
      </c>
      <c r="B1360" s="55">
        <v>44927</v>
      </c>
      <c r="C1360" s="55">
        <v>44929</v>
      </c>
      <c r="D1360" t="s">
        <v>1646</v>
      </c>
    </row>
    <row r="1361" spans="1:37">
      <c r="A1361" t="s">
        <v>1645</v>
      </c>
      <c r="B1361" s="55">
        <v>44927</v>
      </c>
      <c r="C1361" s="55">
        <v>44929</v>
      </c>
      <c r="D1361" t="s">
        <v>314</v>
      </c>
      <c r="E1361">
        <v>1554</v>
      </c>
      <c r="F1361">
        <v>105</v>
      </c>
      <c r="G1361">
        <v>105</v>
      </c>
      <c r="H1361">
        <v>0</v>
      </c>
      <c r="I1361">
        <v>0</v>
      </c>
      <c r="J1361">
        <v>9</v>
      </c>
      <c r="K1361">
        <v>0</v>
      </c>
      <c r="L1361">
        <v>0</v>
      </c>
      <c r="M1361">
        <v>0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2</v>
      </c>
      <c r="U1361">
        <v>0</v>
      </c>
      <c r="V1361">
        <v>0</v>
      </c>
      <c r="W1361">
        <v>0</v>
      </c>
      <c r="X1361">
        <v>1</v>
      </c>
      <c r="Y1361">
        <v>0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0</v>
      </c>
      <c r="AF1361">
        <v>0</v>
      </c>
      <c r="AH1361" t="s">
        <v>870</v>
      </c>
      <c r="AI1361" t="s">
        <v>173</v>
      </c>
      <c r="AJ1361" t="s">
        <v>195</v>
      </c>
      <c r="AK1361" t="s">
        <v>196</v>
      </c>
    </row>
    <row r="1362" spans="1:37">
      <c r="A1362" t="s">
        <v>1645</v>
      </c>
      <c r="B1362" s="55">
        <v>44927</v>
      </c>
      <c r="C1362" s="55">
        <v>44929</v>
      </c>
      <c r="D1362" t="s">
        <v>368</v>
      </c>
      <c r="E1362">
        <v>1050</v>
      </c>
      <c r="F1362">
        <v>59</v>
      </c>
      <c r="G1362">
        <v>59</v>
      </c>
      <c r="H1362">
        <v>0</v>
      </c>
      <c r="I1362">
        <v>0</v>
      </c>
      <c r="J1362">
        <v>11</v>
      </c>
      <c r="K1362">
        <v>3</v>
      </c>
      <c r="L1362">
        <v>2</v>
      </c>
      <c r="M1362">
        <v>1</v>
      </c>
      <c r="N1362">
        <v>0</v>
      </c>
      <c r="O1362">
        <v>1</v>
      </c>
      <c r="P1362">
        <v>1</v>
      </c>
      <c r="Q1362">
        <v>0</v>
      </c>
      <c r="R1362">
        <v>3</v>
      </c>
      <c r="S1362">
        <v>3</v>
      </c>
      <c r="T1362">
        <v>2</v>
      </c>
      <c r="U1362">
        <v>1</v>
      </c>
      <c r="V1362">
        <v>1</v>
      </c>
      <c r="W1362">
        <v>0</v>
      </c>
      <c r="X1362">
        <v>1</v>
      </c>
      <c r="Y1362">
        <v>0</v>
      </c>
      <c r="Z1362">
        <v>0</v>
      </c>
      <c r="AA1362">
        <v>2</v>
      </c>
      <c r="AB1362">
        <v>2</v>
      </c>
      <c r="AC1362">
        <v>2</v>
      </c>
      <c r="AD1362">
        <v>2</v>
      </c>
      <c r="AE1362">
        <v>2</v>
      </c>
      <c r="AF1362">
        <v>0</v>
      </c>
      <c r="AH1362" t="s">
        <v>369</v>
      </c>
      <c r="AI1362" t="s">
        <v>177</v>
      </c>
      <c r="AJ1362" t="s">
        <v>207</v>
      </c>
      <c r="AK1362" t="s">
        <v>208</v>
      </c>
    </row>
    <row r="1363" spans="1:37">
      <c r="A1363" t="s">
        <v>1645</v>
      </c>
      <c r="B1363" s="55">
        <v>44927</v>
      </c>
      <c r="C1363" s="55">
        <v>44929</v>
      </c>
      <c r="D1363" t="s">
        <v>354</v>
      </c>
      <c r="E1363">
        <v>3092</v>
      </c>
      <c r="F1363">
        <v>116</v>
      </c>
      <c r="G1363">
        <v>116</v>
      </c>
      <c r="H1363">
        <v>0</v>
      </c>
      <c r="I1363">
        <v>0</v>
      </c>
      <c r="J1363">
        <v>11</v>
      </c>
      <c r="K1363">
        <v>1</v>
      </c>
      <c r="L1363">
        <v>1</v>
      </c>
      <c r="M1363">
        <v>1</v>
      </c>
      <c r="N1363">
        <v>0</v>
      </c>
      <c r="O1363">
        <v>1</v>
      </c>
      <c r="P1363">
        <v>1</v>
      </c>
      <c r="Q1363">
        <v>1</v>
      </c>
      <c r="R1363">
        <v>1</v>
      </c>
      <c r="S1363">
        <v>1</v>
      </c>
      <c r="T1363">
        <v>2</v>
      </c>
      <c r="U1363">
        <v>1</v>
      </c>
      <c r="V1363">
        <v>1</v>
      </c>
      <c r="W1363">
        <v>0</v>
      </c>
      <c r="X1363">
        <v>0</v>
      </c>
      <c r="Y1363">
        <v>0</v>
      </c>
      <c r="Z1363">
        <v>1</v>
      </c>
      <c r="AA1363">
        <v>0</v>
      </c>
      <c r="AB1363">
        <v>0</v>
      </c>
      <c r="AC1363">
        <v>0</v>
      </c>
      <c r="AD1363">
        <v>0</v>
      </c>
      <c r="AE1363">
        <v>0</v>
      </c>
      <c r="AF1363">
        <v>0</v>
      </c>
      <c r="AH1363" t="s">
        <v>355</v>
      </c>
      <c r="AI1363" t="s">
        <v>177</v>
      </c>
      <c r="AJ1363" t="s">
        <v>204</v>
      </c>
      <c r="AK1363" t="s">
        <v>205</v>
      </c>
    </row>
    <row r="1364" spans="1:37">
      <c r="A1364" t="s">
        <v>1645</v>
      </c>
      <c r="B1364" s="55">
        <v>44927</v>
      </c>
      <c r="C1364" s="55">
        <v>44929</v>
      </c>
      <c r="D1364" t="s">
        <v>320</v>
      </c>
      <c r="E1364">
        <v>1497</v>
      </c>
      <c r="F1364">
        <v>111</v>
      </c>
      <c r="G1364">
        <v>110</v>
      </c>
      <c r="H1364">
        <v>1</v>
      </c>
      <c r="I1364">
        <v>1</v>
      </c>
      <c r="J1364">
        <v>10</v>
      </c>
      <c r="K1364">
        <v>2</v>
      </c>
      <c r="L1364">
        <v>2</v>
      </c>
      <c r="M1364">
        <v>2</v>
      </c>
      <c r="N1364">
        <v>2</v>
      </c>
      <c r="O1364">
        <v>2</v>
      </c>
      <c r="P1364">
        <v>0</v>
      </c>
      <c r="Q1364">
        <v>2</v>
      </c>
      <c r="R1364">
        <v>2</v>
      </c>
      <c r="S1364">
        <v>2</v>
      </c>
      <c r="T1364">
        <v>1</v>
      </c>
      <c r="U1364">
        <v>0</v>
      </c>
      <c r="V1364">
        <v>0</v>
      </c>
      <c r="W1364">
        <v>0</v>
      </c>
      <c r="X1364">
        <v>0</v>
      </c>
      <c r="Y1364">
        <v>0</v>
      </c>
      <c r="Z1364">
        <v>2</v>
      </c>
      <c r="AA1364">
        <v>2</v>
      </c>
      <c r="AB1364">
        <v>2</v>
      </c>
      <c r="AC1364">
        <v>2</v>
      </c>
      <c r="AD1364">
        <v>2</v>
      </c>
      <c r="AE1364">
        <v>0</v>
      </c>
      <c r="AF1364">
        <v>0</v>
      </c>
      <c r="AH1364" t="s">
        <v>321</v>
      </c>
      <c r="AI1364" t="s">
        <v>177</v>
      </c>
      <c r="AJ1364" t="s">
        <v>198</v>
      </c>
      <c r="AK1364" t="s">
        <v>199</v>
      </c>
    </row>
    <row r="1365" spans="1:37">
      <c r="A1365" t="s">
        <v>1645</v>
      </c>
      <c r="B1365" s="55">
        <v>44927</v>
      </c>
      <c r="C1365" s="55">
        <v>44929</v>
      </c>
      <c r="D1365" t="s">
        <v>382</v>
      </c>
      <c r="E1365">
        <v>626</v>
      </c>
      <c r="F1365">
        <v>36</v>
      </c>
      <c r="G1365">
        <v>36</v>
      </c>
      <c r="H1365">
        <v>0</v>
      </c>
      <c r="I1365">
        <v>0</v>
      </c>
      <c r="J1365">
        <v>11</v>
      </c>
      <c r="K1365">
        <v>0</v>
      </c>
      <c r="L1365">
        <v>0</v>
      </c>
      <c r="M1365">
        <v>0</v>
      </c>
      <c r="N1365">
        <v>0</v>
      </c>
      <c r="O1365">
        <v>0</v>
      </c>
      <c r="P1365">
        <v>0</v>
      </c>
      <c r="Q1365">
        <v>0</v>
      </c>
      <c r="R1365">
        <v>0</v>
      </c>
      <c r="S1365">
        <v>0</v>
      </c>
      <c r="T1365">
        <v>2</v>
      </c>
      <c r="U1365">
        <v>0</v>
      </c>
      <c r="V1365">
        <v>0</v>
      </c>
      <c r="W1365">
        <v>0</v>
      </c>
      <c r="X1365">
        <v>0</v>
      </c>
      <c r="Y1365">
        <v>0</v>
      </c>
      <c r="Z1365">
        <v>0</v>
      </c>
      <c r="AA1365">
        <v>0</v>
      </c>
      <c r="AB1365">
        <v>0</v>
      </c>
      <c r="AC1365">
        <v>0</v>
      </c>
      <c r="AD1365">
        <v>0</v>
      </c>
      <c r="AE1365">
        <v>0</v>
      </c>
      <c r="AF1365">
        <v>0</v>
      </c>
      <c r="AH1365" t="s">
        <v>383</v>
      </c>
      <c r="AI1365" t="s">
        <v>177</v>
      </c>
      <c r="AJ1365" t="s">
        <v>207</v>
      </c>
      <c r="AK1365" t="s">
        <v>208</v>
      </c>
    </row>
    <row r="1366" spans="1:37">
      <c r="A1366" t="s">
        <v>1645</v>
      </c>
      <c r="B1366" s="55">
        <v>44927</v>
      </c>
      <c r="C1366" s="55">
        <v>44929</v>
      </c>
      <c r="D1366" t="s">
        <v>334</v>
      </c>
      <c r="E1366">
        <v>2198</v>
      </c>
      <c r="F1366">
        <v>131</v>
      </c>
      <c r="G1366">
        <v>131</v>
      </c>
      <c r="H1366">
        <v>0</v>
      </c>
      <c r="I1366">
        <v>0</v>
      </c>
      <c r="J1366">
        <v>7</v>
      </c>
      <c r="K1366">
        <v>3</v>
      </c>
      <c r="L1366">
        <v>3</v>
      </c>
      <c r="M1366">
        <v>2</v>
      </c>
      <c r="N1366">
        <v>3</v>
      </c>
      <c r="O1366">
        <v>3</v>
      </c>
      <c r="P1366">
        <v>3</v>
      </c>
      <c r="Q1366">
        <v>2</v>
      </c>
      <c r="R1366">
        <v>3</v>
      </c>
      <c r="S1366">
        <v>3</v>
      </c>
      <c r="T1366">
        <v>4</v>
      </c>
      <c r="U1366">
        <v>0</v>
      </c>
      <c r="V1366">
        <v>0</v>
      </c>
      <c r="W1366">
        <v>0</v>
      </c>
      <c r="X1366">
        <v>1</v>
      </c>
      <c r="Y1366">
        <v>0</v>
      </c>
      <c r="Z1366">
        <v>2</v>
      </c>
      <c r="AA1366">
        <v>3</v>
      </c>
      <c r="AB1366">
        <v>3</v>
      </c>
      <c r="AC1366">
        <v>2</v>
      </c>
      <c r="AD1366">
        <v>3</v>
      </c>
      <c r="AE1366">
        <v>0</v>
      </c>
      <c r="AF1366">
        <v>0</v>
      </c>
      <c r="AH1366" t="s">
        <v>335</v>
      </c>
      <c r="AI1366" t="s">
        <v>177</v>
      </c>
      <c r="AJ1366" t="s">
        <v>201</v>
      </c>
      <c r="AK1366" t="s">
        <v>202</v>
      </c>
    </row>
    <row r="1367" spans="1:37">
      <c r="A1367" t="s">
        <v>1645</v>
      </c>
      <c r="B1367" s="55">
        <v>44927</v>
      </c>
      <c r="C1367" s="55">
        <v>44929</v>
      </c>
      <c r="D1367" t="s">
        <v>342</v>
      </c>
      <c r="E1367">
        <v>1200</v>
      </c>
      <c r="F1367">
        <v>51</v>
      </c>
      <c r="G1367">
        <v>50</v>
      </c>
      <c r="H1367">
        <v>1</v>
      </c>
      <c r="I1367">
        <v>0</v>
      </c>
      <c r="J1367">
        <v>3</v>
      </c>
      <c r="K1367">
        <v>0</v>
      </c>
      <c r="L1367">
        <v>0</v>
      </c>
      <c r="M1367">
        <v>0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</v>
      </c>
      <c r="Z1367">
        <v>0</v>
      </c>
      <c r="AA1367">
        <v>0</v>
      </c>
      <c r="AB1367">
        <v>0</v>
      </c>
      <c r="AC1367">
        <v>0</v>
      </c>
      <c r="AD1367">
        <v>0</v>
      </c>
      <c r="AE1367">
        <v>0</v>
      </c>
      <c r="AF1367">
        <v>0</v>
      </c>
      <c r="AH1367" t="s">
        <v>343</v>
      </c>
      <c r="AI1367" t="s">
        <v>177</v>
      </c>
      <c r="AJ1367" t="s">
        <v>213</v>
      </c>
      <c r="AK1367" t="s">
        <v>214</v>
      </c>
    </row>
    <row r="1368" spans="1:37">
      <c r="A1368" t="s">
        <v>1645</v>
      </c>
      <c r="B1368" s="55">
        <v>44927</v>
      </c>
      <c r="C1368" s="55">
        <v>44929</v>
      </c>
      <c r="D1368" t="s">
        <v>350</v>
      </c>
      <c r="E1368">
        <v>2370</v>
      </c>
      <c r="F1368">
        <v>88</v>
      </c>
      <c r="G1368">
        <v>87</v>
      </c>
      <c r="H1368">
        <v>1</v>
      </c>
      <c r="I1368">
        <v>0</v>
      </c>
      <c r="J1368">
        <v>4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0</v>
      </c>
      <c r="T1368">
        <v>2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0</v>
      </c>
      <c r="AA1368">
        <v>0</v>
      </c>
      <c r="AB1368">
        <v>0</v>
      </c>
      <c r="AC1368">
        <v>0</v>
      </c>
      <c r="AD1368">
        <v>0</v>
      </c>
      <c r="AE1368">
        <v>0</v>
      </c>
      <c r="AF1368">
        <v>0</v>
      </c>
      <c r="AH1368" t="s">
        <v>351</v>
      </c>
      <c r="AI1368" t="s">
        <v>177</v>
      </c>
      <c r="AJ1368" t="s">
        <v>204</v>
      </c>
      <c r="AK1368" t="s">
        <v>205</v>
      </c>
    </row>
    <row r="1369" spans="1:37">
      <c r="A1369" t="s">
        <v>1645</v>
      </c>
      <c r="B1369" s="55">
        <v>44927</v>
      </c>
      <c r="C1369" s="55">
        <v>44929</v>
      </c>
      <c r="D1369" t="s">
        <v>376</v>
      </c>
      <c r="E1369">
        <v>1475</v>
      </c>
      <c r="F1369">
        <v>80</v>
      </c>
      <c r="G1369">
        <v>79</v>
      </c>
      <c r="H1369">
        <v>1</v>
      </c>
      <c r="I1369">
        <v>1</v>
      </c>
      <c r="J1369">
        <v>4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0</v>
      </c>
      <c r="T1369">
        <v>1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0</v>
      </c>
      <c r="AA1369">
        <v>0</v>
      </c>
      <c r="AB1369">
        <v>0</v>
      </c>
      <c r="AC1369">
        <v>0</v>
      </c>
      <c r="AD1369">
        <v>0</v>
      </c>
      <c r="AE1369">
        <v>0</v>
      </c>
      <c r="AF1369">
        <v>0</v>
      </c>
      <c r="AH1369" t="s">
        <v>377</v>
      </c>
      <c r="AI1369" t="s">
        <v>177</v>
      </c>
      <c r="AJ1369" t="s">
        <v>207</v>
      </c>
      <c r="AK1369" t="s">
        <v>208</v>
      </c>
    </row>
    <row r="1370" spans="1:37">
      <c r="A1370" t="s">
        <v>1645</v>
      </c>
      <c r="B1370" s="55">
        <v>44927</v>
      </c>
      <c r="C1370" s="55">
        <v>44929</v>
      </c>
      <c r="D1370" t="s">
        <v>370</v>
      </c>
      <c r="E1370">
        <v>4205</v>
      </c>
      <c r="F1370">
        <v>146</v>
      </c>
      <c r="G1370">
        <v>143</v>
      </c>
      <c r="H1370">
        <v>3</v>
      </c>
      <c r="I1370">
        <v>1</v>
      </c>
      <c r="J1370">
        <v>16</v>
      </c>
      <c r="K1370">
        <v>7</v>
      </c>
      <c r="L1370">
        <v>6</v>
      </c>
      <c r="M1370">
        <v>5</v>
      </c>
      <c r="N1370">
        <v>7</v>
      </c>
      <c r="O1370">
        <v>7</v>
      </c>
      <c r="P1370">
        <v>4</v>
      </c>
      <c r="Q1370">
        <v>4</v>
      </c>
      <c r="R1370">
        <v>4</v>
      </c>
      <c r="S1370">
        <v>7</v>
      </c>
      <c r="T1370">
        <v>7</v>
      </c>
      <c r="U1370">
        <v>0</v>
      </c>
      <c r="V1370">
        <v>0</v>
      </c>
      <c r="W1370">
        <v>0</v>
      </c>
      <c r="X1370">
        <v>2</v>
      </c>
      <c r="Y1370">
        <v>1</v>
      </c>
      <c r="Z1370">
        <v>4</v>
      </c>
      <c r="AA1370">
        <v>7</v>
      </c>
      <c r="AB1370">
        <v>4</v>
      </c>
      <c r="AC1370">
        <v>4</v>
      </c>
      <c r="AD1370">
        <v>5</v>
      </c>
      <c r="AE1370">
        <v>4</v>
      </c>
      <c r="AF1370">
        <v>2</v>
      </c>
      <c r="AH1370" t="s">
        <v>371</v>
      </c>
      <c r="AI1370" t="s">
        <v>177</v>
      </c>
      <c r="AJ1370" t="s">
        <v>207</v>
      </c>
      <c r="AK1370" t="s">
        <v>208</v>
      </c>
    </row>
    <row r="1371" spans="1:37">
      <c r="A1371" t="s">
        <v>1645</v>
      </c>
      <c r="B1371" s="55">
        <v>44927</v>
      </c>
      <c r="C1371" s="55">
        <v>44929</v>
      </c>
      <c r="D1371" t="s">
        <v>332</v>
      </c>
      <c r="E1371">
        <v>2085</v>
      </c>
      <c r="F1371">
        <v>80</v>
      </c>
      <c r="G1371">
        <v>80</v>
      </c>
      <c r="H1371">
        <v>0</v>
      </c>
      <c r="I1371">
        <v>0</v>
      </c>
      <c r="J1371">
        <v>5</v>
      </c>
      <c r="K1371">
        <v>2</v>
      </c>
      <c r="L1371">
        <v>2</v>
      </c>
      <c r="M1371">
        <v>2</v>
      </c>
      <c r="N1371">
        <v>1</v>
      </c>
      <c r="O1371">
        <v>2</v>
      </c>
      <c r="P1371">
        <v>2</v>
      </c>
      <c r="Q1371">
        <v>2</v>
      </c>
      <c r="R1371">
        <v>2</v>
      </c>
      <c r="S1371">
        <v>2</v>
      </c>
      <c r="T1371">
        <v>1</v>
      </c>
      <c r="U1371">
        <v>0</v>
      </c>
      <c r="V1371">
        <v>0</v>
      </c>
      <c r="W1371">
        <v>0</v>
      </c>
      <c r="X1371">
        <v>0</v>
      </c>
      <c r="Y1371">
        <v>0</v>
      </c>
      <c r="Z1371">
        <v>2</v>
      </c>
      <c r="AA1371">
        <v>2</v>
      </c>
      <c r="AB1371">
        <v>2</v>
      </c>
      <c r="AC1371">
        <v>2</v>
      </c>
      <c r="AD1371">
        <v>2</v>
      </c>
      <c r="AE1371">
        <v>0</v>
      </c>
      <c r="AF1371">
        <v>0</v>
      </c>
      <c r="AH1371" t="s">
        <v>333</v>
      </c>
      <c r="AI1371" t="s">
        <v>177</v>
      </c>
      <c r="AJ1371" t="s">
        <v>201</v>
      </c>
      <c r="AK1371" t="s">
        <v>202</v>
      </c>
    </row>
    <row r="1372" spans="1:37">
      <c r="A1372" t="s">
        <v>1645</v>
      </c>
      <c r="B1372" s="55">
        <v>44927</v>
      </c>
      <c r="C1372" s="55">
        <v>44929</v>
      </c>
      <c r="D1372" t="s">
        <v>336</v>
      </c>
      <c r="E1372">
        <v>1199</v>
      </c>
      <c r="F1372">
        <v>45</v>
      </c>
      <c r="G1372">
        <v>45</v>
      </c>
      <c r="H1372">
        <v>0</v>
      </c>
      <c r="I1372">
        <v>0</v>
      </c>
      <c r="J1372">
        <v>4</v>
      </c>
      <c r="K1372">
        <v>0</v>
      </c>
      <c r="L1372">
        <v>0</v>
      </c>
      <c r="M1372">
        <v>0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1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0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0</v>
      </c>
      <c r="AH1372" t="s">
        <v>337</v>
      </c>
      <c r="AI1372" t="s">
        <v>177</v>
      </c>
      <c r="AJ1372" t="s">
        <v>201</v>
      </c>
      <c r="AK1372" t="s">
        <v>202</v>
      </c>
    </row>
    <row r="1373" spans="1:37">
      <c r="A1373" t="s">
        <v>1645</v>
      </c>
      <c r="B1373" s="55">
        <v>44927</v>
      </c>
      <c r="C1373" s="55">
        <v>44929</v>
      </c>
      <c r="D1373" t="s">
        <v>358</v>
      </c>
      <c r="E1373">
        <v>1039</v>
      </c>
      <c r="F1373">
        <v>28</v>
      </c>
      <c r="G1373">
        <v>28</v>
      </c>
      <c r="H1373">
        <v>0</v>
      </c>
      <c r="I1373">
        <v>0</v>
      </c>
      <c r="J1373">
        <v>4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1</v>
      </c>
      <c r="U1373">
        <v>0</v>
      </c>
      <c r="V1373">
        <v>0</v>
      </c>
      <c r="W1373">
        <v>0</v>
      </c>
      <c r="X1373">
        <v>0</v>
      </c>
      <c r="Y1373">
        <v>0</v>
      </c>
      <c r="Z1373">
        <v>0</v>
      </c>
      <c r="AA1373">
        <v>0</v>
      </c>
      <c r="AB1373">
        <v>0</v>
      </c>
      <c r="AC1373">
        <v>0</v>
      </c>
      <c r="AD1373">
        <v>0</v>
      </c>
      <c r="AE1373">
        <v>0</v>
      </c>
      <c r="AF1373">
        <v>0</v>
      </c>
      <c r="AH1373" t="s">
        <v>359</v>
      </c>
      <c r="AI1373" t="s">
        <v>177</v>
      </c>
      <c r="AJ1373" t="s">
        <v>204</v>
      </c>
      <c r="AK1373" t="s">
        <v>205</v>
      </c>
    </row>
    <row r="1374" spans="1:37">
      <c r="A1374" t="s">
        <v>1645</v>
      </c>
      <c r="B1374" s="55">
        <v>44927</v>
      </c>
      <c r="C1374" s="55">
        <v>44929</v>
      </c>
      <c r="D1374" t="s">
        <v>270</v>
      </c>
      <c r="E1374">
        <v>4327</v>
      </c>
      <c r="F1374">
        <v>2</v>
      </c>
      <c r="G1374">
        <v>2</v>
      </c>
      <c r="H1374">
        <v>0</v>
      </c>
      <c r="I1374">
        <v>0</v>
      </c>
      <c r="J1374">
        <v>3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</v>
      </c>
      <c r="Q1374">
        <v>0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</v>
      </c>
      <c r="Z1374">
        <v>0</v>
      </c>
      <c r="AA1374">
        <v>0</v>
      </c>
      <c r="AB1374">
        <v>0</v>
      </c>
      <c r="AC1374">
        <v>0</v>
      </c>
      <c r="AD1374">
        <v>0</v>
      </c>
      <c r="AE1374">
        <v>0</v>
      </c>
      <c r="AF1374">
        <v>0</v>
      </c>
      <c r="AH1374" t="s">
        <v>271</v>
      </c>
      <c r="AI1374" t="s">
        <v>173</v>
      </c>
      <c r="AJ1374" t="s">
        <v>192</v>
      </c>
      <c r="AK1374" t="s">
        <v>193</v>
      </c>
    </row>
    <row r="1375" spans="1:37">
      <c r="A1375" t="s">
        <v>1645</v>
      </c>
      <c r="B1375" s="55">
        <v>44927</v>
      </c>
      <c r="C1375" s="55">
        <v>44929</v>
      </c>
      <c r="D1375" t="s">
        <v>316</v>
      </c>
      <c r="E1375">
        <v>1972</v>
      </c>
      <c r="F1375">
        <v>74</v>
      </c>
      <c r="G1375">
        <v>74</v>
      </c>
      <c r="H1375">
        <v>0</v>
      </c>
      <c r="I1375">
        <v>0</v>
      </c>
      <c r="J1375">
        <v>7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</v>
      </c>
      <c r="T1375">
        <v>1</v>
      </c>
      <c r="U1375">
        <v>0</v>
      </c>
      <c r="V1375">
        <v>0</v>
      </c>
      <c r="W1375">
        <v>0</v>
      </c>
      <c r="X1375">
        <v>0</v>
      </c>
      <c r="Y1375">
        <v>0</v>
      </c>
      <c r="Z1375">
        <v>0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0</v>
      </c>
      <c r="AH1375" t="s">
        <v>317</v>
      </c>
      <c r="AI1375" t="s">
        <v>177</v>
      </c>
      <c r="AJ1375" t="s">
        <v>198</v>
      </c>
      <c r="AK1375" t="s">
        <v>199</v>
      </c>
    </row>
    <row r="1376" spans="1:37">
      <c r="A1376" t="s">
        <v>1645</v>
      </c>
      <c r="B1376" s="55">
        <v>44927</v>
      </c>
      <c r="C1376" s="55">
        <v>44929</v>
      </c>
      <c r="D1376" t="s">
        <v>338</v>
      </c>
      <c r="E1376">
        <v>1105</v>
      </c>
      <c r="F1376">
        <v>42</v>
      </c>
      <c r="G1376">
        <v>42</v>
      </c>
      <c r="H1376">
        <v>0</v>
      </c>
      <c r="I1376">
        <v>0</v>
      </c>
      <c r="J1376">
        <v>4</v>
      </c>
      <c r="K1376">
        <v>0</v>
      </c>
      <c r="L1376">
        <v>0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0</v>
      </c>
      <c r="Z1376">
        <v>0</v>
      </c>
      <c r="AA1376">
        <v>0</v>
      </c>
      <c r="AB1376">
        <v>0</v>
      </c>
      <c r="AC1376">
        <v>0</v>
      </c>
      <c r="AD1376">
        <v>0</v>
      </c>
      <c r="AE1376">
        <v>0</v>
      </c>
      <c r="AF1376">
        <v>0</v>
      </c>
      <c r="AH1376" t="s">
        <v>339</v>
      </c>
      <c r="AI1376" t="s">
        <v>177</v>
      </c>
      <c r="AJ1376" t="s">
        <v>201</v>
      </c>
      <c r="AK1376" t="s">
        <v>202</v>
      </c>
    </row>
    <row r="1377" spans="1:37">
      <c r="A1377" t="s">
        <v>1645</v>
      </c>
      <c r="B1377" s="55">
        <v>44927</v>
      </c>
      <c r="C1377" s="55">
        <v>44929</v>
      </c>
      <c r="D1377" t="s">
        <v>352</v>
      </c>
      <c r="E1377">
        <v>1891</v>
      </c>
      <c r="F1377">
        <v>175</v>
      </c>
      <c r="G1377">
        <v>175</v>
      </c>
      <c r="H1377">
        <v>0</v>
      </c>
      <c r="I1377">
        <v>0</v>
      </c>
      <c r="J1377">
        <v>6</v>
      </c>
      <c r="K1377">
        <v>0</v>
      </c>
      <c r="L1377">
        <v>0</v>
      </c>
      <c r="M1377">
        <v>0</v>
      </c>
      <c r="N1377">
        <v>0</v>
      </c>
      <c r="O1377">
        <v>0</v>
      </c>
      <c r="P1377">
        <v>0</v>
      </c>
      <c r="Q1377">
        <v>0</v>
      </c>
      <c r="R1377">
        <v>0</v>
      </c>
      <c r="S1377">
        <v>0</v>
      </c>
      <c r="T1377">
        <v>0</v>
      </c>
      <c r="U1377">
        <v>0</v>
      </c>
      <c r="V1377">
        <v>0</v>
      </c>
      <c r="W1377">
        <v>0</v>
      </c>
      <c r="X1377">
        <v>1</v>
      </c>
      <c r="Y1377">
        <v>0</v>
      </c>
      <c r="Z1377">
        <v>0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H1377" t="s">
        <v>353</v>
      </c>
      <c r="AI1377" t="s">
        <v>177</v>
      </c>
      <c r="AJ1377" t="s">
        <v>204</v>
      </c>
      <c r="AK1377" t="s">
        <v>205</v>
      </c>
    </row>
    <row r="1378" spans="1:37">
      <c r="A1378" t="s">
        <v>1645</v>
      </c>
      <c r="B1378" s="55">
        <v>44927</v>
      </c>
      <c r="C1378" s="55">
        <v>44929</v>
      </c>
      <c r="D1378" t="s">
        <v>372</v>
      </c>
      <c r="E1378">
        <v>2359</v>
      </c>
      <c r="F1378">
        <v>156</v>
      </c>
      <c r="G1378">
        <v>154</v>
      </c>
      <c r="H1378">
        <v>2</v>
      </c>
      <c r="I1378">
        <v>1</v>
      </c>
      <c r="J1378">
        <v>8</v>
      </c>
      <c r="K1378">
        <v>5</v>
      </c>
      <c r="L1378">
        <v>5</v>
      </c>
      <c r="M1378">
        <v>4</v>
      </c>
      <c r="N1378">
        <v>0</v>
      </c>
      <c r="O1378">
        <v>4</v>
      </c>
      <c r="P1378">
        <v>0</v>
      </c>
      <c r="Q1378">
        <v>3</v>
      </c>
      <c r="R1378">
        <v>5</v>
      </c>
      <c r="S1378">
        <v>5</v>
      </c>
      <c r="T1378">
        <v>2</v>
      </c>
      <c r="U1378">
        <v>0</v>
      </c>
      <c r="V1378">
        <v>0</v>
      </c>
      <c r="W1378">
        <v>0</v>
      </c>
      <c r="X1378">
        <v>0</v>
      </c>
      <c r="Y1378">
        <v>0</v>
      </c>
      <c r="Z1378">
        <v>3</v>
      </c>
      <c r="AA1378">
        <v>4</v>
      </c>
      <c r="AB1378">
        <v>3</v>
      </c>
      <c r="AC1378">
        <v>2</v>
      </c>
      <c r="AD1378">
        <v>3</v>
      </c>
      <c r="AE1378">
        <v>3</v>
      </c>
      <c r="AF1378">
        <v>1</v>
      </c>
      <c r="AH1378" t="s">
        <v>373</v>
      </c>
      <c r="AI1378" t="s">
        <v>177</v>
      </c>
      <c r="AJ1378" t="s">
        <v>207</v>
      </c>
      <c r="AK1378" t="s">
        <v>208</v>
      </c>
    </row>
    <row r="1379" spans="1:37">
      <c r="A1379" t="s">
        <v>1645</v>
      </c>
      <c r="B1379" s="55">
        <v>44927</v>
      </c>
      <c r="C1379" s="55">
        <v>44929</v>
      </c>
      <c r="D1379" t="s">
        <v>282</v>
      </c>
      <c r="E1379">
        <v>1007</v>
      </c>
      <c r="F1379">
        <v>93</v>
      </c>
      <c r="G1379">
        <v>91</v>
      </c>
      <c r="H1379">
        <v>2</v>
      </c>
      <c r="I1379">
        <v>1</v>
      </c>
      <c r="J1379">
        <v>7</v>
      </c>
      <c r="K1379">
        <v>4</v>
      </c>
      <c r="L1379">
        <v>3</v>
      </c>
      <c r="M1379">
        <v>4</v>
      </c>
      <c r="N1379">
        <v>2</v>
      </c>
      <c r="O1379">
        <v>4</v>
      </c>
      <c r="P1379">
        <v>3</v>
      </c>
      <c r="Q1379">
        <v>2</v>
      </c>
      <c r="R1379">
        <v>4</v>
      </c>
      <c r="S1379">
        <v>4</v>
      </c>
      <c r="T1379">
        <v>1</v>
      </c>
      <c r="U1379">
        <v>0</v>
      </c>
      <c r="V1379">
        <v>0</v>
      </c>
      <c r="W1379">
        <v>0</v>
      </c>
      <c r="X1379">
        <v>0</v>
      </c>
      <c r="Y1379">
        <v>0</v>
      </c>
      <c r="Z1379">
        <v>3</v>
      </c>
      <c r="AA1379">
        <v>3</v>
      </c>
      <c r="AB1379">
        <v>3</v>
      </c>
      <c r="AC1379">
        <v>1</v>
      </c>
      <c r="AD1379">
        <v>3</v>
      </c>
      <c r="AE1379">
        <v>0</v>
      </c>
      <c r="AF1379">
        <v>0</v>
      </c>
      <c r="AH1379" t="s">
        <v>283</v>
      </c>
      <c r="AI1379" t="s">
        <v>173</v>
      </c>
      <c r="AJ1379" t="s">
        <v>192</v>
      </c>
      <c r="AK1379" t="s">
        <v>193</v>
      </c>
    </row>
    <row r="1380" spans="1:37">
      <c r="A1380" t="s">
        <v>1645</v>
      </c>
      <c r="B1380" s="55">
        <v>44927</v>
      </c>
      <c r="C1380" s="55">
        <v>44929</v>
      </c>
      <c r="D1380" t="s">
        <v>46</v>
      </c>
      <c r="E1380">
        <v>1918</v>
      </c>
      <c r="F1380">
        <v>39</v>
      </c>
      <c r="G1380">
        <v>36</v>
      </c>
      <c r="H1380">
        <v>3</v>
      </c>
      <c r="I1380">
        <v>2</v>
      </c>
      <c r="J1380">
        <v>6</v>
      </c>
      <c r="K1380">
        <v>0</v>
      </c>
      <c r="L1380">
        <v>0</v>
      </c>
      <c r="M1380">
        <v>0</v>
      </c>
      <c r="N1380">
        <v>0</v>
      </c>
      <c r="O1380">
        <v>0</v>
      </c>
      <c r="P1380">
        <v>0</v>
      </c>
      <c r="Q1380">
        <v>0</v>
      </c>
      <c r="R1380">
        <v>0</v>
      </c>
      <c r="S1380">
        <v>0</v>
      </c>
      <c r="T1380">
        <v>1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0</v>
      </c>
      <c r="AA1380">
        <v>0</v>
      </c>
      <c r="AB1380">
        <v>0</v>
      </c>
      <c r="AC1380">
        <v>0</v>
      </c>
      <c r="AD1380">
        <v>0</v>
      </c>
      <c r="AE1380">
        <v>0</v>
      </c>
      <c r="AF1380">
        <v>0</v>
      </c>
      <c r="AH1380" t="s">
        <v>197</v>
      </c>
      <c r="AI1380" t="s">
        <v>168</v>
      </c>
      <c r="AJ1380" t="s">
        <v>34</v>
      </c>
      <c r="AK1380" t="s">
        <v>172</v>
      </c>
    </row>
    <row r="1381" spans="1:37">
      <c r="A1381" t="s">
        <v>1645</v>
      </c>
      <c r="B1381" s="55">
        <v>44927</v>
      </c>
      <c r="C1381" s="55">
        <v>44929</v>
      </c>
      <c r="D1381" t="s">
        <v>75</v>
      </c>
      <c r="E1381">
        <v>6095</v>
      </c>
      <c r="F1381">
        <v>55</v>
      </c>
      <c r="G1381">
        <v>55</v>
      </c>
      <c r="H1381">
        <v>0</v>
      </c>
      <c r="I1381">
        <v>0</v>
      </c>
      <c r="J1381">
        <v>1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0</v>
      </c>
      <c r="Q1381">
        <v>0</v>
      </c>
      <c r="R1381">
        <v>0</v>
      </c>
      <c r="S1381">
        <v>0</v>
      </c>
      <c r="T1381">
        <v>0</v>
      </c>
      <c r="U1381">
        <v>0</v>
      </c>
      <c r="V1381">
        <v>0</v>
      </c>
      <c r="W1381">
        <v>0</v>
      </c>
      <c r="X1381">
        <v>0</v>
      </c>
      <c r="Y1381">
        <v>0</v>
      </c>
      <c r="Z1381">
        <v>0</v>
      </c>
      <c r="AA1381">
        <v>0</v>
      </c>
      <c r="AB1381">
        <v>0</v>
      </c>
      <c r="AC1381">
        <v>0</v>
      </c>
      <c r="AD1381">
        <v>0</v>
      </c>
      <c r="AE1381">
        <v>0</v>
      </c>
      <c r="AF1381">
        <v>0</v>
      </c>
      <c r="AH1381" t="s">
        <v>222</v>
      </c>
      <c r="AI1381" t="s">
        <v>168</v>
      </c>
      <c r="AJ1381" t="s">
        <v>73</v>
      </c>
      <c r="AK1381" t="s">
        <v>182</v>
      </c>
    </row>
    <row r="1382" spans="1:37">
      <c r="A1382" t="s">
        <v>1645</v>
      </c>
      <c r="B1382" s="55">
        <v>44927</v>
      </c>
      <c r="C1382" s="55">
        <v>44929</v>
      </c>
      <c r="D1382" t="s">
        <v>48</v>
      </c>
      <c r="E1382">
        <v>2301</v>
      </c>
      <c r="F1382">
        <v>22</v>
      </c>
      <c r="G1382">
        <v>22</v>
      </c>
      <c r="H1382">
        <v>0</v>
      </c>
      <c r="I1382">
        <v>0</v>
      </c>
      <c r="J1382">
        <v>2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  <c r="Q1382">
        <v>0</v>
      </c>
      <c r="R1382">
        <v>0</v>
      </c>
      <c r="S1382">
        <v>0</v>
      </c>
      <c r="T1382">
        <v>1</v>
      </c>
      <c r="U1382">
        <v>0</v>
      </c>
      <c r="V1382">
        <v>0</v>
      </c>
      <c r="W1382">
        <v>0</v>
      </c>
      <c r="X1382">
        <v>0</v>
      </c>
      <c r="Y1382">
        <v>0</v>
      </c>
      <c r="Z1382">
        <v>0</v>
      </c>
      <c r="AA1382">
        <v>0</v>
      </c>
      <c r="AB1382">
        <v>0</v>
      </c>
      <c r="AC1382">
        <v>0</v>
      </c>
      <c r="AD1382">
        <v>0</v>
      </c>
      <c r="AE1382">
        <v>0</v>
      </c>
      <c r="AF1382">
        <v>0</v>
      </c>
      <c r="AH1382" t="s">
        <v>200</v>
      </c>
      <c r="AI1382" t="s">
        <v>168</v>
      </c>
      <c r="AJ1382" t="s">
        <v>49</v>
      </c>
      <c r="AK1382" t="s">
        <v>176</v>
      </c>
    </row>
    <row r="1383" spans="1:37">
      <c r="A1383" t="s">
        <v>1645</v>
      </c>
      <c r="B1383" s="55">
        <v>44927</v>
      </c>
      <c r="C1383" s="55">
        <v>44929</v>
      </c>
      <c r="D1383" t="s">
        <v>258</v>
      </c>
      <c r="E1383">
        <v>4009</v>
      </c>
      <c r="F1383">
        <v>44</v>
      </c>
      <c r="G1383">
        <v>44</v>
      </c>
      <c r="H1383">
        <v>0</v>
      </c>
      <c r="I1383">
        <v>0</v>
      </c>
      <c r="J1383">
        <v>11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0</v>
      </c>
      <c r="T1383">
        <v>1</v>
      </c>
      <c r="U1383">
        <v>0</v>
      </c>
      <c r="V1383">
        <v>0</v>
      </c>
      <c r="W1383">
        <v>0</v>
      </c>
      <c r="X1383">
        <v>0</v>
      </c>
      <c r="Y1383">
        <v>0</v>
      </c>
      <c r="Z1383">
        <v>0</v>
      </c>
      <c r="AA1383">
        <v>0</v>
      </c>
      <c r="AB1383">
        <v>0</v>
      </c>
      <c r="AC1383">
        <v>0</v>
      </c>
      <c r="AD1383">
        <v>0</v>
      </c>
      <c r="AE1383">
        <v>0</v>
      </c>
      <c r="AF1383">
        <v>0</v>
      </c>
      <c r="AH1383" t="s">
        <v>259</v>
      </c>
      <c r="AI1383" t="s">
        <v>173</v>
      </c>
      <c r="AJ1383" t="s">
        <v>192</v>
      </c>
      <c r="AK1383" t="s">
        <v>193</v>
      </c>
    </row>
    <row r="1384" spans="1:37">
      <c r="A1384" t="s">
        <v>1645</v>
      </c>
      <c r="B1384" s="55">
        <v>44927</v>
      </c>
      <c r="C1384" s="55">
        <v>44929</v>
      </c>
      <c r="D1384" t="s">
        <v>44</v>
      </c>
      <c r="E1384">
        <v>2200</v>
      </c>
      <c r="F1384">
        <v>83</v>
      </c>
      <c r="G1384">
        <v>79</v>
      </c>
      <c r="H1384">
        <v>4</v>
      </c>
      <c r="I1384">
        <v>1</v>
      </c>
      <c r="J1384">
        <v>13</v>
      </c>
      <c r="K1384">
        <v>1</v>
      </c>
      <c r="L1384">
        <v>0</v>
      </c>
      <c r="M1384">
        <v>1</v>
      </c>
      <c r="N1384">
        <v>1</v>
      </c>
      <c r="O1384">
        <v>1</v>
      </c>
      <c r="P1384">
        <v>1</v>
      </c>
      <c r="Q1384">
        <v>1</v>
      </c>
      <c r="R1384">
        <v>1</v>
      </c>
      <c r="S1384">
        <v>1</v>
      </c>
      <c r="T1384">
        <v>0</v>
      </c>
      <c r="U1384">
        <v>0</v>
      </c>
      <c r="V1384">
        <v>0</v>
      </c>
      <c r="W1384">
        <v>0</v>
      </c>
      <c r="X1384">
        <v>1</v>
      </c>
      <c r="Y1384">
        <v>0</v>
      </c>
      <c r="Z1384">
        <v>0</v>
      </c>
      <c r="AA1384">
        <v>1</v>
      </c>
      <c r="AB1384">
        <v>1</v>
      </c>
      <c r="AC1384">
        <v>1</v>
      </c>
      <c r="AD1384">
        <v>1</v>
      </c>
      <c r="AE1384">
        <v>1</v>
      </c>
      <c r="AF1384">
        <v>0</v>
      </c>
      <c r="AH1384" t="s">
        <v>194</v>
      </c>
      <c r="AI1384" t="s">
        <v>168</v>
      </c>
      <c r="AJ1384" t="s">
        <v>34</v>
      </c>
      <c r="AK1384" t="s">
        <v>172</v>
      </c>
    </row>
    <row r="1385" spans="1:37">
      <c r="A1385" t="s">
        <v>1645</v>
      </c>
      <c r="B1385" s="55">
        <v>44927</v>
      </c>
      <c r="C1385" s="55">
        <v>44929</v>
      </c>
      <c r="D1385" t="s">
        <v>234</v>
      </c>
      <c r="E1385">
        <v>5467</v>
      </c>
      <c r="F1385">
        <v>132</v>
      </c>
      <c r="G1385">
        <v>131</v>
      </c>
      <c r="H1385">
        <v>1</v>
      </c>
      <c r="I1385">
        <v>0</v>
      </c>
      <c r="J1385">
        <v>16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0</v>
      </c>
      <c r="Z1385">
        <v>0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H1385" t="s">
        <v>235</v>
      </c>
      <c r="AI1385" t="s">
        <v>173</v>
      </c>
      <c r="AJ1385" t="s">
        <v>186</v>
      </c>
      <c r="AK1385" t="s">
        <v>187</v>
      </c>
    </row>
    <row r="1386" spans="1:37">
      <c r="A1386" t="s">
        <v>1645</v>
      </c>
      <c r="B1386" s="55">
        <v>44927</v>
      </c>
      <c r="C1386" s="55">
        <v>44929</v>
      </c>
      <c r="D1386" t="s">
        <v>250</v>
      </c>
      <c r="E1386">
        <v>5916</v>
      </c>
      <c r="F1386">
        <v>329</v>
      </c>
      <c r="G1386">
        <v>325</v>
      </c>
      <c r="H1386">
        <v>4</v>
      </c>
      <c r="I1386">
        <v>2</v>
      </c>
      <c r="J1386">
        <v>36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0</v>
      </c>
      <c r="T1386">
        <v>8</v>
      </c>
      <c r="U1386">
        <v>1</v>
      </c>
      <c r="V1386">
        <v>1</v>
      </c>
      <c r="W1386">
        <v>0</v>
      </c>
      <c r="X1386">
        <v>0</v>
      </c>
      <c r="Y1386">
        <v>0</v>
      </c>
      <c r="Z1386">
        <v>0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  <c r="AH1386" t="s">
        <v>251</v>
      </c>
      <c r="AI1386" t="s">
        <v>173</v>
      </c>
      <c r="AJ1386" t="s">
        <v>189</v>
      </c>
      <c r="AK1386" t="s">
        <v>190</v>
      </c>
    </row>
    <row r="1387" spans="1:37">
      <c r="A1387" t="s">
        <v>1645</v>
      </c>
      <c r="B1387" s="55">
        <v>44927</v>
      </c>
      <c r="C1387" s="55">
        <v>44929</v>
      </c>
      <c r="D1387" t="s">
        <v>55</v>
      </c>
      <c r="E1387">
        <v>5950</v>
      </c>
      <c r="F1387">
        <v>22</v>
      </c>
      <c r="G1387">
        <v>22</v>
      </c>
      <c r="H1387">
        <v>0</v>
      </c>
      <c r="I1387">
        <v>0</v>
      </c>
      <c r="J1387">
        <v>1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0</v>
      </c>
      <c r="AE1387">
        <v>0</v>
      </c>
      <c r="AF1387">
        <v>0</v>
      </c>
      <c r="AH1387" t="s">
        <v>209</v>
      </c>
      <c r="AI1387" t="s">
        <v>168</v>
      </c>
      <c r="AJ1387" t="s">
        <v>49</v>
      </c>
      <c r="AK1387" t="s">
        <v>176</v>
      </c>
    </row>
    <row r="1388" spans="1:37">
      <c r="A1388" t="s">
        <v>1645</v>
      </c>
      <c r="B1388" s="55">
        <v>44927</v>
      </c>
      <c r="C1388" s="55">
        <v>44929</v>
      </c>
      <c r="D1388" t="s">
        <v>268</v>
      </c>
      <c r="E1388">
        <v>3198</v>
      </c>
      <c r="F1388">
        <v>84</v>
      </c>
      <c r="G1388">
        <v>84</v>
      </c>
      <c r="H1388">
        <v>0</v>
      </c>
      <c r="I1388">
        <v>0</v>
      </c>
      <c r="J1388">
        <v>12</v>
      </c>
      <c r="K1388">
        <v>7</v>
      </c>
      <c r="L1388">
        <v>7</v>
      </c>
      <c r="M1388">
        <v>7</v>
      </c>
      <c r="N1388">
        <v>6</v>
      </c>
      <c r="O1388">
        <v>7</v>
      </c>
      <c r="P1388">
        <v>7</v>
      </c>
      <c r="Q1388">
        <v>6</v>
      </c>
      <c r="R1388">
        <v>7</v>
      </c>
      <c r="S1388">
        <v>7</v>
      </c>
      <c r="T1388">
        <v>9</v>
      </c>
      <c r="U1388">
        <v>9</v>
      </c>
      <c r="V1388">
        <v>9</v>
      </c>
      <c r="W1388">
        <v>0</v>
      </c>
      <c r="X1388">
        <v>5</v>
      </c>
      <c r="Y1388">
        <v>4</v>
      </c>
      <c r="Z1388">
        <v>7</v>
      </c>
      <c r="AA1388">
        <v>5</v>
      </c>
      <c r="AB1388">
        <v>5</v>
      </c>
      <c r="AC1388">
        <v>5</v>
      </c>
      <c r="AD1388">
        <v>5</v>
      </c>
      <c r="AE1388">
        <v>0</v>
      </c>
      <c r="AF1388">
        <v>0</v>
      </c>
      <c r="AH1388" t="s">
        <v>269</v>
      </c>
      <c r="AI1388" t="s">
        <v>173</v>
      </c>
      <c r="AJ1388" t="s">
        <v>192</v>
      </c>
      <c r="AK1388" t="s">
        <v>193</v>
      </c>
    </row>
    <row r="1389" spans="1:37">
      <c r="A1389" t="s">
        <v>1645</v>
      </c>
      <c r="B1389" s="55">
        <v>44927</v>
      </c>
      <c r="C1389" s="55">
        <v>44929</v>
      </c>
      <c r="D1389" t="s">
        <v>60</v>
      </c>
      <c r="E1389">
        <v>5742</v>
      </c>
      <c r="F1389">
        <v>123</v>
      </c>
      <c r="G1389">
        <v>121</v>
      </c>
      <c r="H1389">
        <v>2</v>
      </c>
      <c r="I1389">
        <v>1</v>
      </c>
      <c r="J1389">
        <v>16</v>
      </c>
      <c r="K1389">
        <v>0</v>
      </c>
      <c r="L1389">
        <v>0</v>
      </c>
      <c r="M1389">
        <v>0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0</v>
      </c>
      <c r="AE1389">
        <v>0</v>
      </c>
      <c r="AF1389">
        <v>0</v>
      </c>
      <c r="AH1389" t="s">
        <v>212</v>
      </c>
      <c r="AI1389" t="s">
        <v>168</v>
      </c>
      <c r="AJ1389" t="s">
        <v>58</v>
      </c>
      <c r="AK1389" t="s">
        <v>180</v>
      </c>
    </row>
    <row r="1390" spans="1:37">
      <c r="A1390" t="s">
        <v>1645</v>
      </c>
      <c r="B1390" s="55">
        <v>44927</v>
      </c>
      <c r="C1390" s="55">
        <v>44929</v>
      </c>
      <c r="D1390" t="s">
        <v>51</v>
      </c>
      <c r="E1390">
        <v>3604</v>
      </c>
      <c r="F1390">
        <v>93</v>
      </c>
      <c r="G1390">
        <v>93</v>
      </c>
      <c r="H1390">
        <v>0</v>
      </c>
      <c r="I1390">
        <v>0</v>
      </c>
      <c r="J1390">
        <v>13</v>
      </c>
      <c r="K1390">
        <v>0</v>
      </c>
      <c r="L1390">
        <v>0</v>
      </c>
      <c r="M1390">
        <v>0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4</v>
      </c>
      <c r="U1390">
        <v>0</v>
      </c>
      <c r="V1390">
        <v>0</v>
      </c>
      <c r="W1390">
        <v>0</v>
      </c>
      <c r="X1390">
        <v>1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</v>
      </c>
      <c r="AF1390">
        <v>0</v>
      </c>
      <c r="AH1390" t="s">
        <v>203</v>
      </c>
      <c r="AI1390" t="s">
        <v>168</v>
      </c>
      <c r="AJ1390" t="s">
        <v>49</v>
      </c>
      <c r="AK1390" t="s">
        <v>176</v>
      </c>
    </row>
    <row r="1391" spans="1:37">
      <c r="A1391" t="s">
        <v>1645</v>
      </c>
      <c r="B1391" s="55">
        <v>44927</v>
      </c>
      <c r="C1391" s="55">
        <v>44929</v>
      </c>
      <c r="D1391" t="s">
        <v>266</v>
      </c>
      <c r="E1391">
        <v>3710</v>
      </c>
      <c r="F1391">
        <v>119</v>
      </c>
      <c r="G1391">
        <v>119</v>
      </c>
      <c r="H1391">
        <v>0</v>
      </c>
      <c r="I1391">
        <v>0</v>
      </c>
      <c r="J1391">
        <v>14</v>
      </c>
      <c r="K1391">
        <v>1</v>
      </c>
      <c r="L1391">
        <v>0</v>
      </c>
      <c r="M1391">
        <v>0</v>
      </c>
      <c r="N1391">
        <v>0</v>
      </c>
      <c r="O1391">
        <v>1</v>
      </c>
      <c r="P1391">
        <v>0</v>
      </c>
      <c r="Q1391">
        <v>1</v>
      </c>
      <c r="R1391">
        <v>0</v>
      </c>
      <c r="S1391">
        <v>1</v>
      </c>
      <c r="T1391">
        <v>4</v>
      </c>
      <c r="U1391">
        <v>0</v>
      </c>
      <c r="V1391">
        <v>0</v>
      </c>
      <c r="W1391">
        <v>0</v>
      </c>
      <c r="X1391">
        <v>2</v>
      </c>
      <c r="Y1391">
        <v>0</v>
      </c>
      <c r="Z1391">
        <v>0</v>
      </c>
      <c r="AA1391">
        <v>1</v>
      </c>
      <c r="AB1391">
        <v>1</v>
      </c>
      <c r="AC1391">
        <v>1</v>
      </c>
      <c r="AD1391">
        <v>1</v>
      </c>
      <c r="AE1391">
        <v>0</v>
      </c>
      <c r="AF1391">
        <v>0</v>
      </c>
      <c r="AH1391" t="s">
        <v>267</v>
      </c>
      <c r="AI1391" t="s">
        <v>173</v>
      </c>
      <c r="AJ1391" t="s">
        <v>192</v>
      </c>
      <c r="AK1391" t="s">
        <v>193</v>
      </c>
    </row>
    <row r="1392" spans="1:37">
      <c r="A1392" t="s">
        <v>1645</v>
      </c>
      <c r="B1392" s="55">
        <v>44927</v>
      </c>
      <c r="C1392" s="55">
        <v>44929</v>
      </c>
      <c r="D1392" t="s">
        <v>53</v>
      </c>
      <c r="E1392">
        <v>2068</v>
      </c>
      <c r="F1392">
        <v>55</v>
      </c>
      <c r="G1392">
        <v>55</v>
      </c>
      <c r="H1392">
        <v>0</v>
      </c>
      <c r="I1392">
        <v>0</v>
      </c>
      <c r="J1392">
        <v>7</v>
      </c>
      <c r="K1392">
        <v>0</v>
      </c>
      <c r="L1392">
        <v>0</v>
      </c>
      <c r="M1392">
        <v>0</v>
      </c>
      <c r="N1392">
        <v>0</v>
      </c>
      <c r="O1392">
        <v>0</v>
      </c>
      <c r="P1392">
        <v>0</v>
      </c>
      <c r="Q1392">
        <v>0</v>
      </c>
      <c r="R1392">
        <v>0</v>
      </c>
      <c r="S1392">
        <v>0</v>
      </c>
      <c r="T1392">
        <v>1</v>
      </c>
      <c r="U1392">
        <v>0</v>
      </c>
      <c r="V1392">
        <v>0</v>
      </c>
      <c r="W1392">
        <v>0</v>
      </c>
      <c r="X1392">
        <v>0</v>
      </c>
      <c r="Y1392">
        <v>0</v>
      </c>
      <c r="Z1392">
        <v>0</v>
      </c>
      <c r="AA1392">
        <v>0</v>
      </c>
      <c r="AB1392">
        <v>0</v>
      </c>
      <c r="AC1392">
        <v>0</v>
      </c>
      <c r="AD1392">
        <v>0</v>
      </c>
      <c r="AE1392">
        <v>0</v>
      </c>
      <c r="AF1392">
        <v>0</v>
      </c>
      <c r="AH1392" t="s">
        <v>206</v>
      </c>
      <c r="AI1392" t="s">
        <v>168</v>
      </c>
      <c r="AJ1392" t="s">
        <v>49</v>
      </c>
      <c r="AK1392" t="s">
        <v>176</v>
      </c>
    </row>
    <row r="1393" spans="1:37">
      <c r="A1393" t="s">
        <v>1645</v>
      </c>
      <c r="B1393" s="55">
        <v>44927</v>
      </c>
      <c r="C1393" s="55">
        <v>44929</v>
      </c>
      <c r="D1393" t="s">
        <v>42</v>
      </c>
      <c r="E1393">
        <v>1297</v>
      </c>
      <c r="F1393">
        <v>46</v>
      </c>
      <c r="G1393">
        <v>46</v>
      </c>
      <c r="H1393">
        <v>0</v>
      </c>
      <c r="I1393">
        <v>0</v>
      </c>
      <c r="J1393">
        <v>11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  <c r="Q1393">
        <v>0</v>
      </c>
      <c r="R1393">
        <v>0</v>
      </c>
      <c r="S1393">
        <v>0</v>
      </c>
      <c r="T1393">
        <v>3</v>
      </c>
      <c r="U1393">
        <v>0</v>
      </c>
      <c r="V1393">
        <v>0</v>
      </c>
      <c r="W1393">
        <v>0</v>
      </c>
      <c r="X1393">
        <v>1</v>
      </c>
      <c r="Y1393">
        <v>0</v>
      </c>
      <c r="Z1393">
        <v>0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H1393" t="s">
        <v>191</v>
      </c>
      <c r="AI1393" t="s">
        <v>168</v>
      </c>
      <c r="AJ1393" t="s">
        <v>34</v>
      </c>
      <c r="AK1393" t="s">
        <v>172</v>
      </c>
    </row>
    <row r="1394" spans="1:37">
      <c r="A1394" t="s">
        <v>1645</v>
      </c>
      <c r="B1394" s="55">
        <v>44927</v>
      </c>
      <c r="C1394" s="55">
        <v>44929</v>
      </c>
      <c r="D1394" t="s">
        <v>29</v>
      </c>
      <c r="E1394">
        <v>13766</v>
      </c>
      <c r="F1394">
        <v>30</v>
      </c>
      <c r="G1394">
        <v>30</v>
      </c>
      <c r="H1394">
        <v>0</v>
      </c>
      <c r="I1394">
        <v>0</v>
      </c>
      <c r="J1394">
        <v>6</v>
      </c>
      <c r="K1394">
        <v>0</v>
      </c>
      <c r="L1394">
        <v>0</v>
      </c>
      <c r="M1394">
        <v>0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0</v>
      </c>
      <c r="AA1394">
        <v>0</v>
      </c>
      <c r="AB1394">
        <v>0</v>
      </c>
      <c r="AC1394">
        <v>0</v>
      </c>
      <c r="AD1394">
        <v>0</v>
      </c>
      <c r="AE1394">
        <v>0</v>
      </c>
      <c r="AF1394">
        <v>0</v>
      </c>
      <c r="AH1394" t="s">
        <v>175</v>
      </c>
      <c r="AI1394" t="s">
        <v>168</v>
      </c>
      <c r="AJ1394" t="s">
        <v>27</v>
      </c>
      <c r="AK1394" t="s">
        <v>169</v>
      </c>
    </row>
    <row r="1395" spans="1:37">
      <c r="A1395" t="s">
        <v>1645</v>
      </c>
      <c r="B1395" s="55">
        <v>44927</v>
      </c>
      <c r="C1395" s="55">
        <v>44929</v>
      </c>
      <c r="D1395" t="s">
        <v>33</v>
      </c>
      <c r="E1395">
        <v>1744</v>
      </c>
      <c r="F1395">
        <v>105</v>
      </c>
      <c r="G1395">
        <v>104</v>
      </c>
      <c r="H1395">
        <v>1</v>
      </c>
      <c r="I1395">
        <v>0</v>
      </c>
      <c r="J1395">
        <v>10</v>
      </c>
      <c r="K1395">
        <v>1</v>
      </c>
      <c r="L1395">
        <v>1</v>
      </c>
      <c r="M1395">
        <v>1</v>
      </c>
      <c r="N1395">
        <v>0</v>
      </c>
      <c r="O1395">
        <v>1</v>
      </c>
      <c r="P1395">
        <v>0</v>
      </c>
      <c r="Q1395">
        <v>1</v>
      </c>
      <c r="R1395">
        <v>1</v>
      </c>
      <c r="S1395">
        <v>1</v>
      </c>
      <c r="T1395">
        <v>4</v>
      </c>
      <c r="U1395">
        <v>0</v>
      </c>
      <c r="V1395">
        <v>0</v>
      </c>
      <c r="W1395">
        <v>0</v>
      </c>
      <c r="X1395">
        <v>0</v>
      </c>
      <c r="Y1395">
        <v>0</v>
      </c>
      <c r="Z1395">
        <v>1</v>
      </c>
      <c r="AA1395">
        <v>1</v>
      </c>
      <c r="AB1395">
        <v>1</v>
      </c>
      <c r="AC1395">
        <v>1</v>
      </c>
      <c r="AD1395">
        <v>1</v>
      </c>
      <c r="AE1395">
        <v>0</v>
      </c>
      <c r="AF1395">
        <v>0</v>
      </c>
      <c r="AH1395" t="s">
        <v>181</v>
      </c>
      <c r="AI1395" t="s">
        <v>168</v>
      </c>
      <c r="AJ1395" t="s">
        <v>34</v>
      </c>
      <c r="AK1395" t="s">
        <v>172</v>
      </c>
    </row>
    <row r="1396" spans="1:37">
      <c r="A1396" t="s">
        <v>1645</v>
      </c>
      <c r="B1396" s="55">
        <v>44927</v>
      </c>
      <c r="C1396" s="55">
        <v>44929</v>
      </c>
      <c r="D1396" t="s">
        <v>31</v>
      </c>
      <c r="E1396">
        <v>1180</v>
      </c>
      <c r="F1396">
        <v>46</v>
      </c>
      <c r="G1396">
        <v>46</v>
      </c>
      <c r="H1396">
        <v>0</v>
      </c>
      <c r="I1396">
        <v>0</v>
      </c>
      <c r="J1396">
        <v>11</v>
      </c>
      <c r="K1396">
        <v>0</v>
      </c>
      <c r="L1396">
        <v>0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0</v>
      </c>
      <c r="S1396">
        <v>0</v>
      </c>
      <c r="T1396">
        <v>0</v>
      </c>
      <c r="U1396">
        <v>0</v>
      </c>
      <c r="V1396">
        <v>0</v>
      </c>
      <c r="W1396">
        <v>0</v>
      </c>
      <c r="X1396">
        <v>1</v>
      </c>
      <c r="Y1396">
        <v>0</v>
      </c>
      <c r="Z1396">
        <v>0</v>
      </c>
      <c r="AA1396">
        <v>0</v>
      </c>
      <c r="AB1396">
        <v>0</v>
      </c>
      <c r="AC1396">
        <v>0</v>
      </c>
      <c r="AD1396">
        <v>0</v>
      </c>
      <c r="AE1396">
        <v>0</v>
      </c>
      <c r="AF1396">
        <v>0</v>
      </c>
      <c r="AH1396" t="s">
        <v>179</v>
      </c>
      <c r="AI1396" t="s">
        <v>168</v>
      </c>
      <c r="AJ1396" t="s">
        <v>27</v>
      </c>
      <c r="AK1396" t="s">
        <v>169</v>
      </c>
    </row>
    <row r="1397" spans="1:37">
      <c r="A1397" t="s">
        <v>1645</v>
      </c>
      <c r="B1397" s="55">
        <v>44927</v>
      </c>
      <c r="C1397" s="55">
        <v>44929</v>
      </c>
      <c r="D1397" t="s">
        <v>57</v>
      </c>
      <c r="E1397">
        <v>2361</v>
      </c>
      <c r="F1397">
        <v>67</v>
      </c>
      <c r="G1397">
        <v>65</v>
      </c>
      <c r="H1397">
        <v>2</v>
      </c>
      <c r="I1397">
        <v>0</v>
      </c>
      <c r="J1397">
        <v>9</v>
      </c>
      <c r="K1397">
        <v>0</v>
      </c>
      <c r="L1397">
        <v>0</v>
      </c>
      <c r="M1397">
        <v>0</v>
      </c>
      <c r="N1397">
        <v>0</v>
      </c>
      <c r="O1397">
        <v>0</v>
      </c>
      <c r="P1397">
        <v>0</v>
      </c>
      <c r="Q1397">
        <v>0</v>
      </c>
      <c r="R1397">
        <v>0</v>
      </c>
      <c r="S1397">
        <v>0</v>
      </c>
      <c r="T1397">
        <v>2</v>
      </c>
      <c r="U1397">
        <v>0</v>
      </c>
      <c r="V1397">
        <v>0</v>
      </c>
      <c r="W1397">
        <v>0</v>
      </c>
      <c r="X1397">
        <v>0</v>
      </c>
      <c r="Y1397">
        <v>0</v>
      </c>
      <c r="Z1397">
        <v>0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H1397" t="s">
        <v>167</v>
      </c>
      <c r="AI1397" t="s">
        <v>168</v>
      </c>
      <c r="AJ1397" t="s">
        <v>58</v>
      </c>
      <c r="AK1397" t="s">
        <v>180</v>
      </c>
    </row>
    <row r="1398" spans="1:37">
      <c r="A1398" t="s">
        <v>1645</v>
      </c>
      <c r="B1398" s="55">
        <v>44927</v>
      </c>
      <c r="C1398" s="55">
        <v>44929</v>
      </c>
      <c r="D1398" t="s">
        <v>26</v>
      </c>
      <c r="E1398">
        <v>2241</v>
      </c>
      <c r="F1398">
        <v>119</v>
      </c>
      <c r="G1398">
        <v>117</v>
      </c>
      <c r="H1398">
        <v>2</v>
      </c>
      <c r="I1398">
        <v>0</v>
      </c>
      <c r="J1398">
        <v>7</v>
      </c>
      <c r="K1398">
        <v>0</v>
      </c>
      <c r="L1398">
        <v>0</v>
      </c>
      <c r="M1398">
        <v>0</v>
      </c>
      <c r="N1398">
        <v>0</v>
      </c>
      <c r="O1398">
        <v>0</v>
      </c>
      <c r="P1398">
        <v>0</v>
      </c>
      <c r="Q1398">
        <v>0</v>
      </c>
      <c r="R1398">
        <v>0</v>
      </c>
      <c r="S1398">
        <v>0</v>
      </c>
      <c r="T1398">
        <v>3</v>
      </c>
      <c r="U1398">
        <v>0</v>
      </c>
      <c r="V1398">
        <v>0</v>
      </c>
      <c r="W1398">
        <v>0</v>
      </c>
      <c r="X1398">
        <v>1</v>
      </c>
      <c r="Y1398">
        <v>0</v>
      </c>
      <c r="Z1398">
        <v>0</v>
      </c>
      <c r="AA1398">
        <v>0</v>
      </c>
      <c r="AB1398">
        <v>0</v>
      </c>
      <c r="AC1398">
        <v>0</v>
      </c>
      <c r="AD1398">
        <v>0</v>
      </c>
      <c r="AE1398">
        <v>0</v>
      </c>
      <c r="AF1398">
        <v>0</v>
      </c>
      <c r="AH1398" t="s">
        <v>170</v>
      </c>
      <c r="AI1398" t="s">
        <v>168</v>
      </c>
      <c r="AJ1398" t="s">
        <v>27</v>
      </c>
      <c r="AK1398" t="s">
        <v>169</v>
      </c>
    </row>
    <row r="1399" spans="1:37">
      <c r="A1399" t="s">
        <v>1645</v>
      </c>
      <c r="B1399" s="55">
        <v>44927</v>
      </c>
      <c r="C1399" s="55">
        <v>44929</v>
      </c>
      <c r="D1399" t="s">
        <v>288</v>
      </c>
      <c r="E1399">
        <v>4324</v>
      </c>
      <c r="F1399">
        <v>91</v>
      </c>
      <c r="G1399">
        <v>91</v>
      </c>
      <c r="H1399">
        <v>0</v>
      </c>
      <c r="I1399">
        <v>0</v>
      </c>
      <c r="J1399">
        <v>20</v>
      </c>
      <c r="K1399">
        <v>3</v>
      </c>
      <c r="L1399">
        <v>3</v>
      </c>
      <c r="M1399">
        <v>3</v>
      </c>
      <c r="N1399">
        <v>3</v>
      </c>
      <c r="O1399">
        <v>3</v>
      </c>
      <c r="P1399">
        <v>2</v>
      </c>
      <c r="Q1399">
        <v>1</v>
      </c>
      <c r="R1399">
        <v>3</v>
      </c>
      <c r="S1399">
        <v>3</v>
      </c>
      <c r="T1399">
        <v>5</v>
      </c>
      <c r="U1399">
        <v>2</v>
      </c>
      <c r="V1399">
        <v>2</v>
      </c>
      <c r="W1399">
        <v>0</v>
      </c>
      <c r="X1399">
        <v>0</v>
      </c>
      <c r="Y1399">
        <v>0</v>
      </c>
      <c r="Z1399">
        <v>3</v>
      </c>
      <c r="AA1399">
        <v>3</v>
      </c>
      <c r="AB1399">
        <v>3</v>
      </c>
      <c r="AC1399">
        <v>3</v>
      </c>
      <c r="AD1399">
        <v>3</v>
      </c>
      <c r="AE1399">
        <v>0</v>
      </c>
      <c r="AF1399">
        <v>0</v>
      </c>
      <c r="AH1399" t="s">
        <v>289</v>
      </c>
      <c r="AI1399" t="s">
        <v>173</v>
      </c>
      <c r="AJ1399" t="s">
        <v>195</v>
      </c>
      <c r="AK1399" t="s">
        <v>196</v>
      </c>
    </row>
    <row r="1400" spans="1:37">
      <c r="A1400" t="s">
        <v>1645</v>
      </c>
      <c r="B1400" s="55">
        <v>44927</v>
      </c>
      <c r="C1400" s="55">
        <v>44929</v>
      </c>
      <c r="D1400" t="s">
        <v>308</v>
      </c>
      <c r="E1400">
        <v>5100</v>
      </c>
      <c r="F1400">
        <v>316</v>
      </c>
      <c r="G1400">
        <v>310</v>
      </c>
      <c r="H1400">
        <v>6</v>
      </c>
      <c r="I1400">
        <v>3</v>
      </c>
      <c r="J1400">
        <v>32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</v>
      </c>
      <c r="Q1400">
        <v>0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1</v>
      </c>
      <c r="Y1400">
        <v>0</v>
      </c>
      <c r="Z1400">
        <v>0</v>
      </c>
      <c r="AA1400">
        <v>0</v>
      </c>
      <c r="AB1400">
        <v>0</v>
      </c>
      <c r="AC1400">
        <v>0</v>
      </c>
      <c r="AD1400">
        <v>0</v>
      </c>
      <c r="AE1400">
        <v>0</v>
      </c>
      <c r="AF1400">
        <v>0</v>
      </c>
      <c r="AH1400" t="s">
        <v>309</v>
      </c>
      <c r="AI1400" t="s">
        <v>173</v>
      </c>
      <c r="AJ1400" t="s">
        <v>195</v>
      </c>
      <c r="AK1400" t="s">
        <v>196</v>
      </c>
    </row>
    <row r="1401" spans="1:37">
      <c r="A1401" t="s">
        <v>1645</v>
      </c>
      <c r="B1401" s="55">
        <v>44927</v>
      </c>
      <c r="C1401" s="55">
        <v>44929</v>
      </c>
      <c r="D1401" t="s">
        <v>290</v>
      </c>
      <c r="E1401">
        <v>6768</v>
      </c>
      <c r="F1401">
        <v>477</v>
      </c>
      <c r="G1401">
        <v>474</v>
      </c>
      <c r="H1401">
        <v>3</v>
      </c>
      <c r="I1401">
        <v>2</v>
      </c>
      <c r="J1401">
        <v>54</v>
      </c>
      <c r="K1401">
        <v>20</v>
      </c>
      <c r="L1401">
        <v>18</v>
      </c>
      <c r="M1401">
        <v>20</v>
      </c>
      <c r="N1401">
        <v>19</v>
      </c>
      <c r="O1401">
        <v>19</v>
      </c>
      <c r="P1401">
        <v>17</v>
      </c>
      <c r="Q1401">
        <v>15</v>
      </c>
      <c r="R1401">
        <v>18</v>
      </c>
      <c r="S1401">
        <v>20</v>
      </c>
      <c r="T1401">
        <v>22</v>
      </c>
      <c r="U1401">
        <v>18</v>
      </c>
      <c r="V1401">
        <v>18</v>
      </c>
      <c r="W1401">
        <v>5</v>
      </c>
      <c r="X1401">
        <v>5</v>
      </c>
      <c r="Y1401">
        <v>2</v>
      </c>
      <c r="Z1401">
        <v>17</v>
      </c>
      <c r="AA1401">
        <v>19</v>
      </c>
      <c r="AB1401">
        <v>18</v>
      </c>
      <c r="AC1401">
        <v>17</v>
      </c>
      <c r="AD1401">
        <v>18</v>
      </c>
      <c r="AE1401">
        <v>10</v>
      </c>
      <c r="AF1401">
        <v>2</v>
      </c>
      <c r="AH1401" t="s">
        <v>291</v>
      </c>
      <c r="AI1401" t="s">
        <v>173</v>
      </c>
      <c r="AJ1401" t="s">
        <v>195</v>
      </c>
      <c r="AK1401" t="s">
        <v>196</v>
      </c>
    </row>
    <row r="1402" spans="1:37">
      <c r="A1402" t="s">
        <v>1645</v>
      </c>
      <c r="B1402" s="55">
        <v>44927</v>
      </c>
      <c r="C1402" s="55">
        <v>44929</v>
      </c>
      <c r="D1402" t="s">
        <v>40</v>
      </c>
      <c r="E1402">
        <v>1554</v>
      </c>
      <c r="F1402">
        <v>43</v>
      </c>
      <c r="G1402">
        <v>43</v>
      </c>
      <c r="H1402">
        <v>0</v>
      </c>
      <c r="I1402">
        <v>0</v>
      </c>
      <c r="J1402">
        <v>4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</v>
      </c>
      <c r="T1402">
        <v>2</v>
      </c>
      <c r="U1402">
        <v>0</v>
      </c>
      <c r="V1402">
        <v>0</v>
      </c>
      <c r="W1402">
        <v>0</v>
      </c>
      <c r="X1402">
        <v>1</v>
      </c>
      <c r="Y1402">
        <v>0</v>
      </c>
      <c r="Z1402">
        <v>0</v>
      </c>
      <c r="AA1402">
        <v>0</v>
      </c>
      <c r="AB1402">
        <v>0</v>
      </c>
      <c r="AC1402">
        <v>0</v>
      </c>
      <c r="AD1402">
        <v>0</v>
      </c>
      <c r="AE1402">
        <v>0</v>
      </c>
      <c r="AF1402">
        <v>0</v>
      </c>
      <c r="AH1402" t="s">
        <v>447</v>
      </c>
      <c r="AI1402" t="s">
        <v>168</v>
      </c>
      <c r="AJ1402" t="s">
        <v>34</v>
      </c>
      <c r="AK1402" t="s">
        <v>172</v>
      </c>
    </row>
    <row r="1403" spans="1:37">
      <c r="A1403" t="s">
        <v>1645</v>
      </c>
      <c r="B1403" s="55">
        <v>44927</v>
      </c>
      <c r="C1403" s="55">
        <v>44929</v>
      </c>
      <c r="D1403" t="s">
        <v>254</v>
      </c>
      <c r="E1403">
        <v>9557</v>
      </c>
      <c r="F1403">
        <v>332</v>
      </c>
      <c r="G1403">
        <v>328</v>
      </c>
      <c r="H1403">
        <v>4</v>
      </c>
      <c r="I1403">
        <v>1</v>
      </c>
      <c r="J1403">
        <v>38</v>
      </c>
      <c r="K1403">
        <v>2</v>
      </c>
      <c r="L1403">
        <v>2</v>
      </c>
      <c r="M1403">
        <v>2</v>
      </c>
      <c r="N1403">
        <v>0</v>
      </c>
      <c r="O1403">
        <v>1</v>
      </c>
      <c r="P1403">
        <v>0</v>
      </c>
      <c r="Q1403">
        <v>2</v>
      </c>
      <c r="R1403">
        <v>2</v>
      </c>
      <c r="S1403">
        <v>2</v>
      </c>
      <c r="T1403">
        <v>9</v>
      </c>
      <c r="U1403">
        <v>0</v>
      </c>
      <c r="V1403">
        <v>0</v>
      </c>
      <c r="W1403">
        <v>0</v>
      </c>
      <c r="X1403">
        <v>2</v>
      </c>
      <c r="Y1403">
        <v>0</v>
      </c>
      <c r="Z1403">
        <v>1</v>
      </c>
      <c r="AA1403">
        <v>1</v>
      </c>
      <c r="AB1403">
        <v>1</v>
      </c>
      <c r="AC1403">
        <v>1</v>
      </c>
      <c r="AD1403">
        <v>1</v>
      </c>
      <c r="AE1403">
        <v>1</v>
      </c>
      <c r="AF1403">
        <v>0</v>
      </c>
      <c r="AH1403" t="s">
        <v>255</v>
      </c>
      <c r="AI1403" t="s">
        <v>173</v>
      </c>
      <c r="AJ1403" t="s">
        <v>189</v>
      </c>
      <c r="AK1403" t="s">
        <v>190</v>
      </c>
    </row>
    <row r="1404" spans="1:37">
      <c r="A1404" t="s">
        <v>1645</v>
      </c>
      <c r="B1404" s="55">
        <v>44927</v>
      </c>
      <c r="C1404" s="55">
        <v>44929</v>
      </c>
      <c r="D1404" t="s">
        <v>36</v>
      </c>
      <c r="E1404">
        <v>3045</v>
      </c>
      <c r="F1404">
        <v>84</v>
      </c>
      <c r="G1404">
        <v>84</v>
      </c>
      <c r="H1404">
        <v>0</v>
      </c>
      <c r="I1404">
        <v>0</v>
      </c>
      <c r="J1404">
        <v>5</v>
      </c>
      <c r="K1404">
        <v>5</v>
      </c>
      <c r="L1404">
        <v>5</v>
      </c>
      <c r="M1404">
        <v>5</v>
      </c>
      <c r="N1404">
        <v>5</v>
      </c>
      <c r="O1404">
        <v>5</v>
      </c>
      <c r="P1404">
        <v>5</v>
      </c>
      <c r="Q1404">
        <v>5</v>
      </c>
      <c r="R1404">
        <v>5</v>
      </c>
      <c r="S1404">
        <v>5</v>
      </c>
      <c r="T1404">
        <v>2</v>
      </c>
      <c r="U1404">
        <v>2</v>
      </c>
      <c r="V1404">
        <v>2</v>
      </c>
      <c r="W1404">
        <v>0</v>
      </c>
      <c r="X1404">
        <v>1</v>
      </c>
      <c r="Y1404">
        <v>1</v>
      </c>
      <c r="Z1404">
        <v>5</v>
      </c>
      <c r="AA1404">
        <v>5</v>
      </c>
      <c r="AB1404">
        <v>3</v>
      </c>
      <c r="AC1404">
        <v>5</v>
      </c>
      <c r="AD1404">
        <v>5</v>
      </c>
      <c r="AE1404">
        <v>0</v>
      </c>
      <c r="AF1404">
        <v>0</v>
      </c>
      <c r="AH1404" t="s">
        <v>183</v>
      </c>
      <c r="AI1404" t="s">
        <v>168</v>
      </c>
      <c r="AJ1404" t="s">
        <v>34</v>
      </c>
      <c r="AK1404" t="s">
        <v>172</v>
      </c>
    </row>
    <row r="1405" spans="1:37">
      <c r="A1405" t="s">
        <v>1645</v>
      </c>
      <c r="B1405" s="55">
        <v>44927</v>
      </c>
      <c r="C1405" s="55">
        <v>44929</v>
      </c>
      <c r="D1405" t="s">
        <v>272</v>
      </c>
      <c r="E1405">
        <v>5182</v>
      </c>
      <c r="F1405">
        <v>191</v>
      </c>
      <c r="G1405">
        <v>181</v>
      </c>
      <c r="H1405">
        <v>10</v>
      </c>
      <c r="I1405">
        <v>5</v>
      </c>
      <c r="J1405">
        <v>36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</v>
      </c>
      <c r="T1405">
        <v>1</v>
      </c>
      <c r="U1405">
        <v>0</v>
      </c>
      <c r="V1405">
        <v>0</v>
      </c>
      <c r="W1405">
        <v>0</v>
      </c>
      <c r="X1405">
        <v>0</v>
      </c>
      <c r="Y1405">
        <v>0</v>
      </c>
      <c r="Z1405">
        <v>0</v>
      </c>
      <c r="AA1405">
        <v>0</v>
      </c>
      <c r="AB1405">
        <v>0</v>
      </c>
      <c r="AC1405">
        <v>0</v>
      </c>
      <c r="AD1405">
        <v>0</v>
      </c>
      <c r="AE1405">
        <v>0</v>
      </c>
      <c r="AF1405">
        <v>0</v>
      </c>
      <c r="AH1405" t="s">
        <v>273</v>
      </c>
      <c r="AI1405" t="s">
        <v>173</v>
      </c>
      <c r="AJ1405" t="s">
        <v>192</v>
      </c>
      <c r="AK1405" t="s">
        <v>193</v>
      </c>
    </row>
    <row r="1406" spans="1:37">
      <c r="A1406" t="s">
        <v>1645</v>
      </c>
      <c r="B1406" s="55">
        <v>44927</v>
      </c>
      <c r="C1406" s="55">
        <v>44929</v>
      </c>
      <c r="D1406" t="s">
        <v>38</v>
      </c>
      <c r="E1406">
        <v>3140</v>
      </c>
      <c r="F1406">
        <v>44</v>
      </c>
      <c r="G1406">
        <v>44</v>
      </c>
      <c r="H1406">
        <v>0</v>
      </c>
      <c r="I1406">
        <v>0</v>
      </c>
      <c r="J1406">
        <v>7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  <c r="Y1406">
        <v>0</v>
      </c>
      <c r="Z1406">
        <v>0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  <c r="AH1406" t="s">
        <v>185</v>
      </c>
      <c r="AI1406" t="s">
        <v>168</v>
      </c>
      <c r="AJ1406" t="s">
        <v>34</v>
      </c>
      <c r="AK1406" t="s">
        <v>172</v>
      </c>
    </row>
    <row r="1407" spans="1:37">
      <c r="A1407" t="s">
        <v>1645</v>
      </c>
      <c r="B1407" s="55">
        <v>44927</v>
      </c>
      <c r="C1407" s="55">
        <v>44929</v>
      </c>
      <c r="D1407" t="s">
        <v>62</v>
      </c>
      <c r="E1407">
        <v>1298</v>
      </c>
      <c r="F1407">
        <v>33</v>
      </c>
      <c r="G1407">
        <v>33</v>
      </c>
      <c r="H1407">
        <v>0</v>
      </c>
      <c r="I1407">
        <v>0</v>
      </c>
      <c r="J1407">
        <v>7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0</v>
      </c>
      <c r="AA1407">
        <v>0</v>
      </c>
      <c r="AB1407">
        <v>0</v>
      </c>
      <c r="AC1407">
        <v>0</v>
      </c>
      <c r="AD1407">
        <v>0</v>
      </c>
      <c r="AE1407">
        <v>0</v>
      </c>
      <c r="AF1407">
        <v>0</v>
      </c>
      <c r="AH1407" t="s">
        <v>216</v>
      </c>
      <c r="AI1407" t="s">
        <v>168</v>
      </c>
      <c r="AJ1407" t="s">
        <v>58</v>
      </c>
      <c r="AK1407" t="s">
        <v>180</v>
      </c>
    </row>
    <row r="1408" spans="1:37">
      <c r="A1408" t="s">
        <v>1645</v>
      </c>
      <c r="B1408" s="55">
        <v>44927</v>
      </c>
      <c r="C1408" s="55">
        <v>44929</v>
      </c>
      <c r="D1408" t="s">
        <v>240</v>
      </c>
      <c r="E1408">
        <v>2521</v>
      </c>
      <c r="F1408">
        <v>70</v>
      </c>
      <c r="G1408">
        <v>70</v>
      </c>
      <c r="H1408">
        <v>0</v>
      </c>
      <c r="I1408">
        <v>0</v>
      </c>
      <c r="J1408">
        <v>4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</v>
      </c>
      <c r="T1408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  <c r="AH1408" t="s">
        <v>241</v>
      </c>
      <c r="AI1408" t="s">
        <v>173</v>
      </c>
      <c r="AJ1408" t="s">
        <v>186</v>
      </c>
      <c r="AK1408" t="s">
        <v>187</v>
      </c>
    </row>
    <row r="1409" spans="1:37">
      <c r="A1409" t="s">
        <v>1645</v>
      </c>
      <c r="B1409" s="55">
        <v>44927</v>
      </c>
      <c r="C1409" s="55">
        <v>44929</v>
      </c>
      <c r="D1409" t="s">
        <v>87</v>
      </c>
      <c r="E1409">
        <v>842</v>
      </c>
      <c r="F1409">
        <v>20</v>
      </c>
      <c r="G1409">
        <v>20</v>
      </c>
      <c r="H1409">
        <v>0</v>
      </c>
      <c r="I1409">
        <v>0</v>
      </c>
      <c r="J1409">
        <v>3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</v>
      </c>
      <c r="T1409">
        <v>2</v>
      </c>
      <c r="U1409">
        <v>0</v>
      </c>
      <c r="V1409">
        <v>0</v>
      </c>
      <c r="W1409">
        <v>0</v>
      </c>
      <c r="X1409">
        <v>2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  <c r="AH1409" t="s">
        <v>515</v>
      </c>
      <c r="AI1409" t="s">
        <v>168</v>
      </c>
      <c r="AJ1409" t="s">
        <v>73</v>
      </c>
      <c r="AK1409" t="s">
        <v>182</v>
      </c>
    </row>
    <row r="1410" spans="1:37">
      <c r="A1410" t="s">
        <v>1645</v>
      </c>
      <c r="B1410" s="55">
        <v>44927</v>
      </c>
      <c r="C1410" s="55">
        <v>44929</v>
      </c>
      <c r="D1410" t="s">
        <v>91</v>
      </c>
      <c r="E1410">
        <v>1488</v>
      </c>
      <c r="F1410">
        <v>61</v>
      </c>
      <c r="G1410">
        <v>60</v>
      </c>
      <c r="H1410">
        <v>1</v>
      </c>
      <c r="I1410">
        <v>0</v>
      </c>
      <c r="J1410">
        <v>2</v>
      </c>
      <c r="K1410">
        <v>0</v>
      </c>
      <c r="L1410">
        <v>0</v>
      </c>
      <c r="M1410">
        <v>0</v>
      </c>
      <c r="N1410">
        <v>0</v>
      </c>
      <c r="O1410">
        <v>0</v>
      </c>
      <c r="P1410">
        <v>0</v>
      </c>
      <c r="Q1410">
        <v>0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0</v>
      </c>
      <c r="Z1410">
        <v>0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H1410" t="s">
        <v>231</v>
      </c>
      <c r="AI1410" t="s">
        <v>168</v>
      </c>
      <c r="AJ1410" t="s">
        <v>92</v>
      </c>
      <c r="AK1410" t="s">
        <v>184</v>
      </c>
    </row>
    <row r="1411" spans="1:37">
      <c r="A1411" t="s">
        <v>1645</v>
      </c>
      <c r="B1411" s="55">
        <v>44927</v>
      </c>
      <c r="C1411" s="55">
        <v>44929</v>
      </c>
      <c r="D1411" t="s">
        <v>83</v>
      </c>
      <c r="E1411">
        <v>1002</v>
      </c>
      <c r="F1411">
        <v>41</v>
      </c>
      <c r="G1411">
        <v>41</v>
      </c>
      <c r="H1411">
        <v>0</v>
      </c>
      <c r="I1411">
        <v>0</v>
      </c>
      <c r="J1411">
        <v>4</v>
      </c>
      <c r="K1411">
        <v>1</v>
      </c>
      <c r="L1411">
        <v>0</v>
      </c>
      <c r="M1411">
        <v>1</v>
      </c>
      <c r="N1411">
        <v>1</v>
      </c>
      <c r="O1411">
        <v>1</v>
      </c>
      <c r="P1411">
        <v>1</v>
      </c>
      <c r="Q1411">
        <v>1</v>
      </c>
      <c r="R1411">
        <v>1</v>
      </c>
      <c r="S1411">
        <v>1</v>
      </c>
      <c r="T1411">
        <v>3</v>
      </c>
      <c r="U1411">
        <v>0</v>
      </c>
      <c r="V1411">
        <v>0</v>
      </c>
      <c r="W1411">
        <v>0</v>
      </c>
      <c r="X1411">
        <v>0</v>
      </c>
      <c r="Y1411">
        <v>0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H1411" t="s">
        <v>227</v>
      </c>
      <c r="AI1411" t="s">
        <v>168</v>
      </c>
      <c r="AJ1411" t="s">
        <v>73</v>
      </c>
      <c r="AK1411" t="s">
        <v>182</v>
      </c>
    </row>
    <row r="1412" spans="1:37">
      <c r="A1412" t="s">
        <v>1645</v>
      </c>
      <c r="B1412" s="55">
        <v>44927</v>
      </c>
      <c r="C1412" s="55">
        <v>44929</v>
      </c>
      <c r="D1412" t="s">
        <v>89</v>
      </c>
      <c r="E1412">
        <v>4040</v>
      </c>
      <c r="F1412">
        <v>81</v>
      </c>
      <c r="G1412">
        <v>81</v>
      </c>
      <c r="H1412">
        <v>0</v>
      </c>
      <c r="I1412">
        <v>0</v>
      </c>
      <c r="J1412">
        <v>10</v>
      </c>
      <c r="K1412">
        <v>0</v>
      </c>
      <c r="L1412">
        <v>0</v>
      </c>
      <c r="M1412">
        <v>0</v>
      </c>
      <c r="N1412">
        <v>0</v>
      </c>
      <c r="O1412">
        <v>0</v>
      </c>
      <c r="P1412">
        <v>0</v>
      </c>
      <c r="Q1412">
        <v>0</v>
      </c>
      <c r="R1412">
        <v>0</v>
      </c>
      <c r="S1412">
        <v>0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0</v>
      </c>
      <c r="Z1412">
        <v>0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H1412" t="s">
        <v>230</v>
      </c>
      <c r="AI1412" t="s">
        <v>168</v>
      </c>
      <c r="AJ1412" t="s">
        <v>73</v>
      </c>
      <c r="AK1412" t="s">
        <v>182</v>
      </c>
    </row>
    <row r="1413" spans="1:37">
      <c r="A1413" t="s">
        <v>1645</v>
      </c>
      <c r="B1413" s="55">
        <v>44927</v>
      </c>
      <c r="C1413" s="55">
        <v>44929</v>
      </c>
      <c r="D1413" t="s">
        <v>85</v>
      </c>
      <c r="E1413">
        <v>884</v>
      </c>
      <c r="F1413">
        <v>46</v>
      </c>
      <c r="G1413">
        <v>46</v>
      </c>
      <c r="H1413">
        <v>0</v>
      </c>
      <c r="I1413">
        <v>0</v>
      </c>
      <c r="J1413">
        <v>2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  <c r="Q1413">
        <v>0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0</v>
      </c>
      <c r="Z1413">
        <v>0</v>
      </c>
      <c r="AA1413">
        <v>0</v>
      </c>
      <c r="AB1413">
        <v>0</v>
      </c>
      <c r="AC1413">
        <v>0</v>
      </c>
      <c r="AD1413">
        <v>0</v>
      </c>
      <c r="AE1413">
        <v>0</v>
      </c>
      <c r="AF1413">
        <v>0</v>
      </c>
      <c r="AH1413" t="s">
        <v>228</v>
      </c>
      <c r="AI1413" t="s">
        <v>168</v>
      </c>
      <c r="AJ1413" t="s">
        <v>73</v>
      </c>
      <c r="AK1413" t="s">
        <v>182</v>
      </c>
    </row>
    <row r="1414" spans="1:37">
      <c r="A1414" t="s">
        <v>1645</v>
      </c>
      <c r="B1414" s="55">
        <v>44927</v>
      </c>
      <c r="C1414" s="55">
        <v>44929</v>
      </c>
      <c r="D1414" t="s">
        <v>274</v>
      </c>
      <c r="E1414">
        <v>1843</v>
      </c>
      <c r="F1414">
        <v>1</v>
      </c>
      <c r="G1414">
        <v>1</v>
      </c>
      <c r="H1414">
        <v>0</v>
      </c>
      <c r="I1414">
        <v>0</v>
      </c>
      <c r="J1414">
        <v>7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H1414" t="s">
        <v>275</v>
      </c>
      <c r="AI1414" t="s">
        <v>173</v>
      </c>
      <c r="AJ1414" t="s">
        <v>192</v>
      </c>
      <c r="AK1414" t="s">
        <v>193</v>
      </c>
    </row>
    <row r="1415" spans="1:37">
      <c r="A1415" t="s">
        <v>1645</v>
      </c>
      <c r="B1415" s="55">
        <v>44927</v>
      </c>
      <c r="C1415" s="55">
        <v>44929</v>
      </c>
      <c r="D1415" t="s">
        <v>284</v>
      </c>
      <c r="E1415">
        <v>2265</v>
      </c>
      <c r="F1415">
        <v>74</v>
      </c>
      <c r="G1415">
        <v>72</v>
      </c>
      <c r="H1415">
        <v>2</v>
      </c>
      <c r="I1415">
        <v>1</v>
      </c>
      <c r="J1415">
        <v>27</v>
      </c>
      <c r="K1415">
        <v>8</v>
      </c>
      <c r="L1415">
        <v>8</v>
      </c>
      <c r="M1415">
        <v>8</v>
      </c>
      <c r="N1415">
        <v>5</v>
      </c>
      <c r="O1415">
        <v>8</v>
      </c>
      <c r="P1415">
        <v>7</v>
      </c>
      <c r="Q1415">
        <v>1</v>
      </c>
      <c r="R1415">
        <v>6</v>
      </c>
      <c r="S1415">
        <v>8</v>
      </c>
      <c r="T1415">
        <v>6</v>
      </c>
      <c r="U1415">
        <v>2</v>
      </c>
      <c r="V1415">
        <v>2</v>
      </c>
      <c r="W1415">
        <v>0</v>
      </c>
      <c r="X1415">
        <v>0</v>
      </c>
      <c r="Y1415">
        <v>0</v>
      </c>
      <c r="Z1415">
        <v>8</v>
      </c>
      <c r="AA1415">
        <v>8</v>
      </c>
      <c r="AB1415">
        <v>7</v>
      </c>
      <c r="AC1415">
        <v>6</v>
      </c>
      <c r="AD1415">
        <v>7</v>
      </c>
      <c r="AE1415">
        <v>3</v>
      </c>
      <c r="AF1415">
        <v>0</v>
      </c>
      <c r="AH1415" t="s">
        <v>285</v>
      </c>
      <c r="AI1415" t="s">
        <v>173</v>
      </c>
      <c r="AJ1415" t="s">
        <v>195</v>
      </c>
      <c r="AK1415" t="s">
        <v>196</v>
      </c>
    </row>
    <row r="1416" spans="1:37">
      <c r="A1416" t="s">
        <v>1645</v>
      </c>
      <c r="B1416" s="55">
        <v>44927</v>
      </c>
      <c r="C1416" s="55">
        <v>44929</v>
      </c>
      <c r="D1416" t="s">
        <v>304</v>
      </c>
      <c r="E1416">
        <v>1737</v>
      </c>
      <c r="F1416">
        <v>80</v>
      </c>
      <c r="G1416">
        <v>77</v>
      </c>
      <c r="H1416">
        <v>3</v>
      </c>
      <c r="I1416">
        <v>1</v>
      </c>
      <c r="J1416">
        <v>20</v>
      </c>
      <c r="K1416">
        <v>4</v>
      </c>
      <c r="L1416">
        <v>4</v>
      </c>
      <c r="M1416">
        <v>4</v>
      </c>
      <c r="N1416">
        <v>4</v>
      </c>
      <c r="O1416">
        <v>4</v>
      </c>
      <c r="P1416">
        <v>4</v>
      </c>
      <c r="Q1416">
        <v>4</v>
      </c>
      <c r="R1416">
        <v>4</v>
      </c>
      <c r="S1416">
        <v>4</v>
      </c>
      <c r="T1416">
        <v>6</v>
      </c>
      <c r="U1416">
        <v>1</v>
      </c>
      <c r="V1416">
        <v>1</v>
      </c>
      <c r="W1416">
        <v>0</v>
      </c>
      <c r="X1416">
        <v>0</v>
      </c>
      <c r="Y1416">
        <v>0</v>
      </c>
      <c r="Z1416">
        <v>4</v>
      </c>
      <c r="AA1416">
        <v>4</v>
      </c>
      <c r="AB1416">
        <v>4</v>
      </c>
      <c r="AC1416">
        <v>4</v>
      </c>
      <c r="AD1416">
        <v>4</v>
      </c>
      <c r="AE1416">
        <v>0</v>
      </c>
      <c r="AF1416">
        <v>0</v>
      </c>
      <c r="AH1416" t="s">
        <v>305</v>
      </c>
      <c r="AI1416" t="s">
        <v>173</v>
      </c>
      <c r="AJ1416" t="s">
        <v>195</v>
      </c>
      <c r="AK1416" t="s">
        <v>196</v>
      </c>
    </row>
    <row r="1417" spans="1:37">
      <c r="A1417" t="s">
        <v>1645</v>
      </c>
      <c r="B1417" s="55">
        <v>44927</v>
      </c>
      <c r="C1417" s="55">
        <v>44929</v>
      </c>
      <c r="D1417" t="s">
        <v>286</v>
      </c>
      <c r="E1417">
        <v>1575</v>
      </c>
      <c r="F1417">
        <v>153</v>
      </c>
      <c r="G1417">
        <v>153</v>
      </c>
      <c r="H1417">
        <v>0</v>
      </c>
      <c r="I1417">
        <v>0</v>
      </c>
      <c r="J1417">
        <v>11</v>
      </c>
      <c r="K1417">
        <v>0</v>
      </c>
      <c r="L1417">
        <v>0</v>
      </c>
      <c r="M1417">
        <v>0</v>
      </c>
      <c r="N1417">
        <v>0</v>
      </c>
      <c r="O1417">
        <v>0</v>
      </c>
      <c r="P1417">
        <v>0</v>
      </c>
      <c r="Q1417">
        <v>0</v>
      </c>
      <c r="R1417">
        <v>0</v>
      </c>
      <c r="S1417">
        <v>0</v>
      </c>
      <c r="T1417">
        <v>2</v>
      </c>
      <c r="U1417">
        <v>0</v>
      </c>
      <c r="V1417">
        <v>0</v>
      </c>
      <c r="W1417">
        <v>0</v>
      </c>
      <c r="X1417">
        <v>0</v>
      </c>
      <c r="Y1417">
        <v>0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H1417" t="s">
        <v>287</v>
      </c>
      <c r="AI1417" t="s">
        <v>173</v>
      </c>
      <c r="AJ1417" t="s">
        <v>195</v>
      </c>
      <c r="AK1417" t="s">
        <v>196</v>
      </c>
    </row>
    <row r="1418" spans="1:37">
      <c r="A1418" t="s">
        <v>1645</v>
      </c>
      <c r="B1418" s="55">
        <v>44927</v>
      </c>
      <c r="C1418" s="55">
        <v>44929</v>
      </c>
      <c r="D1418" t="s">
        <v>94</v>
      </c>
      <c r="E1418">
        <v>5434</v>
      </c>
      <c r="F1418">
        <v>236</v>
      </c>
      <c r="G1418">
        <v>235</v>
      </c>
      <c r="H1418">
        <v>1</v>
      </c>
      <c r="I1418">
        <v>0</v>
      </c>
      <c r="J1418">
        <v>34</v>
      </c>
      <c r="K1418">
        <v>0</v>
      </c>
      <c r="L1418">
        <v>0</v>
      </c>
      <c r="M1418">
        <v>0</v>
      </c>
      <c r="N1418">
        <v>0</v>
      </c>
      <c r="O1418">
        <v>0</v>
      </c>
      <c r="P1418">
        <v>0</v>
      </c>
      <c r="Q1418">
        <v>0</v>
      </c>
      <c r="R1418">
        <v>0</v>
      </c>
      <c r="S1418">
        <v>0</v>
      </c>
      <c r="T1418">
        <v>1</v>
      </c>
      <c r="U1418">
        <v>0</v>
      </c>
      <c r="V1418">
        <v>0</v>
      </c>
      <c r="W1418">
        <v>0</v>
      </c>
      <c r="X1418">
        <v>1</v>
      </c>
      <c r="Y1418">
        <v>0</v>
      </c>
      <c r="Z1418">
        <v>0</v>
      </c>
      <c r="AA1418">
        <v>0</v>
      </c>
      <c r="AB1418">
        <v>0</v>
      </c>
      <c r="AC1418">
        <v>0</v>
      </c>
      <c r="AD1418">
        <v>0</v>
      </c>
      <c r="AE1418">
        <v>0</v>
      </c>
      <c r="AF1418">
        <v>0</v>
      </c>
      <c r="AH1418" t="s">
        <v>232</v>
      </c>
      <c r="AI1418" t="s">
        <v>168</v>
      </c>
      <c r="AJ1418" t="s">
        <v>92</v>
      </c>
      <c r="AK1418" t="s">
        <v>184</v>
      </c>
    </row>
    <row r="1419" spans="1:37">
      <c r="A1419" t="s">
        <v>1645</v>
      </c>
      <c r="B1419" s="55">
        <v>44927</v>
      </c>
      <c r="C1419" s="55">
        <v>44929</v>
      </c>
      <c r="D1419" t="s">
        <v>96</v>
      </c>
      <c r="E1419">
        <v>1601</v>
      </c>
      <c r="F1419">
        <v>51</v>
      </c>
      <c r="G1419">
        <v>51</v>
      </c>
      <c r="H1419">
        <v>0</v>
      </c>
      <c r="I1419">
        <v>0</v>
      </c>
      <c r="J1419">
        <v>12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0</v>
      </c>
      <c r="T1419">
        <v>0</v>
      </c>
      <c r="U1419">
        <v>0</v>
      </c>
      <c r="V1419">
        <v>0</v>
      </c>
      <c r="W1419">
        <v>0</v>
      </c>
      <c r="X1419">
        <v>1</v>
      </c>
      <c r="Y1419">
        <v>0</v>
      </c>
      <c r="Z1419">
        <v>0</v>
      </c>
      <c r="AA1419">
        <v>0</v>
      </c>
      <c r="AB1419">
        <v>0</v>
      </c>
      <c r="AC1419">
        <v>0</v>
      </c>
      <c r="AD1419">
        <v>0</v>
      </c>
      <c r="AE1419">
        <v>0</v>
      </c>
      <c r="AF1419">
        <v>0</v>
      </c>
      <c r="AH1419" t="s">
        <v>233</v>
      </c>
      <c r="AI1419" t="s">
        <v>168</v>
      </c>
      <c r="AJ1419" t="s">
        <v>92</v>
      </c>
      <c r="AK1419" t="s">
        <v>184</v>
      </c>
    </row>
    <row r="1420" spans="1:37">
      <c r="A1420" t="s">
        <v>1645</v>
      </c>
      <c r="B1420" s="55">
        <v>44927</v>
      </c>
      <c r="C1420" s="55">
        <v>44929</v>
      </c>
      <c r="D1420" t="s">
        <v>310</v>
      </c>
      <c r="E1420">
        <v>1303</v>
      </c>
      <c r="F1420">
        <v>7</v>
      </c>
      <c r="G1420">
        <v>7</v>
      </c>
      <c r="H1420">
        <v>0</v>
      </c>
      <c r="I1420">
        <v>0</v>
      </c>
      <c r="J1420">
        <v>8</v>
      </c>
      <c r="K1420">
        <v>0</v>
      </c>
      <c r="L1420">
        <v>0</v>
      </c>
      <c r="M1420">
        <v>0</v>
      </c>
      <c r="N1420">
        <v>0</v>
      </c>
      <c r="O1420">
        <v>0</v>
      </c>
      <c r="P1420">
        <v>0</v>
      </c>
      <c r="Q1420">
        <v>0</v>
      </c>
      <c r="R1420">
        <v>0</v>
      </c>
      <c r="S1420">
        <v>0</v>
      </c>
      <c r="T1420">
        <v>1</v>
      </c>
      <c r="U1420">
        <v>0</v>
      </c>
      <c r="V1420">
        <v>0</v>
      </c>
      <c r="W1420">
        <v>0</v>
      </c>
      <c r="X1420">
        <v>0</v>
      </c>
      <c r="Y1420">
        <v>0</v>
      </c>
      <c r="Z1420">
        <v>0</v>
      </c>
      <c r="AA1420">
        <v>0</v>
      </c>
      <c r="AB1420">
        <v>0</v>
      </c>
      <c r="AC1420">
        <v>0</v>
      </c>
      <c r="AD1420">
        <v>0</v>
      </c>
      <c r="AE1420">
        <v>0</v>
      </c>
      <c r="AF1420">
        <v>0</v>
      </c>
      <c r="AH1420" t="s">
        <v>311</v>
      </c>
      <c r="AI1420" t="s">
        <v>173</v>
      </c>
      <c r="AJ1420" t="s">
        <v>195</v>
      </c>
      <c r="AK1420" t="s">
        <v>196</v>
      </c>
    </row>
    <row r="1421" spans="1:37">
      <c r="A1421" t="s">
        <v>1645</v>
      </c>
      <c r="B1421" s="55">
        <v>44927</v>
      </c>
      <c r="C1421" s="55">
        <v>44929</v>
      </c>
      <c r="D1421" t="s">
        <v>81</v>
      </c>
      <c r="E1421">
        <v>5889</v>
      </c>
      <c r="F1421">
        <v>30</v>
      </c>
      <c r="G1421">
        <v>30</v>
      </c>
      <c r="H1421">
        <v>0</v>
      </c>
      <c r="I1421">
        <v>0</v>
      </c>
      <c r="J1421">
        <v>9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  <c r="Q1421">
        <v>0</v>
      </c>
      <c r="R1421">
        <v>0</v>
      </c>
      <c r="S1421">
        <v>0</v>
      </c>
      <c r="T1421">
        <v>1</v>
      </c>
      <c r="U1421">
        <v>0</v>
      </c>
      <c r="V1421">
        <v>0</v>
      </c>
      <c r="W1421">
        <v>0</v>
      </c>
      <c r="X1421">
        <v>1</v>
      </c>
      <c r="Y1421">
        <v>0</v>
      </c>
      <c r="Z1421">
        <v>0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  <c r="AH1421" t="s">
        <v>226</v>
      </c>
      <c r="AI1421" t="s">
        <v>168</v>
      </c>
      <c r="AJ1421" t="s">
        <v>73</v>
      </c>
      <c r="AK1421" t="s">
        <v>182</v>
      </c>
    </row>
    <row r="1422" spans="1:37">
      <c r="A1422" t="s">
        <v>1645</v>
      </c>
      <c r="B1422" s="55">
        <v>44927</v>
      </c>
      <c r="C1422" s="55">
        <v>44929</v>
      </c>
      <c r="D1422" t="s">
        <v>66</v>
      </c>
      <c r="E1422">
        <v>1828</v>
      </c>
      <c r="F1422">
        <v>38</v>
      </c>
      <c r="G1422">
        <v>37</v>
      </c>
      <c r="H1422">
        <v>1</v>
      </c>
      <c r="I1422">
        <v>0</v>
      </c>
      <c r="J1422">
        <v>2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0</v>
      </c>
      <c r="AH1422" t="s">
        <v>218</v>
      </c>
      <c r="AI1422" t="s">
        <v>168</v>
      </c>
      <c r="AJ1422" t="s">
        <v>58</v>
      </c>
      <c r="AK1422" t="s">
        <v>180</v>
      </c>
    </row>
    <row r="1423" spans="1:37">
      <c r="A1423" t="s">
        <v>1645</v>
      </c>
      <c r="B1423" s="55">
        <v>44927</v>
      </c>
      <c r="C1423" s="55">
        <v>44929</v>
      </c>
      <c r="D1423" t="s">
        <v>296</v>
      </c>
      <c r="E1423">
        <v>9560</v>
      </c>
      <c r="F1423">
        <v>248</v>
      </c>
      <c r="G1423">
        <v>248</v>
      </c>
      <c r="H1423">
        <v>0</v>
      </c>
      <c r="I1423">
        <v>0</v>
      </c>
      <c r="J1423">
        <v>27</v>
      </c>
      <c r="K1423">
        <v>0</v>
      </c>
      <c r="L1423">
        <v>0</v>
      </c>
      <c r="M1423">
        <v>0</v>
      </c>
      <c r="N1423">
        <v>0</v>
      </c>
      <c r="O1423">
        <v>0</v>
      </c>
      <c r="P1423">
        <v>0</v>
      </c>
      <c r="Q1423">
        <v>0</v>
      </c>
      <c r="R1423">
        <v>0</v>
      </c>
      <c r="S1423">
        <v>0</v>
      </c>
      <c r="T1423">
        <v>14</v>
      </c>
      <c r="U1423">
        <v>1</v>
      </c>
      <c r="V1423">
        <v>1</v>
      </c>
      <c r="W1423">
        <v>0</v>
      </c>
      <c r="X1423">
        <v>0</v>
      </c>
      <c r="Y1423">
        <v>0</v>
      </c>
      <c r="Z1423">
        <v>0</v>
      </c>
      <c r="AA1423">
        <v>0</v>
      </c>
      <c r="AB1423">
        <v>0</v>
      </c>
      <c r="AC1423">
        <v>0</v>
      </c>
      <c r="AD1423">
        <v>0</v>
      </c>
      <c r="AE1423">
        <v>0</v>
      </c>
      <c r="AF1423">
        <v>0</v>
      </c>
      <c r="AH1423" t="s">
        <v>297</v>
      </c>
      <c r="AI1423" t="s">
        <v>173</v>
      </c>
      <c r="AJ1423" t="s">
        <v>195</v>
      </c>
      <c r="AK1423" t="s">
        <v>196</v>
      </c>
    </row>
    <row r="1424" spans="1:37">
      <c r="A1424" t="s">
        <v>1645</v>
      </c>
      <c r="B1424" s="55">
        <v>44927</v>
      </c>
      <c r="C1424" s="55">
        <v>44929</v>
      </c>
      <c r="D1424" t="s">
        <v>68</v>
      </c>
      <c r="E1424">
        <v>2530</v>
      </c>
      <c r="F1424">
        <v>63</v>
      </c>
      <c r="G1424">
        <v>63</v>
      </c>
      <c r="H1424">
        <v>0</v>
      </c>
      <c r="I1424">
        <v>0</v>
      </c>
      <c r="J1424">
        <v>7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  <c r="Y1424">
        <v>0</v>
      </c>
      <c r="Z1424">
        <v>0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0</v>
      </c>
      <c r="AH1424" t="s">
        <v>219</v>
      </c>
      <c r="AI1424" t="s">
        <v>168</v>
      </c>
      <c r="AJ1424" t="s">
        <v>58</v>
      </c>
      <c r="AK1424" t="s">
        <v>180</v>
      </c>
    </row>
    <row r="1425" spans="1:37">
      <c r="A1425" t="s">
        <v>1645</v>
      </c>
      <c r="B1425" s="55">
        <v>44927</v>
      </c>
      <c r="C1425" s="55">
        <v>44929</v>
      </c>
      <c r="D1425" t="s">
        <v>236</v>
      </c>
      <c r="E1425">
        <v>2975</v>
      </c>
      <c r="F1425">
        <v>113</v>
      </c>
      <c r="G1425">
        <v>111</v>
      </c>
      <c r="H1425">
        <v>2</v>
      </c>
      <c r="I1425">
        <v>0</v>
      </c>
      <c r="J1425">
        <v>6</v>
      </c>
      <c r="K1425">
        <v>0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</v>
      </c>
      <c r="T1425">
        <v>1</v>
      </c>
      <c r="U1425">
        <v>0</v>
      </c>
      <c r="V1425">
        <v>0</v>
      </c>
      <c r="W1425">
        <v>0</v>
      </c>
      <c r="X1425">
        <v>0</v>
      </c>
      <c r="Y1425">
        <v>0</v>
      </c>
      <c r="Z1425">
        <v>0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0</v>
      </c>
      <c r="AH1425" t="s">
        <v>237</v>
      </c>
      <c r="AI1425" t="s">
        <v>173</v>
      </c>
      <c r="AJ1425" t="s">
        <v>186</v>
      </c>
      <c r="AK1425" t="s">
        <v>187</v>
      </c>
    </row>
    <row r="1426" spans="1:37">
      <c r="A1426" t="s">
        <v>1645</v>
      </c>
      <c r="B1426" s="55">
        <v>44927</v>
      </c>
      <c r="C1426" s="55">
        <v>44929</v>
      </c>
      <c r="D1426" t="s">
        <v>64</v>
      </c>
      <c r="E1426">
        <v>2111</v>
      </c>
      <c r="F1426">
        <v>24</v>
      </c>
      <c r="G1426">
        <v>24</v>
      </c>
      <c r="H1426">
        <v>0</v>
      </c>
      <c r="I1426">
        <v>0</v>
      </c>
      <c r="J1426">
        <v>9</v>
      </c>
      <c r="K1426">
        <v>0</v>
      </c>
      <c r="L1426">
        <v>0</v>
      </c>
      <c r="M1426">
        <v>0</v>
      </c>
      <c r="N1426">
        <v>0</v>
      </c>
      <c r="O1426">
        <v>0</v>
      </c>
      <c r="P1426">
        <v>0</v>
      </c>
      <c r="Q1426">
        <v>0</v>
      </c>
      <c r="R1426">
        <v>0</v>
      </c>
      <c r="S1426">
        <v>0</v>
      </c>
      <c r="T1426">
        <v>1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0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H1426" t="s">
        <v>217</v>
      </c>
      <c r="AI1426" t="s">
        <v>168</v>
      </c>
      <c r="AJ1426" t="s">
        <v>58</v>
      </c>
      <c r="AK1426" t="s">
        <v>180</v>
      </c>
    </row>
    <row r="1427" spans="1:37">
      <c r="A1427" t="s">
        <v>1645</v>
      </c>
      <c r="B1427" s="55">
        <v>44927</v>
      </c>
      <c r="C1427" s="55">
        <v>44929</v>
      </c>
      <c r="D1427" t="s">
        <v>252</v>
      </c>
      <c r="E1427">
        <v>5246</v>
      </c>
      <c r="F1427">
        <v>28</v>
      </c>
      <c r="G1427">
        <v>24</v>
      </c>
      <c r="H1427">
        <v>4</v>
      </c>
      <c r="I1427">
        <v>1</v>
      </c>
      <c r="J1427">
        <v>21</v>
      </c>
      <c r="K1427">
        <v>1</v>
      </c>
      <c r="L1427">
        <v>1</v>
      </c>
      <c r="M1427">
        <v>1</v>
      </c>
      <c r="N1427">
        <v>1</v>
      </c>
      <c r="O1427">
        <v>1</v>
      </c>
      <c r="P1427">
        <v>1</v>
      </c>
      <c r="Q1427">
        <v>1</v>
      </c>
      <c r="R1427">
        <v>1</v>
      </c>
      <c r="S1427">
        <v>1</v>
      </c>
      <c r="T1427">
        <v>10</v>
      </c>
      <c r="U1427">
        <v>2</v>
      </c>
      <c r="V1427">
        <v>2</v>
      </c>
      <c r="W1427">
        <v>2</v>
      </c>
      <c r="X1427">
        <v>1</v>
      </c>
      <c r="Y1427">
        <v>0</v>
      </c>
      <c r="Z1427">
        <v>1</v>
      </c>
      <c r="AA1427">
        <v>1</v>
      </c>
      <c r="AB1427">
        <v>1</v>
      </c>
      <c r="AC1427">
        <v>1</v>
      </c>
      <c r="AD1427">
        <v>1</v>
      </c>
      <c r="AE1427">
        <v>0</v>
      </c>
      <c r="AF1427">
        <v>0</v>
      </c>
      <c r="AH1427" t="s">
        <v>253</v>
      </c>
      <c r="AI1427" t="s">
        <v>173</v>
      </c>
      <c r="AJ1427" t="s">
        <v>189</v>
      </c>
      <c r="AK1427" t="s">
        <v>190</v>
      </c>
    </row>
    <row r="1428" spans="1:37">
      <c r="A1428" t="s">
        <v>1645</v>
      </c>
      <c r="B1428" s="55">
        <v>44927</v>
      </c>
      <c r="C1428" s="55">
        <v>44929</v>
      </c>
      <c r="D1428" t="s">
        <v>244</v>
      </c>
      <c r="E1428">
        <v>1840</v>
      </c>
      <c r="F1428">
        <v>38</v>
      </c>
      <c r="G1428">
        <v>37</v>
      </c>
      <c r="H1428">
        <v>1</v>
      </c>
      <c r="I1428">
        <v>1</v>
      </c>
      <c r="J1428">
        <v>6</v>
      </c>
      <c r="K1428">
        <v>3</v>
      </c>
      <c r="L1428">
        <v>2</v>
      </c>
      <c r="M1428">
        <v>1</v>
      </c>
      <c r="N1428">
        <v>3</v>
      </c>
      <c r="O1428">
        <v>3</v>
      </c>
      <c r="P1428">
        <v>3</v>
      </c>
      <c r="Q1428">
        <v>2</v>
      </c>
      <c r="R1428">
        <v>2</v>
      </c>
      <c r="S1428">
        <v>3</v>
      </c>
      <c r="T1428">
        <v>3</v>
      </c>
      <c r="U1428">
        <v>3</v>
      </c>
      <c r="V1428">
        <v>2</v>
      </c>
      <c r="W1428">
        <v>1</v>
      </c>
      <c r="X1428">
        <v>1</v>
      </c>
      <c r="Y1428">
        <v>0</v>
      </c>
      <c r="Z1428">
        <v>1</v>
      </c>
      <c r="AA1428">
        <v>2</v>
      </c>
      <c r="AB1428">
        <v>2</v>
      </c>
      <c r="AC1428">
        <v>2</v>
      </c>
      <c r="AD1428">
        <v>2</v>
      </c>
      <c r="AE1428">
        <v>0</v>
      </c>
      <c r="AF1428">
        <v>0</v>
      </c>
      <c r="AH1428" t="s">
        <v>245</v>
      </c>
      <c r="AI1428" t="s">
        <v>173</v>
      </c>
      <c r="AJ1428" t="s">
        <v>186</v>
      </c>
      <c r="AK1428" t="s">
        <v>187</v>
      </c>
    </row>
    <row r="1429" spans="1:37">
      <c r="A1429" t="s">
        <v>1645</v>
      </c>
      <c r="B1429" s="55">
        <v>44927</v>
      </c>
      <c r="C1429" s="55">
        <v>44929</v>
      </c>
      <c r="D1429" t="s">
        <v>278</v>
      </c>
      <c r="E1429">
        <v>5968</v>
      </c>
      <c r="F1429">
        <v>235</v>
      </c>
      <c r="G1429">
        <v>234</v>
      </c>
      <c r="H1429">
        <v>1</v>
      </c>
      <c r="I1429">
        <v>1</v>
      </c>
      <c r="J1429">
        <v>42</v>
      </c>
      <c r="K1429">
        <v>1</v>
      </c>
      <c r="L1429">
        <v>1</v>
      </c>
      <c r="M1429">
        <v>1</v>
      </c>
      <c r="N1429">
        <v>1</v>
      </c>
      <c r="O1429">
        <v>1</v>
      </c>
      <c r="P1429">
        <v>1</v>
      </c>
      <c r="Q1429">
        <v>1</v>
      </c>
      <c r="R1429">
        <v>1</v>
      </c>
      <c r="S1429">
        <v>1</v>
      </c>
      <c r="T1429">
        <v>5</v>
      </c>
      <c r="U1429">
        <v>0</v>
      </c>
      <c r="V1429">
        <v>0</v>
      </c>
      <c r="W1429">
        <v>0</v>
      </c>
      <c r="X1429">
        <v>1</v>
      </c>
      <c r="Y1429">
        <v>0</v>
      </c>
      <c r="Z1429">
        <v>1</v>
      </c>
      <c r="AA1429">
        <v>1</v>
      </c>
      <c r="AB1429">
        <v>1</v>
      </c>
      <c r="AC1429">
        <v>1</v>
      </c>
      <c r="AD1429">
        <v>1</v>
      </c>
      <c r="AE1429">
        <v>0</v>
      </c>
      <c r="AF1429">
        <v>0</v>
      </c>
      <c r="AH1429" t="s">
        <v>279</v>
      </c>
      <c r="AI1429" t="s">
        <v>173</v>
      </c>
      <c r="AJ1429" t="s">
        <v>192</v>
      </c>
      <c r="AK1429" t="s">
        <v>193</v>
      </c>
    </row>
    <row r="1430" spans="1:37">
      <c r="A1430" t="s">
        <v>1645</v>
      </c>
      <c r="B1430" s="55">
        <v>44927</v>
      </c>
      <c r="C1430" s="55">
        <v>44929</v>
      </c>
      <c r="D1430" t="s">
        <v>79</v>
      </c>
      <c r="E1430">
        <v>2985</v>
      </c>
      <c r="F1430">
        <v>54</v>
      </c>
      <c r="G1430">
        <v>54</v>
      </c>
      <c r="H1430">
        <v>0</v>
      </c>
      <c r="I1430">
        <v>0</v>
      </c>
      <c r="J1430">
        <v>18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0</v>
      </c>
      <c r="R1430">
        <v>0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0</v>
      </c>
      <c r="Z1430">
        <v>0</v>
      </c>
      <c r="AA1430">
        <v>0</v>
      </c>
      <c r="AB1430">
        <v>0</v>
      </c>
      <c r="AC1430">
        <v>0</v>
      </c>
      <c r="AD1430">
        <v>0</v>
      </c>
      <c r="AE1430">
        <v>0</v>
      </c>
      <c r="AF1430">
        <v>0</v>
      </c>
      <c r="AH1430" t="s">
        <v>224</v>
      </c>
      <c r="AI1430" t="s">
        <v>168</v>
      </c>
      <c r="AJ1430" t="s">
        <v>73</v>
      </c>
      <c r="AK1430" t="s">
        <v>182</v>
      </c>
    </row>
    <row r="1431" spans="1:37">
      <c r="A1431" t="s">
        <v>1645</v>
      </c>
      <c r="B1431" s="55">
        <v>44927</v>
      </c>
      <c r="C1431" s="55">
        <v>44929</v>
      </c>
      <c r="D1431" t="s">
        <v>242</v>
      </c>
      <c r="E1431">
        <v>3032</v>
      </c>
      <c r="F1431">
        <v>74</v>
      </c>
      <c r="G1431">
        <v>74</v>
      </c>
      <c r="H1431">
        <v>0</v>
      </c>
      <c r="I1431">
        <v>0</v>
      </c>
      <c r="J1431">
        <v>11</v>
      </c>
      <c r="K1431">
        <v>0</v>
      </c>
      <c r="L1431">
        <v>0</v>
      </c>
      <c r="M1431">
        <v>0</v>
      </c>
      <c r="N1431">
        <v>0</v>
      </c>
      <c r="O1431">
        <v>0</v>
      </c>
      <c r="P1431">
        <v>0</v>
      </c>
      <c r="Q1431">
        <v>0</v>
      </c>
      <c r="R1431">
        <v>0</v>
      </c>
      <c r="S1431">
        <v>0</v>
      </c>
      <c r="T1431">
        <v>2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0</v>
      </c>
      <c r="AA1431">
        <v>0</v>
      </c>
      <c r="AB1431">
        <v>0</v>
      </c>
      <c r="AC1431">
        <v>0</v>
      </c>
      <c r="AD1431">
        <v>0</v>
      </c>
      <c r="AE1431">
        <v>0</v>
      </c>
      <c r="AF1431">
        <v>0</v>
      </c>
      <c r="AH1431" t="s">
        <v>243</v>
      </c>
      <c r="AI1431" t="s">
        <v>173</v>
      </c>
      <c r="AJ1431" t="s">
        <v>186</v>
      </c>
      <c r="AK1431" t="s">
        <v>187</v>
      </c>
    </row>
    <row r="1432" spans="1:37">
      <c r="A1432" t="s">
        <v>1645</v>
      </c>
      <c r="B1432" s="55">
        <v>44927</v>
      </c>
      <c r="C1432" s="55">
        <v>44929</v>
      </c>
      <c r="D1432" t="s">
        <v>77</v>
      </c>
      <c r="E1432">
        <v>2131</v>
      </c>
      <c r="F1432">
        <v>71</v>
      </c>
      <c r="G1432">
        <v>71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0</v>
      </c>
      <c r="Q1432">
        <v>0</v>
      </c>
      <c r="R1432">
        <v>0</v>
      </c>
      <c r="S1432">
        <v>0</v>
      </c>
      <c r="T1432">
        <v>0</v>
      </c>
      <c r="U1432">
        <v>0</v>
      </c>
      <c r="V1432">
        <v>0</v>
      </c>
      <c r="W1432">
        <v>0</v>
      </c>
      <c r="X1432">
        <v>0</v>
      </c>
      <c r="Y1432">
        <v>0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H1432" t="s">
        <v>223</v>
      </c>
      <c r="AI1432" t="s">
        <v>168</v>
      </c>
      <c r="AJ1432" t="s">
        <v>73</v>
      </c>
      <c r="AK1432" t="s">
        <v>182</v>
      </c>
    </row>
    <row r="1433" spans="1:37">
      <c r="A1433" t="s">
        <v>1645</v>
      </c>
      <c r="B1433" s="55">
        <v>44927</v>
      </c>
      <c r="C1433" s="55">
        <v>44929</v>
      </c>
      <c r="D1433" t="s">
        <v>72</v>
      </c>
      <c r="E1433">
        <v>2593</v>
      </c>
      <c r="F1433">
        <v>46</v>
      </c>
      <c r="G1433">
        <v>46</v>
      </c>
      <c r="H1433">
        <v>0</v>
      </c>
      <c r="I1433">
        <v>0</v>
      </c>
      <c r="J1433">
        <v>4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0</v>
      </c>
      <c r="T1433">
        <v>1</v>
      </c>
      <c r="U1433">
        <v>0</v>
      </c>
      <c r="V1433">
        <v>0</v>
      </c>
      <c r="W1433">
        <v>0</v>
      </c>
      <c r="X1433">
        <v>1</v>
      </c>
      <c r="Y1433">
        <v>0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H1433" t="s">
        <v>215</v>
      </c>
      <c r="AI1433" t="s">
        <v>168</v>
      </c>
      <c r="AJ1433" t="s">
        <v>73</v>
      </c>
      <c r="AK1433" t="s">
        <v>182</v>
      </c>
    </row>
    <row r="1434" spans="1:37">
      <c r="A1434" t="s">
        <v>1645</v>
      </c>
      <c r="B1434" s="55">
        <v>44927</v>
      </c>
      <c r="C1434" s="55">
        <v>44929</v>
      </c>
      <c r="D1434" t="s">
        <v>292</v>
      </c>
      <c r="E1434">
        <v>2694</v>
      </c>
      <c r="F1434">
        <v>141</v>
      </c>
      <c r="G1434">
        <v>136</v>
      </c>
      <c r="H1434">
        <v>5</v>
      </c>
      <c r="I1434">
        <v>3</v>
      </c>
      <c r="J1434">
        <v>27</v>
      </c>
      <c r="K1434">
        <v>6</v>
      </c>
      <c r="L1434">
        <v>6</v>
      </c>
      <c r="M1434">
        <v>6</v>
      </c>
      <c r="N1434">
        <v>3</v>
      </c>
      <c r="O1434">
        <v>6</v>
      </c>
      <c r="P1434">
        <v>3</v>
      </c>
      <c r="Q1434">
        <v>2</v>
      </c>
      <c r="R1434">
        <v>6</v>
      </c>
      <c r="S1434">
        <v>6</v>
      </c>
      <c r="T1434">
        <v>5</v>
      </c>
      <c r="U1434">
        <v>4</v>
      </c>
      <c r="V1434">
        <v>3</v>
      </c>
      <c r="W1434">
        <v>0</v>
      </c>
      <c r="X1434">
        <v>1</v>
      </c>
      <c r="Y1434">
        <v>0</v>
      </c>
      <c r="Z1434">
        <v>6</v>
      </c>
      <c r="AA1434">
        <v>5</v>
      </c>
      <c r="AB1434">
        <v>5</v>
      </c>
      <c r="AC1434">
        <v>5</v>
      </c>
      <c r="AD1434">
        <v>5</v>
      </c>
      <c r="AE1434">
        <v>0</v>
      </c>
      <c r="AF1434">
        <v>0</v>
      </c>
      <c r="AH1434" t="s">
        <v>833</v>
      </c>
      <c r="AI1434" t="s">
        <v>173</v>
      </c>
      <c r="AJ1434" t="s">
        <v>195</v>
      </c>
      <c r="AK1434" t="s">
        <v>196</v>
      </c>
    </row>
    <row r="1435" spans="1:37">
      <c r="A1435" t="s">
        <v>1645</v>
      </c>
      <c r="B1435" s="55">
        <v>44958</v>
      </c>
      <c r="C1435" s="55">
        <v>44963</v>
      </c>
      <c r="D1435" t="s">
        <v>374</v>
      </c>
      <c r="E1435">
        <v>4324</v>
      </c>
      <c r="F1435">
        <v>146</v>
      </c>
      <c r="G1435">
        <v>146</v>
      </c>
      <c r="H1435">
        <v>0</v>
      </c>
      <c r="I1435">
        <v>0</v>
      </c>
      <c r="J1435">
        <v>9</v>
      </c>
      <c r="K1435">
        <v>0</v>
      </c>
      <c r="L1435">
        <v>0</v>
      </c>
      <c r="M1435">
        <v>0</v>
      </c>
      <c r="N1435">
        <v>0</v>
      </c>
      <c r="O1435">
        <v>0</v>
      </c>
      <c r="P1435">
        <v>0</v>
      </c>
      <c r="Q1435">
        <v>0</v>
      </c>
      <c r="R1435">
        <v>0</v>
      </c>
      <c r="S1435">
        <v>0</v>
      </c>
      <c r="T1435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0</v>
      </c>
      <c r="AA1435">
        <v>0</v>
      </c>
      <c r="AB1435">
        <v>0</v>
      </c>
      <c r="AC1435">
        <v>0</v>
      </c>
      <c r="AD1435">
        <v>0</v>
      </c>
      <c r="AE1435">
        <v>0</v>
      </c>
      <c r="AF1435">
        <v>0</v>
      </c>
      <c r="AH1435" t="s">
        <v>375</v>
      </c>
      <c r="AI1435" t="s">
        <v>177</v>
      </c>
      <c r="AJ1435" t="s">
        <v>207</v>
      </c>
      <c r="AK1435" t="s">
        <v>208</v>
      </c>
    </row>
    <row r="1436" spans="1:37">
      <c r="A1436" t="s">
        <v>1645</v>
      </c>
      <c r="B1436" s="55">
        <v>44958</v>
      </c>
      <c r="C1436" s="55">
        <v>44963</v>
      </c>
      <c r="D1436" t="s">
        <v>386</v>
      </c>
      <c r="E1436">
        <v>5938</v>
      </c>
      <c r="F1436">
        <v>126</v>
      </c>
      <c r="G1436">
        <v>124</v>
      </c>
      <c r="H1436">
        <v>2</v>
      </c>
      <c r="I1436">
        <v>0</v>
      </c>
      <c r="J1436">
        <v>12</v>
      </c>
      <c r="K1436">
        <v>1</v>
      </c>
      <c r="L1436">
        <v>1</v>
      </c>
      <c r="M1436">
        <v>1</v>
      </c>
      <c r="N1436">
        <v>1</v>
      </c>
      <c r="O1436">
        <v>1</v>
      </c>
      <c r="P1436">
        <v>1</v>
      </c>
      <c r="Q1436">
        <v>1</v>
      </c>
      <c r="R1436">
        <v>1</v>
      </c>
      <c r="S1436">
        <v>1</v>
      </c>
      <c r="T1436">
        <v>2</v>
      </c>
      <c r="U1436">
        <v>0</v>
      </c>
      <c r="V1436">
        <v>0</v>
      </c>
      <c r="W1436">
        <v>0</v>
      </c>
      <c r="X1436">
        <v>1</v>
      </c>
      <c r="Y1436">
        <v>0</v>
      </c>
      <c r="Z1436">
        <v>1</v>
      </c>
      <c r="AA1436">
        <v>1</v>
      </c>
      <c r="AB1436">
        <v>1</v>
      </c>
      <c r="AC1436">
        <v>1</v>
      </c>
      <c r="AD1436">
        <v>1</v>
      </c>
      <c r="AE1436">
        <v>0</v>
      </c>
      <c r="AF1436">
        <v>0</v>
      </c>
      <c r="AH1436" t="s">
        <v>387</v>
      </c>
      <c r="AI1436" t="s">
        <v>177</v>
      </c>
      <c r="AJ1436" t="s">
        <v>210</v>
      </c>
      <c r="AK1436" t="s">
        <v>211</v>
      </c>
    </row>
    <row r="1437" spans="1:37">
      <c r="A1437" t="s">
        <v>1645</v>
      </c>
      <c r="B1437" s="55">
        <v>44958</v>
      </c>
      <c r="C1437" s="55">
        <v>44963</v>
      </c>
      <c r="D1437" t="s">
        <v>364</v>
      </c>
      <c r="E1437">
        <v>4173</v>
      </c>
      <c r="F1437">
        <v>73</v>
      </c>
      <c r="G1437">
        <v>73</v>
      </c>
      <c r="H1437">
        <v>0</v>
      </c>
      <c r="I1437">
        <v>0</v>
      </c>
      <c r="J1437">
        <v>25</v>
      </c>
      <c r="K1437">
        <v>3</v>
      </c>
      <c r="L1437">
        <v>3</v>
      </c>
      <c r="M1437">
        <v>1</v>
      </c>
      <c r="N1437">
        <v>0</v>
      </c>
      <c r="O1437">
        <v>2</v>
      </c>
      <c r="P1437">
        <v>2</v>
      </c>
      <c r="Q1437">
        <v>2</v>
      </c>
      <c r="R1437">
        <v>3</v>
      </c>
      <c r="S1437">
        <v>3</v>
      </c>
      <c r="T1437">
        <v>2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0</v>
      </c>
      <c r="AA1437">
        <v>3</v>
      </c>
      <c r="AB1437">
        <v>2</v>
      </c>
      <c r="AC1437">
        <v>3</v>
      </c>
      <c r="AD1437">
        <v>3</v>
      </c>
      <c r="AE1437">
        <v>2</v>
      </c>
      <c r="AF1437">
        <v>0</v>
      </c>
      <c r="AH1437" t="s">
        <v>365</v>
      </c>
      <c r="AI1437" t="s">
        <v>177</v>
      </c>
      <c r="AJ1437" t="s">
        <v>207</v>
      </c>
      <c r="AK1437" t="s">
        <v>208</v>
      </c>
    </row>
    <row r="1438" spans="1:37">
      <c r="A1438" t="s">
        <v>1645</v>
      </c>
      <c r="B1438" s="55">
        <v>44958</v>
      </c>
      <c r="C1438" s="55">
        <v>44963</v>
      </c>
      <c r="D1438" t="s">
        <v>348</v>
      </c>
      <c r="E1438">
        <v>4187</v>
      </c>
      <c r="F1438">
        <v>69</v>
      </c>
      <c r="G1438">
        <v>68</v>
      </c>
      <c r="H1438">
        <v>1</v>
      </c>
      <c r="I1438">
        <v>1</v>
      </c>
      <c r="J1438">
        <v>4</v>
      </c>
      <c r="K1438">
        <v>0</v>
      </c>
      <c r="L1438">
        <v>0</v>
      </c>
      <c r="M1438">
        <v>0</v>
      </c>
      <c r="N1438">
        <v>0</v>
      </c>
      <c r="O1438">
        <v>0</v>
      </c>
      <c r="P1438">
        <v>0</v>
      </c>
      <c r="Q1438">
        <v>0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0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0</v>
      </c>
      <c r="AH1438" t="s">
        <v>349</v>
      </c>
      <c r="AI1438" t="s">
        <v>177</v>
      </c>
      <c r="AJ1438" t="s">
        <v>204</v>
      </c>
      <c r="AK1438" t="s">
        <v>205</v>
      </c>
    </row>
    <row r="1439" spans="1:37">
      <c r="A1439" t="s">
        <v>1645</v>
      </c>
      <c r="B1439" s="55">
        <v>44958</v>
      </c>
      <c r="C1439" s="55">
        <v>44963</v>
      </c>
      <c r="D1439" t="s">
        <v>396</v>
      </c>
      <c r="E1439">
        <v>7404</v>
      </c>
      <c r="F1439">
        <v>371</v>
      </c>
      <c r="G1439">
        <v>370</v>
      </c>
      <c r="H1439">
        <v>1</v>
      </c>
      <c r="I1439">
        <v>1</v>
      </c>
      <c r="J1439">
        <v>12</v>
      </c>
      <c r="K1439">
        <v>0</v>
      </c>
      <c r="L1439">
        <v>0</v>
      </c>
      <c r="M1439">
        <v>0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</v>
      </c>
      <c r="T1439">
        <v>1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0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0</v>
      </c>
      <c r="AH1439" t="s">
        <v>397</v>
      </c>
      <c r="AI1439" t="s">
        <v>177</v>
      </c>
      <c r="AJ1439" t="s">
        <v>213</v>
      </c>
      <c r="AK1439" t="s">
        <v>214</v>
      </c>
    </row>
    <row r="1440" spans="1:37">
      <c r="A1440" t="s">
        <v>1645</v>
      </c>
      <c r="B1440" s="55">
        <v>44958</v>
      </c>
      <c r="C1440" s="55">
        <v>44963</v>
      </c>
      <c r="D1440" t="s">
        <v>380</v>
      </c>
      <c r="E1440">
        <v>2946</v>
      </c>
      <c r="F1440">
        <v>303</v>
      </c>
      <c r="G1440">
        <v>303</v>
      </c>
      <c r="H1440">
        <v>0</v>
      </c>
      <c r="I1440">
        <v>0</v>
      </c>
      <c r="J1440">
        <v>15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0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0</v>
      </c>
      <c r="Z1440">
        <v>0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0</v>
      </c>
      <c r="AH1440" t="s">
        <v>381</v>
      </c>
      <c r="AI1440" t="s">
        <v>177</v>
      </c>
      <c r="AJ1440" t="s">
        <v>207</v>
      </c>
      <c r="AK1440" t="s">
        <v>208</v>
      </c>
    </row>
    <row r="1441" spans="1:37">
      <c r="A1441" t="s">
        <v>1645</v>
      </c>
      <c r="B1441" s="55">
        <v>44958</v>
      </c>
      <c r="C1441" s="55">
        <v>44963</v>
      </c>
      <c r="D1441" t="s">
        <v>360</v>
      </c>
      <c r="E1441">
        <v>3430</v>
      </c>
      <c r="F1441">
        <v>118</v>
      </c>
      <c r="G1441">
        <v>118</v>
      </c>
      <c r="H1441">
        <v>0</v>
      </c>
      <c r="I1441">
        <v>0</v>
      </c>
      <c r="J1441">
        <v>4</v>
      </c>
      <c r="K1441">
        <v>3</v>
      </c>
      <c r="L1441">
        <v>2</v>
      </c>
      <c r="M1441">
        <v>3</v>
      </c>
      <c r="N1441">
        <v>0</v>
      </c>
      <c r="O1441">
        <v>3</v>
      </c>
      <c r="P1441">
        <v>2</v>
      </c>
      <c r="Q1441">
        <v>2</v>
      </c>
      <c r="R1441">
        <v>3</v>
      </c>
      <c r="S1441">
        <v>3</v>
      </c>
      <c r="T1441">
        <v>3</v>
      </c>
      <c r="U1441">
        <v>3</v>
      </c>
      <c r="V1441">
        <v>3</v>
      </c>
      <c r="W1441">
        <v>0</v>
      </c>
      <c r="X1441">
        <v>0</v>
      </c>
      <c r="Y1441">
        <v>0</v>
      </c>
      <c r="Z1441">
        <v>2</v>
      </c>
      <c r="AA1441">
        <v>3</v>
      </c>
      <c r="AB1441">
        <v>2</v>
      </c>
      <c r="AC1441">
        <v>3</v>
      </c>
      <c r="AD1441">
        <v>3</v>
      </c>
      <c r="AE1441">
        <v>1</v>
      </c>
      <c r="AF1441">
        <v>0</v>
      </c>
      <c r="AH1441" t="s">
        <v>361</v>
      </c>
      <c r="AI1441" t="s">
        <v>177</v>
      </c>
      <c r="AJ1441" t="s">
        <v>204</v>
      </c>
      <c r="AK1441" t="s">
        <v>205</v>
      </c>
    </row>
    <row r="1442" spans="1:37">
      <c r="A1442" t="s">
        <v>1645</v>
      </c>
      <c r="B1442" s="55">
        <v>44958</v>
      </c>
      <c r="C1442" s="55">
        <v>44963</v>
      </c>
      <c r="D1442" t="s">
        <v>322</v>
      </c>
      <c r="E1442">
        <v>1142</v>
      </c>
      <c r="F1442">
        <v>88</v>
      </c>
      <c r="G1442">
        <v>88</v>
      </c>
      <c r="H1442">
        <v>0</v>
      </c>
      <c r="I1442">
        <v>0</v>
      </c>
      <c r="J1442">
        <v>3</v>
      </c>
      <c r="K1442">
        <v>2</v>
      </c>
      <c r="L1442">
        <v>2</v>
      </c>
      <c r="M1442">
        <v>2</v>
      </c>
      <c r="N1442">
        <v>2</v>
      </c>
      <c r="O1442">
        <v>2</v>
      </c>
      <c r="P1442">
        <v>2</v>
      </c>
      <c r="Q1442">
        <v>2</v>
      </c>
      <c r="R1442">
        <v>1</v>
      </c>
      <c r="S1442">
        <v>2</v>
      </c>
      <c r="T1442">
        <v>1</v>
      </c>
      <c r="U1442">
        <v>0</v>
      </c>
      <c r="V1442">
        <v>0</v>
      </c>
      <c r="W1442">
        <v>0</v>
      </c>
      <c r="X1442">
        <v>0</v>
      </c>
      <c r="Y1442">
        <v>0</v>
      </c>
      <c r="Z1442">
        <v>2</v>
      </c>
      <c r="AA1442">
        <v>2</v>
      </c>
      <c r="AB1442">
        <v>1</v>
      </c>
      <c r="AC1442">
        <v>2</v>
      </c>
      <c r="AD1442">
        <v>2</v>
      </c>
      <c r="AE1442">
        <v>0</v>
      </c>
      <c r="AF1442">
        <v>0</v>
      </c>
      <c r="AH1442" t="s">
        <v>323</v>
      </c>
      <c r="AI1442" t="s">
        <v>177</v>
      </c>
      <c r="AJ1442" t="s">
        <v>198</v>
      </c>
      <c r="AK1442" t="s">
        <v>199</v>
      </c>
    </row>
    <row r="1443" spans="1:37">
      <c r="A1443" t="s">
        <v>1645</v>
      </c>
      <c r="B1443" s="55">
        <v>44958</v>
      </c>
      <c r="C1443" s="55">
        <v>44963</v>
      </c>
      <c r="D1443" t="s">
        <v>344</v>
      </c>
      <c r="E1443">
        <v>4743</v>
      </c>
      <c r="F1443">
        <v>115</v>
      </c>
      <c r="G1443">
        <v>110</v>
      </c>
      <c r="H1443">
        <v>5</v>
      </c>
      <c r="I1443">
        <v>1</v>
      </c>
      <c r="J1443">
        <v>20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0</v>
      </c>
      <c r="S1443">
        <v>0</v>
      </c>
      <c r="T1443">
        <v>0</v>
      </c>
      <c r="U1443">
        <v>0</v>
      </c>
      <c r="V1443">
        <v>0</v>
      </c>
      <c r="W1443">
        <v>0</v>
      </c>
      <c r="X1443">
        <v>0</v>
      </c>
      <c r="Y1443">
        <v>0</v>
      </c>
      <c r="Z1443">
        <v>0</v>
      </c>
      <c r="AA1443">
        <v>0</v>
      </c>
      <c r="AB1443">
        <v>0</v>
      </c>
      <c r="AC1443">
        <v>0</v>
      </c>
      <c r="AD1443">
        <v>0</v>
      </c>
      <c r="AE1443">
        <v>0</v>
      </c>
      <c r="AF1443">
        <v>0</v>
      </c>
      <c r="AH1443" t="s">
        <v>345</v>
      </c>
      <c r="AI1443" t="s">
        <v>177</v>
      </c>
      <c r="AJ1443" t="s">
        <v>201</v>
      </c>
      <c r="AK1443" t="s">
        <v>202</v>
      </c>
    </row>
    <row r="1444" spans="1:37">
      <c r="A1444" t="s">
        <v>1645</v>
      </c>
      <c r="B1444" s="55">
        <v>44958</v>
      </c>
      <c r="C1444" s="55">
        <v>44963</v>
      </c>
      <c r="D1444" t="s">
        <v>398</v>
      </c>
      <c r="E1444">
        <v>6691</v>
      </c>
      <c r="F1444">
        <v>93</v>
      </c>
      <c r="G1444">
        <v>93</v>
      </c>
      <c r="H1444">
        <v>0</v>
      </c>
      <c r="I1444">
        <v>0</v>
      </c>
      <c r="J1444">
        <v>21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0</v>
      </c>
      <c r="Q1444">
        <v>0</v>
      </c>
      <c r="R1444">
        <v>0</v>
      </c>
      <c r="S1444">
        <v>0</v>
      </c>
      <c r="T1444">
        <v>2</v>
      </c>
      <c r="U1444">
        <v>0</v>
      </c>
      <c r="V1444">
        <v>0</v>
      </c>
      <c r="W1444">
        <v>0</v>
      </c>
      <c r="X1444">
        <v>3</v>
      </c>
      <c r="Y1444">
        <v>0</v>
      </c>
      <c r="Z1444">
        <v>0</v>
      </c>
      <c r="AA1444">
        <v>0</v>
      </c>
      <c r="AB1444">
        <v>0</v>
      </c>
      <c r="AC1444">
        <v>0</v>
      </c>
      <c r="AD1444">
        <v>0</v>
      </c>
      <c r="AE1444">
        <v>0</v>
      </c>
      <c r="AF1444">
        <v>0</v>
      </c>
      <c r="AH1444" t="s">
        <v>399</v>
      </c>
      <c r="AI1444" t="s">
        <v>177</v>
      </c>
      <c r="AJ1444" t="s">
        <v>213</v>
      </c>
      <c r="AK1444" t="s">
        <v>214</v>
      </c>
    </row>
    <row r="1445" spans="1:37">
      <c r="A1445" t="s">
        <v>1645</v>
      </c>
      <c r="B1445" s="55">
        <v>44958</v>
      </c>
      <c r="C1445" s="55">
        <v>44963</v>
      </c>
      <c r="D1445" t="s">
        <v>366</v>
      </c>
      <c r="E1445">
        <v>3740</v>
      </c>
      <c r="F1445">
        <v>94</v>
      </c>
      <c r="G1445">
        <v>93</v>
      </c>
      <c r="H1445">
        <v>1</v>
      </c>
      <c r="I1445">
        <v>0</v>
      </c>
      <c r="J1445">
        <v>34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0</v>
      </c>
      <c r="Q1445">
        <v>0</v>
      </c>
      <c r="R1445">
        <v>0</v>
      </c>
      <c r="S1445">
        <v>0</v>
      </c>
      <c r="T1445">
        <v>2</v>
      </c>
      <c r="U1445">
        <v>0</v>
      </c>
      <c r="V1445">
        <v>0</v>
      </c>
      <c r="W1445">
        <v>0</v>
      </c>
      <c r="X1445">
        <v>0</v>
      </c>
      <c r="Y1445">
        <v>0</v>
      </c>
      <c r="Z1445">
        <v>0</v>
      </c>
      <c r="AA1445">
        <v>0</v>
      </c>
      <c r="AB1445">
        <v>0</v>
      </c>
      <c r="AC1445">
        <v>0</v>
      </c>
      <c r="AD1445">
        <v>0</v>
      </c>
      <c r="AE1445">
        <v>0</v>
      </c>
      <c r="AF1445">
        <v>0</v>
      </c>
      <c r="AH1445" t="s">
        <v>367</v>
      </c>
      <c r="AI1445" t="s">
        <v>177</v>
      </c>
      <c r="AJ1445" t="s">
        <v>207</v>
      </c>
      <c r="AK1445" t="s">
        <v>208</v>
      </c>
    </row>
    <row r="1446" spans="1:37">
      <c r="A1446" t="s">
        <v>1645</v>
      </c>
      <c r="B1446" s="55">
        <v>44958</v>
      </c>
      <c r="C1446" s="55">
        <v>44963</v>
      </c>
      <c r="D1446" t="s">
        <v>356</v>
      </c>
      <c r="E1446">
        <v>1933</v>
      </c>
      <c r="F1446">
        <v>63</v>
      </c>
      <c r="G1446">
        <v>63</v>
      </c>
      <c r="H1446">
        <v>0</v>
      </c>
      <c r="I1446">
        <v>0</v>
      </c>
      <c r="J1446">
        <v>4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H1446" t="s">
        <v>357</v>
      </c>
      <c r="AI1446" t="s">
        <v>177</v>
      </c>
      <c r="AJ1446" t="s">
        <v>204</v>
      </c>
      <c r="AK1446" t="s">
        <v>205</v>
      </c>
    </row>
    <row r="1447" spans="1:37">
      <c r="A1447" t="s">
        <v>1645</v>
      </c>
      <c r="B1447" s="55">
        <v>44958</v>
      </c>
      <c r="C1447" s="55">
        <v>44963</v>
      </c>
      <c r="D1447" t="s">
        <v>85</v>
      </c>
      <c r="E1447">
        <v>889</v>
      </c>
      <c r="F1447">
        <v>50</v>
      </c>
      <c r="G1447">
        <v>50</v>
      </c>
      <c r="H1447">
        <v>0</v>
      </c>
      <c r="I1447">
        <v>0</v>
      </c>
      <c r="J1447">
        <v>3</v>
      </c>
      <c r="K1447">
        <v>0</v>
      </c>
      <c r="L1447">
        <v>0</v>
      </c>
      <c r="M1447">
        <v>0</v>
      </c>
      <c r="N1447">
        <v>0</v>
      </c>
      <c r="O1447">
        <v>0</v>
      </c>
      <c r="P1447">
        <v>0</v>
      </c>
      <c r="Q1447">
        <v>0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0</v>
      </c>
      <c r="Z1447">
        <v>0</v>
      </c>
      <c r="AA1447">
        <v>0</v>
      </c>
      <c r="AB1447">
        <v>0</v>
      </c>
      <c r="AC1447">
        <v>0</v>
      </c>
      <c r="AD1447">
        <v>0</v>
      </c>
      <c r="AE1447">
        <v>0</v>
      </c>
      <c r="AF1447">
        <v>0</v>
      </c>
      <c r="AH1447" t="s">
        <v>228</v>
      </c>
      <c r="AI1447" t="s">
        <v>168</v>
      </c>
      <c r="AJ1447" t="s">
        <v>73</v>
      </c>
      <c r="AK1447" t="s">
        <v>182</v>
      </c>
    </row>
    <row r="1448" spans="1:37">
      <c r="A1448" t="s">
        <v>1645</v>
      </c>
      <c r="B1448" s="55">
        <v>44958</v>
      </c>
      <c r="C1448" s="55">
        <v>44963</v>
      </c>
      <c r="D1448" t="s">
        <v>326</v>
      </c>
      <c r="E1448">
        <v>3302</v>
      </c>
      <c r="F1448">
        <v>72</v>
      </c>
      <c r="G1448">
        <v>68</v>
      </c>
      <c r="H1448">
        <v>4</v>
      </c>
      <c r="I1448">
        <v>0</v>
      </c>
      <c r="J1448">
        <v>15</v>
      </c>
      <c r="K1448">
        <v>0</v>
      </c>
      <c r="L1448">
        <v>0</v>
      </c>
      <c r="M1448">
        <v>0</v>
      </c>
      <c r="N1448">
        <v>0</v>
      </c>
      <c r="O1448">
        <v>0</v>
      </c>
      <c r="P1448">
        <v>0</v>
      </c>
      <c r="Q1448">
        <v>0</v>
      </c>
      <c r="R1448">
        <v>0</v>
      </c>
      <c r="S1448">
        <v>0</v>
      </c>
      <c r="T1448">
        <v>3</v>
      </c>
      <c r="U1448">
        <v>0</v>
      </c>
      <c r="V1448">
        <v>0</v>
      </c>
      <c r="W1448">
        <v>0</v>
      </c>
      <c r="X1448">
        <v>0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0</v>
      </c>
      <c r="AH1448" t="s">
        <v>327</v>
      </c>
      <c r="AI1448" t="s">
        <v>177</v>
      </c>
      <c r="AJ1448" t="s">
        <v>198</v>
      </c>
      <c r="AK1448" t="s">
        <v>199</v>
      </c>
    </row>
    <row r="1449" spans="1:37">
      <c r="A1449" t="s">
        <v>1645</v>
      </c>
      <c r="B1449" s="55">
        <v>44958</v>
      </c>
      <c r="C1449" s="55">
        <v>44963</v>
      </c>
      <c r="D1449" t="s">
        <v>294</v>
      </c>
      <c r="E1449">
        <v>1279</v>
      </c>
      <c r="F1449">
        <v>82</v>
      </c>
      <c r="G1449">
        <v>80</v>
      </c>
      <c r="H1449">
        <v>2</v>
      </c>
      <c r="I1449">
        <v>1</v>
      </c>
      <c r="J1449">
        <v>13</v>
      </c>
      <c r="K1449">
        <v>6</v>
      </c>
      <c r="L1449">
        <v>3</v>
      </c>
      <c r="M1449">
        <v>4</v>
      </c>
      <c r="N1449">
        <v>0</v>
      </c>
      <c r="O1449">
        <v>6</v>
      </c>
      <c r="P1449">
        <v>0</v>
      </c>
      <c r="Q1449">
        <v>2</v>
      </c>
      <c r="R1449">
        <v>5</v>
      </c>
      <c r="S1449">
        <v>6</v>
      </c>
      <c r="T1449">
        <v>2</v>
      </c>
      <c r="U1449">
        <v>1</v>
      </c>
      <c r="V1449">
        <v>1</v>
      </c>
      <c r="W1449">
        <v>0</v>
      </c>
      <c r="X1449">
        <v>0</v>
      </c>
      <c r="Y1449">
        <v>0</v>
      </c>
      <c r="Z1449">
        <v>3</v>
      </c>
      <c r="AA1449">
        <v>4</v>
      </c>
      <c r="AB1449">
        <v>4</v>
      </c>
      <c r="AC1449">
        <v>3</v>
      </c>
      <c r="AD1449">
        <v>4</v>
      </c>
      <c r="AE1449">
        <v>0</v>
      </c>
      <c r="AF1449">
        <v>0</v>
      </c>
      <c r="AH1449" t="s">
        <v>295</v>
      </c>
      <c r="AI1449" t="s">
        <v>173</v>
      </c>
      <c r="AJ1449" t="s">
        <v>195</v>
      </c>
      <c r="AK1449" t="s">
        <v>196</v>
      </c>
    </row>
    <row r="1450" spans="1:37">
      <c r="A1450" t="s">
        <v>1645</v>
      </c>
      <c r="B1450" s="55">
        <v>44958</v>
      </c>
      <c r="C1450" s="55">
        <v>44963</v>
      </c>
      <c r="D1450" t="s">
        <v>264</v>
      </c>
      <c r="E1450">
        <v>910</v>
      </c>
      <c r="F1450">
        <v>65</v>
      </c>
      <c r="G1450">
        <v>64</v>
      </c>
      <c r="H1450">
        <v>1</v>
      </c>
      <c r="I1450">
        <v>0</v>
      </c>
      <c r="J1450">
        <v>7</v>
      </c>
      <c r="K1450">
        <v>1</v>
      </c>
      <c r="L1450">
        <v>1</v>
      </c>
      <c r="M1450">
        <v>1</v>
      </c>
      <c r="N1450">
        <v>1</v>
      </c>
      <c r="O1450">
        <v>1</v>
      </c>
      <c r="P1450">
        <v>1</v>
      </c>
      <c r="Q1450">
        <v>1</v>
      </c>
      <c r="R1450">
        <v>1</v>
      </c>
      <c r="S1450">
        <v>1</v>
      </c>
      <c r="T1450">
        <v>3</v>
      </c>
      <c r="U1450">
        <v>0</v>
      </c>
      <c r="V1450">
        <v>0</v>
      </c>
      <c r="W1450">
        <v>0</v>
      </c>
      <c r="X1450">
        <v>0</v>
      </c>
      <c r="Y1450">
        <v>0</v>
      </c>
      <c r="Z1450">
        <v>1</v>
      </c>
      <c r="AA1450">
        <v>1</v>
      </c>
      <c r="AB1450">
        <v>1</v>
      </c>
      <c r="AC1450">
        <v>1</v>
      </c>
      <c r="AD1450">
        <v>1</v>
      </c>
      <c r="AE1450">
        <v>0</v>
      </c>
      <c r="AF1450">
        <v>0</v>
      </c>
      <c r="AH1450" t="s">
        <v>265</v>
      </c>
      <c r="AI1450" t="s">
        <v>173</v>
      </c>
      <c r="AJ1450" t="s">
        <v>192</v>
      </c>
      <c r="AK1450" t="s">
        <v>193</v>
      </c>
    </row>
    <row r="1451" spans="1:37">
      <c r="A1451" t="s">
        <v>1645</v>
      </c>
      <c r="B1451" s="55">
        <v>44958</v>
      </c>
      <c r="C1451" s="55">
        <v>44963</v>
      </c>
      <c r="D1451" t="s">
        <v>262</v>
      </c>
      <c r="E1451">
        <v>1750</v>
      </c>
      <c r="F1451">
        <v>53</v>
      </c>
      <c r="G1451">
        <v>53</v>
      </c>
      <c r="H1451">
        <v>0</v>
      </c>
      <c r="I1451">
        <v>0</v>
      </c>
      <c r="J1451">
        <v>19</v>
      </c>
      <c r="K1451">
        <v>1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1</v>
      </c>
      <c r="S1451">
        <v>1</v>
      </c>
      <c r="T1451">
        <v>5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0</v>
      </c>
      <c r="AA1451">
        <v>1</v>
      </c>
      <c r="AB1451">
        <v>1</v>
      </c>
      <c r="AC1451">
        <v>1</v>
      </c>
      <c r="AD1451">
        <v>1</v>
      </c>
      <c r="AE1451">
        <v>0</v>
      </c>
      <c r="AF1451">
        <v>0</v>
      </c>
      <c r="AH1451" t="s">
        <v>263</v>
      </c>
      <c r="AI1451" t="s">
        <v>173</v>
      </c>
      <c r="AJ1451" t="s">
        <v>192</v>
      </c>
      <c r="AK1451" t="s">
        <v>193</v>
      </c>
    </row>
    <row r="1452" spans="1:37">
      <c r="A1452" t="s">
        <v>1645</v>
      </c>
      <c r="B1452" s="55">
        <v>44958</v>
      </c>
      <c r="C1452" s="55">
        <v>44963</v>
      </c>
      <c r="D1452" t="s">
        <v>94</v>
      </c>
      <c r="E1452">
        <v>5462</v>
      </c>
      <c r="F1452">
        <v>247</v>
      </c>
      <c r="G1452">
        <v>246</v>
      </c>
      <c r="H1452">
        <v>1</v>
      </c>
      <c r="I1452">
        <v>0</v>
      </c>
      <c r="J1452">
        <v>39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0</v>
      </c>
      <c r="S1452">
        <v>0</v>
      </c>
      <c r="T1452">
        <v>3</v>
      </c>
      <c r="U1452">
        <v>0</v>
      </c>
      <c r="V1452">
        <v>0</v>
      </c>
      <c r="W1452">
        <v>0</v>
      </c>
      <c r="X1452">
        <v>1</v>
      </c>
      <c r="Y1452">
        <v>0</v>
      </c>
      <c r="Z1452">
        <v>0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0</v>
      </c>
      <c r="AH1452" t="s">
        <v>232</v>
      </c>
      <c r="AI1452" t="s">
        <v>168</v>
      </c>
      <c r="AJ1452" t="s">
        <v>92</v>
      </c>
      <c r="AK1452" t="s">
        <v>184</v>
      </c>
    </row>
    <row r="1453" spans="1:37">
      <c r="A1453" t="s">
        <v>1645</v>
      </c>
      <c r="B1453" s="55">
        <v>44958</v>
      </c>
      <c r="C1453" s="55">
        <v>44963</v>
      </c>
      <c r="D1453" t="s">
        <v>83</v>
      </c>
      <c r="E1453">
        <v>1018</v>
      </c>
      <c r="F1453">
        <v>46</v>
      </c>
      <c r="G1453">
        <v>46</v>
      </c>
      <c r="H1453">
        <v>0</v>
      </c>
      <c r="I1453">
        <v>0</v>
      </c>
      <c r="J1453">
        <v>4</v>
      </c>
      <c r="K1453">
        <v>1</v>
      </c>
      <c r="L1453">
        <v>0</v>
      </c>
      <c r="M1453">
        <v>1</v>
      </c>
      <c r="N1453">
        <v>1</v>
      </c>
      <c r="O1453">
        <v>1</v>
      </c>
      <c r="P1453">
        <v>1</v>
      </c>
      <c r="Q1453">
        <v>1</v>
      </c>
      <c r="R1453">
        <v>1</v>
      </c>
      <c r="S1453">
        <v>1</v>
      </c>
      <c r="T1453">
        <v>3</v>
      </c>
      <c r="U1453">
        <v>0</v>
      </c>
      <c r="V1453">
        <v>0</v>
      </c>
      <c r="W1453">
        <v>0</v>
      </c>
      <c r="X1453">
        <v>0</v>
      </c>
      <c r="Y1453">
        <v>0</v>
      </c>
      <c r="Z1453">
        <v>0</v>
      </c>
      <c r="AA1453">
        <v>0</v>
      </c>
      <c r="AB1453">
        <v>0</v>
      </c>
      <c r="AC1453">
        <v>0</v>
      </c>
      <c r="AD1453">
        <v>0</v>
      </c>
      <c r="AE1453">
        <v>0</v>
      </c>
      <c r="AF1453">
        <v>0</v>
      </c>
      <c r="AH1453" t="s">
        <v>227</v>
      </c>
      <c r="AI1453" t="s">
        <v>168</v>
      </c>
      <c r="AJ1453" t="s">
        <v>73</v>
      </c>
      <c r="AK1453" t="s">
        <v>182</v>
      </c>
    </row>
    <row r="1454" spans="1:37">
      <c r="A1454" t="s">
        <v>1645</v>
      </c>
      <c r="B1454" s="55">
        <v>44958</v>
      </c>
      <c r="C1454" s="55">
        <v>44963</v>
      </c>
      <c r="D1454" t="s">
        <v>248</v>
      </c>
      <c r="E1454">
        <v>730</v>
      </c>
      <c r="F1454">
        <v>2</v>
      </c>
      <c r="G1454">
        <v>2</v>
      </c>
      <c r="H1454">
        <v>0</v>
      </c>
      <c r="I1454">
        <v>0</v>
      </c>
      <c r="J1454">
        <v>4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0</v>
      </c>
      <c r="Z1454">
        <v>0</v>
      </c>
      <c r="AA1454">
        <v>0</v>
      </c>
      <c r="AB1454">
        <v>0</v>
      </c>
      <c r="AC1454">
        <v>0</v>
      </c>
      <c r="AD1454">
        <v>0</v>
      </c>
      <c r="AE1454">
        <v>0</v>
      </c>
      <c r="AF1454">
        <v>0</v>
      </c>
      <c r="AH1454" t="s">
        <v>249</v>
      </c>
      <c r="AI1454" t="s">
        <v>173</v>
      </c>
      <c r="AJ1454" t="s">
        <v>186</v>
      </c>
      <c r="AK1454" t="s">
        <v>187</v>
      </c>
    </row>
    <row r="1455" spans="1:37">
      <c r="A1455" t="s">
        <v>1645</v>
      </c>
      <c r="B1455" s="55">
        <v>44958</v>
      </c>
      <c r="C1455" s="55">
        <v>44963</v>
      </c>
      <c r="D1455" t="s">
        <v>306</v>
      </c>
      <c r="E1455">
        <v>1313</v>
      </c>
      <c r="F1455">
        <v>106</v>
      </c>
      <c r="G1455">
        <v>104</v>
      </c>
      <c r="H1455">
        <v>2</v>
      </c>
      <c r="I1455">
        <v>2</v>
      </c>
      <c r="J1455">
        <v>22</v>
      </c>
      <c r="K1455">
        <v>18</v>
      </c>
      <c r="L1455">
        <v>18</v>
      </c>
      <c r="M1455">
        <v>18</v>
      </c>
      <c r="N1455">
        <v>18</v>
      </c>
      <c r="O1455">
        <v>18</v>
      </c>
      <c r="P1455">
        <v>18</v>
      </c>
      <c r="Q1455">
        <v>12</v>
      </c>
      <c r="R1455">
        <v>13</v>
      </c>
      <c r="S1455">
        <v>18</v>
      </c>
      <c r="T1455">
        <v>14</v>
      </c>
      <c r="U1455">
        <v>14</v>
      </c>
      <c r="V1455">
        <v>13</v>
      </c>
      <c r="W1455">
        <v>0</v>
      </c>
      <c r="X1455">
        <v>5</v>
      </c>
      <c r="Y1455">
        <v>0</v>
      </c>
      <c r="Z1455">
        <v>18</v>
      </c>
      <c r="AA1455">
        <v>16</v>
      </c>
      <c r="AB1455">
        <v>11</v>
      </c>
      <c r="AC1455">
        <v>14</v>
      </c>
      <c r="AD1455">
        <v>15</v>
      </c>
      <c r="AE1455">
        <v>5</v>
      </c>
      <c r="AF1455">
        <v>0</v>
      </c>
      <c r="AH1455" t="s">
        <v>307</v>
      </c>
      <c r="AI1455" t="s">
        <v>173</v>
      </c>
      <c r="AJ1455" t="s">
        <v>195</v>
      </c>
      <c r="AK1455" t="s">
        <v>196</v>
      </c>
    </row>
    <row r="1456" spans="1:37">
      <c r="A1456" t="s">
        <v>1645</v>
      </c>
      <c r="B1456" s="55">
        <v>44958</v>
      </c>
      <c r="C1456" s="55">
        <v>44963</v>
      </c>
      <c r="D1456" t="s">
        <v>46</v>
      </c>
      <c r="E1456">
        <v>1936</v>
      </c>
      <c r="F1456">
        <v>47</v>
      </c>
      <c r="G1456">
        <v>44</v>
      </c>
      <c r="H1456">
        <v>3</v>
      </c>
      <c r="I1456">
        <v>2</v>
      </c>
      <c r="J1456">
        <v>7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1</v>
      </c>
      <c r="U1456">
        <v>0</v>
      </c>
      <c r="V1456">
        <v>0</v>
      </c>
      <c r="W1456">
        <v>0</v>
      </c>
      <c r="X1456">
        <v>0</v>
      </c>
      <c r="Y1456">
        <v>0</v>
      </c>
      <c r="Z1456">
        <v>0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0</v>
      </c>
      <c r="AH1456" t="s">
        <v>197</v>
      </c>
      <c r="AI1456" t="s">
        <v>168</v>
      </c>
      <c r="AJ1456" t="s">
        <v>34</v>
      </c>
      <c r="AK1456" t="s">
        <v>172</v>
      </c>
    </row>
    <row r="1457" spans="1:37">
      <c r="A1457" t="s">
        <v>1645</v>
      </c>
      <c r="B1457" s="55">
        <v>44958</v>
      </c>
      <c r="C1457" s="55">
        <v>44963</v>
      </c>
      <c r="D1457" t="s">
        <v>256</v>
      </c>
      <c r="E1457">
        <v>1056</v>
      </c>
      <c r="F1457">
        <v>35</v>
      </c>
      <c r="G1457">
        <v>35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</v>
      </c>
      <c r="U1457">
        <v>0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0</v>
      </c>
      <c r="AB1457">
        <v>0</v>
      </c>
      <c r="AC1457">
        <v>0</v>
      </c>
      <c r="AD1457">
        <v>0</v>
      </c>
      <c r="AE1457">
        <v>0</v>
      </c>
      <c r="AF1457">
        <v>0</v>
      </c>
      <c r="AH1457" t="s">
        <v>784</v>
      </c>
      <c r="AI1457" t="s">
        <v>173</v>
      </c>
      <c r="AJ1457" t="s">
        <v>192</v>
      </c>
      <c r="AK1457" t="s">
        <v>193</v>
      </c>
    </row>
    <row r="1458" spans="1:37">
      <c r="A1458" t="s">
        <v>1645</v>
      </c>
      <c r="B1458" s="55">
        <v>44958</v>
      </c>
      <c r="C1458" s="55">
        <v>44963</v>
      </c>
      <c r="D1458" t="s">
        <v>346</v>
      </c>
      <c r="E1458">
        <v>2836</v>
      </c>
      <c r="F1458">
        <v>111</v>
      </c>
      <c r="G1458">
        <v>111</v>
      </c>
      <c r="H1458">
        <v>0</v>
      </c>
      <c r="I1458">
        <v>0</v>
      </c>
      <c r="J1458">
        <v>32</v>
      </c>
      <c r="K1458">
        <v>1</v>
      </c>
      <c r="L1458">
        <v>1</v>
      </c>
      <c r="M1458">
        <v>1</v>
      </c>
      <c r="N1458">
        <v>1</v>
      </c>
      <c r="O1458">
        <v>1</v>
      </c>
      <c r="P1458">
        <v>1</v>
      </c>
      <c r="Q1458">
        <v>1</v>
      </c>
      <c r="R1458">
        <v>1</v>
      </c>
      <c r="S1458">
        <v>1</v>
      </c>
      <c r="T1458">
        <v>2</v>
      </c>
      <c r="U1458">
        <v>0</v>
      </c>
      <c r="V1458">
        <v>0</v>
      </c>
      <c r="W1458">
        <v>0</v>
      </c>
      <c r="X1458">
        <v>0</v>
      </c>
      <c r="Y1458">
        <v>0</v>
      </c>
      <c r="Z1458">
        <v>1</v>
      </c>
      <c r="AA1458">
        <v>1</v>
      </c>
      <c r="AB1458">
        <v>1</v>
      </c>
      <c r="AC1458">
        <v>1</v>
      </c>
      <c r="AD1458">
        <v>1</v>
      </c>
      <c r="AE1458">
        <v>0</v>
      </c>
      <c r="AF1458">
        <v>0</v>
      </c>
      <c r="AH1458" t="s">
        <v>347</v>
      </c>
      <c r="AI1458" t="s">
        <v>177</v>
      </c>
      <c r="AJ1458" t="s">
        <v>201</v>
      </c>
      <c r="AK1458" t="s">
        <v>202</v>
      </c>
    </row>
    <row r="1459" spans="1:37">
      <c r="A1459" t="s">
        <v>1645</v>
      </c>
      <c r="B1459" s="55">
        <v>44958</v>
      </c>
      <c r="C1459" s="55">
        <v>44963</v>
      </c>
      <c r="D1459" t="s">
        <v>246</v>
      </c>
      <c r="E1459">
        <v>2704</v>
      </c>
      <c r="F1459">
        <v>84</v>
      </c>
      <c r="G1459">
        <v>84</v>
      </c>
      <c r="H1459">
        <v>0</v>
      </c>
      <c r="I1459">
        <v>0</v>
      </c>
      <c r="J1459">
        <v>15</v>
      </c>
      <c r="K1459">
        <v>0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10</v>
      </c>
      <c r="U1459">
        <v>0</v>
      </c>
      <c r="V1459">
        <v>0</v>
      </c>
      <c r="W1459">
        <v>0</v>
      </c>
      <c r="X1459">
        <v>1</v>
      </c>
      <c r="Y1459">
        <v>0</v>
      </c>
      <c r="Z1459">
        <v>0</v>
      </c>
      <c r="AA1459">
        <v>0</v>
      </c>
      <c r="AB1459">
        <v>0</v>
      </c>
      <c r="AC1459">
        <v>0</v>
      </c>
      <c r="AD1459">
        <v>0</v>
      </c>
      <c r="AE1459">
        <v>0</v>
      </c>
      <c r="AF1459">
        <v>0</v>
      </c>
      <c r="AH1459" t="s">
        <v>247</v>
      </c>
      <c r="AI1459" t="s">
        <v>173</v>
      </c>
      <c r="AJ1459" t="s">
        <v>186</v>
      </c>
      <c r="AK1459" t="s">
        <v>187</v>
      </c>
    </row>
    <row r="1460" spans="1:37">
      <c r="A1460" t="s">
        <v>1645</v>
      </c>
      <c r="B1460" s="55">
        <v>44958</v>
      </c>
      <c r="C1460" s="55">
        <v>44963</v>
      </c>
      <c r="D1460" t="s">
        <v>96</v>
      </c>
      <c r="E1460">
        <v>1607</v>
      </c>
      <c r="F1460">
        <v>53</v>
      </c>
      <c r="G1460">
        <v>53</v>
      </c>
      <c r="H1460">
        <v>0</v>
      </c>
      <c r="I1460">
        <v>0</v>
      </c>
      <c r="J1460">
        <v>13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1</v>
      </c>
      <c r="U1460">
        <v>0</v>
      </c>
      <c r="V1460">
        <v>0</v>
      </c>
      <c r="W1460">
        <v>0</v>
      </c>
      <c r="X1460">
        <v>1</v>
      </c>
      <c r="Y1460">
        <v>0</v>
      </c>
      <c r="Z1460">
        <v>0</v>
      </c>
      <c r="AA1460">
        <v>0</v>
      </c>
      <c r="AB1460">
        <v>0</v>
      </c>
      <c r="AC1460">
        <v>0</v>
      </c>
      <c r="AD1460">
        <v>0</v>
      </c>
      <c r="AE1460">
        <v>0</v>
      </c>
      <c r="AF1460">
        <v>0</v>
      </c>
      <c r="AH1460" t="s">
        <v>233</v>
      </c>
      <c r="AI1460" t="s">
        <v>168</v>
      </c>
      <c r="AJ1460" t="s">
        <v>92</v>
      </c>
      <c r="AK1460" t="s">
        <v>184</v>
      </c>
    </row>
    <row r="1461" spans="1:37">
      <c r="A1461" t="s">
        <v>1645</v>
      </c>
      <c r="B1461" s="55">
        <v>44958</v>
      </c>
      <c r="C1461" s="55">
        <v>44963</v>
      </c>
      <c r="D1461" t="s">
        <v>44</v>
      </c>
      <c r="E1461">
        <v>2205</v>
      </c>
      <c r="F1461">
        <v>88</v>
      </c>
      <c r="G1461">
        <v>84</v>
      </c>
      <c r="H1461">
        <v>4</v>
      </c>
      <c r="I1461">
        <v>1</v>
      </c>
      <c r="J1461">
        <v>15</v>
      </c>
      <c r="K1461">
        <v>1</v>
      </c>
      <c r="L1461">
        <v>0</v>
      </c>
      <c r="M1461">
        <v>1</v>
      </c>
      <c r="N1461">
        <v>1</v>
      </c>
      <c r="O1461">
        <v>1</v>
      </c>
      <c r="P1461">
        <v>1</v>
      </c>
      <c r="Q1461">
        <v>1</v>
      </c>
      <c r="R1461">
        <v>1</v>
      </c>
      <c r="S1461">
        <v>1</v>
      </c>
      <c r="T1461">
        <v>0</v>
      </c>
      <c r="U1461">
        <v>0</v>
      </c>
      <c r="V1461">
        <v>0</v>
      </c>
      <c r="W1461">
        <v>0</v>
      </c>
      <c r="X1461">
        <v>1</v>
      </c>
      <c r="Y1461">
        <v>0</v>
      </c>
      <c r="Z1461">
        <v>0</v>
      </c>
      <c r="AA1461">
        <v>1</v>
      </c>
      <c r="AB1461">
        <v>1</v>
      </c>
      <c r="AC1461">
        <v>1</v>
      </c>
      <c r="AD1461">
        <v>1</v>
      </c>
      <c r="AE1461">
        <v>1</v>
      </c>
      <c r="AF1461">
        <v>0</v>
      </c>
      <c r="AH1461" t="s">
        <v>194</v>
      </c>
      <c r="AI1461" t="s">
        <v>168</v>
      </c>
      <c r="AJ1461" t="s">
        <v>34</v>
      </c>
      <c r="AK1461" t="s">
        <v>172</v>
      </c>
    </row>
    <row r="1462" spans="1:37">
      <c r="A1462" t="s">
        <v>1645</v>
      </c>
      <c r="B1462" s="55">
        <v>44958</v>
      </c>
      <c r="C1462" s="55">
        <v>44963</v>
      </c>
      <c r="D1462" t="s">
        <v>376</v>
      </c>
      <c r="E1462">
        <v>1481</v>
      </c>
      <c r="F1462">
        <v>85</v>
      </c>
      <c r="G1462">
        <v>83</v>
      </c>
      <c r="H1462">
        <v>2</v>
      </c>
      <c r="I1462">
        <v>1</v>
      </c>
      <c r="J1462">
        <v>6</v>
      </c>
      <c r="K1462">
        <v>4</v>
      </c>
      <c r="L1462">
        <v>4</v>
      </c>
      <c r="M1462">
        <v>4</v>
      </c>
      <c r="N1462">
        <v>4</v>
      </c>
      <c r="O1462">
        <v>4</v>
      </c>
      <c r="P1462">
        <v>4</v>
      </c>
      <c r="Q1462">
        <v>3</v>
      </c>
      <c r="R1462">
        <v>4</v>
      </c>
      <c r="S1462">
        <v>4</v>
      </c>
      <c r="T1462">
        <v>4</v>
      </c>
      <c r="U1462">
        <v>1</v>
      </c>
      <c r="V1462">
        <v>1</v>
      </c>
      <c r="W1462">
        <v>1</v>
      </c>
      <c r="X1462">
        <v>0</v>
      </c>
      <c r="Y1462">
        <v>0</v>
      </c>
      <c r="Z1462">
        <v>4</v>
      </c>
      <c r="AA1462">
        <v>4</v>
      </c>
      <c r="AB1462">
        <v>3</v>
      </c>
      <c r="AC1462">
        <v>3</v>
      </c>
      <c r="AD1462">
        <v>3</v>
      </c>
      <c r="AE1462">
        <v>2</v>
      </c>
      <c r="AF1462">
        <v>0</v>
      </c>
      <c r="AH1462" t="s">
        <v>377</v>
      </c>
      <c r="AI1462" t="s">
        <v>177</v>
      </c>
      <c r="AJ1462" t="s">
        <v>207</v>
      </c>
      <c r="AK1462" t="s">
        <v>208</v>
      </c>
    </row>
    <row r="1463" spans="1:37">
      <c r="A1463" t="s">
        <v>1645</v>
      </c>
      <c r="B1463" s="55">
        <v>44958</v>
      </c>
      <c r="C1463" s="55">
        <v>44963</v>
      </c>
      <c r="D1463" t="s">
        <v>340</v>
      </c>
      <c r="E1463">
        <v>1300</v>
      </c>
      <c r="F1463">
        <v>196</v>
      </c>
      <c r="G1463">
        <v>194</v>
      </c>
      <c r="H1463">
        <v>2</v>
      </c>
      <c r="I1463">
        <v>2</v>
      </c>
      <c r="J1463">
        <v>4</v>
      </c>
      <c r="K1463">
        <v>2</v>
      </c>
      <c r="L1463">
        <v>2</v>
      </c>
      <c r="M1463">
        <v>2</v>
      </c>
      <c r="N1463">
        <v>2</v>
      </c>
      <c r="O1463">
        <v>2</v>
      </c>
      <c r="P1463">
        <v>2</v>
      </c>
      <c r="Q1463">
        <v>0</v>
      </c>
      <c r="R1463">
        <v>2</v>
      </c>
      <c r="S1463">
        <v>2</v>
      </c>
      <c r="T1463">
        <v>0</v>
      </c>
      <c r="U1463">
        <v>0</v>
      </c>
      <c r="V1463">
        <v>0</v>
      </c>
      <c r="W1463">
        <v>0</v>
      </c>
      <c r="X1463">
        <v>1</v>
      </c>
      <c r="Y1463">
        <v>0</v>
      </c>
      <c r="Z1463">
        <v>2</v>
      </c>
      <c r="AA1463">
        <v>2</v>
      </c>
      <c r="AB1463">
        <v>2</v>
      </c>
      <c r="AC1463">
        <v>2</v>
      </c>
      <c r="AD1463">
        <v>2</v>
      </c>
      <c r="AE1463">
        <v>0</v>
      </c>
      <c r="AF1463">
        <v>1</v>
      </c>
      <c r="AH1463" t="s">
        <v>341</v>
      </c>
      <c r="AI1463" t="s">
        <v>177</v>
      </c>
      <c r="AJ1463" t="s">
        <v>201</v>
      </c>
      <c r="AK1463" t="s">
        <v>202</v>
      </c>
    </row>
    <row r="1464" spans="1:37">
      <c r="A1464" t="s">
        <v>1645</v>
      </c>
      <c r="B1464" s="55">
        <v>44958</v>
      </c>
      <c r="C1464" s="55">
        <v>44963</v>
      </c>
      <c r="D1464" t="s">
        <v>368</v>
      </c>
      <c r="E1464">
        <v>1051</v>
      </c>
      <c r="F1464">
        <v>65</v>
      </c>
      <c r="G1464">
        <v>65</v>
      </c>
      <c r="H1464">
        <v>0</v>
      </c>
      <c r="I1464">
        <v>0</v>
      </c>
      <c r="J1464">
        <v>12</v>
      </c>
      <c r="K1464">
        <v>5</v>
      </c>
      <c r="L1464">
        <v>4</v>
      </c>
      <c r="M1464">
        <v>3</v>
      </c>
      <c r="N1464">
        <v>2</v>
      </c>
      <c r="O1464">
        <v>3</v>
      </c>
      <c r="P1464">
        <v>3</v>
      </c>
      <c r="Q1464">
        <v>1</v>
      </c>
      <c r="R1464">
        <v>5</v>
      </c>
      <c r="S1464">
        <v>5</v>
      </c>
      <c r="T1464">
        <v>4</v>
      </c>
      <c r="U1464">
        <v>1</v>
      </c>
      <c r="V1464">
        <v>1</v>
      </c>
      <c r="W1464">
        <v>0</v>
      </c>
      <c r="X1464">
        <v>1</v>
      </c>
      <c r="Y1464">
        <v>0</v>
      </c>
      <c r="Z1464">
        <v>2</v>
      </c>
      <c r="AA1464">
        <v>4</v>
      </c>
      <c r="AB1464">
        <v>4</v>
      </c>
      <c r="AC1464">
        <v>3</v>
      </c>
      <c r="AD1464">
        <v>3</v>
      </c>
      <c r="AE1464">
        <v>3</v>
      </c>
      <c r="AF1464">
        <v>0</v>
      </c>
      <c r="AH1464" t="s">
        <v>369</v>
      </c>
      <c r="AI1464" t="s">
        <v>177</v>
      </c>
      <c r="AJ1464" t="s">
        <v>207</v>
      </c>
      <c r="AK1464" t="s">
        <v>208</v>
      </c>
    </row>
    <row r="1465" spans="1:37">
      <c r="A1465" t="s">
        <v>1645</v>
      </c>
      <c r="B1465" s="55">
        <v>44958</v>
      </c>
      <c r="C1465" s="55">
        <v>44963</v>
      </c>
      <c r="D1465" t="s">
        <v>354</v>
      </c>
      <c r="E1465">
        <v>3107</v>
      </c>
      <c r="F1465">
        <v>124</v>
      </c>
      <c r="G1465">
        <v>124</v>
      </c>
      <c r="H1465">
        <v>0</v>
      </c>
      <c r="I1465">
        <v>0</v>
      </c>
      <c r="J1465">
        <v>13</v>
      </c>
      <c r="K1465">
        <v>1</v>
      </c>
      <c r="L1465">
        <v>1</v>
      </c>
      <c r="M1465">
        <v>1</v>
      </c>
      <c r="N1465">
        <v>0</v>
      </c>
      <c r="O1465">
        <v>1</v>
      </c>
      <c r="P1465">
        <v>1</v>
      </c>
      <c r="Q1465">
        <v>1</v>
      </c>
      <c r="R1465">
        <v>1</v>
      </c>
      <c r="S1465">
        <v>1</v>
      </c>
      <c r="T1465">
        <v>2</v>
      </c>
      <c r="U1465">
        <v>1</v>
      </c>
      <c r="V1465">
        <v>1</v>
      </c>
      <c r="W1465">
        <v>0</v>
      </c>
      <c r="X1465">
        <v>0</v>
      </c>
      <c r="Y1465">
        <v>0</v>
      </c>
      <c r="Z1465">
        <v>1</v>
      </c>
      <c r="AA1465">
        <v>0</v>
      </c>
      <c r="AB1465">
        <v>0</v>
      </c>
      <c r="AC1465">
        <v>0</v>
      </c>
      <c r="AD1465">
        <v>0</v>
      </c>
      <c r="AE1465">
        <v>0</v>
      </c>
      <c r="AF1465">
        <v>0</v>
      </c>
      <c r="AH1465" t="s">
        <v>355</v>
      </c>
      <c r="AI1465" t="s">
        <v>177</v>
      </c>
      <c r="AJ1465" t="s">
        <v>204</v>
      </c>
      <c r="AK1465" t="s">
        <v>205</v>
      </c>
    </row>
    <row r="1466" spans="1:37">
      <c r="A1466" t="s">
        <v>1645</v>
      </c>
      <c r="B1466" s="55">
        <v>44958</v>
      </c>
      <c r="C1466" s="55">
        <v>44963</v>
      </c>
      <c r="D1466" t="s">
        <v>324</v>
      </c>
      <c r="E1466">
        <v>1086</v>
      </c>
      <c r="F1466">
        <v>102</v>
      </c>
      <c r="G1466">
        <v>102</v>
      </c>
      <c r="H1466">
        <v>0</v>
      </c>
      <c r="I1466">
        <v>0</v>
      </c>
      <c r="J1466">
        <v>2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0</v>
      </c>
      <c r="AB1466">
        <v>0</v>
      </c>
      <c r="AC1466">
        <v>0</v>
      </c>
      <c r="AD1466">
        <v>0</v>
      </c>
      <c r="AE1466">
        <v>0</v>
      </c>
      <c r="AF1466">
        <v>0</v>
      </c>
      <c r="AH1466" t="s">
        <v>325</v>
      </c>
      <c r="AI1466" t="s">
        <v>177</v>
      </c>
      <c r="AJ1466" t="s">
        <v>198</v>
      </c>
      <c r="AK1466" t="s">
        <v>199</v>
      </c>
    </row>
    <row r="1467" spans="1:37">
      <c r="A1467" t="s">
        <v>1645</v>
      </c>
      <c r="B1467" s="55">
        <v>44958</v>
      </c>
      <c r="C1467" s="55">
        <v>44963</v>
      </c>
      <c r="D1467" t="s">
        <v>318</v>
      </c>
      <c r="E1467">
        <v>3566</v>
      </c>
      <c r="F1467">
        <v>88</v>
      </c>
      <c r="G1467">
        <v>88</v>
      </c>
      <c r="H1467">
        <v>0</v>
      </c>
      <c r="I1467">
        <v>0</v>
      </c>
      <c r="J1467">
        <v>3</v>
      </c>
      <c r="K1467">
        <v>0</v>
      </c>
      <c r="L1467">
        <v>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1</v>
      </c>
      <c r="U1467">
        <v>0</v>
      </c>
      <c r="V1467">
        <v>0</v>
      </c>
      <c r="W1467">
        <v>0</v>
      </c>
      <c r="X1467">
        <v>0</v>
      </c>
      <c r="Y1467">
        <v>0</v>
      </c>
      <c r="Z1467">
        <v>0</v>
      </c>
      <c r="AA1467">
        <v>0</v>
      </c>
      <c r="AB1467">
        <v>0</v>
      </c>
      <c r="AC1467">
        <v>0</v>
      </c>
      <c r="AD1467">
        <v>0</v>
      </c>
      <c r="AE1467">
        <v>0</v>
      </c>
      <c r="AF1467">
        <v>0</v>
      </c>
      <c r="AH1467" t="s">
        <v>319</v>
      </c>
      <c r="AI1467" t="s">
        <v>177</v>
      </c>
      <c r="AJ1467" t="s">
        <v>198</v>
      </c>
      <c r="AK1467" t="s">
        <v>199</v>
      </c>
    </row>
    <row r="1468" spans="1:37">
      <c r="A1468" t="s">
        <v>1645</v>
      </c>
      <c r="B1468" s="55">
        <v>44958</v>
      </c>
      <c r="C1468" s="55">
        <v>44963</v>
      </c>
      <c r="D1468" t="s">
        <v>328</v>
      </c>
      <c r="E1468">
        <v>649</v>
      </c>
      <c r="F1468">
        <v>19</v>
      </c>
      <c r="G1468">
        <v>19</v>
      </c>
      <c r="H1468">
        <v>0</v>
      </c>
      <c r="I1468">
        <v>0</v>
      </c>
      <c r="J1468">
        <v>3</v>
      </c>
      <c r="K1468">
        <v>0</v>
      </c>
      <c r="L1468">
        <v>0</v>
      </c>
      <c r="M1468">
        <v>0</v>
      </c>
      <c r="N1468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0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H1468" t="s">
        <v>329</v>
      </c>
      <c r="AI1468" t="s">
        <v>177</v>
      </c>
      <c r="AJ1468" t="s">
        <v>198</v>
      </c>
      <c r="AK1468" t="s">
        <v>199</v>
      </c>
    </row>
    <row r="1469" spans="1:37">
      <c r="A1469" t="s">
        <v>1645</v>
      </c>
      <c r="B1469" s="55">
        <v>44958</v>
      </c>
      <c r="C1469" s="55">
        <v>44963</v>
      </c>
      <c r="D1469" t="s">
        <v>270</v>
      </c>
      <c r="E1469">
        <v>4350</v>
      </c>
      <c r="F1469">
        <v>2</v>
      </c>
      <c r="G1469">
        <v>2</v>
      </c>
      <c r="H1469">
        <v>0</v>
      </c>
      <c r="I1469">
        <v>0</v>
      </c>
      <c r="J1469">
        <v>4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0</v>
      </c>
      <c r="U1469">
        <v>0</v>
      </c>
      <c r="V1469">
        <v>0</v>
      </c>
      <c r="W1469">
        <v>0</v>
      </c>
      <c r="X1469">
        <v>0</v>
      </c>
      <c r="Y1469">
        <v>0</v>
      </c>
      <c r="Z1469">
        <v>0</v>
      </c>
      <c r="AA1469">
        <v>0</v>
      </c>
      <c r="AB1469">
        <v>0</v>
      </c>
      <c r="AC1469">
        <v>0</v>
      </c>
      <c r="AD1469">
        <v>0</v>
      </c>
      <c r="AE1469">
        <v>0</v>
      </c>
      <c r="AF1469">
        <v>0</v>
      </c>
      <c r="AH1469" t="s">
        <v>271</v>
      </c>
      <c r="AI1469" t="s">
        <v>173</v>
      </c>
      <c r="AJ1469" t="s">
        <v>192</v>
      </c>
      <c r="AK1469" t="s">
        <v>193</v>
      </c>
    </row>
    <row r="1470" spans="1:37">
      <c r="A1470" t="s">
        <v>1645</v>
      </c>
      <c r="B1470" s="55">
        <v>44958</v>
      </c>
      <c r="C1470" s="55">
        <v>44963</v>
      </c>
      <c r="D1470" t="s">
        <v>87</v>
      </c>
      <c r="E1470">
        <v>849</v>
      </c>
      <c r="F1470">
        <v>20</v>
      </c>
      <c r="G1470">
        <v>20</v>
      </c>
      <c r="H1470">
        <v>0</v>
      </c>
      <c r="I1470">
        <v>0</v>
      </c>
      <c r="J1470">
        <v>4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3</v>
      </c>
      <c r="U1470">
        <v>0</v>
      </c>
      <c r="V1470">
        <v>0</v>
      </c>
      <c r="W1470">
        <v>0</v>
      </c>
      <c r="X1470">
        <v>2</v>
      </c>
      <c r="Y1470">
        <v>0</v>
      </c>
      <c r="Z1470">
        <v>0</v>
      </c>
      <c r="AA1470">
        <v>0</v>
      </c>
      <c r="AB1470">
        <v>0</v>
      </c>
      <c r="AC1470">
        <v>0</v>
      </c>
      <c r="AD1470">
        <v>0</v>
      </c>
      <c r="AE1470">
        <v>0</v>
      </c>
      <c r="AF1470">
        <v>0</v>
      </c>
      <c r="AH1470" t="s">
        <v>515</v>
      </c>
      <c r="AI1470" t="s">
        <v>168</v>
      </c>
      <c r="AJ1470" t="s">
        <v>73</v>
      </c>
      <c r="AK1470" t="s">
        <v>182</v>
      </c>
    </row>
    <row r="1471" spans="1:37">
      <c r="A1471" t="s">
        <v>1645</v>
      </c>
      <c r="B1471" s="55">
        <v>44958</v>
      </c>
      <c r="C1471" s="55">
        <v>44963</v>
      </c>
      <c r="D1471" t="s">
        <v>31</v>
      </c>
      <c r="E1471">
        <v>1190</v>
      </c>
      <c r="F1471">
        <v>47</v>
      </c>
      <c r="G1471">
        <v>47</v>
      </c>
      <c r="H1471">
        <v>0</v>
      </c>
      <c r="I1471">
        <v>0</v>
      </c>
      <c r="J1471">
        <v>11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</v>
      </c>
      <c r="U1471">
        <v>0</v>
      </c>
      <c r="V1471">
        <v>0</v>
      </c>
      <c r="W1471">
        <v>0</v>
      </c>
      <c r="X1471">
        <v>1</v>
      </c>
      <c r="Y1471">
        <v>0</v>
      </c>
      <c r="Z1471">
        <v>0</v>
      </c>
      <c r="AA1471">
        <v>0</v>
      </c>
      <c r="AB1471">
        <v>0</v>
      </c>
      <c r="AC1471">
        <v>0</v>
      </c>
      <c r="AD1471">
        <v>0</v>
      </c>
      <c r="AE1471">
        <v>0</v>
      </c>
      <c r="AF1471">
        <v>0</v>
      </c>
      <c r="AH1471" t="s">
        <v>179</v>
      </c>
      <c r="AI1471" t="s">
        <v>168</v>
      </c>
      <c r="AJ1471" t="s">
        <v>27</v>
      </c>
      <c r="AK1471" t="s">
        <v>169</v>
      </c>
    </row>
    <row r="1472" spans="1:37">
      <c r="A1472" t="s">
        <v>1645</v>
      </c>
      <c r="B1472" s="55">
        <v>44958</v>
      </c>
      <c r="C1472" s="55">
        <v>44963</v>
      </c>
      <c r="D1472" t="s">
        <v>276</v>
      </c>
      <c r="E1472">
        <v>15843</v>
      </c>
      <c r="F1472">
        <v>28</v>
      </c>
      <c r="G1472">
        <v>27</v>
      </c>
      <c r="H1472">
        <v>1</v>
      </c>
      <c r="I1472">
        <v>0</v>
      </c>
      <c r="J1472">
        <v>5</v>
      </c>
      <c r="K1472">
        <v>0</v>
      </c>
      <c r="L1472">
        <v>0</v>
      </c>
      <c r="M1472">
        <v>0</v>
      </c>
      <c r="N1472">
        <v>0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2</v>
      </c>
      <c r="U1472">
        <v>0</v>
      </c>
      <c r="V1472">
        <v>0</v>
      </c>
      <c r="W1472">
        <v>0</v>
      </c>
      <c r="X1472">
        <v>0</v>
      </c>
      <c r="Y1472">
        <v>0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0</v>
      </c>
      <c r="AF1472">
        <v>0</v>
      </c>
      <c r="AH1472" t="s">
        <v>806</v>
      </c>
      <c r="AI1472" t="s">
        <v>173</v>
      </c>
      <c r="AJ1472" t="s">
        <v>192</v>
      </c>
      <c r="AK1472" t="s">
        <v>193</v>
      </c>
    </row>
    <row r="1473" spans="1:37">
      <c r="A1473" t="s">
        <v>1645</v>
      </c>
      <c r="B1473" s="55">
        <v>44958</v>
      </c>
      <c r="C1473" s="55">
        <v>44963</v>
      </c>
      <c r="D1473" t="s">
        <v>320</v>
      </c>
      <c r="E1473">
        <v>1503</v>
      </c>
      <c r="F1473">
        <v>119</v>
      </c>
      <c r="G1473">
        <v>118</v>
      </c>
      <c r="H1473">
        <v>1</v>
      </c>
      <c r="I1473">
        <v>1</v>
      </c>
      <c r="J1473">
        <v>12</v>
      </c>
      <c r="K1473">
        <v>3</v>
      </c>
      <c r="L1473">
        <v>2</v>
      </c>
      <c r="M1473">
        <v>3</v>
      </c>
      <c r="N1473">
        <v>3</v>
      </c>
      <c r="O1473">
        <v>3</v>
      </c>
      <c r="P1473">
        <v>1</v>
      </c>
      <c r="Q1473">
        <v>3</v>
      </c>
      <c r="R1473">
        <v>3</v>
      </c>
      <c r="S1473">
        <v>3</v>
      </c>
      <c r="T1473">
        <v>2</v>
      </c>
      <c r="U1473">
        <v>0</v>
      </c>
      <c r="V1473">
        <v>0</v>
      </c>
      <c r="W1473">
        <v>0</v>
      </c>
      <c r="X1473">
        <v>0</v>
      </c>
      <c r="Y1473">
        <v>0</v>
      </c>
      <c r="Z1473">
        <v>2</v>
      </c>
      <c r="AA1473">
        <v>3</v>
      </c>
      <c r="AB1473">
        <v>3</v>
      </c>
      <c r="AC1473">
        <v>3</v>
      </c>
      <c r="AD1473">
        <v>3</v>
      </c>
      <c r="AE1473">
        <v>0</v>
      </c>
      <c r="AF1473">
        <v>0</v>
      </c>
      <c r="AH1473" t="s">
        <v>321</v>
      </c>
      <c r="AI1473" t="s">
        <v>177</v>
      </c>
      <c r="AJ1473" t="s">
        <v>198</v>
      </c>
      <c r="AK1473" t="s">
        <v>199</v>
      </c>
    </row>
    <row r="1474" spans="1:37">
      <c r="A1474" t="s">
        <v>1645</v>
      </c>
      <c r="B1474" s="55">
        <v>44958</v>
      </c>
      <c r="C1474" s="55">
        <v>44963</v>
      </c>
      <c r="D1474" t="s">
        <v>55</v>
      </c>
      <c r="E1474">
        <v>5976</v>
      </c>
      <c r="F1474">
        <v>25</v>
      </c>
      <c r="G1474">
        <v>25</v>
      </c>
      <c r="H1474">
        <v>0</v>
      </c>
      <c r="I1474">
        <v>0</v>
      </c>
      <c r="J1474">
        <v>1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0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H1474" t="s">
        <v>209</v>
      </c>
      <c r="AI1474" t="s">
        <v>168</v>
      </c>
      <c r="AJ1474" t="s">
        <v>49</v>
      </c>
      <c r="AK1474" t="s">
        <v>176</v>
      </c>
    </row>
    <row r="1475" spans="1:37">
      <c r="A1475" t="s">
        <v>1645</v>
      </c>
      <c r="B1475" s="55">
        <v>44958</v>
      </c>
      <c r="C1475" s="55">
        <v>44963</v>
      </c>
      <c r="D1475" t="s">
        <v>29</v>
      </c>
      <c r="E1475">
        <v>13827</v>
      </c>
      <c r="F1475">
        <v>33</v>
      </c>
      <c r="G1475">
        <v>33</v>
      </c>
      <c r="H1475">
        <v>0</v>
      </c>
      <c r="I1475">
        <v>0</v>
      </c>
      <c r="J1475">
        <v>6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0</v>
      </c>
      <c r="Z1475">
        <v>0</v>
      </c>
      <c r="AA1475">
        <v>0</v>
      </c>
      <c r="AB1475">
        <v>0</v>
      </c>
      <c r="AC1475">
        <v>0</v>
      </c>
      <c r="AD1475">
        <v>0</v>
      </c>
      <c r="AE1475">
        <v>0</v>
      </c>
      <c r="AF1475">
        <v>0</v>
      </c>
      <c r="AH1475" t="s">
        <v>175</v>
      </c>
      <c r="AI1475" t="s">
        <v>168</v>
      </c>
      <c r="AJ1475" t="s">
        <v>27</v>
      </c>
      <c r="AK1475" t="s">
        <v>169</v>
      </c>
    </row>
    <row r="1476" spans="1:37">
      <c r="A1476" t="s">
        <v>1645</v>
      </c>
      <c r="B1476" s="55">
        <v>44958</v>
      </c>
      <c r="C1476" s="55">
        <v>44963</v>
      </c>
      <c r="D1476" t="s">
        <v>390</v>
      </c>
      <c r="E1476">
        <v>2403</v>
      </c>
      <c r="F1476">
        <v>104</v>
      </c>
      <c r="G1476">
        <v>104</v>
      </c>
      <c r="H1476">
        <v>0</v>
      </c>
      <c r="I1476">
        <v>0</v>
      </c>
      <c r="J1476">
        <v>4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>
        <v>0</v>
      </c>
      <c r="V1476">
        <v>0</v>
      </c>
      <c r="W1476">
        <v>0</v>
      </c>
      <c r="X1476">
        <v>0</v>
      </c>
      <c r="Y1476">
        <v>0</v>
      </c>
      <c r="Z1476">
        <v>0</v>
      </c>
      <c r="AA1476">
        <v>0</v>
      </c>
      <c r="AB1476">
        <v>0</v>
      </c>
      <c r="AC1476">
        <v>0</v>
      </c>
      <c r="AD1476">
        <v>0</v>
      </c>
      <c r="AE1476">
        <v>0</v>
      </c>
      <c r="AF1476">
        <v>0</v>
      </c>
      <c r="AH1476" t="s">
        <v>391</v>
      </c>
      <c r="AI1476" t="s">
        <v>177</v>
      </c>
      <c r="AJ1476" t="s">
        <v>210</v>
      </c>
      <c r="AK1476" t="s">
        <v>211</v>
      </c>
    </row>
    <row r="1477" spans="1:37">
      <c r="A1477" t="s">
        <v>1645</v>
      </c>
      <c r="B1477" s="55">
        <v>44958</v>
      </c>
      <c r="C1477" s="55">
        <v>44963</v>
      </c>
      <c r="D1477" t="s">
        <v>342</v>
      </c>
      <c r="E1477">
        <v>1206</v>
      </c>
      <c r="F1477">
        <v>54</v>
      </c>
      <c r="G1477">
        <v>53</v>
      </c>
      <c r="H1477">
        <v>1</v>
      </c>
      <c r="I1477">
        <v>0</v>
      </c>
      <c r="J1477">
        <v>3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0</v>
      </c>
      <c r="U1477">
        <v>0</v>
      </c>
      <c r="V1477">
        <v>0</v>
      </c>
      <c r="W1477">
        <v>0</v>
      </c>
      <c r="X1477">
        <v>0</v>
      </c>
      <c r="Y1477">
        <v>0</v>
      </c>
      <c r="Z1477">
        <v>0</v>
      </c>
      <c r="AA1477">
        <v>0</v>
      </c>
      <c r="AB1477">
        <v>0</v>
      </c>
      <c r="AC1477">
        <v>0</v>
      </c>
      <c r="AD1477">
        <v>0</v>
      </c>
      <c r="AE1477">
        <v>0</v>
      </c>
      <c r="AF1477">
        <v>0</v>
      </c>
      <c r="AH1477" t="s">
        <v>343</v>
      </c>
      <c r="AI1477" t="s">
        <v>177</v>
      </c>
      <c r="AJ1477" t="s">
        <v>213</v>
      </c>
      <c r="AK1477" t="s">
        <v>214</v>
      </c>
    </row>
    <row r="1478" spans="1:37">
      <c r="A1478" t="s">
        <v>1645</v>
      </c>
      <c r="B1478" s="55">
        <v>44958</v>
      </c>
      <c r="C1478" s="55">
        <v>44963</v>
      </c>
      <c r="D1478" t="s">
        <v>350</v>
      </c>
      <c r="E1478">
        <v>2377</v>
      </c>
      <c r="F1478">
        <v>93</v>
      </c>
      <c r="G1478">
        <v>92</v>
      </c>
      <c r="H1478">
        <v>1</v>
      </c>
      <c r="I1478">
        <v>0</v>
      </c>
      <c r="J1478">
        <v>5</v>
      </c>
      <c r="K1478">
        <v>4</v>
      </c>
      <c r="L1478">
        <v>4</v>
      </c>
      <c r="M1478">
        <v>4</v>
      </c>
      <c r="N1478">
        <v>1</v>
      </c>
      <c r="O1478">
        <v>2</v>
      </c>
      <c r="P1478">
        <v>1</v>
      </c>
      <c r="Q1478">
        <v>1</v>
      </c>
      <c r="R1478">
        <v>3</v>
      </c>
      <c r="S1478">
        <v>4</v>
      </c>
      <c r="T1478">
        <v>2</v>
      </c>
      <c r="U1478">
        <v>0</v>
      </c>
      <c r="V1478">
        <v>0</v>
      </c>
      <c r="W1478">
        <v>0</v>
      </c>
      <c r="X1478">
        <v>0</v>
      </c>
      <c r="Y1478">
        <v>0</v>
      </c>
      <c r="Z1478">
        <v>2</v>
      </c>
      <c r="AA1478">
        <v>4</v>
      </c>
      <c r="AB1478">
        <v>4</v>
      </c>
      <c r="AC1478">
        <v>4</v>
      </c>
      <c r="AD1478">
        <v>4</v>
      </c>
      <c r="AE1478">
        <v>0</v>
      </c>
      <c r="AF1478">
        <v>1</v>
      </c>
      <c r="AH1478" t="s">
        <v>351</v>
      </c>
      <c r="AI1478" t="s">
        <v>177</v>
      </c>
      <c r="AJ1478" t="s">
        <v>204</v>
      </c>
      <c r="AK1478" t="s">
        <v>205</v>
      </c>
    </row>
    <row r="1479" spans="1:37">
      <c r="A1479" t="s">
        <v>1645</v>
      </c>
      <c r="B1479" s="55">
        <v>44958</v>
      </c>
      <c r="C1479" s="55">
        <v>44963</v>
      </c>
      <c r="D1479" t="s">
        <v>336</v>
      </c>
      <c r="E1479">
        <v>1203</v>
      </c>
      <c r="F1479">
        <v>51</v>
      </c>
      <c r="G1479">
        <v>51</v>
      </c>
      <c r="H1479">
        <v>0</v>
      </c>
      <c r="I1479">
        <v>0</v>
      </c>
      <c r="J1479">
        <v>4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0</v>
      </c>
      <c r="Q1479">
        <v>0</v>
      </c>
      <c r="R1479">
        <v>0</v>
      </c>
      <c r="S1479">
        <v>0</v>
      </c>
      <c r="T1479">
        <v>1</v>
      </c>
      <c r="U1479">
        <v>0</v>
      </c>
      <c r="V1479">
        <v>0</v>
      </c>
      <c r="W1479">
        <v>0</v>
      </c>
      <c r="X1479">
        <v>0</v>
      </c>
      <c r="Y1479">
        <v>0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0</v>
      </c>
      <c r="AH1479" t="s">
        <v>337</v>
      </c>
      <c r="AI1479" t="s">
        <v>177</v>
      </c>
      <c r="AJ1479" t="s">
        <v>201</v>
      </c>
      <c r="AK1479" t="s">
        <v>202</v>
      </c>
    </row>
    <row r="1480" spans="1:37">
      <c r="A1480" t="s">
        <v>1645</v>
      </c>
      <c r="B1480" s="55">
        <v>44958</v>
      </c>
      <c r="C1480" s="55">
        <v>44963</v>
      </c>
      <c r="D1480" t="s">
        <v>370</v>
      </c>
      <c r="E1480">
        <v>4215</v>
      </c>
      <c r="F1480">
        <v>156</v>
      </c>
      <c r="G1480">
        <v>153</v>
      </c>
      <c r="H1480">
        <v>3</v>
      </c>
      <c r="I1480">
        <v>1</v>
      </c>
      <c r="J1480">
        <v>20</v>
      </c>
      <c r="K1480">
        <v>11</v>
      </c>
      <c r="L1480">
        <v>8</v>
      </c>
      <c r="M1480">
        <v>9</v>
      </c>
      <c r="N1480">
        <v>11</v>
      </c>
      <c r="O1480">
        <v>11</v>
      </c>
      <c r="P1480">
        <v>8</v>
      </c>
      <c r="Q1480">
        <v>8</v>
      </c>
      <c r="R1480">
        <v>8</v>
      </c>
      <c r="S1480">
        <v>11</v>
      </c>
      <c r="T1480">
        <v>11</v>
      </c>
      <c r="U1480">
        <v>0</v>
      </c>
      <c r="V1480">
        <v>0</v>
      </c>
      <c r="W1480">
        <v>0</v>
      </c>
      <c r="X1480">
        <v>2</v>
      </c>
      <c r="Y1480">
        <v>1</v>
      </c>
      <c r="Z1480">
        <v>6</v>
      </c>
      <c r="AA1480">
        <v>11</v>
      </c>
      <c r="AB1480">
        <v>8</v>
      </c>
      <c r="AC1480">
        <v>7</v>
      </c>
      <c r="AD1480">
        <v>10</v>
      </c>
      <c r="AE1480">
        <v>8</v>
      </c>
      <c r="AF1480">
        <v>2</v>
      </c>
      <c r="AH1480" t="s">
        <v>371</v>
      </c>
      <c r="AI1480" t="s">
        <v>177</v>
      </c>
      <c r="AJ1480" t="s">
        <v>207</v>
      </c>
      <c r="AK1480" t="s">
        <v>208</v>
      </c>
    </row>
    <row r="1481" spans="1:37">
      <c r="A1481" t="s">
        <v>1645</v>
      </c>
      <c r="B1481" s="55">
        <v>44958</v>
      </c>
      <c r="C1481" s="55">
        <v>44963</v>
      </c>
      <c r="D1481" t="s">
        <v>332</v>
      </c>
      <c r="E1481">
        <v>2088</v>
      </c>
      <c r="F1481">
        <v>85</v>
      </c>
      <c r="G1481">
        <v>85</v>
      </c>
      <c r="H1481">
        <v>0</v>
      </c>
      <c r="I1481">
        <v>0</v>
      </c>
      <c r="J1481">
        <v>5</v>
      </c>
      <c r="K1481">
        <v>4</v>
      </c>
      <c r="L1481">
        <v>4</v>
      </c>
      <c r="M1481">
        <v>4</v>
      </c>
      <c r="N1481">
        <v>3</v>
      </c>
      <c r="O1481">
        <v>4</v>
      </c>
      <c r="P1481">
        <v>4</v>
      </c>
      <c r="Q1481">
        <v>4</v>
      </c>
      <c r="R1481">
        <v>3</v>
      </c>
      <c r="S1481">
        <v>4</v>
      </c>
      <c r="T1481">
        <v>3</v>
      </c>
      <c r="U1481">
        <v>2</v>
      </c>
      <c r="V1481">
        <v>2</v>
      </c>
      <c r="W1481">
        <v>0</v>
      </c>
      <c r="X1481">
        <v>0</v>
      </c>
      <c r="Y1481">
        <v>0</v>
      </c>
      <c r="Z1481">
        <v>4</v>
      </c>
      <c r="AA1481">
        <v>4</v>
      </c>
      <c r="AB1481">
        <v>4</v>
      </c>
      <c r="AC1481">
        <v>4</v>
      </c>
      <c r="AD1481">
        <v>4</v>
      </c>
      <c r="AE1481">
        <v>0</v>
      </c>
      <c r="AF1481">
        <v>0</v>
      </c>
      <c r="AH1481" t="s">
        <v>333</v>
      </c>
      <c r="AI1481" t="s">
        <v>177</v>
      </c>
      <c r="AJ1481" t="s">
        <v>201</v>
      </c>
      <c r="AK1481" t="s">
        <v>202</v>
      </c>
    </row>
    <row r="1482" spans="1:37">
      <c r="A1482" t="s">
        <v>1645</v>
      </c>
      <c r="B1482" s="55">
        <v>44958</v>
      </c>
      <c r="C1482" s="55">
        <v>44963</v>
      </c>
      <c r="D1482" t="s">
        <v>334</v>
      </c>
      <c r="E1482">
        <v>2213</v>
      </c>
      <c r="F1482">
        <v>141</v>
      </c>
      <c r="G1482">
        <v>141</v>
      </c>
      <c r="H1482">
        <v>0</v>
      </c>
      <c r="I1482">
        <v>0</v>
      </c>
      <c r="J1482">
        <v>7</v>
      </c>
      <c r="K1482">
        <v>3</v>
      </c>
      <c r="L1482">
        <v>3</v>
      </c>
      <c r="M1482">
        <v>2</v>
      </c>
      <c r="N1482">
        <v>3</v>
      </c>
      <c r="O1482">
        <v>3</v>
      </c>
      <c r="P1482">
        <v>3</v>
      </c>
      <c r="Q1482">
        <v>2</v>
      </c>
      <c r="R1482">
        <v>3</v>
      </c>
      <c r="S1482">
        <v>3</v>
      </c>
      <c r="T1482">
        <v>4</v>
      </c>
      <c r="U1482">
        <v>0</v>
      </c>
      <c r="V1482">
        <v>0</v>
      </c>
      <c r="W1482">
        <v>0</v>
      </c>
      <c r="X1482">
        <v>1</v>
      </c>
      <c r="Y1482">
        <v>0</v>
      </c>
      <c r="Z1482">
        <v>2</v>
      </c>
      <c r="AA1482">
        <v>3</v>
      </c>
      <c r="AB1482">
        <v>3</v>
      </c>
      <c r="AC1482">
        <v>2</v>
      </c>
      <c r="AD1482">
        <v>3</v>
      </c>
      <c r="AE1482">
        <v>0</v>
      </c>
      <c r="AF1482">
        <v>0</v>
      </c>
      <c r="AH1482" t="s">
        <v>335</v>
      </c>
      <c r="AI1482" t="s">
        <v>177</v>
      </c>
      <c r="AJ1482" t="s">
        <v>201</v>
      </c>
      <c r="AK1482" t="s">
        <v>202</v>
      </c>
    </row>
    <row r="1483" spans="1:37">
      <c r="A1483" t="s">
        <v>1645</v>
      </c>
      <c r="B1483" s="55">
        <v>44958</v>
      </c>
      <c r="C1483" s="55">
        <v>44963</v>
      </c>
      <c r="D1483" t="s">
        <v>338</v>
      </c>
      <c r="E1483">
        <v>1108</v>
      </c>
      <c r="F1483">
        <v>52</v>
      </c>
      <c r="G1483">
        <v>52</v>
      </c>
      <c r="H1483">
        <v>0</v>
      </c>
      <c r="I1483">
        <v>0</v>
      </c>
      <c r="J1483">
        <v>4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</v>
      </c>
      <c r="AF1483">
        <v>0</v>
      </c>
      <c r="AH1483" t="s">
        <v>339</v>
      </c>
      <c r="AI1483" t="s">
        <v>177</v>
      </c>
      <c r="AJ1483" t="s">
        <v>201</v>
      </c>
      <c r="AK1483" t="s">
        <v>202</v>
      </c>
    </row>
    <row r="1484" spans="1:37">
      <c r="A1484" t="s">
        <v>1645</v>
      </c>
      <c r="B1484" s="55">
        <v>44958</v>
      </c>
      <c r="C1484" s="55">
        <v>44963</v>
      </c>
      <c r="D1484" t="s">
        <v>316</v>
      </c>
      <c r="E1484">
        <v>1980</v>
      </c>
      <c r="F1484">
        <v>76</v>
      </c>
      <c r="G1484">
        <v>76</v>
      </c>
      <c r="H1484">
        <v>0</v>
      </c>
      <c r="I1484">
        <v>0</v>
      </c>
      <c r="J1484">
        <v>8</v>
      </c>
      <c r="K1484">
        <v>0</v>
      </c>
      <c r="L1484">
        <v>0</v>
      </c>
      <c r="M1484">
        <v>0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1</v>
      </c>
      <c r="U1484">
        <v>0</v>
      </c>
      <c r="V1484">
        <v>0</v>
      </c>
      <c r="W1484">
        <v>0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  <c r="AH1484" t="s">
        <v>317</v>
      </c>
      <c r="AI1484" t="s">
        <v>177</v>
      </c>
      <c r="AJ1484" t="s">
        <v>198</v>
      </c>
      <c r="AK1484" t="s">
        <v>199</v>
      </c>
    </row>
    <row r="1485" spans="1:37">
      <c r="A1485" t="s">
        <v>1645</v>
      </c>
      <c r="B1485" s="55">
        <v>44958</v>
      </c>
      <c r="C1485" s="55">
        <v>44963</v>
      </c>
      <c r="D1485" t="s">
        <v>382</v>
      </c>
      <c r="E1485">
        <v>628</v>
      </c>
      <c r="F1485">
        <v>43</v>
      </c>
      <c r="G1485">
        <v>43</v>
      </c>
      <c r="H1485">
        <v>0</v>
      </c>
      <c r="I1485">
        <v>0</v>
      </c>
      <c r="J1485">
        <v>12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2</v>
      </c>
      <c r="U1485">
        <v>0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  <c r="AH1485" t="s">
        <v>383</v>
      </c>
      <c r="AI1485" t="s">
        <v>177</v>
      </c>
      <c r="AJ1485" t="s">
        <v>207</v>
      </c>
      <c r="AK1485" t="s">
        <v>208</v>
      </c>
    </row>
    <row r="1486" spans="1:37">
      <c r="A1486" t="s">
        <v>1645</v>
      </c>
      <c r="B1486" s="55">
        <v>44958</v>
      </c>
      <c r="C1486" s="55">
        <v>44963</v>
      </c>
      <c r="D1486" t="s">
        <v>378</v>
      </c>
      <c r="E1486">
        <v>1751</v>
      </c>
      <c r="F1486">
        <v>303</v>
      </c>
      <c r="G1486">
        <v>302</v>
      </c>
      <c r="H1486">
        <v>1</v>
      </c>
      <c r="I1486">
        <v>0</v>
      </c>
      <c r="J1486">
        <v>21</v>
      </c>
      <c r="K1486">
        <v>18</v>
      </c>
      <c r="L1486">
        <v>13</v>
      </c>
      <c r="M1486">
        <v>14</v>
      </c>
      <c r="N1486">
        <v>12</v>
      </c>
      <c r="O1486">
        <v>11</v>
      </c>
      <c r="P1486">
        <v>12</v>
      </c>
      <c r="Q1486">
        <v>13</v>
      </c>
      <c r="R1486">
        <v>14</v>
      </c>
      <c r="S1486">
        <v>13</v>
      </c>
      <c r="T1486">
        <v>12</v>
      </c>
      <c r="U1486">
        <v>5</v>
      </c>
      <c r="V1486">
        <v>5</v>
      </c>
      <c r="W1486">
        <v>5</v>
      </c>
      <c r="X1486">
        <v>0</v>
      </c>
      <c r="Y1486">
        <v>0</v>
      </c>
      <c r="Z1486">
        <v>11</v>
      </c>
      <c r="AA1486">
        <v>12</v>
      </c>
      <c r="AB1486">
        <v>10</v>
      </c>
      <c r="AC1486">
        <v>8</v>
      </c>
      <c r="AD1486">
        <v>11</v>
      </c>
      <c r="AE1486">
        <v>7</v>
      </c>
      <c r="AF1486">
        <v>0</v>
      </c>
      <c r="AH1486" t="s">
        <v>379</v>
      </c>
      <c r="AI1486" t="s">
        <v>177</v>
      </c>
      <c r="AJ1486" t="s">
        <v>207</v>
      </c>
      <c r="AK1486" t="s">
        <v>208</v>
      </c>
    </row>
    <row r="1487" spans="1:37">
      <c r="A1487" t="s">
        <v>1645</v>
      </c>
      <c r="B1487" s="55">
        <v>44958</v>
      </c>
      <c r="C1487" s="55">
        <v>44963</v>
      </c>
      <c r="D1487" t="s">
        <v>352</v>
      </c>
      <c r="E1487">
        <v>1905</v>
      </c>
      <c r="F1487">
        <v>185</v>
      </c>
      <c r="G1487">
        <v>185</v>
      </c>
      <c r="H1487">
        <v>0</v>
      </c>
      <c r="I1487">
        <v>0</v>
      </c>
      <c r="J1487">
        <v>6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1</v>
      </c>
      <c r="Y1487">
        <v>0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  <c r="AH1487" t="s">
        <v>353</v>
      </c>
      <c r="AI1487" t="s">
        <v>177</v>
      </c>
      <c r="AJ1487" t="s">
        <v>204</v>
      </c>
      <c r="AK1487" t="s">
        <v>205</v>
      </c>
    </row>
    <row r="1488" spans="1:37">
      <c r="A1488" t="s">
        <v>1645</v>
      </c>
      <c r="B1488" s="55">
        <v>44958</v>
      </c>
      <c r="C1488" s="55">
        <v>44963</v>
      </c>
      <c r="D1488" t="s">
        <v>372</v>
      </c>
      <c r="E1488">
        <v>2379</v>
      </c>
      <c r="F1488">
        <v>162</v>
      </c>
      <c r="G1488">
        <v>159</v>
      </c>
      <c r="H1488">
        <v>3</v>
      </c>
      <c r="I1488">
        <v>2</v>
      </c>
      <c r="J1488">
        <v>10</v>
      </c>
      <c r="K1488">
        <v>6</v>
      </c>
      <c r="L1488">
        <v>6</v>
      </c>
      <c r="M1488">
        <v>6</v>
      </c>
      <c r="N1488">
        <v>5</v>
      </c>
      <c r="O1488">
        <v>5</v>
      </c>
      <c r="P1488">
        <v>5</v>
      </c>
      <c r="Q1488">
        <v>4</v>
      </c>
      <c r="R1488">
        <v>6</v>
      </c>
      <c r="S1488">
        <v>6</v>
      </c>
      <c r="T1488">
        <v>3</v>
      </c>
      <c r="U1488">
        <v>2</v>
      </c>
      <c r="V1488">
        <v>2</v>
      </c>
      <c r="W1488">
        <v>0</v>
      </c>
      <c r="X1488">
        <v>0</v>
      </c>
      <c r="Y1488">
        <v>0</v>
      </c>
      <c r="Z1488">
        <v>5</v>
      </c>
      <c r="AA1488">
        <v>5</v>
      </c>
      <c r="AB1488">
        <v>4</v>
      </c>
      <c r="AC1488">
        <v>3</v>
      </c>
      <c r="AD1488">
        <v>4</v>
      </c>
      <c r="AE1488">
        <v>4</v>
      </c>
      <c r="AF1488">
        <v>2</v>
      </c>
      <c r="AH1488" t="s">
        <v>373</v>
      </c>
      <c r="AI1488" t="s">
        <v>177</v>
      </c>
      <c r="AJ1488" t="s">
        <v>207</v>
      </c>
      <c r="AK1488" t="s">
        <v>208</v>
      </c>
    </row>
    <row r="1489" spans="1:37">
      <c r="A1489" t="s">
        <v>1645</v>
      </c>
      <c r="B1489" s="55">
        <v>44958</v>
      </c>
      <c r="C1489" s="55">
        <v>44963</v>
      </c>
      <c r="D1489" t="s">
        <v>358</v>
      </c>
      <c r="E1489">
        <v>1048</v>
      </c>
      <c r="F1489">
        <v>31</v>
      </c>
      <c r="G1489">
        <v>31</v>
      </c>
      <c r="H1489">
        <v>0</v>
      </c>
      <c r="I1489">
        <v>0</v>
      </c>
      <c r="J1489">
        <v>4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1</v>
      </c>
      <c r="U1489">
        <v>0</v>
      </c>
      <c r="V1489">
        <v>0</v>
      </c>
      <c r="W1489">
        <v>0</v>
      </c>
      <c r="X1489">
        <v>0</v>
      </c>
      <c r="Y1489">
        <v>0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H1489" t="s">
        <v>359</v>
      </c>
      <c r="AI1489" t="s">
        <v>177</v>
      </c>
      <c r="AJ1489" t="s">
        <v>204</v>
      </c>
      <c r="AK1489" t="s">
        <v>205</v>
      </c>
    </row>
    <row r="1490" spans="1:37">
      <c r="A1490" t="s">
        <v>1645</v>
      </c>
      <c r="B1490" s="55">
        <v>44958</v>
      </c>
      <c r="C1490" s="55">
        <v>44963</v>
      </c>
      <c r="D1490" t="s">
        <v>60</v>
      </c>
      <c r="E1490">
        <v>5771</v>
      </c>
      <c r="F1490">
        <v>134</v>
      </c>
      <c r="G1490">
        <v>131</v>
      </c>
      <c r="H1490">
        <v>3</v>
      </c>
      <c r="I1490">
        <v>1</v>
      </c>
      <c r="J1490">
        <v>17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0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H1490" t="s">
        <v>212</v>
      </c>
      <c r="AI1490" t="s">
        <v>168</v>
      </c>
      <c r="AJ1490" t="s">
        <v>58</v>
      </c>
      <c r="AK1490" t="s">
        <v>180</v>
      </c>
    </row>
    <row r="1491" spans="1:37">
      <c r="A1491" t="s">
        <v>1645</v>
      </c>
      <c r="B1491" s="55">
        <v>44958</v>
      </c>
      <c r="C1491" s="55">
        <v>44963</v>
      </c>
      <c r="D1491" t="s">
        <v>236</v>
      </c>
      <c r="E1491">
        <v>2986</v>
      </c>
      <c r="F1491">
        <v>118</v>
      </c>
      <c r="G1491">
        <v>116</v>
      </c>
      <c r="H1491">
        <v>2</v>
      </c>
      <c r="I1491">
        <v>0</v>
      </c>
      <c r="J1491">
        <v>8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0</v>
      </c>
      <c r="R1491">
        <v>0</v>
      </c>
      <c r="S1491">
        <v>0</v>
      </c>
      <c r="T1491">
        <v>1</v>
      </c>
      <c r="U1491">
        <v>0</v>
      </c>
      <c r="V1491">
        <v>0</v>
      </c>
      <c r="W1491">
        <v>0</v>
      </c>
      <c r="X1491">
        <v>0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H1491" t="s">
        <v>237</v>
      </c>
      <c r="AI1491" t="s">
        <v>173</v>
      </c>
      <c r="AJ1491" t="s">
        <v>186</v>
      </c>
      <c r="AK1491" t="s">
        <v>187</v>
      </c>
    </row>
    <row r="1492" spans="1:37">
      <c r="A1492" t="s">
        <v>1645</v>
      </c>
      <c r="B1492" s="55">
        <v>44958</v>
      </c>
      <c r="C1492" s="55">
        <v>44963</v>
      </c>
      <c r="D1492" t="s">
        <v>252</v>
      </c>
      <c r="E1492">
        <v>5264</v>
      </c>
      <c r="F1492">
        <v>31</v>
      </c>
      <c r="G1492">
        <v>27</v>
      </c>
      <c r="H1492">
        <v>4</v>
      </c>
      <c r="I1492">
        <v>1</v>
      </c>
      <c r="J1492">
        <v>25</v>
      </c>
      <c r="K1492">
        <v>1</v>
      </c>
      <c r="L1492">
        <v>1</v>
      </c>
      <c r="M1492">
        <v>1</v>
      </c>
      <c r="N1492">
        <v>1</v>
      </c>
      <c r="O1492">
        <v>1</v>
      </c>
      <c r="P1492">
        <v>1</v>
      </c>
      <c r="Q1492">
        <v>1</v>
      </c>
      <c r="R1492">
        <v>1</v>
      </c>
      <c r="S1492">
        <v>1</v>
      </c>
      <c r="T1492">
        <v>12</v>
      </c>
      <c r="U1492">
        <v>2</v>
      </c>
      <c r="V1492">
        <v>2</v>
      </c>
      <c r="W1492">
        <v>2</v>
      </c>
      <c r="X1492">
        <v>1</v>
      </c>
      <c r="Y1492">
        <v>0</v>
      </c>
      <c r="Z1492">
        <v>1</v>
      </c>
      <c r="AA1492">
        <v>1</v>
      </c>
      <c r="AB1492">
        <v>1</v>
      </c>
      <c r="AC1492">
        <v>1</v>
      </c>
      <c r="AD1492">
        <v>1</v>
      </c>
      <c r="AE1492">
        <v>0</v>
      </c>
      <c r="AF1492">
        <v>0</v>
      </c>
      <c r="AH1492" t="s">
        <v>253</v>
      </c>
      <c r="AI1492" t="s">
        <v>173</v>
      </c>
      <c r="AJ1492" t="s">
        <v>189</v>
      </c>
      <c r="AK1492" t="s">
        <v>190</v>
      </c>
    </row>
    <row r="1493" spans="1:37">
      <c r="A1493" t="s">
        <v>1645</v>
      </c>
      <c r="B1493" s="55">
        <v>44958</v>
      </c>
      <c r="C1493" s="55">
        <v>44963</v>
      </c>
      <c r="D1493" t="s">
        <v>36</v>
      </c>
      <c r="E1493">
        <v>3054</v>
      </c>
      <c r="F1493">
        <v>89</v>
      </c>
      <c r="G1493">
        <v>89</v>
      </c>
      <c r="H1493">
        <v>0</v>
      </c>
      <c r="I1493">
        <v>0</v>
      </c>
      <c r="J1493">
        <v>6</v>
      </c>
      <c r="K1493">
        <v>6</v>
      </c>
      <c r="L1493">
        <v>6</v>
      </c>
      <c r="M1493">
        <v>6</v>
      </c>
      <c r="N1493">
        <v>6</v>
      </c>
      <c r="O1493">
        <v>6</v>
      </c>
      <c r="P1493">
        <v>6</v>
      </c>
      <c r="Q1493">
        <v>5</v>
      </c>
      <c r="R1493">
        <v>5</v>
      </c>
      <c r="S1493">
        <v>6</v>
      </c>
      <c r="T1493">
        <v>2</v>
      </c>
      <c r="U1493">
        <v>2</v>
      </c>
      <c r="V1493">
        <v>2</v>
      </c>
      <c r="W1493">
        <v>0</v>
      </c>
      <c r="X1493">
        <v>1</v>
      </c>
      <c r="Y1493">
        <v>1</v>
      </c>
      <c r="Z1493">
        <v>6</v>
      </c>
      <c r="AA1493">
        <v>5</v>
      </c>
      <c r="AB1493">
        <v>3</v>
      </c>
      <c r="AC1493">
        <v>5</v>
      </c>
      <c r="AD1493">
        <v>5</v>
      </c>
      <c r="AE1493">
        <v>0</v>
      </c>
      <c r="AF1493">
        <v>0</v>
      </c>
      <c r="AH1493" t="s">
        <v>183</v>
      </c>
      <c r="AI1493" t="s">
        <v>168</v>
      </c>
      <c r="AJ1493" t="s">
        <v>34</v>
      </c>
      <c r="AK1493" t="s">
        <v>172</v>
      </c>
    </row>
    <row r="1494" spans="1:37">
      <c r="A1494" t="s">
        <v>1645</v>
      </c>
      <c r="B1494" s="55">
        <v>44958</v>
      </c>
      <c r="C1494" s="55">
        <v>44963</v>
      </c>
      <c r="D1494" t="s">
        <v>268</v>
      </c>
      <c r="E1494">
        <v>3218</v>
      </c>
      <c r="F1494">
        <v>89</v>
      </c>
      <c r="G1494">
        <v>89</v>
      </c>
      <c r="H1494">
        <v>0</v>
      </c>
      <c r="I1494">
        <v>0</v>
      </c>
      <c r="J1494">
        <v>14</v>
      </c>
      <c r="K1494">
        <v>7</v>
      </c>
      <c r="L1494">
        <v>7</v>
      </c>
      <c r="M1494">
        <v>7</v>
      </c>
      <c r="N1494">
        <v>6</v>
      </c>
      <c r="O1494">
        <v>7</v>
      </c>
      <c r="P1494">
        <v>7</v>
      </c>
      <c r="Q1494">
        <v>6</v>
      </c>
      <c r="R1494">
        <v>7</v>
      </c>
      <c r="S1494">
        <v>7</v>
      </c>
      <c r="T1494">
        <v>10</v>
      </c>
      <c r="U1494">
        <v>9</v>
      </c>
      <c r="V1494">
        <v>9</v>
      </c>
      <c r="W1494">
        <v>0</v>
      </c>
      <c r="X1494">
        <v>5</v>
      </c>
      <c r="Y1494">
        <v>4</v>
      </c>
      <c r="Z1494">
        <v>7</v>
      </c>
      <c r="AA1494">
        <v>5</v>
      </c>
      <c r="AB1494">
        <v>5</v>
      </c>
      <c r="AC1494">
        <v>5</v>
      </c>
      <c r="AD1494">
        <v>5</v>
      </c>
      <c r="AE1494">
        <v>0</v>
      </c>
      <c r="AF1494">
        <v>0</v>
      </c>
      <c r="AH1494" t="s">
        <v>269</v>
      </c>
      <c r="AI1494" t="s">
        <v>173</v>
      </c>
      <c r="AJ1494" t="s">
        <v>192</v>
      </c>
      <c r="AK1494" t="s">
        <v>193</v>
      </c>
    </row>
    <row r="1495" spans="1:37">
      <c r="A1495" t="s">
        <v>1645</v>
      </c>
      <c r="B1495" s="55">
        <v>44958</v>
      </c>
      <c r="C1495" s="55">
        <v>44963</v>
      </c>
      <c r="D1495" t="s">
        <v>38</v>
      </c>
      <c r="E1495">
        <v>3153</v>
      </c>
      <c r="F1495">
        <v>52</v>
      </c>
      <c r="G1495">
        <v>52</v>
      </c>
      <c r="H1495">
        <v>0</v>
      </c>
      <c r="I1495">
        <v>0</v>
      </c>
      <c r="J1495">
        <v>8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H1495" t="s">
        <v>185</v>
      </c>
      <c r="AI1495" t="s">
        <v>168</v>
      </c>
      <c r="AJ1495" t="s">
        <v>34</v>
      </c>
      <c r="AK1495" t="s">
        <v>172</v>
      </c>
    </row>
    <row r="1496" spans="1:37">
      <c r="A1496" t="s">
        <v>1645</v>
      </c>
      <c r="B1496" s="55">
        <v>44958</v>
      </c>
      <c r="C1496" s="55">
        <v>44963</v>
      </c>
      <c r="D1496" t="s">
        <v>296</v>
      </c>
      <c r="E1496">
        <v>9595</v>
      </c>
      <c r="F1496">
        <v>273</v>
      </c>
      <c r="G1496">
        <v>273</v>
      </c>
      <c r="H1496">
        <v>0</v>
      </c>
      <c r="I1496">
        <v>0</v>
      </c>
      <c r="J1496">
        <v>30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14</v>
      </c>
      <c r="U1496">
        <v>1</v>
      </c>
      <c r="V1496">
        <v>1</v>
      </c>
      <c r="W1496">
        <v>0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0</v>
      </c>
      <c r="AH1496" t="s">
        <v>297</v>
      </c>
      <c r="AI1496" t="s">
        <v>173</v>
      </c>
      <c r="AJ1496" t="s">
        <v>195</v>
      </c>
      <c r="AK1496" t="s">
        <v>196</v>
      </c>
    </row>
    <row r="1497" spans="1:37">
      <c r="A1497" t="s">
        <v>1645</v>
      </c>
      <c r="B1497" s="55">
        <v>44958</v>
      </c>
      <c r="C1497" s="55">
        <v>44963</v>
      </c>
      <c r="D1497" t="s">
        <v>292</v>
      </c>
      <c r="E1497">
        <v>2708</v>
      </c>
      <c r="F1497">
        <v>152</v>
      </c>
      <c r="G1497">
        <v>147</v>
      </c>
      <c r="H1497">
        <v>5</v>
      </c>
      <c r="I1497">
        <v>3</v>
      </c>
      <c r="J1497">
        <v>29</v>
      </c>
      <c r="K1497">
        <v>7</v>
      </c>
      <c r="L1497">
        <v>7</v>
      </c>
      <c r="M1497">
        <v>7</v>
      </c>
      <c r="N1497">
        <v>3</v>
      </c>
      <c r="O1497">
        <v>7</v>
      </c>
      <c r="P1497">
        <v>3</v>
      </c>
      <c r="Q1497">
        <v>2</v>
      </c>
      <c r="R1497">
        <v>7</v>
      </c>
      <c r="S1497">
        <v>7</v>
      </c>
      <c r="T1497">
        <v>5</v>
      </c>
      <c r="U1497">
        <v>4</v>
      </c>
      <c r="V1497">
        <v>4</v>
      </c>
      <c r="W1497">
        <v>0</v>
      </c>
      <c r="X1497">
        <v>1</v>
      </c>
      <c r="Y1497">
        <v>0</v>
      </c>
      <c r="Z1497">
        <v>7</v>
      </c>
      <c r="AA1497">
        <v>6</v>
      </c>
      <c r="AB1497">
        <v>6</v>
      </c>
      <c r="AC1497">
        <v>6</v>
      </c>
      <c r="AD1497">
        <v>6</v>
      </c>
      <c r="AE1497">
        <v>0</v>
      </c>
      <c r="AF1497">
        <v>0</v>
      </c>
      <c r="AH1497" t="s">
        <v>833</v>
      </c>
      <c r="AI1497" t="s">
        <v>173</v>
      </c>
      <c r="AJ1497" t="s">
        <v>195</v>
      </c>
      <c r="AK1497" t="s">
        <v>196</v>
      </c>
    </row>
    <row r="1498" spans="1:37">
      <c r="A1498" t="s">
        <v>1645</v>
      </c>
      <c r="B1498" s="55">
        <v>44958</v>
      </c>
      <c r="C1498" s="55">
        <v>44963</v>
      </c>
      <c r="D1498" t="s">
        <v>278</v>
      </c>
      <c r="E1498">
        <v>5988</v>
      </c>
      <c r="F1498">
        <v>249</v>
      </c>
      <c r="G1498">
        <v>248</v>
      </c>
      <c r="H1498">
        <v>1</v>
      </c>
      <c r="I1498">
        <v>1</v>
      </c>
      <c r="J1498">
        <v>51</v>
      </c>
      <c r="K1498">
        <v>1</v>
      </c>
      <c r="L1498">
        <v>1</v>
      </c>
      <c r="M1498">
        <v>1</v>
      </c>
      <c r="N1498">
        <v>1</v>
      </c>
      <c r="O1498">
        <v>1</v>
      </c>
      <c r="P1498">
        <v>1</v>
      </c>
      <c r="Q1498">
        <v>1</v>
      </c>
      <c r="R1498">
        <v>1</v>
      </c>
      <c r="S1498">
        <v>1</v>
      </c>
      <c r="T1498">
        <v>5</v>
      </c>
      <c r="U1498">
        <v>0</v>
      </c>
      <c r="V1498">
        <v>0</v>
      </c>
      <c r="W1498">
        <v>0</v>
      </c>
      <c r="X1498">
        <v>1</v>
      </c>
      <c r="Y1498">
        <v>0</v>
      </c>
      <c r="Z1498">
        <v>1</v>
      </c>
      <c r="AA1498">
        <v>1</v>
      </c>
      <c r="AB1498">
        <v>1</v>
      </c>
      <c r="AC1498">
        <v>1</v>
      </c>
      <c r="AD1498">
        <v>1</v>
      </c>
      <c r="AE1498">
        <v>0</v>
      </c>
      <c r="AF1498">
        <v>0</v>
      </c>
      <c r="AH1498" t="s">
        <v>279</v>
      </c>
      <c r="AI1498" t="s">
        <v>173</v>
      </c>
      <c r="AJ1498" t="s">
        <v>192</v>
      </c>
      <c r="AK1498" t="s">
        <v>193</v>
      </c>
    </row>
    <row r="1499" spans="1:37">
      <c r="A1499" t="s">
        <v>1645</v>
      </c>
      <c r="B1499" s="55">
        <v>44958</v>
      </c>
      <c r="C1499" s="55">
        <v>44963</v>
      </c>
      <c r="D1499" t="s">
        <v>242</v>
      </c>
      <c r="E1499">
        <v>3049</v>
      </c>
      <c r="F1499">
        <v>80</v>
      </c>
      <c r="G1499">
        <v>80</v>
      </c>
      <c r="H1499">
        <v>0</v>
      </c>
      <c r="I1499">
        <v>0</v>
      </c>
      <c r="J1499">
        <v>12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2</v>
      </c>
      <c r="U1499">
        <v>0</v>
      </c>
      <c r="V1499">
        <v>0</v>
      </c>
      <c r="W1499">
        <v>0</v>
      </c>
      <c r="X1499">
        <v>0</v>
      </c>
      <c r="Y1499">
        <v>0</v>
      </c>
      <c r="Z1499">
        <v>0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  <c r="AH1499" t="s">
        <v>243</v>
      </c>
      <c r="AI1499" t="s">
        <v>173</v>
      </c>
      <c r="AJ1499" t="s">
        <v>186</v>
      </c>
      <c r="AK1499" t="s">
        <v>187</v>
      </c>
    </row>
    <row r="1500" spans="1:37">
      <c r="A1500" t="s">
        <v>1645</v>
      </c>
      <c r="B1500" s="55">
        <v>44958</v>
      </c>
      <c r="C1500" s="55">
        <v>44963</v>
      </c>
      <c r="D1500" t="s">
        <v>244</v>
      </c>
      <c r="E1500">
        <v>1850</v>
      </c>
      <c r="F1500">
        <v>44</v>
      </c>
      <c r="G1500">
        <v>43</v>
      </c>
      <c r="H1500">
        <v>1</v>
      </c>
      <c r="I1500">
        <v>1</v>
      </c>
      <c r="J1500">
        <v>6</v>
      </c>
      <c r="K1500">
        <v>3</v>
      </c>
      <c r="L1500">
        <v>2</v>
      </c>
      <c r="M1500">
        <v>1</v>
      </c>
      <c r="N1500">
        <v>3</v>
      </c>
      <c r="O1500">
        <v>3</v>
      </c>
      <c r="P1500">
        <v>3</v>
      </c>
      <c r="Q1500">
        <v>2</v>
      </c>
      <c r="R1500">
        <v>2</v>
      </c>
      <c r="S1500">
        <v>3</v>
      </c>
      <c r="T1500">
        <v>3</v>
      </c>
      <c r="U1500">
        <v>3</v>
      </c>
      <c r="V1500">
        <v>3</v>
      </c>
      <c r="W1500">
        <v>2</v>
      </c>
      <c r="X1500">
        <v>1</v>
      </c>
      <c r="Y1500">
        <v>0</v>
      </c>
      <c r="Z1500">
        <v>1</v>
      </c>
      <c r="AA1500">
        <v>2</v>
      </c>
      <c r="AB1500">
        <v>2</v>
      </c>
      <c r="AC1500">
        <v>2</v>
      </c>
      <c r="AD1500">
        <v>2</v>
      </c>
      <c r="AE1500">
        <v>1</v>
      </c>
      <c r="AF1500">
        <v>0</v>
      </c>
      <c r="AH1500" t="s">
        <v>245</v>
      </c>
      <c r="AI1500" t="s">
        <v>173</v>
      </c>
      <c r="AJ1500" t="s">
        <v>186</v>
      </c>
      <c r="AK1500" t="s">
        <v>187</v>
      </c>
    </row>
    <row r="1501" spans="1:37">
      <c r="A1501" t="s">
        <v>1645</v>
      </c>
      <c r="B1501" s="55">
        <v>44958</v>
      </c>
      <c r="C1501" s="55">
        <v>44963</v>
      </c>
      <c r="D1501" t="s">
        <v>77</v>
      </c>
      <c r="E1501">
        <v>2140</v>
      </c>
      <c r="F1501">
        <v>77</v>
      </c>
      <c r="G1501">
        <v>77</v>
      </c>
      <c r="H1501">
        <v>0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0</v>
      </c>
      <c r="AH1501" t="s">
        <v>223</v>
      </c>
      <c r="AI1501" t="s">
        <v>168</v>
      </c>
      <c r="AJ1501" t="s">
        <v>73</v>
      </c>
      <c r="AK1501" t="s">
        <v>182</v>
      </c>
    </row>
    <row r="1502" spans="1:37">
      <c r="A1502" t="s">
        <v>1645</v>
      </c>
      <c r="B1502" s="55">
        <v>44958</v>
      </c>
      <c r="C1502" s="55">
        <v>44963</v>
      </c>
      <c r="D1502" t="s">
        <v>72</v>
      </c>
      <c r="E1502">
        <v>2604</v>
      </c>
      <c r="F1502">
        <v>45</v>
      </c>
      <c r="G1502">
        <v>45</v>
      </c>
      <c r="H1502">
        <v>0</v>
      </c>
      <c r="I1502">
        <v>0</v>
      </c>
      <c r="J1502">
        <v>6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1</v>
      </c>
      <c r="U1502">
        <v>0</v>
      </c>
      <c r="V1502">
        <v>0</v>
      </c>
      <c r="W1502">
        <v>0</v>
      </c>
      <c r="X1502">
        <v>1</v>
      </c>
      <c r="Y1502">
        <v>0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  <c r="AH1502" t="s">
        <v>215</v>
      </c>
      <c r="AI1502" t="s">
        <v>168</v>
      </c>
      <c r="AJ1502" t="s">
        <v>73</v>
      </c>
      <c r="AK1502" t="s">
        <v>182</v>
      </c>
    </row>
    <row r="1503" spans="1:37">
      <c r="A1503" t="s">
        <v>1645</v>
      </c>
      <c r="B1503" s="55">
        <v>44958</v>
      </c>
      <c r="C1503" s="55">
        <v>44963</v>
      </c>
      <c r="D1503" t="s">
        <v>266</v>
      </c>
      <c r="E1503">
        <v>3723</v>
      </c>
      <c r="F1503">
        <v>123</v>
      </c>
      <c r="G1503">
        <v>123</v>
      </c>
      <c r="H1503">
        <v>0</v>
      </c>
      <c r="I1503">
        <v>0</v>
      </c>
      <c r="J1503">
        <v>14</v>
      </c>
      <c r="K1503">
        <v>1</v>
      </c>
      <c r="L1503">
        <v>0</v>
      </c>
      <c r="M1503">
        <v>0</v>
      </c>
      <c r="N1503">
        <v>0</v>
      </c>
      <c r="O1503">
        <v>1</v>
      </c>
      <c r="P1503">
        <v>0</v>
      </c>
      <c r="Q1503">
        <v>1</v>
      </c>
      <c r="R1503">
        <v>0</v>
      </c>
      <c r="S1503">
        <v>1</v>
      </c>
      <c r="T1503">
        <v>4</v>
      </c>
      <c r="U1503">
        <v>0</v>
      </c>
      <c r="V1503">
        <v>0</v>
      </c>
      <c r="W1503">
        <v>0</v>
      </c>
      <c r="X1503">
        <v>2</v>
      </c>
      <c r="Y1503">
        <v>0</v>
      </c>
      <c r="Z1503">
        <v>0</v>
      </c>
      <c r="AA1503">
        <v>1</v>
      </c>
      <c r="AB1503">
        <v>1</v>
      </c>
      <c r="AC1503">
        <v>1</v>
      </c>
      <c r="AD1503">
        <v>1</v>
      </c>
      <c r="AE1503">
        <v>0</v>
      </c>
      <c r="AF1503">
        <v>0</v>
      </c>
      <c r="AH1503" t="s">
        <v>267</v>
      </c>
      <c r="AI1503" t="s">
        <v>173</v>
      </c>
      <c r="AJ1503" t="s">
        <v>192</v>
      </c>
      <c r="AK1503" t="s">
        <v>193</v>
      </c>
    </row>
    <row r="1504" spans="1:37">
      <c r="A1504" t="s">
        <v>1645</v>
      </c>
      <c r="B1504" s="55">
        <v>44958</v>
      </c>
      <c r="C1504" s="55">
        <v>44963</v>
      </c>
      <c r="D1504" t="s">
        <v>33</v>
      </c>
      <c r="E1504">
        <v>1754</v>
      </c>
      <c r="F1504">
        <v>113</v>
      </c>
      <c r="G1504">
        <v>112</v>
      </c>
      <c r="H1504">
        <v>1</v>
      </c>
      <c r="I1504">
        <v>0</v>
      </c>
      <c r="J1504">
        <v>11</v>
      </c>
      <c r="K1504">
        <v>1</v>
      </c>
      <c r="L1504">
        <v>1</v>
      </c>
      <c r="M1504">
        <v>1</v>
      </c>
      <c r="N1504">
        <v>0</v>
      </c>
      <c r="O1504">
        <v>1</v>
      </c>
      <c r="P1504">
        <v>0</v>
      </c>
      <c r="Q1504">
        <v>1</v>
      </c>
      <c r="R1504">
        <v>1</v>
      </c>
      <c r="S1504">
        <v>1</v>
      </c>
      <c r="T1504">
        <v>4</v>
      </c>
      <c r="U1504">
        <v>0</v>
      </c>
      <c r="V1504">
        <v>0</v>
      </c>
      <c r="W1504">
        <v>0</v>
      </c>
      <c r="X1504">
        <v>0</v>
      </c>
      <c r="Y1504">
        <v>0</v>
      </c>
      <c r="Z1504">
        <v>1</v>
      </c>
      <c r="AA1504">
        <v>1</v>
      </c>
      <c r="AB1504">
        <v>1</v>
      </c>
      <c r="AC1504">
        <v>1</v>
      </c>
      <c r="AD1504">
        <v>1</v>
      </c>
      <c r="AE1504">
        <v>0</v>
      </c>
      <c r="AF1504">
        <v>0</v>
      </c>
      <c r="AH1504" t="s">
        <v>181</v>
      </c>
      <c r="AI1504" t="s">
        <v>168</v>
      </c>
      <c r="AJ1504" t="s">
        <v>34</v>
      </c>
      <c r="AK1504" t="s">
        <v>172</v>
      </c>
    </row>
    <row r="1505" spans="1:37">
      <c r="A1505" t="s">
        <v>1645</v>
      </c>
      <c r="B1505" s="55">
        <v>44958</v>
      </c>
      <c r="C1505" s="55">
        <v>44963</v>
      </c>
      <c r="D1505" t="s">
        <v>26</v>
      </c>
      <c r="E1505">
        <v>2246</v>
      </c>
      <c r="F1505">
        <v>121</v>
      </c>
      <c r="G1505">
        <v>119</v>
      </c>
      <c r="H1505">
        <v>2</v>
      </c>
      <c r="I1505">
        <v>0</v>
      </c>
      <c r="J1505">
        <v>9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0</v>
      </c>
      <c r="S1505">
        <v>0</v>
      </c>
      <c r="T1505">
        <v>3</v>
      </c>
      <c r="U1505">
        <v>0</v>
      </c>
      <c r="V1505">
        <v>0</v>
      </c>
      <c r="W1505">
        <v>0</v>
      </c>
      <c r="X1505">
        <v>1</v>
      </c>
      <c r="Y1505">
        <v>0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H1505" t="s">
        <v>170</v>
      </c>
      <c r="AI1505" t="s">
        <v>168</v>
      </c>
      <c r="AJ1505" t="s">
        <v>27</v>
      </c>
      <c r="AK1505" t="s">
        <v>169</v>
      </c>
    </row>
    <row r="1506" spans="1:37">
      <c r="A1506" t="s">
        <v>1645</v>
      </c>
      <c r="B1506" s="55">
        <v>44958</v>
      </c>
      <c r="C1506" s="55">
        <v>44963</v>
      </c>
      <c r="D1506" t="s">
        <v>308</v>
      </c>
      <c r="E1506">
        <v>5109</v>
      </c>
      <c r="F1506">
        <v>349</v>
      </c>
      <c r="G1506">
        <v>343</v>
      </c>
      <c r="H1506">
        <v>6</v>
      </c>
      <c r="I1506">
        <v>3</v>
      </c>
      <c r="J1506">
        <v>40</v>
      </c>
      <c r="K1506">
        <v>0</v>
      </c>
      <c r="L1506">
        <v>0</v>
      </c>
      <c r="M1506">
        <v>0</v>
      </c>
      <c r="N1506">
        <v>0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0</v>
      </c>
      <c r="U1506">
        <v>0</v>
      </c>
      <c r="V1506">
        <v>0</v>
      </c>
      <c r="W1506">
        <v>0</v>
      </c>
      <c r="X1506">
        <v>1</v>
      </c>
      <c r="Y1506">
        <v>0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H1506" t="s">
        <v>309</v>
      </c>
      <c r="AI1506" t="s">
        <v>173</v>
      </c>
      <c r="AJ1506" t="s">
        <v>195</v>
      </c>
      <c r="AK1506" t="s">
        <v>196</v>
      </c>
    </row>
    <row r="1507" spans="1:37">
      <c r="A1507" t="s">
        <v>1645</v>
      </c>
      <c r="B1507" s="55">
        <v>44958</v>
      </c>
      <c r="C1507" s="55">
        <v>44963</v>
      </c>
      <c r="D1507" t="s">
        <v>1646</v>
      </c>
    </row>
    <row r="1508" spans="1:37">
      <c r="A1508" t="s">
        <v>1645</v>
      </c>
      <c r="B1508" s="55">
        <v>44958</v>
      </c>
      <c r="C1508" s="55">
        <v>44963</v>
      </c>
      <c r="D1508" t="s">
        <v>57</v>
      </c>
      <c r="E1508">
        <v>2372</v>
      </c>
      <c r="F1508">
        <v>71</v>
      </c>
      <c r="G1508">
        <v>69</v>
      </c>
      <c r="H1508">
        <v>2</v>
      </c>
      <c r="I1508">
        <v>0</v>
      </c>
      <c r="J1508">
        <v>10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2</v>
      </c>
      <c r="U1508">
        <v>0</v>
      </c>
      <c r="V1508">
        <v>0</v>
      </c>
      <c r="W1508">
        <v>0</v>
      </c>
      <c r="X1508">
        <v>1</v>
      </c>
      <c r="Y1508">
        <v>0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0</v>
      </c>
      <c r="AF1508">
        <v>0</v>
      </c>
      <c r="AH1508" t="s">
        <v>167</v>
      </c>
      <c r="AI1508" t="s">
        <v>168</v>
      </c>
      <c r="AJ1508" t="s">
        <v>58</v>
      </c>
      <c r="AK1508" t="s">
        <v>180</v>
      </c>
    </row>
    <row r="1509" spans="1:37">
      <c r="A1509" t="s">
        <v>1645</v>
      </c>
      <c r="B1509" s="55">
        <v>44958</v>
      </c>
      <c r="C1509" s="55">
        <v>44963</v>
      </c>
      <c r="D1509" t="s">
        <v>288</v>
      </c>
      <c r="E1509">
        <v>4333</v>
      </c>
      <c r="F1509">
        <v>96</v>
      </c>
      <c r="G1509">
        <v>96</v>
      </c>
      <c r="H1509">
        <v>0</v>
      </c>
      <c r="I1509">
        <v>0</v>
      </c>
      <c r="J1509">
        <v>23</v>
      </c>
      <c r="K1509">
        <v>4</v>
      </c>
      <c r="L1509">
        <v>4</v>
      </c>
      <c r="M1509">
        <v>4</v>
      </c>
      <c r="N1509">
        <v>4</v>
      </c>
      <c r="O1509">
        <v>4</v>
      </c>
      <c r="P1509">
        <v>4</v>
      </c>
      <c r="Q1509">
        <v>2</v>
      </c>
      <c r="R1509">
        <v>4</v>
      </c>
      <c r="S1509">
        <v>4</v>
      </c>
      <c r="T1509">
        <v>6</v>
      </c>
      <c r="U1509">
        <v>2</v>
      </c>
      <c r="V1509">
        <v>2</v>
      </c>
      <c r="W1509">
        <v>0</v>
      </c>
      <c r="X1509">
        <v>0</v>
      </c>
      <c r="Y1509">
        <v>0</v>
      </c>
      <c r="Z1509">
        <v>4</v>
      </c>
      <c r="AA1509">
        <v>3</v>
      </c>
      <c r="AB1509">
        <v>3</v>
      </c>
      <c r="AC1509">
        <v>3</v>
      </c>
      <c r="AD1509">
        <v>3</v>
      </c>
      <c r="AE1509">
        <v>0</v>
      </c>
      <c r="AF1509">
        <v>0</v>
      </c>
      <c r="AH1509" t="s">
        <v>289</v>
      </c>
      <c r="AI1509" t="s">
        <v>173</v>
      </c>
      <c r="AJ1509" t="s">
        <v>195</v>
      </c>
      <c r="AK1509" t="s">
        <v>196</v>
      </c>
    </row>
    <row r="1510" spans="1:37">
      <c r="A1510" t="s">
        <v>1645</v>
      </c>
      <c r="B1510" s="55">
        <v>44958</v>
      </c>
      <c r="C1510" s="55">
        <v>44963</v>
      </c>
      <c r="D1510" t="s">
        <v>272</v>
      </c>
      <c r="E1510">
        <v>5198</v>
      </c>
      <c r="F1510">
        <v>218</v>
      </c>
      <c r="G1510">
        <v>207</v>
      </c>
      <c r="H1510">
        <v>11</v>
      </c>
      <c r="I1510">
        <v>5</v>
      </c>
      <c r="J1510">
        <v>42</v>
      </c>
      <c r="K1510">
        <v>0</v>
      </c>
      <c r="L1510">
        <v>0</v>
      </c>
      <c r="M1510">
        <v>0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4</v>
      </c>
      <c r="U1510">
        <v>0</v>
      </c>
      <c r="V1510">
        <v>0</v>
      </c>
      <c r="W1510">
        <v>0</v>
      </c>
      <c r="X1510">
        <v>0</v>
      </c>
      <c r="Y1510">
        <v>0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  <c r="AH1510" t="s">
        <v>273</v>
      </c>
      <c r="AI1510" t="s">
        <v>173</v>
      </c>
      <c r="AJ1510" t="s">
        <v>192</v>
      </c>
      <c r="AK1510" t="s">
        <v>193</v>
      </c>
    </row>
    <row r="1511" spans="1:37">
      <c r="A1511" t="s">
        <v>1645</v>
      </c>
      <c r="B1511" s="55">
        <v>44958</v>
      </c>
      <c r="C1511" s="55">
        <v>44963</v>
      </c>
      <c r="D1511" t="s">
        <v>234</v>
      </c>
      <c r="E1511">
        <v>5480</v>
      </c>
      <c r="F1511">
        <v>136</v>
      </c>
      <c r="G1511">
        <v>135</v>
      </c>
      <c r="H1511">
        <v>1</v>
      </c>
      <c r="I1511">
        <v>0</v>
      </c>
      <c r="J1511">
        <v>20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0</v>
      </c>
      <c r="U1511">
        <v>0</v>
      </c>
      <c r="V1511">
        <v>0</v>
      </c>
      <c r="W1511">
        <v>0</v>
      </c>
      <c r="X1511">
        <v>0</v>
      </c>
      <c r="Y1511">
        <v>0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  <c r="AH1511" t="s">
        <v>235</v>
      </c>
      <c r="AI1511" t="s">
        <v>173</v>
      </c>
      <c r="AJ1511" t="s">
        <v>186</v>
      </c>
      <c r="AK1511" t="s">
        <v>187</v>
      </c>
    </row>
    <row r="1512" spans="1:37">
      <c r="A1512" t="s">
        <v>1645</v>
      </c>
      <c r="B1512" s="55">
        <v>44958</v>
      </c>
      <c r="C1512" s="55">
        <v>44963</v>
      </c>
      <c r="D1512" t="s">
        <v>75</v>
      </c>
      <c r="E1512">
        <v>6107</v>
      </c>
      <c r="F1512">
        <v>52</v>
      </c>
      <c r="G1512">
        <v>52</v>
      </c>
      <c r="H1512">
        <v>0</v>
      </c>
      <c r="I1512">
        <v>0</v>
      </c>
      <c r="J1512">
        <v>2</v>
      </c>
      <c r="K1512">
        <v>0</v>
      </c>
      <c r="L1512">
        <v>0</v>
      </c>
      <c r="M1512">
        <v>0</v>
      </c>
      <c r="N1512">
        <v>0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0</v>
      </c>
      <c r="AD1512">
        <v>0</v>
      </c>
      <c r="AE1512">
        <v>0</v>
      </c>
      <c r="AF1512">
        <v>0</v>
      </c>
      <c r="AH1512" t="s">
        <v>222</v>
      </c>
      <c r="AI1512" t="s">
        <v>168</v>
      </c>
      <c r="AJ1512" t="s">
        <v>73</v>
      </c>
      <c r="AK1512" t="s">
        <v>182</v>
      </c>
    </row>
    <row r="1513" spans="1:37">
      <c r="A1513" t="s">
        <v>1645</v>
      </c>
      <c r="B1513" s="55">
        <v>44958</v>
      </c>
      <c r="C1513" s="55">
        <v>44963</v>
      </c>
      <c r="D1513" t="s">
        <v>250</v>
      </c>
      <c r="E1513">
        <v>5942</v>
      </c>
      <c r="F1513">
        <v>354</v>
      </c>
      <c r="G1513">
        <v>350</v>
      </c>
      <c r="H1513">
        <v>4</v>
      </c>
      <c r="I1513">
        <v>2</v>
      </c>
      <c r="J1513">
        <v>42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8</v>
      </c>
      <c r="U1513">
        <v>1</v>
      </c>
      <c r="V1513">
        <v>1</v>
      </c>
      <c r="W1513">
        <v>0</v>
      </c>
      <c r="X1513">
        <v>0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H1513" t="s">
        <v>251</v>
      </c>
      <c r="AI1513" t="s">
        <v>173</v>
      </c>
      <c r="AJ1513" t="s">
        <v>189</v>
      </c>
      <c r="AK1513" t="s">
        <v>190</v>
      </c>
    </row>
    <row r="1514" spans="1:37">
      <c r="A1514" t="s">
        <v>1645</v>
      </c>
      <c r="B1514" s="55">
        <v>44958</v>
      </c>
      <c r="C1514" s="55">
        <v>44963</v>
      </c>
      <c r="D1514" t="s">
        <v>290</v>
      </c>
      <c r="E1514">
        <v>6798</v>
      </c>
      <c r="F1514">
        <v>512</v>
      </c>
      <c r="G1514">
        <v>509</v>
      </c>
      <c r="H1514">
        <v>3</v>
      </c>
      <c r="I1514">
        <v>2</v>
      </c>
      <c r="J1514">
        <v>59</v>
      </c>
      <c r="K1514">
        <v>22</v>
      </c>
      <c r="L1514">
        <v>19</v>
      </c>
      <c r="M1514">
        <v>22</v>
      </c>
      <c r="N1514">
        <v>20</v>
      </c>
      <c r="O1514">
        <v>21</v>
      </c>
      <c r="P1514">
        <v>19</v>
      </c>
      <c r="Q1514">
        <v>16</v>
      </c>
      <c r="R1514">
        <v>20</v>
      </c>
      <c r="S1514">
        <v>22</v>
      </c>
      <c r="T1514">
        <v>25</v>
      </c>
      <c r="U1514">
        <v>20</v>
      </c>
      <c r="V1514">
        <v>20</v>
      </c>
      <c r="W1514">
        <v>8</v>
      </c>
      <c r="X1514">
        <v>5</v>
      </c>
      <c r="Y1514">
        <v>2</v>
      </c>
      <c r="Z1514">
        <v>18</v>
      </c>
      <c r="AA1514">
        <v>21</v>
      </c>
      <c r="AB1514">
        <v>19</v>
      </c>
      <c r="AC1514">
        <v>18</v>
      </c>
      <c r="AD1514">
        <v>20</v>
      </c>
      <c r="AE1514">
        <v>11</v>
      </c>
      <c r="AF1514">
        <v>3</v>
      </c>
      <c r="AH1514" t="s">
        <v>291</v>
      </c>
      <c r="AI1514" t="s">
        <v>173</v>
      </c>
      <c r="AJ1514" t="s">
        <v>195</v>
      </c>
      <c r="AK1514" t="s">
        <v>196</v>
      </c>
    </row>
    <row r="1515" spans="1:37">
      <c r="A1515" t="s">
        <v>1645</v>
      </c>
      <c r="B1515" s="55">
        <v>44958</v>
      </c>
      <c r="C1515" s="55">
        <v>44963</v>
      </c>
      <c r="D1515" t="s">
        <v>254</v>
      </c>
      <c r="E1515">
        <v>9618</v>
      </c>
      <c r="F1515">
        <v>359</v>
      </c>
      <c r="G1515">
        <v>355</v>
      </c>
      <c r="H1515">
        <v>4</v>
      </c>
      <c r="I1515">
        <v>1</v>
      </c>
      <c r="J1515">
        <v>48</v>
      </c>
      <c r="K1515">
        <v>2</v>
      </c>
      <c r="L1515">
        <v>2</v>
      </c>
      <c r="M1515">
        <v>2</v>
      </c>
      <c r="N1515">
        <v>0</v>
      </c>
      <c r="O1515">
        <v>1</v>
      </c>
      <c r="P1515">
        <v>0</v>
      </c>
      <c r="Q1515">
        <v>2</v>
      </c>
      <c r="R1515">
        <v>2</v>
      </c>
      <c r="S1515">
        <v>2</v>
      </c>
      <c r="T1515">
        <v>14</v>
      </c>
      <c r="U1515">
        <v>1</v>
      </c>
      <c r="V1515">
        <v>1</v>
      </c>
      <c r="W1515">
        <v>0</v>
      </c>
      <c r="X1515">
        <v>2</v>
      </c>
      <c r="Y1515">
        <v>0</v>
      </c>
      <c r="Z1515">
        <v>1</v>
      </c>
      <c r="AA1515">
        <v>1</v>
      </c>
      <c r="AB1515">
        <v>1</v>
      </c>
      <c r="AC1515">
        <v>1</v>
      </c>
      <c r="AD1515">
        <v>1</v>
      </c>
      <c r="AE1515">
        <v>1</v>
      </c>
      <c r="AF1515">
        <v>0</v>
      </c>
      <c r="AH1515" t="s">
        <v>255</v>
      </c>
      <c r="AI1515" t="s">
        <v>173</v>
      </c>
      <c r="AJ1515" t="s">
        <v>189</v>
      </c>
      <c r="AK1515" t="s">
        <v>190</v>
      </c>
    </row>
    <row r="1516" spans="1:37">
      <c r="A1516" t="s">
        <v>1645</v>
      </c>
      <c r="B1516" s="55">
        <v>44958</v>
      </c>
      <c r="C1516" s="55">
        <v>44963</v>
      </c>
      <c r="D1516" t="s">
        <v>258</v>
      </c>
      <c r="E1516">
        <v>4033</v>
      </c>
      <c r="F1516">
        <v>56</v>
      </c>
      <c r="G1516">
        <v>56</v>
      </c>
      <c r="H1516">
        <v>0</v>
      </c>
      <c r="I1516">
        <v>0</v>
      </c>
      <c r="J1516">
        <v>13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0</v>
      </c>
      <c r="R1516">
        <v>0</v>
      </c>
      <c r="S1516">
        <v>0</v>
      </c>
      <c r="T1516">
        <v>1</v>
      </c>
      <c r="U1516">
        <v>0</v>
      </c>
      <c r="V1516">
        <v>0</v>
      </c>
      <c r="W1516">
        <v>0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H1516" t="s">
        <v>259</v>
      </c>
      <c r="AI1516" t="s">
        <v>173</v>
      </c>
      <c r="AJ1516" t="s">
        <v>192</v>
      </c>
      <c r="AK1516" t="s">
        <v>193</v>
      </c>
    </row>
    <row r="1517" spans="1:37">
      <c r="A1517" t="s">
        <v>1645</v>
      </c>
      <c r="B1517" s="55">
        <v>44958</v>
      </c>
      <c r="C1517" s="55">
        <v>44963</v>
      </c>
      <c r="D1517" t="s">
        <v>314</v>
      </c>
      <c r="E1517">
        <v>1560</v>
      </c>
      <c r="F1517">
        <v>107</v>
      </c>
      <c r="G1517">
        <v>107</v>
      </c>
      <c r="H1517">
        <v>0</v>
      </c>
      <c r="I1517">
        <v>0</v>
      </c>
      <c r="J1517">
        <v>9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2</v>
      </c>
      <c r="U1517">
        <v>0</v>
      </c>
      <c r="V1517">
        <v>0</v>
      </c>
      <c r="W1517">
        <v>0</v>
      </c>
      <c r="X1517">
        <v>1</v>
      </c>
      <c r="Y1517">
        <v>0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0</v>
      </c>
      <c r="AF1517">
        <v>0</v>
      </c>
      <c r="AH1517" t="s">
        <v>870</v>
      </c>
      <c r="AI1517" t="s">
        <v>173</v>
      </c>
      <c r="AJ1517" t="s">
        <v>195</v>
      </c>
      <c r="AK1517" t="s">
        <v>196</v>
      </c>
    </row>
    <row r="1518" spans="1:37">
      <c r="A1518" t="s">
        <v>1645</v>
      </c>
      <c r="B1518" s="55">
        <v>44958</v>
      </c>
      <c r="C1518" s="55">
        <v>44963</v>
      </c>
      <c r="D1518" t="s">
        <v>53</v>
      </c>
      <c r="E1518">
        <v>2085</v>
      </c>
      <c r="F1518">
        <v>72</v>
      </c>
      <c r="G1518">
        <v>70</v>
      </c>
      <c r="H1518">
        <v>2</v>
      </c>
      <c r="I1518">
        <v>0</v>
      </c>
      <c r="J1518">
        <v>8</v>
      </c>
      <c r="K1518">
        <v>1</v>
      </c>
      <c r="L1518">
        <v>1</v>
      </c>
      <c r="M1518">
        <v>1</v>
      </c>
      <c r="N1518">
        <v>1</v>
      </c>
      <c r="O1518">
        <v>1</v>
      </c>
      <c r="P1518">
        <v>1</v>
      </c>
      <c r="Q1518">
        <v>0</v>
      </c>
      <c r="R1518">
        <v>1</v>
      </c>
      <c r="S1518">
        <v>1</v>
      </c>
      <c r="T1518">
        <v>2</v>
      </c>
      <c r="U1518">
        <v>0</v>
      </c>
      <c r="V1518">
        <v>0</v>
      </c>
      <c r="W1518">
        <v>0</v>
      </c>
      <c r="X1518">
        <v>0</v>
      </c>
      <c r="Y1518">
        <v>0</v>
      </c>
      <c r="Z1518">
        <v>1</v>
      </c>
      <c r="AA1518">
        <v>1</v>
      </c>
      <c r="AB1518">
        <v>1</v>
      </c>
      <c r="AC1518">
        <v>1</v>
      </c>
      <c r="AD1518">
        <v>1</v>
      </c>
      <c r="AE1518">
        <v>0</v>
      </c>
      <c r="AF1518">
        <v>0</v>
      </c>
      <c r="AH1518" t="s">
        <v>206</v>
      </c>
      <c r="AI1518" t="s">
        <v>168</v>
      </c>
      <c r="AJ1518" t="s">
        <v>49</v>
      </c>
      <c r="AK1518" t="s">
        <v>176</v>
      </c>
    </row>
    <row r="1519" spans="1:37">
      <c r="A1519" t="s">
        <v>1645</v>
      </c>
      <c r="B1519" s="55">
        <v>44958</v>
      </c>
      <c r="C1519" s="55">
        <v>44963</v>
      </c>
      <c r="D1519" t="s">
        <v>300</v>
      </c>
      <c r="E1519">
        <v>2213</v>
      </c>
      <c r="F1519">
        <v>107</v>
      </c>
      <c r="G1519">
        <v>106</v>
      </c>
      <c r="H1519">
        <v>1</v>
      </c>
      <c r="I1519">
        <v>0</v>
      </c>
      <c r="J1519">
        <v>10</v>
      </c>
      <c r="K1519">
        <v>0</v>
      </c>
      <c r="L1519">
        <v>0</v>
      </c>
      <c r="M1519">
        <v>0</v>
      </c>
      <c r="N1519">
        <v>0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2</v>
      </c>
      <c r="U1519">
        <v>0</v>
      </c>
      <c r="V1519">
        <v>0</v>
      </c>
      <c r="W1519">
        <v>0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0</v>
      </c>
      <c r="AD1519">
        <v>0</v>
      </c>
      <c r="AE1519">
        <v>0</v>
      </c>
      <c r="AF1519">
        <v>0</v>
      </c>
      <c r="AH1519" t="s">
        <v>301</v>
      </c>
      <c r="AI1519" t="s">
        <v>173</v>
      </c>
      <c r="AJ1519" t="s">
        <v>195</v>
      </c>
      <c r="AK1519" t="s">
        <v>196</v>
      </c>
    </row>
    <row r="1520" spans="1:37">
      <c r="A1520" t="s">
        <v>1645</v>
      </c>
      <c r="B1520" s="55">
        <v>44958</v>
      </c>
      <c r="C1520" s="55">
        <v>44963</v>
      </c>
      <c r="D1520" t="s">
        <v>280</v>
      </c>
      <c r="E1520">
        <v>2356</v>
      </c>
      <c r="F1520">
        <v>90</v>
      </c>
      <c r="G1520">
        <v>90</v>
      </c>
      <c r="H1520">
        <v>0</v>
      </c>
      <c r="I1520">
        <v>0</v>
      </c>
      <c r="J1520">
        <v>22</v>
      </c>
      <c r="K1520">
        <v>9</v>
      </c>
      <c r="L1520">
        <v>7</v>
      </c>
      <c r="M1520">
        <v>4</v>
      </c>
      <c r="N1520">
        <v>2</v>
      </c>
      <c r="O1520">
        <v>4</v>
      </c>
      <c r="P1520">
        <v>2</v>
      </c>
      <c r="Q1520">
        <v>3</v>
      </c>
      <c r="R1520">
        <v>9</v>
      </c>
      <c r="S1520">
        <v>6</v>
      </c>
      <c r="T1520">
        <v>1</v>
      </c>
      <c r="U1520">
        <v>1</v>
      </c>
      <c r="V1520">
        <v>1</v>
      </c>
      <c r="W1520">
        <v>0</v>
      </c>
      <c r="X1520">
        <v>0</v>
      </c>
      <c r="Y1520">
        <v>0</v>
      </c>
      <c r="Z1520">
        <v>2</v>
      </c>
      <c r="AA1520">
        <v>4</v>
      </c>
      <c r="AB1520">
        <v>3</v>
      </c>
      <c r="AC1520">
        <v>3</v>
      </c>
      <c r="AD1520">
        <v>4</v>
      </c>
      <c r="AE1520">
        <v>0</v>
      </c>
      <c r="AF1520">
        <v>0</v>
      </c>
      <c r="AH1520" t="s">
        <v>281</v>
      </c>
      <c r="AI1520" t="s">
        <v>173</v>
      </c>
      <c r="AJ1520" t="s">
        <v>192</v>
      </c>
      <c r="AK1520" t="s">
        <v>193</v>
      </c>
    </row>
    <row r="1521" spans="1:37">
      <c r="A1521" t="s">
        <v>1645</v>
      </c>
      <c r="B1521" s="55">
        <v>44958</v>
      </c>
      <c r="C1521" s="55">
        <v>44963</v>
      </c>
      <c r="D1521" t="s">
        <v>298</v>
      </c>
      <c r="E1521">
        <v>1132</v>
      </c>
      <c r="F1521">
        <v>51</v>
      </c>
      <c r="G1521">
        <v>49</v>
      </c>
      <c r="H1521">
        <v>2</v>
      </c>
      <c r="I1521">
        <v>1</v>
      </c>
      <c r="J1521">
        <v>13</v>
      </c>
      <c r="K1521">
        <v>12</v>
      </c>
      <c r="L1521">
        <v>10</v>
      </c>
      <c r="M1521">
        <v>11</v>
      </c>
      <c r="N1521">
        <v>10</v>
      </c>
      <c r="O1521">
        <v>12</v>
      </c>
      <c r="P1521">
        <v>11</v>
      </c>
      <c r="Q1521">
        <v>9</v>
      </c>
      <c r="R1521">
        <v>9</v>
      </c>
      <c r="S1521">
        <v>12</v>
      </c>
      <c r="T1521">
        <v>8</v>
      </c>
      <c r="U1521">
        <v>6</v>
      </c>
      <c r="V1521">
        <v>6</v>
      </c>
      <c r="W1521">
        <v>4</v>
      </c>
      <c r="X1521">
        <v>1</v>
      </c>
      <c r="Y1521">
        <v>0</v>
      </c>
      <c r="Z1521">
        <v>10</v>
      </c>
      <c r="AA1521">
        <v>12</v>
      </c>
      <c r="AB1521">
        <v>10</v>
      </c>
      <c r="AC1521">
        <v>12</v>
      </c>
      <c r="AD1521">
        <v>12</v>
      </c>
      <c r="AE1521">
        <v>6</v>
      </c>
      <c r="AF1521">
        <v>0</v>
      </c>
      <c r="AH1521" t="s">
        <v>299</v>
      </c>
      <c r="AI1521" t="s">
        <v>173</v>
      </c>
      <c r="AJ1521" t="s">
        <v>195</v>
      </c>
      <c r="AK1521" t="s">
        <v>196</v>
      </c>
    </row>
    <row r="1522" spans="1:37">
      <c r="A1522" t="s">
        <v>1645</v>
      </c>
      <c r="B1522" s="55">
        <v>44958</v>
      </c>
      <c r="C1522" s="55">
        <v>44963</v>
      </c>
      <c r="D1522" t="s">
        <v>40</v>
      </c>
      <c r="E1522">
        <v>1564</v>
      </c>
      <c r="F1522">
        <v>44</v>
      </c>
      <c r="G1522">
        <v>44</v>
      </c>
      <c r="H1522">
        <v>0</v>
      </c>
      <c r="I1522">
        <v>0</v>
      </c>
      <c r="J1522">
        <v>5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2</v>
      </c>
      <c r="U1522">
        <v>0</v>
      </c>
      <c r="V1522">
        <v>0</v>
      </c>
      <c r="W1522">
        <v>0</v>
      </c>
      <c r="X1522">
        <v>1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H1522" t="s">
        <v>447</v>
      </c>
      <c r="AI1522" t="s">
        <v>168</v>
      </c>
      <c r="AJ1522" t="s">
        <v>34</v>
      </c>
      <c r="AK1522" t="s">
        <v>172</v>
      </c>
    </row>
    <row r="1523" spans="1:37">
      <c r="A1523" t="s">
        <v>1645</v>
      </c>
      <c r="B1523" s="55">
        <v>44958</v>
      </c>
      <c r="C1523" s="55">
        <v>44963</v>
      </c>
      <c r="D1523" t="s">
        <v>312</v>
      </c>
      <c r="E1523">
        <v>1598</v>
      </c>
      <c r="F1523">
        <v>104</v>
      </c>
      <c r="G1523">
        <v>101</v>
      </c>
      <c r="H1523">
        <v>3</v>
      </c>
      <c r="I1523">
        <v>3</v>
      </c>
      <c r="J1523">
        <v>13</v>
      </c>
      <c r="K1523">
        <v>6</v>
      </c>
      <c r="L1523">
        <v>6</v>
      </c>
      <c r="M1523">
        <v>5</v>
      </c>
      <c r="N1523">
        <v>1</v>
      </c>
      <c r="O1523">
        <v>6</v>
      </c>
      <c r="P1523">
        <v>1</v>
      </c>
      <c r="Q1523">
        <v>5</v>
      </c>
      <c r="R1523">
        <v>5</v>
      </c>
      <c r="S1523">
        <v>6</v>
      </c>
      <c r="T1523">
        <v>5</v>
      </c>
      <c r="U1523">
        <v>4</v>
      </c>
      <c r="V1523">
        <v>4</v>
      </c>
      <c r="W1523">
        <v>0</v>
      </c>
      <c r="X1523">
        <v>0</v>
      </c>
      <c r="Y1523">
        <v>0</v>
      </c>
      <c r="Z1523">
        <v>5</v>
      </c>
      <c r="AA1523">
        <v>6</v>
      </c>
      <c r="AB1523">
        <v>6</v>
      </c>
      <c r="AC1523">
        <v>6</v>
      </c>
      <c r="AD1523">
        <v>6</v>
      </c>
      <c r="AE1523">
        <v>3</v>
      </c>
      <c r="AF1523">
        <v>0</v>
      </c>
      <c r="AH1523" t="s">
        <v>313</v>
      </c>
      <c r="AI1523" t="s">
        <v>173</v>
      </c>
      <c r="AJ1523" t="s">
        <v>195</v>
      </c>
      <c r="AK1523" t="s">
        <v>196</v>
      </c>
    </row>
    <row r="1524" spans="1:37">
      <c r="A1524" t="s">
        <v>1645</v>
      </c>
      <c r="B1524" s="55">
        <v>44958</v>
      </c>
      <c r="C1524" s="55">
        <v>44963</v>
      </c>
      <c r="D1524" t="s">
        <v>42</v>
      </c>
      <c r="E1524">
        <v>1304</v>
      </c>
      <c r="F1524">
        <v>49</v>
      </c>
      <c r="G1524">
        <v>49</v>
      </c>
      <c r="H1524">
        <v>0</v>
      </c>
      <c r="I1524">
        <v>0</v>
      </c>
      <c r="J1524">
        <v>13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3</v>
      </c>
      <c r="U1524">
        <v>0</v>
      </c>
      <c r="V1524">
        <v>0</v>
      </c>
      <c r="W1524">
        <v>0</v>
      </c>
      <c r="X1524">
        <v>1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  <c r="AH1524" t="s">
        <v>191</v>
      </c>
      <c r="AI1524" t="s">
        <v>168</v>
      </c>
      <c r="AJ1524" t="s">
        <v>34</v>
      </c>
      <c r="AK1524" t="s">
        <v>172</v>
      </c>
    </row>
    <row r="1525" spans="1:37">
      <c r="A1525" t="s">
        <v>1645</v>
      </c>
      <c r="B1525" s="55">
        <v>44958</v>
      </c>
      <c r="C1525" s="55">
        <v>44963</v>
      </c>
      <c r="D1525" t="s">
        <v>260</v>
      </c>
      <c r="E1525">
        <v>1208</v>
      </c>
      <c r="F1525">
        <v>34</v>
      </c>
      <c r="G1525">
        <v>33</v>
      </c>
      <c r="H1525">
        <v>1</v>
      </c>
      <c r="I1525">
        <v>0</v>
      </c>
      <c r="J1525">
        <v>5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H1525" t="s">
        <v>261</v>
      </c>
      <c r="AI1525" t="s">
        <v>173</v>
      </c>
      <c r="AJ1525" t="s">
        <v>192</v>
      </c>
      <c r="AK1525" t="s">
        <v>193</v>
      </c>
    </row>
    <row r="1526" spans="1:37">
      <c r="A1526" t="s">
        <v>1645</v>
      </c>
      <c r="B1526" s="55">
        <v>44958</v>
      </c>
      <c r="C1526" s="55">
        <v>44963</v>
      </c>
      <c r="D1526" t="s">
        <v>302</v>
      </c>
      <c r="E1526">
        <v>2453</v>
      </c>
      <c r="F1526">
        <v>19</v>
      </c>
      <c r="G1526">
        <v>19</v>
      </c>
      <c r="H1526">
        <v>0</v>
      </c>
      <c r="I1526">
        <v>0</v>
      </c>
      <c r="J1526">
        <v>18</v>
      </c>
      <c r="K1526">
        <v>12</v>
      </c>
      <c r="L1526">
        <v>11</v>
      </c>
      <c r="M1526">
        <v>5</v>
      </c>
      <c r="N1526">
        <v>12</v>
      </c>
      <c r="O1526">
        <v>3</v>
      </c>
      <c r="P1526">
        <v>1</v>
      </c>
      <c r="Q1526">
        <v>5</v>
      </c>
      <c r="R1526">
        <v>10</v>
      </c>
      <c r="S1526">
        <v>11</v>
      </c>
      <c r="T1526">
        <v>2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1</v>
      </c>
      <c r="AA1526">
        <v>9</v>
      </c>
      <c r="AB1526">
        <v>6</v>
      </c>
      <c r="AC1526">
        <v>7</v>
      </c>
      <c r="AD1526">
        <v>9</v>
      </c>
      <c r="AE1526">
        <v>3</v>
      </c>
      <c r="AF1526">
        <v>2</v>
      </c>
      <c r="AH1526" t="s">
        <v>303</v>
      </c>
      <c r="AI1526" t="s">
        <v>173</v>
      </c>
      <c r="AJ1526" t="s">
        <v>195</v>
      </c>
      <c r="AK1526" t="s">
        <v>196</v>
      </c>
    </row>
    <row r="1527" spans="1:37">
      <c r="A1527" t="s">
        <v>1645</v>
      </c>
      <c r="B1527" s="55">
        <v>44958</v>
      </c>
      <c r="C1527" s="55">
        <v>44963</v>
      </c>
      <c r="D1527" t="s">
        <v>68</v>
      </c>
      <c r="E1527">
        <v>2539</v>
      </c>
      <c r="F1527">
        <v>64</v>
      </c>
      <c r="G1527">
        <v>64</v>
      </c>
      <c r="H1527">
        <v>0</v>
      </c>
      <c r="I1527">
        <v>0</v>
      </c>
      <c r="J1527">
        <v>8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0</v>
      </c>
      <c r="Z1527">
        <v>0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  <c r="AH1527" t="s">
        <v>219</v>
      </c>
      <c r="AI1527" t="s">
        <v>168</v>
      </c>
      <c r="AJ1527" t="s">
        <v>58</v>
      </c>
      <c r="AK1527" t="s">
        <v>180</v>
      </c>
    </row>
    <row r="1528" spans="1:37">
      <c r="A1528" t="s">
        <v>1645</v>
      </c>
      <c r="B1528" s="55">
        <v>44958</v>
      </c>
      <c r="C1528" s="55">
        <v>44963</v>
      </c>
      <c r="D1528" t="s">
        <v>238</v>
      </c>
      <c r="E1528">
        <v>1763</v>
      </c>
      <c r="F1528">
        <v>92</v>
      </c>
      <c r="G1528">
        <v>92</v>
      </c>
      <c r="H1528">
        <v>0</v>
      </c>
      <c r="I1528">
        <v>0</v>
      </c>
      <c r="J1528">
        <v>9</v>
      </c>
      <c r="K1528">
        <v>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1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H1528" t="s">
        <v>239</v>
      </c>
      <c r="AI1528" t="s">
        <v>173</v>
      </c>
      <c r="AJ1528" t="s">
        <v>186</v>
      </c>
      <c r="AK1528" t="s">
        <v>187</v>
      </c>
    </row>
    <row r="1529" spans="1:37">
      <c r="A1529" t="s">
        <v>1645</v>
      </c>
      <c r="B1529" s="55">
        <v>44958</v>
      </c>
      <c r="C1529" s="55">
        <v>44963</v>
      </c>
      <c r="D1529" t="s">
        <v>81</v>
      </c>
      <c r="E1529">
        <v>5913</v>
      </c>
      <c r="F1529">
        <v>42</v>
      </c>
      <c r="G1529">
        <v>42</v>
      </c>
      <c r="H1529">
        <v>0</v>
      </c>
      <c r="I1529">
        <v>0</v>
      </c>
      <c r="J1529">
        <v>13</v>
      </c>
      <c r="K1529">
        <v>0</v>
      </c>
      <c r="L1529">
        <v>0</v>
      </c>
      <c r="M1529">
        <v>0</v>
      </c>
      <c r="N1529">
        <v>0</v>
      </c>
      <c r="O1529">
        <v>0</v>
      </c>
      <c r="P1529">
        <v>0</v>
      </c>
      <c r="Q1529">
        <v>0</v>
      </c>
      <c r="R1529">
        <v>0</v>
      </c>
      <c r="S1529">
        <v>0</v>
      </c>
      <c r="T1529">
        <v>2</v>
      </c>
      <c r="U1529">
        <v>0</v>
      </c>
      <c r="V1529">
        <v>0</v>
      </c>
      <c r="W1529">
        <v>0</v>
      </c>
      <c r="X1529">
        <v>1</v>
      </c>
      <c r="Y1529">
        <v>0</v>
      </c>
      <c r="Z1529">
        <v>0</v>
      </c>
      <c r="AA1529">
        <v>0</v>
      </c>
      <c r="AB1529">
        <v>0</v>
      </c>
      <c r="AC1529">
        <v>0</v>
      </c>
      <c r="AD1529">
        <v>0</v>
      </c>
      <c r="AE1529">
        <v>0</v>
      </c>
      <c r="AF1529">
        <v>0</v>
      </c>
      <c r="AH1529" t="s">
        <v>226</v>
      </c>
      <c r="AI1529" t="s">
        <v>168</v>
      </c>
      <c r="AJ1529" t="s">
        <v>73</v>
      </c>
      <c r="AK1529" t="s">
        <v>182</v>
      </c>
    </row>
    <row r="1530" spans="1:37">
      <c r="A1530" t="s">
        <v>1645</v>
      </c>
      <c r="B1530" s="55">
        <v>44958</v>
      </c>
      <c r="C1530" s="55">
        <v>44963</v>
      </c>
      <c r="D1530" t="s">
        <v>66</v>
      </c>
      <c r="E1530">
        <v>1837</v>
      </c>
      <c r="F1530">
        <v>45</v>
      </c>
      <c r="G1530">
        <v>44</v>
      </c>
      <c r="H1530">
        <v>1</v>
      </c>
      <c r="I1530">
        <v>0</v>
      </c>
      <c r="J1530">
        <v>2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0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H1530" t="s">
        <v>218</v>
      </c>
      <c r="AI1530" t="s">
        <v>168</v>
      </c>
      <c r="AJ1530" t="s">
        <v>58</v>
      </c>
      <c r="AK1530" t="s">
        <v>180</v>
      </c>
    </row>
    <row r="1531" spans="1:37">
      <c r="A1531" t="s">
        <v>1645</v>
      </c>
      <c r="B1531" s="55">
        <v>44958</v>
      </c>
      <c r="C1531" s="55">
        <v>44963</v>
      </c>
      <c r="D1531" t="s">
        <v>64</v>
      </c>
      <c r="E1531">
        <v>2112</v>
      </c>
      <c r="F1531">
        <v>35</v>
      </c>
      <c r="G1531">
        <v>35</v>
      </c>
      <c r="H1531">
        <v>0</v>
      </c>
      <c r="I1531">
        <v>0</v>
      </c>
      <c r="J1531">
        <v>14</v>
      </c>
      <c r="K1531">
        <v>0</v>
      </c>
      <c r="L1531">
        <v>0</v>
      </c>
      <c r="M1531">
        <v>0</v>
      </c>
      <c r="N1531">
        <v>0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1</v>
      </c>
      <c r="U1531">
        <v>0</v>
      </c>
      <c r="V1531">
        <v>0</v>
      </c>
      <c r="W1531">
        <v>0</v>
      </c>
      <c r="X1531">
        <v>0</v>
      </c>
      <c r="Y1531">
        <v>0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  <c r="AH1531" t="s">
        <v>217</v>
      </c>
      <c r="AI1531" t="s">
        <v>168</v>
      </c>
      <c r="AJ1531" t="s">
        <v>58</v>
      </c>
      <c r="AK1531" t="s">
        <v>180</v>
      </c>
    </row>
    <row r="1532" spans="1:37">
      <c r="A1532" t="s">
        <v>1645</v>
      </c>
      <c r="B1532" s="55">
        <v>44958</v>
      </c>
      <c r="C1532" s="55">
        <v>44963</v>
      </c>
      <c r="D1532" t="s">
        <v>62</v>
      </c>
      <c r="E1532">
        <v>1306</v>
      </c>
      <c r="F1532">
        <v>35</v>
      </c>
      <c r="G1532">
        <v>35</v>
      </c>
      <c r="H1532">
        <v>0</v>
      </c>
      <c r="I1532">
        <v>0</v>
      </c>
      <c r="J1532">
        <v>7</v>
      </c>
      <c r="K1532">
        <v>0</v>
      </c>
      <c r="L1532">
        <v>0</v>
      </c>
      <c r="M1532">
        <v>0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  <c r="Y1532">
        <v>0</v>
      </c>
      <c r="Z1532">
        <v>0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  <c r="AH1532" t="s">
        <v>216</v>
      </c>
      <c r="AI1532" t="s">
        <v>168</v>
      </c>
      <c r="AJ1532" t="s">
        <v>58</v>
      </c>
      <c r="AK1532" t="s">
        <v>180</v>
      </c>
    </row>
    <row r="1533" spans="1:37">
      <c r="A1533" t="s">
        <v>1645</v>
      </c>
      <c r="B1533" s="55">
        <v>44958</v>
      </c>
      <c r="C1533" s="55">
        <v>44963</v>
      </c>
      <c r="D1533" t="s">
        <v>51</v>
      </c>
      <c r="E1533">
        <v>3617</v>
      </c>
      <c r="F1533">
        <v>100</v>
      </c>
      <c r="G1533">
        <v>100</v>
      </c>
      <c r="H1533">
        <v>0</v>
      </c>
      <c r="I1533">
        <v>0</v>
      </c>
      <c r="J1533">
        <v>13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0</v>
      </c>
      <c r="S1533">
        <v>0</v>
      </c>
      <c r="T1533">
        <v>4</v>
      </c>
      <c r="U1533">
        <v>0</v>
      </c>
      <c r="V1533">
        <v>0</v>
      </c>
      <c r="W1533">
        <v>0</v>
      </c>
      <c r="X1533">
        <v>1</v>
      </c>
      <c r="Y1533">
        <v>0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  <c r="AH1533" t="s">
        <v>203</v>
      </c>
      <c r="AI1533" t="s">
        <v>168</v>
      </c>
      <c r="AJ1533" t="s">
        <v>49</v>
      </c>
      <c r="AK1533" t="s">
        <v>176</v>
      </c>
    </row>
    <row r="1534" spans="1:37">
      <c r="A1534" t="s">
        <v>1645</v>
      </c>
      <c r="B1534" s="55">
        <v>44958</v>
      </c>
      <c r="C1534" s="55">
        <v>44963</v>
      </c>
      <c r="D1534" t="s">
        <v>274</v>
      </c>
      <c r="E1534">
        <v>1848</v>
      </c>
      <c r="F1534">
        <v>2</v>
      </c>
      <c r="G1534">
        <v>2</v>
      </c>
      <c r="H1534">
        <v>0</v>
      </c>
      <c r="I1534">
        <v>0</v>
      </c>
      <c r="J1534">
        <v>9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</v>
      </c>
      <c r="U1534">
        <v>0</v>
      </c>
      <c r="V1534">
        <v>0</v>
      </c>
      <c r="W1534">
        <v>0</v>
      </c>
      <c r="X1534">
        <v>0</v>
      </c>
      <c r="Y1534">
        <v>0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  <c r="AH1534" t="s">
        <v>275</v>
      </c>
      <c r="AI1534" t="s">
        <v>173</v>
      </c>
      <c r="AJ1534" t="s">
        <v>192</v>
      </c>
      <c r="AK1534" t="s">
        <v>193</v>
      </c>
    </row>
    <row r="1535" spans="1:37">
      <c r="A1535" t="s">
        <v>1645</v>
      </c>
      <c r="B1535" s="55">
        <v>44958</v>
      </c>
      <c r="C1535" s="55">
        <v>44963</v>
      </c>
      <c r="D1535" t="s">
        <v>48</v>
      </c>
      <c r="E1535">
        <v>2322</v>
      </c>
      <c r="F1535">
        <v>27</v>
      </c>
      <c r="G1535">
        <v>27</v>
      </c>
      <c r="H1535">
        <v>0</v>
      </c>
      <c r="I1535">
        <v>0</v>
      </c>
      <c r="J1535">
        <v>2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1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H1535" t="s">
        <v>200</v>
      </c>
      <c r="AI1535" t="s">
        <v>168</v>
      </c>
      <c r="AJ1535" t="s">
        <v>49</v>
      </c>
      <c r="AK1535" t="s">
        <v>176</v>
      </c>
    </row>
    <row r="1536" spans="1:37">
      <c r="A1536" t="s">
        <v>1645</v>
      </c>
      <c r="B1536" s="55">
        <v>44958</v>
      </c>
      <c r="C1536" s="55">
        <v>44963</v>
      </c>
      <c r="D1536" t="s">
        <v>89</v>
      </c>
      <c r="E1536">
        <v>4056</v>
      </c>
      <c r="F1536">
        <v>86</v>
      </c>
      <c r="G1536">
        <v>86</v>
      </c>
      <c r="H1536">
        <v>0</v>
      </c>
      <c r="I1536">
        <v>0</v>
      </c>
      <c r="J1536">
        <v>12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  <c r="AH1536" t="s">
        <v>230</v>
      </c>
      <c r="AI1536" t="s">
        <v>168</v>
      </c>
      <c r="AJ1536" t="s">
        <v>73</v>
      </c>
      <c r="AK1536" t="s">
        <v>182</v>
      </c>
    </row>
    <row r="1537" spans="1:37">
      <c r="A1537" t="s">
        <v>1645</v>
      </c>
      <c r="B1537" s="55">
        <v>44958</v>
      </c>
      <c r="C1537" s="55">
        <v>44963</v>
      </c>
      <c r="D1537" t="s">
        <v>240</v>
      </c>
      <c r="E1537">
        <v>2533</v>
      </c>
      <c r="F1537">
        <v>71</v>
      </c>
      <c r="G1537">
        <v>71</v>
      </c>
      <c r="H1537">
        <v>0</v>
      </c>
      <c r="I1537">
        <v>0</v>
      </c>
      <c r="J1537">
        <v>5</v>
      </c>
      <c r="K1537">
        <v>0</v>
      </c>
      <c r="L1537">
        <v>0</v>
      </c>
      <c r="M1537">
        <v>0</v>
      </c>
      <c r="N1537">
        <v>0</v>
      </c>
      <c r="O1537">
        <v>0</v>
      </c>
      <c r="P1537">
        <v>0</v>
      </c>
      <c r="Q1537">
        <v>0</v>
      </c>
      <c r="R1537">
        <v>0</v>
      </c>
      <c r="S1537">
        <v>0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0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H1537" t="s">
        <v>241</v>
      </c>
      <c r="AI1537" t="s">
        <v>173</v>
      </c>
      <c r="AJ1537" t="s">
        <v>186</v>
      </c>
      <c r="AK1537" t="s">
        <v>187</v>
      </c>
    </row>
    <row r="1538" spans="1:37">
      <c r="A1538" t="s">
        <v>1645</v>
      </c>
      <c r="B1538" s="55">
        <v>44958</v>
      </c>
      <c r="C1538" s="55">
        <v>44963</v>
      </c>
      <c r="D1538" t="s">
        <v>79</v>
      </c>
      <c r="E1538">
        <v>2999</v>
      </c>
      <c r="F1538">
        <v>61</v>
      </c>
      <c r="G1538">
        <v>60</v>
      </c>
      <c r="H1538">
        <v>1</v>
      </c>
      <c r="I1538">
        <v>0</v>
      </c>
      <c r="J1538">
        <v>22</v>
      </c>
      <c r="K1538">
        <v>0</v>
      </c>
      <c r="L1538">
        <v>0</v>
      </c>
      <c r="M1538">
        <v>0</v>
      </c>
      <c r="N1538">
        <v>0</v>
      </c>
      <c r="O1538">
        <v>0</v>
      </c>
      <c r="P1538">
        <v>0</v>
      </c>
      <c r="Q1538">
        <v>0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  <c r="AH1538" t="s">
        <v>224</v>
      </c>
      <c r="AI1538" t="s">
        <v>168</v>
      </c>
      <c r="AJ1538" t="s">
        <v>73</v>
      </c>
      <c r="AK1538" t="s">
        <v>182</v>
      </c>
    </row>
    <row r="1539" spans="1:37">
      <c r="A1539" t="s">
        <v>1645</v>
      </c>
      <c r="B1539" s="55">
        <v>44958</v>
      </c>
      <c r="C1539" s="55">
        <v>44963</v>
      </c>
      <c r="D1539" t="s">
        <v>304</v>
      </c>
      <c r="E1539">
        <v>1747</v>
      </c>
      <c r="F1539">
        <v>86</v>
      </c>
      <c r="G1539">
        <v>82</v>
      </c>
      <c r="H1539">
        <v>4</v>
      </c>
      <c r="I1539">
        <v>1</v>
      </c>
      <c r="J1539">
        <v>21</v>
      </c>
      <c r="K1539">
        <v>4</v>
      </c>
      <c r="L1539">
        <v>4</v>
      </c>
      <c r="M1539">
        <v>4</v>
      </c>
      <c r="N1539">
        <v>4</v>
      </c>
      <c r="O1539">
        <v>4</v>
      </c>
      <c r="P1539">
        <v>4</v>
      </c>
      <c r="Q1539">
        <v>4</v>
      </c>
      <c r="R1539">
        <v>4</v>
      </c>
      <c r="S1539">
        <v>4</v>
      </c>
      <c r="T1539">
        <v>6</v>
      </c>
      <c r="U1539">
        <v>1</v>
      </c>
      <c r="V1539">
        <v>1</v>
      </c>
      <c r="W1539">
        <v>0</v>
      </c>
      <c r="X1539">
        <v>0</v>
      </c>
      <c r="Y1539">
        <v>0</v>
      </c>
      <c r="Z1539">
        <v>4</v>
      </c>
      <c r="AA1539">
        <v>4</v>
      </c>
      <c r="AB1539">
        <v>4</v>
      </c>
      <c r="AC1539">
        <v>4</v>
      </c>
      <c r="AD1539">
        <v>4</v>
      </c>
      <c r="AE1539">
        <v>0</v>
      </c>
      <c r="AF1539">
        <v>0</v>
      </c>
      <c r="AH1539" t="s">
        <v>305</v>
      </c>
      <c r="AI1539" t="s">
        <v>173</v>
      </c>
      <c r="AJ1539" t="s">
        <v>195</v>
      </c>
      <c r="AK1539" t="s">
        <v>196</v>
      </c>
    </row>
    <row r="1540" spans="1:37">
      <c r="A1540" t="s">
        <v>1645</v>
      </c>
      <c r="B1540" s="55">
        <v>44958</v>
      </c>
      <c r="C1540" s="55">
        <v>44963</v>
      </c>
      <c r="D1540" t="s">
        <v>286</v>
      </c>
      <c r="E1540">
        <v>1584</v>
      </c>
      <c r="F1540">
        <v>161</v>
      </c>
      <c r="G1540">
        <v>161</v>
      </c>
      <c r="H1540">
        <v>0</v>
      </c>
      <c r="I1540">
        <v>0</v>
      </c>
      <c r="J1540">
        <v>13</v>
      </c>
      <c r="K1540">
        <v>0</v>
      </c>
      <c r="L1540">
        <v>0</v>
      </c>
      <c r="M1540">
        <v>0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2</v>
      </c>
      <c r="U1540">
        <v>0</v>
      </c>
      <c r="V1540">
        <v>0</v>
      </c>
      <c r="W1540">
        <v>0</v>
      </c>
      <c r="X1540">
        <v>0</v>
      </c>
      <c r="Y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0</v>
      </c>
      <c r="AH1540" t="s">
        <v>287</v>
      </c>
      <c r="AI1540" t="s">
        <v>173</v>
      </c>
      <c r="AJ1540" t="s">
        <v>195</v>
      </c>
      <c r="AK1540" t="s">
        <v>196</v>
      </c>
    </row>
    <row r="1541" spans="1:37">
      <c r="A1541" t="s">
        <v>1645</v>
      </c>
      <c r="B1541" s="55">
        <v>44958</v>
      </c>
      <c r="C1541" s="55">
        <v>44963</v>
      </c>
      <c r="D1541" t="s">
        <v>282</v>
      </c>
      <c r="E1541">
        <v>1015</v>
      </c>
      <c r="F1541">
        <v>101</v>
      </c>
      <c r="G1541">
        <v>99</v>
      </c>
      <c r="H1541">
        <v>2</v>
      </c>
      <c r="I1541">
        <v>1</v>
      </c>
      <c r="J1541">
        <v>10</v>
      </c>
      <c r="K1541">
        <v>4</v>
      </c>
      <c r="L1541">
        <v>3</v>
      </c>
      <c r="M1541">
        <v>4</v>
      </c>
      <c r="N1541">
        <v>2</v>
      </c>
      <c r="O1541">
        <v>4</v>
      </c>
      <c r="P1541">
        <v>3</v>
      </c>
      <c r="Q1541">
        <v>2</v>
      </c>
      <c r="R1541">
        <v>4</v>
      </c>
      <c r="S1541">
        <v>4</v>
      </c>
      <c r="T1541">
        <v>3</v>
      </c>
      <c r="U1541">
        <v>0</v>
      </c>
      <c r="V1541">
        <v>0</v>
      </c>
      <c r="W1541">
        <v>0</v>
      </c>
      <c r="X1541">
        <v>0</v>
      </c>
      <c r="Y1541">
        <v>0</v>
      </c>
      <c r="Z1541">
        <v>3</v>
      </c>
      <c r="AA1541">
        <v>3</v>
      </c>
      <c r="AB1541">
        <v>3</v>
      </c>
      <c r="AC1541">
        <v>2</v>
      </c>
      <c r="AD1541">
        <v>3</v>
      </c>
      <c r="AE1541">
        <v>0</v>
      </c>
      <c r="AF1541">
        <v>0</v>
      </c>
      <c r="AH1541" t="s">
        <v>283</v>
      </c>
      <c r="AI1541" t="s">
        <v>173</v>
      </c>
      <c r="AJ1541" t="s">
        <v>192</v>
      </c>
      <c r="AK1541" t="s">
        <v>193</v>
      </c>
    </row>
    <row r="1542" spans="1:37">
      <c r="A1542" t="s">
        <v>1645</v>
      </c>
      <c r="B1542" s="55">
        <v>44958</v>
      </c>
      <c r="C1542" s="55">
        <v>44963</v>
      </c>
      <c r="D1542" t="s">
        <v>310</v>
      </c>
      <c r="E1542">
        <v>1311</v>
      </c>
      <c r="F1542">
        <v>9</v>
      </c>
      <c r="G1542">
        <v>9</v>
      </c>
      <c r="H1542">
        <v>0</v>
      </c>
      <c r="I1542">
        <v>0</v>
      </c>
      <c r="J1542">
        <v>9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1</v>
      </c>
      <c r="U1542">
        <v>0</v>
      </c>
      <c r="V1542">
        <v>0</v>
      </c>
      <c r="W1542">
        <v>0</v>
      </c>
      <c r="X1542">
        <v>0</v>
      </c>
      <c r="Y1542">
        <v>0</v>
      </c>
      <c r="Z1542">
        <v>0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  <c r="AH1542" t="s">
        <v>311</v>
      </c>
      <c r="AI1542" t="s">
        <v>173</v>
      </c>
      <c r="AJ1542" t="s">
        <v>195</v>
      </c>
      <c r="AK1542" t="s">
        <v>196</v>
      </c>
    </row>
    <row r="1543" spans="1:37">
      <c r="A1543" t="s">
        <v>1645</v>
      </c>
      <c r="B1543" s="55">
        <v>44958</v>
      </c>
      <c r="C1543" s="55">
        <v>44963</v>
      </c>
      <c r="D1543" t="s">
        <v>284</v>
      </c>
      <c r="E1543">
        <v>2287</v>
      </c>
      <c r="F1543">
        <v>80</v>
      </c>
      <c r="G1543">
        <v>78</v>
      </c>
      <c r="H1543">
        <v>2</v>
      </c>
      <c r="I1543">
        <v>1</v>
      </c>
      <c r="J1543">
        <v>29</v>
      </c>
      <c r="K1543">
        <v>9</v>
      </c>
      <c r="L1543">
        <v>9</v>
      </c>
      <c r="M1543">
        <v>9</v>
      </c>
      <c r="N1543">
        <v>7</v>
      </c>
      <c r="O1543">
        <v>9</v>
      </c>
      <c r="P1543">
        <v>8</v>
      </c>
      <c r="Q1543">
        <v>1</v>
      </c>
      <c r="R1543">
        <v>7</v>
      </c>
      <c r="S1543">
        <v>9</v>
      </c>
      <c r="T1543">
        <v>6</v>
      </c>
      <c r="U1543">
        <v>2</v>
      </c>
      <c r="V1543">
        <v>2</v>
      </c>
      <c r="W1543">
        <v>0</v>
      </c>
      <c r="X1543">
        <v>0</v>
      </c>
      <c r="Y1543">
        <v>0</v>
      </c>
      <c r="Z1543">
        <v>9</v>
      </c>
      <c r="AA1543">
        <v>9</v>
      </c>
      <c r="AB1543">
        <v>9</v>
      </c>
      <c r="AC1543">
        <v>9</v>
      </c>
      <c r="AD1543">
        <v>9</v>
      </c>
      <c r="AE1543">
        <v>3</v>
      </c>
      <c r="AF1543">
        <v>0</v>
      </c>
      <c r="AH1543" t="s">
        <v>285</v>
      </c>
      <c r="AI1543" t="s">
        <v>173</v>
      </c>
      <c r="AJ1543" t="s">
        <v>195</v>
      </c>
      <c r="AK1543" t="s">
        <v>196</v>
      </c>
    </row>
    <row r="1544" spans="1:37">
      <c r="A1544" t="s">
        <v>1645</v>
      </c>
      <c r="B1544" s="55">
        <v>44958</v>
      </c>
      <c r="C1544" s="55">
        <v>44963</v>
      </c>
      <c r="D1544" t="s">
        <v>91</v>
      </c>
      <c r="E1544">
        <v>1489</v>
      </c>
      <c r="F1544">
        <v>65</v>
      </c>
      <c r="G1544">
        <v>64</v>
      </c>
      <c r="H1544">
        <v>1</v>
      </c>
      <c r="I1544">
        <v>0</v>
      </c>
      <c r="J1544">
        <v>2</v>
      </c>
      <c r="K1544">
        <v>2</v>
      </c>
      <c r="L1544">
        <v>1</v>
      </c>
      <c r="M1544">
        <v>1</v>
      </c>
      <c r="N1544">
        <v>1</v>
      </c>
      <c r="O1544">
        <v>2</v>
      </c>
      <c r="P1544">
        <v>0</v>
      </c>
      <c r="Q1544">
        <v>1</v>
      </c>
      <c r="R1544">
        <v>1</v>
      </c>
      <c r="S1544">
        <v>2</v>
      </c>
      <c r="T1544">
        <v>1</v>
      </c>
      <c r="U1544">
        <v>1</v>
      </c>
      <c r="V1544">
        <v>1</v>
      </c>
      <c r="W1544">
        <v>0</v>
      </c>
      <c r="X1544">
        <v>0</v>
      </c>
      <c r="Y1544">
        <v>0</v>
      </c>
      <c r="Z1544">
        <v>0</v>
      </c>
      <c r="AA1544">
        <v>1</v>
      </c>
      <c r="AB1544">
        <v>1</v>
      </c>
      <c r="AC1544">
        <v>1</v>
      </c>
      <c r="AD1544">
        <v>1</v>
      </c>
      <c r="AE1544">
        <v>0</v>
      </c>
      <c r="AF1544">
        <v>0</v>
      </c>
      <c r="AH1544" t="s">
        <v>231</v>
      </c>
      <c r="AI1544" t="s">
        <v>168</v>
      </c>
      <c r="AJ1544" t="s">
        <v>92</v>
      </c>
      <c r="AK1544" t="s">
        <v>184</v>
      </c>
    </row>
    <row r="1545" spans="1:37">
      <c r="A1545" t="s">
        <v>1645</v>
      </c>
      <c r="B1545" s="55">
        <v>44958</v>
      </c>
      <c r="C1545" s="55">
        <v>44963</v>
      </c>
      <c r="D1545" t="s">
        <v>388</v>
      </c>
      <c r="E1545">
        <v>8607</v>
      </c>
      <c r="F1545">
        <v>114</v>
      </c>
      <c r="G1545">
        <v>114</v>
      </c>
      <c r="H1545">
        <v>0</v>
      </c>
      <c r="I1545">
        <v>0</v>
      </c>
      <c r="J1545">
        <v>22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3</v>
      </c>
      <c r="U1545">
        <v>0</v>
      </c>
      <c r="V1545">
        <v>0</v>
      </c>
      <c r="W1545">
        <v>0</v>
      </c>
      <c r="X1545">
        <v>3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  <c r="AH1545" t="s">
        <v>389</v>
      </c>
      <c r="AI1545" t="s">
        <v>177</v>
      </c>
      <c r="AJ1545" t="s">
        <v>210</v>
      </c>
      <c r="AK1545" t="s">
        <v>211</v>
      </c>
    </row>
    <row r="1546" spans="1:37">
      <c r="A1546" t="s">
        <v>1645</v>
      </c>
      <c r="B1546" s="55">
        <v>44986</v>
      </c>
      <c r="C1546" s="55">
        <v>44987</v>
      </c>
      <c r="D1546" t="s">
        <v>386</v>
      </c>
      <c r="E1546">
        <v>5959</v>
      </c>
      <c r="F1546">
        <v>128</v>
      </c>
      <c r="G1546">
        <v>126</v>
      </c>
      <c r="H1546">
        <v>2</v>
      </c>
      <c r="I1546">
        <v>0</v>
      </c>
      <c r="J1546">
        <v>15</v>
      </c>
      <c r="K1546">
        <v>2</v>
      </c>
      <c r="L1546">
        <v>1</v>
      </c>
      <c r="M1546">
        <v>1</v>
      </c>
      <c r="N1546">
        <v>1</v>
      </c>
      <c r="O1546">
        <v>2</v>
      </c>
      <c r="P1546">
        <v>1</v>
      </c>
      <c r="Q1546">
        <v>2</v>
      </c>
      <c r="R1546">
        <v>2</v>
      </c>
      <c r="S1546">
        <v>2</v>
      </c>
      <c r="T1546">
        <v>5</v>
      </c>
      <c r="U1546">
        <v>0</v>
      </c>
      <c r="V1546">
        <v>0</v>
      </c>
      <c r="W1546">
        <v>0</v>
      </c>
      <c r="X1546">
        <v>2</v>
      </c>
      <c r="Y1546">
        <v>0</v>
      </c>
      <c r="Z1546">
        <v>1</v>
      </c>
      <c r="AA1546">
        <v>2</v>
      </c>
      <c r="AB1546">
        <v>2</v>
      </c>
      <c r="AC1546">
        <v>2</v>
      </c>
      <c r="AD1546">
        <v>2</v>
      </c>
      <c r="AE1546">
        <v>0</v>
      </c>
      <c r="AF1546">
        <v>0</v>
      </c>
      <c r="AH1546" t="s">
        <v>387</v>
      </c>
      <c r="AI1546" t="s">
        <v>177</v>
      </c>
      <c r="AJ1546" t="s">
        <v>210</v>
      </c>
      <c r="AK1546" t="s">
        <v>211</v>
      </c>
    </row>
    <row r="1547" spans="1:37">
      <c r="A1547" t="s">
        <v>1645</v>
      </c>
      <c r="B1547" s="55">
        <v>44986</v>
      </c>
      <c r="C1547" s="55">
        <v>44987</v>
      </c>
      <c r="D1547" t="s">
        <v>364</v>
      </c>
      <c r="E1547">
        <v>4185</v>
      </c>
      <c r="F1547">
        <v>79</v>
      </c>
      <c r="G1547">
        <v>79</v>
      </c>
      <c r="H1547">
        <v>0</v>
      </c>
      <c r="I1547">
        <v>0</v>
      </c>
      <c r="J1547">
        <v>28</v>
      </c>
      <c r="K1547">
        <v>3</v>
      </c>
      <c r="L1547">
        <v>3</v>
      </c>
      <c r="M1547">
        <v>1</v>
      </c>
      <c r="N1547">
        <v>0</v>
      </c>
      <c r="O1547">
        <v>2</v>
      </c>
      <c r="P1547">
        <v>2</v>
      </c>
      <c r="Q1547">
        <v>2</v>
      </c>
      <c r="R1547">
        <v>3</v>
      </c>
      <c r="S1547">
        <v>3</v>
      </c>
      <c r="T1547">
        <v>3</v>
      </c>
      <c r="U1547">
        <v>0</v>
      </c>
      <c r="V1547">
        <v>0</v>
      </c>
      <c r="W1547">
        <v>0</v>
      </c>
      <c r="X1547">
        <v>1</v>
      </c>
      <c r="Y1547">
        <v>0</v>
      </c>
      <c r="Z1547">
        <v>0</v>
      </c>
      <c r="AA1547">
        <v>3</v>
      </c>
      <c r="AB1547">
        <v>2</v>
      </c>
      <c r="AC1547">
        <v>3</v>
      </c>
      <c r="AD1547">
        <v>3</v>
      </c>
      <c r="AE1547">
        <v>2</v>
      </c>
      <c r="AF1547">
        <v>0</v>
      </c>
      <c r="AH1547" t="s">
        <v>365</v>
      </c>
      <c r="AI1547" t="s">
        <v>177</v>
      </c>
      <c r="AJ1547" t="s">
        <v>207</v>
      </c>
      <c r="AK1547" t="s">
        <v>208</v>
      </c>
    </row>
    <row r="1548" spans="1:37">
      <c r="A1548" t="s">
        <v>1645</v>
      </c>
      <c r="B1548" s="55">
        <v>44986</v>
      </c>
      <c r="C1548" s="55">
        <v>44987</v>
      </c>
      <c r="D1548" t="s">
        <v>360</v>
      </c>
      <c r="E1548">
        <v>3452</v>
      </c>
      <c r="F1548">
        <v>136</v>
      </c>
      <c r="G1548">
        <v>136</v>
      </c>
      <c r="H1548">
        <v>0</v>
      </c>
      <c r="I1548">
        <v>0</v>
      </c>
      <c r="J1548">
        <v>5</v>
      </c>
      <c r="K1548">
        <v>3</v>
      </c>
      <c r="L1548">
        <v>2</v>
      </c>
      <c r="M1548">
        <v>3</v>
      </c>
      <c r="N1548">
        <v>0</v>
      </c>
      <c r="O1548">
        <v>3</v>
      </c>
      <c r="P1548">
        <v>2</v>
      </c>
      <c r="Q1548">
        <v>2</v>
      </c>
      <c r="R1548">
        <v>3</v>
      </c>
      <c r="S1548">
        <v>3</v>
      </c>
      <c r="T1548">
        <v>3</v>
      </c>
      <c r="U1548">
        <v>3</v>
      </c>
      <c r="V1548">
        <v>3</v>
      </c>
      <c r="W1548">
        <v>0</v>
      </c>
      <c r="X1548">
        <v>0</v>
      </c>
      <c r="Y1548">
        <v>0</v>
      </c>
      <c r="Z1548">
        <v>2</v>
      </c>
      <c r="AA1548">
        <v>3</v>
      </c>
      <c r="AB1548">
        <v>2</v>
      </c>
      <c r="AC1548">
        <v>3</v>
      </c>
      <c r="AD1548">
        <v>3</v>
      </c>
      <c r="AE1548">
        <v>1</v>
      </c>
      <c r="AF1548">
        <v>0</v>
      </c>
      <c r="AH1548" t="s">
        <v>361</v>
      </c>
      <c r="AI1548" t="s">
        <v>177</v>
      </c>
      <c r="AJ1548" t="s">
        <v>204</v>
      </c>
      <c r="AK1548" t="s">
        <v>205</v>
      </c>
    </row>
    <row r="1549" spans="1:37">
      <c r="A1549" t="s">
        <v>1645</v>
      </c>
      <c r="B1549" s="55">
        <v>44986</v>
      </c>
      <c r="C1549" s="55">
        <v>44987</v>
      </c>
      <c r="D1549" t="s">
        <v>396</v>
      </c>
      <c r="E1549">
        <v>7438</v>
      </c>
      <c r="F1549">
        <v>400</v>
      </c>
      <c r="G1549">
        <v>399</v>
      </c>
      <c r="H1549">
        <v>1</v>
      </c>
      <c r="I1549">
        <v>1</v>
      </c>
      <c r="J1549">
        <v>13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0</v>
      </c>
      <c r="Q1549">
        <v>0</v>
      </c>
      <c r="R1549">
        <v>0</v>
      </c>
      <c r="S1549">
        <v>0</v>
      </c>
      <c r="T1549">
        <v>1</v>
      </c>
      <c r="U1549">
        <v>0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  <c r="AH1549" t="s">
        <v>397</v>
      </c>
      <c r="AI1549" t="s">
        <v>177</v>
      </c>
      <c r="AJ1549" t="s">
        <v>213</v>
      </c>
      <c r="AK1549" t="s">
        <v>214</v>
      </c>
    </row>
    <row r="1550" spans="1:37">
      <c r="A1550" t="s">
        <v>1645</v>
      </c>
      <c r="B1550" s="55">
        <v>44986</v>
      </c>
      <c r="C1550" s="55">
        <v>44987</v>
      </c>
      <c r="D1550" t="s">
        <v>380</v>
      </c>
      <c r="E1550">
        <v>2939</v>
      </c>
      <c r="F1550">
        <v>308</v>
      </c>
      <c r="G1550">
        <v>308</v>
      </c>
      <c r="H1550">
        <v>0</v>
      </c>
      <c r="I1550">
        <v>0</v>
      </c>
      <c r="J1550">
        <v>22</v>
      </c>
      <c r="K1550">
        <v>0</v>
      </c>
      <c r="L1550">
        <v>0</v>
      </c>
      <c r="M1550">
        <v>0</v>
      </c>
      <c r="N1550">
        <v>0</v>
      </c>
      <c r="O1550">
        <v>0</v>
      </c>
      <c r="P1550">
        <v>0</v>
      </c>
      <c r="Q1550">
        <v>0</v>
      </c>
      <c r="R1550">
        <v>0</v>
      </c>
      <c r="S1550">
        <v>0</v>
      </c>
      <c r="T1550">
        <v>0</v>
      </c>
      <c r="U1550">
        <v>0</v>
      </c>
      <c r="V1550">
        <v>0</v>
      </c>
      <c r="W1550">
        <v>0</v>
      </c>
      <c r="X1550">
        <v>0</v>
      </c>
      <c r="Y1550">
        <v>0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</v>
      </c>
      <c r="AF1550">
        <v>0</v>
      </c>
      <c r="AH1550" t="s">
        <v>381</v>
      </c>
      <c r="AI1550" t="s">
        <v>177</v>
      </c>
      <c r="AJ1550" t="s">
        <v>207</v>
      </c>
      <c r="AK1550" t="s">
        <v>208</v>
      </c>
    </row>
    <row r="1551" spans="1:37">
      <c r="A1551" t="s">
        <v>1645</v>
      </c>
      <c r="B1551" s="55">
        <v>44986</v>
      </c>
      <c r="C1551" s="55">
        <v>44987</v>
      </c>
      <c r="D1551" t="s">
        <v>374</v>
      </c>
      <c r="E1551">
        <v>4346</v>
      </c>
      <c r="F1551">
        <v>150</v>
      </c>
      <c r="G1551">
        <v>150</v>
      </c>
      <c r="H1551">
        <v>0</v>
      </c>
      <c r="I1551">
        <v>0</v>
      </c>
      <c r="J1551">
        <v>13</v>
      </c>
      <c r="K1551">
        <v>0</v>
      </c>
      <c r="L1551">
        <v>0</v>
      </c>
      <c r="M1551">
        <v>0</v>
      </c>
      <c r="N1551">
        <v>0</v>
      </c>
      <c r="O1551">
        <v>0</v>
      </c>
      <c r="P1551">
        <v>0</v>
      </c>
      <c r="Q1551">
        <v>0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0</v>
      </c>
      <c r="X1551">
        <v>0</v>
      </c>
      <c r="Y1551">
        <v>0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H1551" t="s">
        <v>375</v>
      </c>
      <c r="AI1551" t="s">
        <v>177</v>
      </c>
      <c r="AJ1551" t="s">
        <v>207</v>
      </c>
      <c r="AK1551" t="s">
        <v>208</v>
      </c>
    </row>
    <row r="1552" spans="1:37">
      <c r="A1552" t="s">
        <v>1645</v>
      </c>
      <c r="B1552" s="55">
        <v>44986</v>
      </c>
      <c r="C1552" s="55">
        <v>44987</v>
      </c>
      <c r="D1552" t="s">
        <v>366</v>
      </c>
      <c r="E1552">
        <v>3747</v>
      </c>
      <c r="F1552">
        <v>110</v>
      </c>
      <c r="G1552">
        <v>109</v>
      </c>
      <c r="H1552">
        <v>1</v>
      </c>
      <c r="I1552">
        <v>0</v>
      </c>
      <c r="J1552">
        <v>33</v>
      </c>
      <c r="K1552">
        <v>25</v>
      </c>
      <c r="L1552">
        <v>24</v>
      </c>
      <c r="M1552">
        <v>24</v>
      </c>
      <c r="N1552">
        <v>25</v>
      </c>
      <c r="O1552">
        <v>24</v>
      </c>
      <c r="P1552">
        <v>25</v>
      </c>
      <c r="Q1552">
        <v>12</v>
      </c>
      <c r="R1552">
        <v>19</v>
      </c>
      <c r="S1552">
        <v>25</v>
      </c>
      <c r="T1552">
        <v>23</v>
      </c>
      <c r="U1552">
        <v>5</v>
      </c>
      <c r="V1552">
        <v>5</v>
      </c>
      <c r="W1552">
        <v>5</v>
      </c>
      <c r="X1552">
        <v>3</v>
      </c>
      <c r="Y1552">
        <v>0</v>
      </c>
      <c r="Z1552">
        <v>23</v>
      </c>
      <c r="AA1552">
        <v>23</v>
      </c>
      <c r="AB1552">
        <v>15</v>
      </c>
      <c r="AC1552">
        <v>16</v>
      </c>
      <c r="AD1552">
        <v>22</v>
      </c>
      <c r="AE1552">
        <v>20</v>
      </c>
      <c r="AF1552">
        <v>1</v>
      </c>
      <c r="AH1552" t="s">
        <v>367</v>
      </c>
      <c r="AI1552" t="s">
        <v>177</v>
      </c>
      <c r="AJ1552" t="s">
        <v>207</v>
      </c>
      <c r="AK1552" t="s">
        <v>208</v>
      </c>
    </row>
    <row r="1553" spans="1:37">
      <c r="A1553" t="s">
        <v>1645</v>
      </c>
      <c r="B1553" s="55">
        <v>44986</v>
      </c>
      <c r="C1553" s="55">
        <v>44987</v>
      </c>
      <c r="D1553" t="s">
        <v>344</v>
      </c>
      <c r="E1553">
        <v>4762</v>
      </c>
      <c r="F1553">
        <v>136</v>
      </c>
      <c r="G1553">
        <v>130</v>
      </c>
      <c r="H1553">
        <v>6</v>
      </c>
      <c r="I1553">
        <v>1</v>
      </c>
      <c r="J1553">
        <v>20</v>
      </c>
      <c r="K1553">
        <v>0</v>
      </c>
      <c r="L1553">
        <v>0</v>
      </c>
      <c r="M1553">
        <v>0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1</v>
      </c>
      <c r="U1553">
        <v>0</v>
      </c>
      <c r="V1553">
        <v>0</v>
      </c>
      <c r="W1553">
        <v>0</v>
      </c>
      <c r="X1553">
        <v>1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H1553" t="s">
        <v>345</v>
      </c>
      <c r="AI1553" t="s">
        <v>177</v>
      </c>
      <c r="AJ1553" t="s">
        <v>201</v>
      </c>
      <c r="AK1553" t="s">
        <v>202</v>
      </c>
    </row>
    <row r="1554" spans="1:37">
      <c r="A1554" t="s">
        <v>1645</v>
      </c>
      <c r="B1554" s="55">
        <v>44986</v>
      </c>
      <c r="C1554" s="55">
        <v>44987</v>
      </c>
      <c r="D1554" t="s">
        <v>398</v>
      </c>
      <c r="E1554">
        <v>6731</v>
      </c>
      <c r="F1554">
        <v>96</v>
      </c>
      <c r="G1554">
        <v>96</v>
      </c>
      <c r="H1554">
        <v>0</v>
      </c>
      <c r="I1554">
        <v>0</v>
      </c>
      <c r="J1554">
        <v>27</v>
      </c>
      <c r="K1554">
        <v>18</v>
      </c>
      <c r="L1554">
        <v>12</v>
      </c>
      <c r="M1554">
        <v>6</v>
      </c>
      <c r="N1554">
        <v>0</v>
      </c>
      <c r="O1554">
        <v>2</v>
      </c>
      <c r="P1554">
        <v>0</v>
      </c>
      <c r="Q1554">
        <v>11</v>
      </c>
      <c r="R1554">
        <v>17</v>
      </c>
      <c r="S1554">
        <v>13</v>
      </c>
      <c r="T1554">
        <v>3</v>
      </c>
      <c r="U1554">
        <v>0</v>
      </c>
      <c r="V1554">
        <v>0</v>
      </c>
      <c r="W1554">
        <v>0</v>
      </c>
      <c r="X1554">
        <v>3</v>
      </c>
      <c r="Y1554">
        <v>0</v>
      </c>
      <c r="Z1554">
        <v>2</v>
      </c>
      <c r="AA1554">
        <v>12</v>
      </c>
      <c r="AB1554">
        <v>12</v>
      </c>
      <c r="AC1554">
        <v>12</v>
      </c>
      <c r="AD1554">
        <v>12</v>
      </c>
      <c r="AE1554">
        <v>0</v>
      </c>
      <c r="AF1554">
        <v>0</v>
      </c>
      <c r="AH1554" t="s">
        <v>399</v>
      </c>
      <c r="AI1554" t="s">
        <v>177</v>
      </c>
      <c r="AJ1554" t="s">
        <v>213</v>
      </c>
      <c r="AK1554" t="s">
        <v>214</v>
      </c>
    </row>
    <row r="1555" spans="1:37">
      <c r="A1555" t="s">
        <v>1645</v>
      </c>
      <c r="B1555" s="55">
        <v>44986</v>
      </c>
      <c r="C1555" s="55">
        <v>44987</v>
      </c>
      <c r="D1555" t="s">
        <v>376</v>
      </c>
      <c r="E1555">
        <v>1491</v>
      </c>
      <c r="F1555">
        <v>95</v>
      </c>
      <c r="G1555">
        <v>93</v>
      </c>
      <c r="H1555">
        <v>2</v>
      </c>
      <c r="I1555">
        <v>1</v>
      </c>
      <c r="J1555">
        <v>8</v>
      </c>
      <c r="K1555">
        <v>6</v>
      </c>
      <c r="L1555">
        <v>6</v>
      </c>
      <c r="M1555">
        <v>6</v>
      </c>
      <c r="N1555">
        <v>6</v>
      </c>
      <c r="O1555">
        <v>6</v>
      </c>
      <c r="P1555">
        <v>5</v>
      </c>
      <c r="Q1555">
        <v>6</v>
      </c>
      <c r="R1555">
        <v>5</v>
      </c>
      <c r="S1555">
        <v>6</v>
      </c>
      <c r="T1555">
        <v>5</v>
      </c>
      <c r="U1555">
        <v>5</v>
      </c>
      <c r="V1555">
        <v>5</v>
      </c>
      <c r="W1555">
        <v>4</v>
      </c>
      <c r="X1555">
        <v>1</v>
      </c>
      <c r="Y1555">
        <v>1</v>
      </c>
      <c r="Z1555">
        <v>6</v>
      </c>
      <c r="AA1555">
        <v>5</v>
      </c>
      <c r="AB1555">
        <v>5</v>
      </c>
      <c r="AC1555">
        <v>5</v>
      </c>
      <c r="AD1555">
        <v>5</v>
      </c>
      <c r="AE1555">
        <v>5</v>
      </c>
      <c r="AF1555">
        <v>0</v>
      </c>
      <c r="AH1555" t="s">
        <v>377</v>
      </c>
      <c r="AI1555" t="s">
        <v>177</v>
      </c>
      <c r="AJ1555" t="s">
        <v>207</v>
      </c>
      <c r="AK1555" t="s">
        <v>208</v>
      </c>
    </row>
    <row r="1556" spans="1:37">
      <c r="A1556" t="s">
        <v>1645</v>
      </c>
      <c r="B1556" s="55">
        <v>44986</v>
      </c>
      <c r="C1556" s="55">
        <v>44987</v>
      </c>
      <c r="D1556" t="s">
        <v>356</v>
      </c>
      <c r="E1556">
        <v>1948</v>
      </c>
      <c r="F1556">
        <v>66</v>
      </c>
      <c r="G1556">
        <v>66</v>
      </c>
      <c r="H1556">
        <v>0</v>
      </c>
      <c r="I1556">
        <v>0</v>
      </c>
      <c r="J1556">
        <v>5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0</v>
      </c>
      <c r="AH1556" t="s">
        <v>357</v>
      </c>
      <c r="AI1556" t="s">
        <v>177</v>
      </c>
      <c r="AJ1556" t="s">
        <v>204</v>
      </c>
      <c r="AK1556" t="s">
        <v>205</v>
      </c>
    </row>
    <row r="1557" spans="1:37">
      <c r="A1557" t="s">
        <v>1645</v>
      </c>
      <c r="B1557" s="55">
        <v>44986</v>
      </c>
      <c r="C1557" s="55">
        <v>44987</v>
      </c>
      <c r="D1557" t="s">
        <v>85</v>
      </c>
      <c r="E1557">
        <v>895</v>
      </c>
      <c r="F1557">
        <v>51</v>
      </c>
      <c r="G1557">
        <v>51</v>
      </c>
      <c r="H1557">
        <v>0</v>
      </c>
      <c r="I1557">
        <v>0</v>
      </c>
      <c r="J1557">
        <v>3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0</v>
      </c>
      <c r="R1557">
        <v>0</v>
      </c>
      <c r="S1557">
        <v>0</v>
      </c>
      <c r="T1557">
        <v>0</v>
      </c>
      <c r="U1557">
        <v>0</v>
      </c>
      <c r="V1557">
        <v>0</v>
      </c>
      <c r="W1557">
        <v>0</v>
      </c>
      <c r="X1557">
        <v>0</v>
      </c>
      <c r="Y1557">
        <v>0</v>
      </c>
      <c r="Z1557">
        <v>0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  <c r="AH1557" t="s">
        <v>228</v>
      </c>
      <c r="AI1557" t="s">
        <v>168</v>
      </c>
      <c r="AJ1557" t="s">
        <v>73</v>
      </c>
      <c r="AK1557" t="s">
        <v>182</v>
      </c>
    </row>
    <row r="1558" spans="1:37">
      <c r="A1558" t="s">
        <v>1645</v>
      </c>
      <c r="B1558" s="55">
        <v>44986</v>
      </c>
      <c r="C1558" s="55">
        <v>44987</v>
      </c>
      <c r="D1558" t="s">
        <v>322</v>
      </c>
      <c r="E1558">
        <v>1147</v>
      </c>
      <c r="F1558">
        <v>94</v>
      </c>
      <c r="G1558">
        <v>94</v>
      </c>
      <c r="H1558">
        <v>0</v>
      </c>
      <c r="I1558">
        <v>0</v>
      </c>
      <c r="J1558">
        <v>3</v>
      </c>
      <c r="K1558">
        <v>2</v>
      </c>
      <c r="L1558">
        <v>2</v>
      </c>
      <c r="M1558">
        <v>2</v>
      </c>
      <c r="N1558">
        <v>2</v>
      </c>
      <c r="O1558">
        <v>2</v>
      </c>
      <c r="P1558">
        <v>2</v>
      </c>
      <c r="Q1558">
        <v>2</v>
      </c>
      <c r="R1558">
        <v>1</v>
      </c>
      <c r="S1558">
        <v>2</v>
      </c>
      <c r="T1558">
        <v>1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2</v>
      </c>
      <c r="AA1558">
        <v>2</v>
      </c>
      <c r="AB1558">
        <v>2</v>
      </c>
      <c r="AC1558">
        <v>2</v>
      </c>
      <c r="AD1558">
        <v>2</v>
      </c>
      <c r="AE1558">
        <v>0</v>
      </c>
      <c r="AF1558">
        <v>0</v>
      </c>
      <c r="AH1558" t="s">
        <v>323</v>
      </c>
      <c r="AI1558" t="s">
        <v>177</v>
      </c>
      <c r="AJ1558" t="s">
        <v>198</v>
      </c>
      <c r="AK1558" t="s">
        <v>199</v>
      </c>
    </row>
    <row r="1559" spans="1:37">
      <c r="A1559" t="s">
        <v>1645</v>
      </c>
      <c r="B1559" s="55">
        <v>44986</v>
      </c>
      <c r="C1559" s="55">
        <v>44987</v>
      </c>
      <c r="D1559" t="s">
        <v>348</v>
      </c>
      <c r="E1559">
        <v>4200</v>
      </c>
      <c r="F1559">
        <v>75</v>
      </c>
      <c r="G1559">
        <v>74</v>
      </c>
      <c r="H1559">
        <v>1</v>
      </c>
      <c r="I1559">
        <v>1</v>
      </c>
      <c r="J1559">
        <v>5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</v>
      </c>
      <c r="U1559">
        <v>0</v>
      </c>
      <c r="V1559">
        <v>0</v>
      </c>
      <c r="W1559">
        <v>0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  <c r="AH1559" t="s">
        <v>349</v>
      </c>
      <c r="AI1559" t="s">
        <v>177</v>
      </c>
      <c r="AJ1559" t="s">
        <v>204</v>
      </c>
      <c r="AK1559" t="s">
        <v>205</v>
      </c>
    </row>
    <row r="1560" spans="1:37">
      <c r="A1560" t="s">
        <v>1645</v>
      </c>
      <c r="B1560" s="55">
        <v>44986</v>
      </c>
      <c r="C1560" s="55">
        <v>44987</v>
      </c>
      <c r="D1560" t="s">
        <v>264</v>
      </c>
      <c r="E1560">
        <v>911</v>
      </c>
      <c r="F1560">
        <v>66</v>
      </c>
      <c r="G1560">
        <v>65</v>
      </c>
      <c r="H1560">
        <v>1</v>
      </c>
      <c r="I1560">
        <v>0</v>
      </c>
      <c r="J1560">
        <v>7</v>
      </c>
      <c r="K1560">
        <v>1</v>
      </c>
      <c r="L1560">
        <v>1</v>
      </c>
      <c r="M1560">
        <v>1</v>
      </c>
      <c r="N1560">
        <v>1</v>
      </c>
      <c r="O1560">
        <v>1</v>
      </c>
      <c r="P1560">
        <v>1</v>
      </c>
      <c r="Q1560">
        <v>1</v>
      </c>
      <c r="R1560">
        <v>1</v>
      </c>
      <c r="S1560">
        <v>1</v>
      </c>
      <c r="T1560">
        <v>3</v>
      </c>
      <c r="U1560">
        <v>0</v>
      </c>
      <c r="V1560">
        <v>0</v>
      </c>
      <c r="W1560">
        <v>0</v>
      </c>
      <c r="X1560">
        <v>0</v>
      </c>
      <c r="Y1560">
        <v>0</v>
      </c>
      <c r="Z1560">
        <v>1</v>
      </c>
      <c r="AA1560">
        <v>1</v>
      </c>
      <c r="AB1560">
        <v>1</v>
      </c>
      <c r="AC1560">
        <v>1</v>
      </c>
      <c r="AD1560">
        <v>1</v>
      </c>
      <c r="AE1560">
        <v>0</v>
      </c>
      <c r="AF1560">
        <v>0</v>
      </c>
      <c r="AH1560" t="s">
        <v>265</v>
      </c>
      <c r="AI1560" t="s">
        <v>173</v>
      </c>
      <c r="AJ1560" t="s">
        <v>192</v>
      </c>
      <c r="AK1560" t="s">
        <v>193</v>
      </c>
    </row>
    <row r="1561" spans="1:37">
      <c r="A1561" t="s">
        <v>1645</v>
      </c>
      <c r="B1561" s="55">
        <v>44986</v>
      </c>
      <c r="C1561" s="55">
        <v>44987</v>
      </c>
      <c r="D1561" t="s">
        <v>262</v>
      </c>
      <c r="E1561">
        <v>1755</v>
      </c>
      <c r="F1561">
        <v>61</v>
      </c>
      <c r="G1561">
        <v>61</v>
      </c>
      <c r="H1561">
        <v>0</v>
      </c>
      <c r="I1561">
        <v>0</v>
      </c>
      <c r="J1561">
        <v>21</v>
      </c>
      <c r="K1561">
        <v>1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1</v>
      </c>
      <c r="S1561">
        <v>1</v>
      </c>
      <c r="T1561">
        <v>5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1</v>
      </c>
      <c r="AB1561">
        <v>1</v>
      </c>
      <c r="AC1561">
        <v>1</v>
      </c>
      <c r="AD1561">
        <v>1</v>
      </c>
      <c r="AE1561">
        <v>0</v>
      </c>
      <c r="AF1561">
        <v>0</v>
      </c>
      <c r="AH1561" t="s">
        <v>263</v>
      </c>
      <c r="AI1561" t="s">
        <v>173</v>
      </c>
      <c r="AJ1561" t="s">
        <v>192</v>
      </c>
      <c r="AK1561" t="s">
        <v>193</v>
      </c>
    </row>
    <row r="1562" spans="1:37">
      <c r="A1562" t="s">
        <v>1645</v>
      </c>
      <c r="B1562" s="55">
        <v>44986</v>
      </c>
      <c r="C1562" s="55">
        <v>44987</v>
      </c>
      <c r="D1562" t="s">
        <v>306</v>
      </c>
      <c r="E1562">
        <v>1323</v>
      </c>
      <c r="F1562">
        <v>114</v>
      </c>
      <c r="G1562">
        <v>112</v>
      </c>
      <c r="H1562">
        <v>2</v>
      </c>
      <c r="I1562">
        <v>2</v>
      </c>
      <c r="J1562">
        <v>27</v>
      </c>
      <c r="K1562">
        <v>21</v>
      </c>
      <c r="L1562">
        <v>21</v>
      </c>
      <c r="M1562">
        <v>21</v>
      </c>
      <c r="N1562">
        <v>21</v>
      </c>
      <c r="O1562">
        <v>21</v>
      </c>
      <c r="P1562">
        <v>21</v>
      </c>
      <c r="Q1562">
        <v>12</v>
      </c>
      <c r="R1562">
        <v>16</v>
      </c>
      <c r="S1562">
        <v>21</v>
      </c>
      <c r="T1562">
        <v>17</v>
      </c>
      <c r="U1562">
        <v>17</v>
      </c>
      <c r="V1562">
        <v>16</v>
      </c>
      <c r="W1562">
        <v>0</v>
      </c>
      <c r="X1562">
        <v>5</v>
      </c>
      <c r="Y1562">
        <v>0</v>
      </c>
      <c r="Z1562">
        <v>21</v>
      </c>
      <c r="AA1562">
        <v>19</v>
      </c>
      <c r="AB1562">
        <v>14</v>
      </c>
      <c r="AC1562">
        <v>17</v>
      </c>
      <c r="AD1562">
        <v>18</v>
      </c>
      <c r="AE1562">
        <v>6</v>
      </c>
      <c r="AF1562">
        <v>0</v>
      </c>
      <c r="AH1562" t="s">
        <v>307</v>
      </c>
      <c r="AI1562" t="s">
        <v>173</v>
      </c>
      <c r="AJ1562" t="s">
        <v>195</v>
      </c>
      <c r="AK1562" t="s">
        <v>196</v>
      </c>
    </row>
    <row r="1563" spans="1:37">
      <c r="A1563" t="s">
        <v>1645</v>
      </c>
      <c r="B1563" s="55">
        <v>44986</v>
      </c>
      <c r="C1563" s="55">
        <v>44987</v>
      </c>
      <c r="D1563" t="s">
        <v>83</v>
      </c>
      <c r="E1563">
        <v>1027</v>
      </c>
      <c r="F1563">
        <v>50</v>
      </c>
      <c r="G1563">
        <v>50</v>
      </c>
      <c r="H1563">
        <v>0</v>
      </c>
      <c r="I1563">
        <v>0</v>
      </c>
      <c r="J1563">
        <v>4</v>
      </c>
      <c r="K1563">
        <v>4</v>
      </c>
      <c r="L1563">
        <v>4</v>
      </c>
      <c r="M1563">
        <v>4</v>
      </c>
      <c r="N1563">
        <v>4</v>
      </c>
      <c r="O1563">
        <v>4</v>
      </c>
      <c r="P1563">
        <v>4</v>
      </c>
      <c r="Q1563">
        <v>3</v>
      </c>
      <c r="R1563">
        <v>4</v>
      </c>
      <c r="S1563">
        <v>4</v>
      </c>
      <c r="T1563">
        <v>3</v>
      </c>
      <c r="U1563">
        <v>3</v>
      </c>
      <c r="V1563">
        <v>3</v>
      </c>
      <c r="W1563">
        <v>3</v>
      </c>
      <c r="X1563">
        <v>0</v>
      </c>
      <c r="Y1563">
        <v>0</v>
      </c>
      <c r="Z1563">
        <v>4</v>
      </c>
      <c r="AA1563">
        <v>3</v>
      </c>
      <c r="AB1563">
        <v>3</v>
      </c>
      <c r="AC1563">
        <v>3</v>
      </c>
      <c r="AD1563">
        <v>3</v>
      </c>
      <c r="AE1563">
        <v>1</v>
      </c>
      <c r="AF1563">
        <v>1</v>
      </c>
      <c r="AH1563" t="s">
        <v>227</v>
      </c>
      <c r="AI1563" t="s">
        <v>168</v>
      </c>
      <c r="AJ1563" t="s">
        <v>73</v>
      </c>
      <c r="AK1563" t="s">
        <v>182</v>
      </c>
    </row>
    <row r="1564" spans="1:37">
      <c r="A1564" t="s">
        <v>1645</v>
      </c>
      <c r="B1564" s="55">
        <v>44986</v>
      </c>
      <c r="C1564" s="55">
        <v>44987</v>
      </c>
      <c r="D1564" t="s">
        <v>248</v>
      </c>
      <c r="E1564">
        <v>734</v>
      </c>
      <c r="F1564">
        <v>2</v>
      </c>
      <c r="G1564">
        <v>2</v>
      </c>
      <c r="H1564">
        <v>0</v>
      </c>
      <c r="I1564">
        <v>0</v>
      </c>
      <c r="J1564">
        <v>4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</v>
      </c>
      <c r="Q1564">
        <v>0</v>
      </c>
      <c r="R1564">
        <v>0</v>
      </c>
      <c r="S1564">
        <v>0</v>
      </c>
      <c r="T1564">
        <v>0</v>
      </c>
      <c r="U1564">
        <v>0</v>
      </c>
      <c r="V1564">
        <v>0</v>
      </c>
      <c r="W1564">
        <v>0</v>
      </c>
      <c r="X1564">
        <v>0</v>
      </c>
      <c r="Y1564">
        <v>0</v>
      </c>
      <c r="Z1564">
        <v>0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H1564" t="s">
        <v>249</v>
      </c>
      <c r="AI1564" t="s">
        <v>173</v>
      </c>
      <c r="AJ1564" t="s">
        <v>186</v>
      </c>
      <c r="AK1564" t="s">
        <v>187</v>
      </c>
    </row>
    <row r="1565" spans="1:37">
      <c r="A1565" t="s">
        <v>1645</v>
      </c>
      <c r="B1565" s="55">
        <v>44986</v>
      </c>
      <c r="C1565" s="55">
        <v>44987</v>
      </c>
      <c r="D1565" t="s">
        <v>294</v>
      </c>
      <c r="E1565">
        <v>1286</v>
      </c>
      <c r="F1565">
        <v>105</v>
      </c>
      <c r="G1565">
        <v>103</v>
      </c>
      <c r="H1565">
        <v>2</v>
      </c>
      <c r="I1565">
        <v>1</v>
      </c>
      <c r="J1565">
        <v>15</v>
      </c>
      <c r="K1565">
        <v>7</v>
      </c>
      <c r="L1565">
        <v>4</v>
      </c>
      <c r="M1565">
        <v>4</v>
      </c>
      <c r="N1565">
        <v>0</v>
      </c>
      <c r="O1565">
        <v>7</v>
      </c>
      <c r="P1565">
        <v>0</v>
      </c>
      <c r="Q1565">
        <v>2</v>
      </c>
      <c r="R1565">
        <v>6</v>
      </c>
      <c r="S1565">
        <v>7</v>
      </c>
      <c r="T1565">
        <v>2</v>
      </c>
      <c r="U1565">
        <v>1</v>
      </c>
      <c r="V1565">
        <v>1</v>
      </c>
      <c r="W1565">
        <v>0</v>
      </c>
      <c r="X1565">
        <v>0</v>
      </c>
      <c r="Y1565">
        <v>0</v>
      </c>
      <c r="Z1565">
        <v>3</v>
      </c>
      <c r="AA1565">
        <v>5</v>
      </c>
      <c r="AB1565">
        <v>5</v>
      </c>
      <c r="AC1565">
        <v>4</v>
      </c>
      <c r="AD1565">
        <v>5</v>
      </c>
      <c r="AE1565">
        <v>0</v>
      </c>
      <c r="AF1565">
        <v>0</v>
      </c>
      <c r="AH1565" t="s">
        <v>295</v>
      </c>
      <c r="AI1565" t="s">
        <v>173</v>
      </c>
      <c r="AJ1565" t="s">
        <v>195</v>
      </c>
      <c r="AK1565" t="s">
        <v>196</v>
      </c>
    </row>
    <row r="1566" spans="1:37">
      <c r="A1566" t="s">
        <v>1645</v>
      </c>
      <c r="B1566" s="55">
        <v>44986</v>
      </c>
      <c r="C1566" s="55">
        <v>44987</v>
      </c>
      <c r="D1566" t="s">
        <v>246</v>
      </c>
      <c r="E1566">
        <v>2712</v>
      </c>
      <c r="F1566">
        <v>100</v>
      </c>
      <c r="G1566">
        <v>100</v>
      </c>
      <c r="H1566">
        <v>0</v>
      </c>
      <c r="I1566">
        <v>0</v>
      </c>
      <c r="J1566">
        <v>18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11</v>
      </c>
      <c r="U1566">
        <v>0</v>
      </c>
      <c r="V1566">
        <v>0</v>
      </c>
      <c r="W1566">
        <v>0</v>
      </c>
      <c r="X1566">
        <v>2</v>
      </c>
      <c r="Y1566">
        <v>0</v>
      </c>
      <c r="Z1566">
        <v>0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H1566" t="s">
        <v>247</v>
      </c>
      <c r="AI1566" t="s">
        <v>173</v>
      </c>
      <c r="AJ1566" t="s">
        <v>186</v>
      </c>
      <c r="AK1566" t="s">
        <v>187</v>
      </c>
    </row>
    <row r="1567" spans="1:37">
      <c r="A1567" t="s">
        <v>1645</v>
      </c>
      <c r="B1567" s="55">
        <v>44986</v>
      </c>
      <c r="C1567" s="55">
        <v>44987</v>
      </c>
      <c r="D1567" t="s">
        <v>256</v>
      </c>
      <c r="E1567">
        <v>1062</v>
      </c>
      <c r="F1567">
        <v>39</v>
      </c>
      <c r="G1567">
        <v>39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0</v>
      </c>
      <c r="Z1567">
        <v>0</v>
      </c>
      <c r="AA1567">
        <v>0</v>
      </c>
      <c r="AB1567">
        <v>0</v>
      </c>
      <c r="AC1567">
        <v>0</v>
      </c>
      <c r="AD1567">
        <v>0</v>
      </c>
      <c r="AE1567">
        <v>0</v>
      </c>
      <c r="AF1567">
        <v>0</v>
      </c>
      <c r="AH1567" t="s">
        <v>784</v>
      </c>
      <c r="AI1567" t="s">
        <v>173</v>
      </c>
      <c r="AJ1567" t="s">
        <v>192</v>
      </c>
      <c r="AK1567" t="s">
        <v>193</v>
      </c>
    </row>
    <row r="1568" spans="1:37">
      <c r="A1568" t="s">
        <v>1645</v>
      </c>
      <c r="B1568" s="55">
        <v>44986</v>
      </c>
      <c r="C1568" s="55">
        <v>44987</v>
      </c>
      <c r="D1568" t="s">
        <v>346</v>
      </c>
      <c r="E1568">
        <v>2844</v>
      </c>
      <c r="F1568">
        <v>133</v>
      </c>
      <c r="G1568">
        <v>133</v>
      </c>
      <c r="H1568">
        <v>0</v>
      </c>
      <c r="I1568">
        <v>0</v>
      </c>
      <c r="J1568">
        <v>36</v>
      </c>
      <c r="K1568">
        <v>2</v>
      </c>
      <c r="L1568">
        <v>2</v>
      </c>
      <c r="M1568">
        <v>2</v>
      </c>
      <c r="N1568">
        <v>2</v>
      </c>
      <c r="O1568">
        <v>2</v>
      </c>
      <c r="P1568">
        <v>2</v>
      </c>
      <c r="Q1568">
        <v>1</v>
      </c>
      <c r="R1568">
        <v>2</v>
      </c>
      <c r="S1568">
        <v>2</v>
      </c>
      <c r="T1568">
        <v>4</v>
      </c>
      <c r="U1568">
        <v>1</v>
      </c>
      <c r="V1568">
        <v>0</v>
      </c>
      <c r="W1568">
        <v>0</v>
      </c>
      <c r="X1568">
        <v>0</v>
      </c>
      <c r="Y1568">
        <v>0</v>
      </c>
      <c r="Z1568">
        <v>2</v>
      </c>
      <c r="AA1568">
        <v>2</v>
      </c>
      <c r="AB1568">
        <v>2</v>
      </c>
      <c r="AC1568">
        <v>2</v>
      </c>
      <c r="AD1568">
        <v>2</v>
      </c>
      <c r="AE1568">
        <v>0</v>
      </c>
      <c r="AF1568">
        <v>0</v>
      </c>
      <c r="AH1568" t="s">
        <v>347</v>
      </c>
      <c r="AI1568" t="s">
        <v>177</v>
      </c>
      <c r="AJ1568" t="s">
        <v>201</v>
      </c>
      <c r="AK1568" t="s">
        <v>202</v>
      </c>
    </row>
    <row r="1569" spans="1:37">
      <c r="A1569" t="s">
        <v>1645</v>
      </c>
      <c r="B1569" s="55">
        <v>44986</v>
      </c>
      <c r="C1569" s="55">
        <v>44987</v>
      </c>
      <c r="D1569" t="s">
        <v>326</v>
      </c>
      <c r="E1569">
        <v>3304</v>
      </c>
      <c r="F1569">
        <v>97</v>
      </c>
      <c r="G1569">
        <v>93</v>
      </c>
      <c r="H1569">
        <v>4</v>
      </c>
      <c r="I1569">
        <v>0</v>
      </c>
      <c r="J1569">
        <v>17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0</v>
      </c>
      <c r="Q1569">
        <v>0</v>
      </c>
      <c r="R1569">
        <v>0</v>
      </c>
      <c r="S1569">
        <v>0</v>
      </c>
      <c r="T1569">
        <v>5</v>
      </c>
      <c r="U1569">
        <v>0</v>
      </c>
      <c r="V1569">
        <v>0</v>
      </c>
      <c r="W1569">
        <v>0</v>
      </c>
      <c r="X1569">
        <v>0</v>
      </c>
      <c r="Y1569">
        <v>0</v>
      </c>
      <c r="Z1569">
        <v>0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H1569" t="s">
        <v>327</v>
      </c>
      <c r="AI1569" t="s">
        <v>177</v>
      </c>
      <c r="AJ1569" t="s">
        <v>198</v>
      </c>
      <c r="AK1569" t="s">
        <v>199</v>
      </c>
    </row>
    <row r="1570" spans="1:37">
      <c r="A1570" t="s">
        <v>1645</v>
      </c>
      <c r="B1570" s="55">
        <v>44986</v>
      </c>
      <c r="C1570" s="55">
        <v>44987</v>
      </c>
      <c r="D1570" t="s">
        <v>96</v>
      </c>
      <c r="E1570">
        <v>1609</v>
      </c>
      <c r="F1570">
        <v>59</v>
      </c>
      <c r="G1570">
        <v>59</v>
      </c>
      <c r="H1570">
        <v>0</v>
      </c>
      <c r="I1570">
        <v>0</v>
      </c>
      <c r="J1570">
        <v>13</v>
      </c>
      <c r="K1570">
        <v>0</v>
      </c>
      <c r="L1570">
        <v>0</v>
      </c>
      <c r="M1570">
        <v>0</v>
      </c>
      <c r="N1570">
        <v>0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1</v>
      </c>
      <c r="U1570">
        <v>0</v>
      </c>
      <c r="V1570">
        <v>0</v>
      </c>
      <c r="W1570">
        <v>0</v>
      </c>
      <c r="X1570">
        <v>1</v>
      </c>
      <c r="Y1570">
        <v>0</v>
      </c>
      <c r="Z1570">
        <v>0</v>
      </c>
      <c r="AA1570">
        <v>0</v>
      </c>
      <c r="AB1570">
        <v>0</v>
      </c>
      <c r="AC1570">
        <v>0</v>
      </c>
      <c r="AD1570">
        <v>0</v>
      </c>
      <c r="AE1570">
        <v>0</v>
      </c>
      <c r="AF1570">
        <v>0</v>
      </c>
      <c r="AH1570" t="s">
        <v>233</v>
      </c>
      <c r="AI1570" t="s">
        <v>168</v>
      </c>
      <c r="AJ1570" t="s">
        <v>92</v>
      </c>
      <c r="AK1570" t="s">
        <v>184</v>
      </c>
    </row>
    <row r="1571" spans="1:37">
      <c r="A1571" t="s">
        <v>1645</v>
      </c>
      <c r="B1571" s="55">
        <v>44986</v>
      </c>
      <c r="C1571" s="55">
        <v>44987</v>
      </c>
      <c r="D1571" t="s">
        <v>44</v>
      </c>
      <c r="E1571">
        <v>2217</v>
      </c>
      <c r="F1571">
        <v>95</v>
      </c>
      <c r="G1571">
        <v>90</v>
      </c>
      <c r="H1571">
        <v>5</v>
      </c>
      <c r="I1571">
        <v>0</v>
      </c>
      <c r="J1571">
        <v>16</v>
      </c>
      <c r="K1571">
        <v>1</v>
      </c>
      <c r="L1571">
        <v>0</v>
      </c>
      <c r="M1571">
        <v>1</v>
      </c>
      <c r="N1571">
        <v>1</v>
      </c>
      <c r="O1571">
        <v>1</v>
      </c>
      <c r="P1571">
        <v>1</v>
      </c>
      <c r="Q1571">
        <v>1</v>
      </c>
      <c r="R1571">
        <v>1</v>
      </c>
      <c r="S1571">
        <v>1</v>
      </c>
      <c r="T1571">
        <v>0</v>
      </c>
      <c r="U1571">
        <v>0</v>
      </c>
      <c r="V1571">
        <v>0</v>
      </c>
      <c r="W1571">
        <v>0</v>
      </c>
      <c r="X1571">
        <v>1</v>
      </c>
      <c r="Y1571">
        <v>0</v>
      </c>
      <c r="Z1571">
        <v>0</v>
      </c>
      <c r="AA1571">
        <v>1</v>
      </c>
      <c r="AB1571">
        <v>1</v>
      </c>
      <c r="AC1571">
        <v>1</v>
      </c>
      <c r="AD1571">
        <v>1</v>
      </c>
      <c r="AE1571">
        <v>1</v>
      </c>
      <c r="AF1571">
        <v>0</v>
      </c>
      <c r="AH1571" t="s">
        <v>194</v>
      </c>
      <c r="AI1571" t="s">
        <v>168</v>
      </c>
      <c r="AJ1571" t="s">
        <v>34</v>
      </c>
      <c r="AK1571" t="s">
        <v>172</v>
      </c>
    </row>
    <row r="1572" spans="1:37">
      <c r="A1572" t="s">
        <v>1645</v>
      </c>
      <c r="B1572" s="55">
        <v>44986</v>
      </c>
      <c r="C1572" s="55">
        <v>44987</v>
      </c>
      <c r="D1572" t="s">
        <v>46</v>
      </c>
      <c r="E1572">
        <v>1950</v>
      </c>
      <c r="F1572">
        <v>51</v>
      </c>
      <c r="G1572">
        <v>47</v>
      </c>
      <c r="H1572">
        <v>4</v>
      </c>
      <c r="I1572">
        <v>2</v>
      </c>
      <c r="J1572">
        <v>7</v>
      </c>
      <c r="K1572">
        <v>0</v>
      </c>
      <c r="L1572">
        <v>0</v>
      </c>
      <c r="M1572">
        <v>0</v>
      </c>
      <c r="N1572">
        <v>0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1</v>
      </c>
      <c r="U1572">
        <v>0</v>
      </c>
      <c r="V1572">
        <v>0</v>
      </c>
      <c r="W1572">
        <v>0</v>
      </c>
      <c r="X1572">
        <v>0</v>
      </c>
      <c r="Y1572">
        <v>0</v>
      </c>
      <c r="Z1572">
        <v>0</v>
      </c>
      <c r="AA1572">
        <v>0</v>
      </c>
      <c r="AB1572">
        <v>0</v>
      </c>
      <c r="AC1572">
        <v>0</v>
      </c>
      <c r="AD1572">
        <v>0</v>
      </c>
      <c r="AE1572">
        <v>0</v>
      </c>
      <c r="AF1572">
        <v>0</v>
      </c>
      <c r="AH1572" t="s">
        <v>197</v>
      </c>
      <c r="AI1572" t="s">
        <v>168</v>
      </c>
      <c r="AJ1572" t="s">
        <v>34</v>
      </c>
      <c r="AK1572" t="s">
        <v>172</v>
      </c>
    </row>
    <row r="1573" spans="1:37">
      <c r="A1573" t="s">
        <v>1645</v>
      </c>
      <c r="B1573" s="55">
        <v>44986</v>
      </c>
      <c r="C1573" s="55">
        <v>44987</v>
      </c>
      <c r="D1573" t="s">
        <v>370</v>
      </c>
      <c r="E1573">
        <v>4217</v>
      </c>
      <c r="F1573">
        <v>159</v>
      </c>
      <c r="G1573">
        <v>156</v>
      </c>
      <c r="H1573">
        <v>3</v>
      </c>
      <c r="I1573">
        <v>1</v>
      </c>
      <c r="J1573">
        <v>20</v>
      </c>
      <c r="K1573">
        <v>12</v>
      </c>
      <c r="L1573">
        <v>9</v>
      </c>
      <c r="M1573">
        <v>10</v>
      </c>
      <c r="N1573">
        <v>12</v>
      </c>
      <c r="O1573">
        <v>12</v>
      </c>
      <c r="P1573">
        <v>9</v>
      </c>
      <c r="Q1573">
        <v>8</v>
      </c>
      <c r="R1573">
        <v>9</v>
      </c>
      <c r="S1573">
        <v>12</v>
      </c>
      <c r="T1573">
        <v>12</v>
      </c>
      <c r="U1573">
        <v>0</v>
      </c>
      <c r="V1573">
        <v>0</v>
      </c>
      <c r="W1573">
        <v>0</v>
      </c>
      <c r="X1573">
        <v>2</v>
      </c>
      <c r="Y1573">
        <v>1</v>
      </c>
      <c r="Z1573">
        <v>7</v>
      </c>
      <c r="AA1573">
        <v>12</v>
      </c>
      <c r="AB1573">
        <v>9</v>
      </c>
      <c r="AC1573">
        <v>10</v>
      </c>
      <c r="AD1573">
        <v>12</v>
      </c>
      <c r="AE1573">
        <v>9</v>
      </c>
      <c r="AF1573">
        <v>2</v>
      </c>
      <c r="AH1573" t="s">
        <v>371</v>
      </c>
      <c r="AI1573" t="s">
        <v>177</v>
      </c>
      <c r="AJ1573" t="s">
        <v>207</v>
      </c>
      <c r="AK1573" t="s">
        <v>208</v>
      </c>
    </row>
    <row r="1574" spans="1:37">
      <c r="A1574" t="s">
        <v>1645</v>
      </c>
      <c r="B1574" s="55">
        <v>44986</v>
      </c>
      <c r="C1574" s="55">
        <v>44987</v>
      </c>
      <c r="D1574" t="s">
        <v>368</v>
      </c>
      <c r="E1574">
        <v>1059</v>
      </c>
      <c r="F1574">
        <v>70</v>
      </c>
      <c r="G1574">
        <v>69</v>
      </c>
      <c r="H1574">
        <v>1</v>
      </c>
      <c r="I1574">
        <v>0</v>
      </c>
      <c r="J1574">
        <v>12</v>
      </c>
      <c r="K1574">
        <v>5</v>
      </c>
      <c r="L1574">
        <v>4</v>
      </c>
      <c r="M1574">
        <v>3</v>
      </c>
      <c r="N1574">
        <v>2</v>
      </c>
      <c r="O1574">
        <v>3</v>
      </c>
      <c r="P1574">
        <v>3</v>
      </c>
      <c r="Q1574">
        <v>1</v>
      </c>
      <c r="R1574">
        <v>5</v>
      </c>
      <c r="S1574">
        <v>5</v>
      </c>
      <c r="T1574">
        <v>4</v>
      </c>
      <c r="U1574">
        <v>1</v>
      </c>
      <c r="V1574">
        <v>1</v>
      </c>
      <c r="W1574">
        <v>0</v>
      </c>
      <c r="X1574">
        <v>1</v>
      </c>
      <c r="Y1574">
        <v>0</v>
      </c>
      <c r="Z1574">
        <v>2</v>
      </c>
      <c r="AA1574">
        <v>4</v>
      </c>
      <c r="AB1574">
        <v>4</v>
      </c>
      <c r="AC1574">
        <v>3</v>
      </c>
      <c r="AD1574">
        <v>4</v>
      </c>
      <c r="AE1574">
        <v>3</v>
      </c>
      <c r="AF1574">
        <v>0</v>
      </c>
      <c r="AH1574" t="s">
        <v>369</v>
      </c>
      <c r="AI1574" t="s">
        <v>177</v>
      </c>
      <c r="AJ1574" t="s">
        <v>207</v>
      </c>
      <c r="AK1574" t="s">
        <v>208</v>
      </c>
    </row>
    <row r="1575" spans="1:37">
      <c r="A1575" t="s">
        <v>1645</v>
      </c>
      <c r="B1575" s="55">
        <v>44986</v>
      </c>
      <c r="C1575" s="55">
        <v>44987</v>
      </c>
      <c r="D1575" t="s">
        <v>354</v>
      </c>
      <c r="E1575">
        <v>3124</v>
      </c>
      <c r="F1575">
        <v>127</v>
      </c>
      <c r="G1575">
        <v>127</v>
      </c>
      <c r="H1575">
        <v>0</v>
      </c>
      <c r="I1575">
        <v>0</v>
      </c>
      <c r="J1575">
        <v>13</v>
      </c>
      <c r="K1575">
        <v>2</v>
      </c>
      <c r="L1575">
        <v>1</v>
      </c>
      <c r="M1575">
        <v>2</v>
      </c>
      <c r="N1575">
        <v>1</v>
      </c>
      <c r="O1575">
        <v>2</v>
      </c>
      <c r="P1575">
        <v>2</v>
      </c>
      <c r="Q1575">
        <v>2</v>
      </c>
      <c r="R1575">
        <v>2</v>
      </c>
      <c r="S1575">
        <v>2</v>
      </c>
      <c r="T1575">
        <v>3</v>
      </c>
      <c r="U1575">
        <v>2</v>
      </c>
      <c r="V1575">
        <v>2</v>
      </c>
      <c r="W1575">
        <v>0</v>
      </c>
      <c r="X1575">
        <v>0</v>
      </c>
      <c r="Y1575">
        <v>0</v>
      </c>
      <c r="Z1575">
        <v>1</v>
      </c>
      <c r="AA1575">
        <v>1</v>
      </c>
      <c r="AB1575">
        <v>1</v>
      </c>
      <c r="AC1575">
        <v>1</v>
      </c>
      <c r="AD1575">
        <v>1</v>
      </c>
      <c r="AE1575">
        <v>0</v>
      </c>
      <c r="AF1575">
        <v>0</v>
      </c>
      <c r="AH1575" t="s">
        <v>355</v>
      </c>
      <c r="AI1575" t="s">
        <v>177</v>
      </c>
      <c r="AJ1575" t="s">
        <v>204</v>
      </c>
      <c r="AK1575" t="s">
        <v>205</v>
      </c>
    </row>
    <row r="1576" spans="1:37">
      <c r="A1576" t="s">
        <v>1645</v>
      </c>
      <c r="B1576" s="55">
        <v>44986</v>
      </c>
      <c r="C1576" s="55">
        <v>44987</v>
      </c>
      <c r="D1576" t="s">
        <v>270</v>
      </c>
      <c r="E1576">
        <v>4366</v>
      </c>
      <c r="F1576">
        <v>3</v>
      </c>
      <c r="G1576">
        <v>3</v>
      </c>
      <c r="H1576">
        <v>0</v>
      </c>
      <c r="I1576">
        <v>0</v>
      </c>
      <c r="J1576">
        <v>6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0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  <c r="AH1576" t="s">
        <v>271</v>
      </c>
      <c r="AI1576" t="s">
        <v>173</v>
      </c>
      <c r="AJ1576" t="s">
        <v>192</v>
      </c>
      <c r="AK1576" t="s">
        <v>193</v>
      </c>
    </row>
    <row r="1577" spans="1:37">
      <c r="A1577" t="s">
        <v>1645</v>
      </c>
      <c r="B1577" s="55">
        <v>44986</v>
      </c>
      <c r="C1577" s="55">
        <v>44987</v>
      </c>
      <c r="D1577" t="s">
        <v>318</v>
      </c>
      <c r="E1577">
        <v>3589</v>
      </c>
      <c r="F1577">
        <v>94</v>
      </c>
      <c r="G1577">
        <v>94</v>
      </c>
      <c r="H1577">
        <v>0</v>
      </c>
      <c r="I1577">
        <v>0</v>
      </c>
      <c r="J1577">
        <v>4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1</v>
      </c>
      <c r="U1577">
        <v>0</v>
      </c>
      <c r="V1577">
        <v>0</v>
      </c>
      <c r="W1577">
        <v>0</v>
      </c>
      <c r="X1577">
        <v>0</v>
      </c>
      <c r="Y1577">
        <v>0</v>
      </c>
      <c r="Z1577">
        <v>0</v>
      </c>
      <c r="AA1577">
        <v>0</v>
      </c>
      <c r="AB1577">
        <v>0</v>
      </c>
      <c r="AC1577">
        <v>0</v>
      </c>
      <c r="AD1577">
        <v>0</v>
      </c>
      <c r="AE1577">
        <v>0</v>
      </c>
      <c r="AF1577">
        <v>0</v>
      </c>
      <c r="AH1577" t="s">
        <v>319</v>
      </c>
      <c r="AI1577" t="s">
        <v>177</v>
      </c>
      <c r="AJ1577" t="s">
        <v>198</v>
      </c>
      <c r="AK1577" t="s">
        <v>199</v>
      </c>
    </row>
    <row r="1578" spans="1:37">
      <c r="A1578" t="s">
        <v>1645</v>
      </c>
      <c r="B1578" s="55">
        <v>44986</v>
      </c>
      <c r="C1578" s="55">
        <v>44987</v>
      </c>
      <c r="D1578" t="s">
        <v>328</v>
      </c>
      <c r="E1578">
        <v>650</v>
      </c>
      <c r="F1578">
        <v>19</v>
      </c>
      <c r="G1578">
        <v>19</v>
      </c>
      <c r="H1578">
        <v>0</v>
      </c>
      <c r="I1578">
        <v>0</v>
      </c>
      <c r="J1578">
        <v>4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</v>
      </c>
      <c r="U1578">
        <v>0</v>
      </c>
      <c r="V1578">
        <v>0</v>
      </c>
      <c r="W1578">
        <v>0</v>
      </c>
      <c r="X1578">
        <v>0</v>
      </c>
      <c r="Y1578">
        <v>0</v>
      </c>
      <c r="Z1578">
        <v>0</v>
      </c>
      <c r="AA1578">
        <v>0</v>
      </c>
      <c r="AB1578">
        <v>0</v>
      </c>
      <c r="AC1578">
        <v>0</v>
      </c>
      <c r="AD1578">
        <v>0</v>
      </c>
      <c r="AE1578">
        <v>0</v>
      </c>
      <c r="AF1578">
        <v>0</v>
      </c>
      <c r="AH1578" t="s">
        <v>329</v>
      </c>
      <c r="AI1578" t="s">
        <v>177</v>
      </c>
      <c r="AJ1578" t="s">
        <v>198</v>
      </c>
      <c r="AK1578" t="s">
        <v>199</v>
      </c>
    </row>
    <row r="1579" spans="1:37">
      <c r="A1579" t="s">
        <v>1645</v>
      </c>
      <c r="B1579" s="55">
        <v>44986</v>
      </c>
      <c r="C1579" s="55">
        <v>44987</v>
      </c>
      <c r="D1579" t="s">
        <v>340</v>
      </c>
      <c r="E1579">
        <v>1308</v>
      </c>
      <c r="F1579">
        <v>212</v>
      </c>
      <c r="G1579">
        <v>210</v>
      </c>
      <c r="H1579">
        <v>2</v>
      </c>
      <c r="I1579">
        <v>2</v>
      </c>
      <c r="J1579">
        <v>5</v>
      </c>
      <c r="K1579">
        <v>5</v>
      </c>
      <c r="L1579">
        <v>5</v>
      </c>
      <c r="M1579">
        <v>5</v>
      </c>
      <c r="N1579">
        <v>5</v>
      </c>
      <c r="O1579">
        <v>5</v>
      </c>
      <c r="P1579">
        <v>4</v>
      </c>
      <c r="Q1579">
        <v>2</v>
      </c>
      <c r="R1579">
        <v>4</v>
      </c>
      <c r="S1579">
        <v>5</v>
      </c>
      <c r="T1579">
        <v>1</v>
      </c>
      <c r="U1579">
        <v>1</v>
      </c>
      <c r="V1579">
        <v>1</v>
      </c>
      <c r="W1579">
        <v>0</v>
      </c>
      <c r="X1579">
        <v>4</v>
      </c>
      <c r="Y1579">
        <v>0</v>
      </c>
      <c r="Z1579">
        <v>5</v>
      </c>
      <c r="AA1579">
        <v>4</v>
      </c>
      <c r="AB1579">
        <v>2</v>
      </c>
      <c r="AC1579">
        <v>2</v>
      </c>
      <c r="AD1579">
        <v>3</v>
      </c>
      <c r="AE1579">
        <v>1</v>
      </c>
      <c r="AF1579">
        <v>1</v>
      </c>
      <c r="AH1579" t="s">
        <v>341</v>
      </c>
      <c r="AI1579" t="s">
        <v>177</v>
      </c>
      <c r="AJ1579" t="s">
        <v>201</v>
      </c>
      <c r="AK1579" t="s">
        <v>202</v>
      </c>
    </row>
    <row r="1580" spans="1:37">
      <c r="A1580" t="s">
        <v>1645</v>
      </c>
      <c r="B1580" s="55">
        <v>44986</v>
      </c>
      <c r="C1580" s="55">
        <v>44987</v>
      </c>
      <c r="D1580" t="s">
        <v>320</v>
      </c>
      <c r="E1580">
        <v>1519</v>
      </c>
      <c r="F1580">
        <v>127</v>
      </c>
      <c r="G1580">
        <v>126</v>
      </c>
      <c r="H1580">
        <v>1</v>
      </c>
      <c r="I1580">
        <v>1</v>
      </c>
      <c r="J1580">
        <v>13</v>
      </c>
      <c r="K1580">
        <v>4</v>
      </c>
      <c r="L1580">
        <v>3</v>
      </c>
      <c r="M1580">
        <v>4</v>
      </c>
      <c r="N1580">
        <v>4</v>
      </c>
      <c r="O1580">
        <v>4</v>
      </c>
      <c r="P1580">
        <v>1</v>
      </c>
      <c r="Q1580">
        <v>4</v>
      </c>
      <c r="R1580">
        <v>4</v>
      </c>
      <c r="S1580">
        <v>4</v>
      </c>
      <c r="T1580">
        <v>2</v>
      </c>
      <c r="U1580">
        <v>0</v>
      </c>
      <c r="V1580">
        <v>0</v>
      </c>
      <c r="W1580">
        <v>0</v>
      </c>
      <c r="X1580">
        <v>0</v>
      </c>
      <c r="Y1580">
        <v>0</v>
      </c>
      <c r="Z1580">
        <v>3</v>
      </c>
      <c r="AA1580">
        <v>3</v>
      </c>
      <c r="AB1580">
        <v>3</v>
      </c>
      <c r="AC1580">
        <v>3</v>
      </c>
      <c r="AD1580">
        <v>3</v>
      </c>
      <c r="AE1580">
        <v>0</v>
      </c>
      <c r="AF1580">
        <v>0</v>
      </c>
      <c r="AH1580" t="s">
        <v>321</v>
      </c>
      <c r="AI1580" t="s">
        <v>177</v>
      </c>
      <c r="AJ1580" t="s">
        <v>198</v>
      </c>
      <c r="AK1580" t="s">
        <v>199</v>
      </c>
    </row>
    <row r="1581" spans="1:37">
      <c r="A1581" t="s">
        <v>1645</v>
      </c>
      <c r="B1581" s="55">
        <v>44986</v>
      </c>
      <c r="C1581" s="55">
        <v>44987</v>
      </c>
      <c r="D1581" t="s">
        <v>31</v>
      </c>
      <c r="E1581">
        <v>1200</v>
      </c>
      <c r="F1581">
        <v>51</v>
      </c>
      <c r="G1581">
        <v>51</v>
      </c>
      <c r="H1581">
        <v>0</v>
      </c>
      <c r="I1581">
        <v>0</v>
      </c>
      <c r="J1581">
        <v>11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0</v>
      </c>
      <c r="S1581">
        <v>0</v>
      </c>
      <c r="T1581">
        <v>0</v>
      </c>
      <c r="U1581">
        <v>0</v>
      </c>
      <c r="V1581">
        <v>0</v>
      </c>
      <c r="W1581">
        <v>0</v>
      </c>
      <c r="X1581">
        <v>1</v>
      </c>
      <c r="Y1581">
        <v>0</v>
      </c>
      <c r="Z1581">
        <v>0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H1581" t="s">
        <v>179</v>
      </c>
      <c r="AI1581" t="s">
        <v>168</v>
      </c>
      <c r="AJ1581" t="s">
        <v>27</v>
      </c>
      <c r="AK1581" t="s">
        <v>169</v>
      </c>
    </row>
    <row r="1582" spans="1:37">
      <c r="A1582" t="s">
        <v>1645</v>
      </c>
      <c r="B1582" s="55">
        <v>44986</v>
      </c>
      <c r="C1582" s="55">
        <v>44987</v>
      </c>
      <c r="D1582" t="s">
        <v>276</v>
      </c>
      <c r="E1582">
        <v>15897</v>
      </c>
      <c r="F1582">
        <v>30</v>
      </c>
      <c r="G1582">
        <v>29</v>
      </c>
      <c r="H1582">
        <v>1</v>
      </c>
      <c r="I1582">
        <v>0</v>
      </c>
      <c r="J1582">
        <v>6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0</v>
      </c>
      <c r="Q1582">
        <v>0</v>
      </c>
      <c r="R1582">
        <v>0</v>
      </c>
      <c r="S1582">
        <v>0</v>
      </c>
      <c r="T1582">
        <v>2</v>
      </c>
      <c r="U1582">
        <v>0</v>
      </c>
      <c r="V1582">
        <v>0</v>
      </c>
      <c r="W1582">
        <v>0</v>
      </c>
      <c r="X1582">
        <v>0</v>
      </c>
      <c r="Y1582">
        <v>0</v>
      </c>
      <c r="Z1582">
        <v>0</v>
      </c>
      <c r="AA1582">
        <v>0</v>
      </c>
      <c r="AB1582">
        <v>0</v>
      </c>
      <c r="AC1582">
        <v>0</v>
      </c>
      <c r="AD1582">
        <v>0</v>
      </c>
      <c r="AE1582">
        <v>0</v>
      </c>
      <c r="AF1582">
        <v>0</v>
      </c>
      <c r="AH1582" t="s">
        <v>806</v>
      </c>
      <c r="AI1582" t="s">
        <v>173</v>
      </c>
      <c r="AJ1582" t="s">
        <v>192</v>
      </c>
      <c r="AK1582" t="s">
        <v>193</v>
      </c>
    </row>
    <row r="1583" spans="1:37">
      <c r="A1583" t="s">
        <v>1645</v>
      </c>
      <c r="B1583" s="55">
        <v>44986</v>
      </c>
      <c r="C1583" s="55">
        <v>44987</v>
      </c>
      <c r="D1583" t="s">
        <v>388</v>
      </c>
      <c r="E1583">
        <v>8660</v>
      </c>
      <c r="F1583">
        <v>127</v>
      </c>
      <c r="G1583">
        <v>127</v>
      </c>
      <c r="H1583">
        <v>0</v>
      </c>
      <c r="I1583">
        <v>0</v>
      </c>
      <c r="J1583">
        <v>25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5</v>
      </c>
      <c r="U1583">
        <v>0</v>
      </c>
      <c r="V1583">
        <v>0</v>
      </c>
      <c r="W1583">
        <v>0</v>
      </c>
      <c r="X1583">
        <v>3</v>
      </c>
      <c r="Y1583">
        <v>0</v>
      </c>
      <c r="Z1583">
        <v>0</v>
      </c>
      <c r="AA1583">
        <v>0</v>
      </c>
      <c r="AB1583">
        <v>0</v>
      </c>
      <c r="AC1583">
        <v>0</v>
      </c>
      <c r="AD1583">
        <v>0</v>
      </c>
      <c r="AE1583">
        <v>0</v>
      </c>
      <c r="AF1583">
        <v>0</v>
      </c>
      <c r="AH1583" t="s">
        <v>389</v>
      </c>
      <c r="AI1583" t="s">
        <v>177</v>
      </c>
      <c r="AJ1583" t="s">
        <v>210</v>
      </c>
      <c r="AK1583" t="s">
        <v>211</v>
      </c>
    </row>
    <row r="1584" spans="1:37">
      <c r="A1584" t="s">
        <v>1645</v>
      </c>
      <c r="B1584" s="55">
        <v>44986</v>
      </c>
      <c r="C1584" s="55">
        <v>44987</v>
      </c>
      <c r="D1584" t="s">
        <v>55</v>
      </c>
      <c r="E1584">
        <v>5996</v>
      </c>
      <c r="F1584">
        <v>25</v>
      </c>
      <c r="G1584">
        <v>25</v>
      </c>
      <c r="H1584">
        <v>0</v>
      </c>
      <c r="I1584">
        <v>0</v>
      </c>
      <c r="J1584">
        <v>1</v>
      </c>
      <c r="K1584">
        <v>0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H1584" t="s">
        <v>209</v>
      </c>
      <c r="AI1584" t="s">
        <v>168</v>
      </c>
      <c r="AJ1584" t="s">
        <v>49</v>
      </c>
      <c r="AK1584" t="s">
        <v>176</v>
      </c>
    </row>
    <row r="1585" spans="1:37">
      <c r="A1585" t="s">
        <v>1645</v>
      </c>
      <c r="B1585" s="55">
        <v>44986</v>
      </c>
      <c r="C1585" s="55">
        <v>44987</v>
      </c>
      <c r="D1585" t="s">
        <v>29</v>
      </c>
      <c r="E1585">
        <v>13888</v>
      </c>
      <c r="F1585">
        <v>37</v>
      </c>
      <c r="G1585">
        <v>37</v>
      </c>
      <c r="H1585">
        <v>0</v>
      </c>
      <c r="I1585">
        <v>0</v>
      </c>
      <c r="J1585">
        <v>6</v>
      </c>
      <c r="K1585">
        <v>0</v>
      </c>
      <c r="L1585">
        <v>0</v>
      </c>
      <c r="M1585">
        <v>0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H1585" t="s">
        <v>175</v>
      </c>
      <c r="AI1585" t="s">
        <v>168</v>
      </c>
      <c r="AJ1585" t="s">
        <v>27</v>
      </c>
      <c r="AK1585" t="s">
        <v>169</v>
      </c>
    </row>
    <row r="1586" spans="1:37">
      <c r="A1586" t="s">
        <v>1645</v>
      </c>
      <c r="B1586" s="55">
        <v>44986</v>
      </c>
      <c r="C1586" s="55">
        <v>44987</v>
      </c>
      <c r="D1586" t="s">
        <v>87</v>
      </c>
      <c r="E1586">
        <v>851</v>
      </c>
      <c r="F1586">
        <v>22</v>
      </c>
      <c r="G1586">
        <v>22</v>
      </c>
      <c r="H1586">
        <v>0</v>
      </c>
      <c r="I1586">
        <v>0</v>
      </c>
      <c r="J1586">
        <v>5</v>
      </c>
      <c r="K1586">
        <v>0</v>
      </c>
      <c r="L1586">
        <v>0</v>
      </c>
      <c r="M1586">
        <v>0</v>
      </c>
      <c r="N1586">
        <v>0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3</v>
      </c>
      <c r="U1586">
        <v>0</v>
      </c>
      <c r="V1586">
        <v>0</v>
      </c>
      <c r="W1586">
        <v>0</v>
      </c>
      <c r="X1586">
        <v>2</v>
      </c>
      <c r="Y1586">
        <v>0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0</v>
      </c>
      <c r="AH1586" t="s">
        <v>515</v>
      </c>
      <c r="AI1586" t="s">
        <v>168</v>
      </c>
      <c r="AJ1586" t="s">
        <v>73</v>
      </c>
      <c r="AK1586" t="s">
        <v>182</v>
      </c>
    </row>
    <row r="1587" spans="1:37">
      <c r="A1587" t="s">
        <v>1645</v>
      </c>
      <c r="B1587" s="55">
        <v>44986</v>
      </c>
      <c r="C1587" s="55">
        <v>44987</v>
      </c>
      <c r="D1587" t="s">
        <v>324</v>
      </c>
      <c r="E1587">
        <v>1091</v>
      </c>
      <c r="F1587">
        <v>107</v>
      </c>
      <c r="G1587">
        <v>107</v>
      </c>
      <c r="H1587">
        <v>0</v>
      </c>
      <c r="I1587">
        <v>0</v>
      </c>
      <c r="J1587">
        <v>4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1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0</v>
      </c>
      <c r="AE1587">
        <v>0</v>
      </c>
      <c r="AF1587">
        <v>0</v>
      </c>
      <c r="AH1587" t="s">
        <v>325</v>
      </c>
      <c r="AI1587" t="s">
        <v>177</v>
      </c>
      <c r="AJ1587" t="s">
        <v>198</v>
      </c>
      <c r="AK1587" t="s">
        <v>199</v>
      </c>
    </row>
    <row r="1588" spans="1:37">
      <c r="A1588" t="s">
        <v>1645</v>
      </c>
      <c r="B1588" s="55">
        <v>44986</v>
      </c>
      <c r="C1588" s="55">
        <v>44987</v>
      </c>
      <c r="D1588" t="s">
        <v>350</v>
      </c>
      <c r="E1588">
        <v>2391</v>
      </c>
      <c r="F1588">
        <v>98</v>
      </c>
      <c r="G1588">
        <v>97</v>
      </c>
      <c r="H1588">
        <v>1</v>
      </c>
      <c r="I1588">
        <v>0</v>
      </c>
      <c r="J1588">
        <v>5</v>
      </c>
      <c r="K1588">
        <v>4</v>
      </c>
      <c r="L1588">
        <v>4</v>
      </c>
      <c r="M1588">
        <v>4</v>
      </c>
      <c r="N1588">
        <v>1</v>
      </c>
      <c r="O1588">
        <v>2</v>
      </c>
      <c r="P1588">
        <v>1</v>
      </c>
      <c r="Q1588">
        <v>1</v>
      </c>
      <c r="R1588">
        <v>3</v>
      </c>
      <c r="S1588">
        <v>4</v>
      </c>
      <c r="T1588">
        <v>2</v>
      </c>
      <c r="U1588">
        <v>1</v>
      </c>
      <c r="V1588">
        <v>1</v>
      </c>
      <c r="W1588">
        <v>0</v>
      </c>
      <c r="X1588">
        <v>0</v>
      </c>
      <c r="Y1588">
        <v>0</v>
      </c>
      <c r="Z1588">
        <v>2</v>
      </c>
      <c r="AA1588">
        <v>4</v>
      </c>
      <c r="AB1588">
        <v>4</v>
      </c>
      <c r="AC1588">
        <v>4</v>
      </c>
      <c r="AD1588">
        <v>4</v>
      </c>
      <c r="AE1588">
        <v>0</v>
      </c>
      <c r="AF1588">
        <v>1</v>
      </c>
      <c r="AH1588" t="s">
        <v>351</v>
      </c>
      <c r="AI1588" t="s">
        <v>177</v>
      </c>
      <c r="AJ1588" t="s">
        <v>204</v>
      </c>
      <c r="AK1588" t="s">
        <v>205</v>
      </c>
    </row>
    <row r="1589" spans="1:37">
      <c r="A1589" t="s">
        <v>1645</v>
      </c>
      <c r="B1589" s="55">
        <v>44986</v>
      </c>
      <c r="C1589" s="55">
        <v>44987</v>
      </c>
      <c r="D1589" t="s">
        <v>336</v>
      </c>
      <c r="E1589">
        <v>1210</v>
      </c>
      <c r="F1589">
        <v>58</v>
      </c>
      <c r="G1589">
        <v>58</v>
      </c>
      <c r="H1589">
        <v>0</v>
      </c>
      <c r="I1589">
        <v>0</v>
      </c>
      <c r="J1589">
        <v>4</v>
      </c>
      <c r="K1589">
        <v>4</v>
      </c>
      <c r="L1589">
        <v>1</v>
      </c>
      <c r="M1589">
        <v>3</v>
      </c>
      <c r="N1589">
        <v>1</v>
      </c>
      <c r="O1589">
        <v>1</v>
      </c>
      <c r="P1589">
        <v>1</v>
      </c>
      <c r="Q1589">
        <v>4</v>
      </c>
      <c r="R1589">
        <v>4</v>
      </c>
      <c r="S1589">
        <v>4</v>
      </c>
      <c r="T1589">
        <v>1</v>
      </c>
      <c r="U1589">
        <v>0</v>
      </c>
      <c r="V1589">
        <v>0</v>
      </c>
      <c r="W1589">
        <v>0</v>
      </c>
      <c r="X1589">
        <v>0</v>
      </c>
      <c r="Y1589">
        <v>0</v>
      </c>
      <c r="Z1589">
        <v>1</v>
      </c>
      <c r="AA1589">
        <v>3</v>
      </c>
      <c r="AB1589">
        <v>3</v>
      </c>
      <c r="AC1589">
        <v>3</v>
      </c>
      <c r="AD1589">
        <v>3</v>
      </c>
      <c r="AE1589">
        <v>1</v>
      </c>
      <c r="AF1589">
        <v>0</v>
      </c>
      <c r="AH1589" t="s">
        <v>337</v>
      </c>
      <c r="AI1589" t="s">
        <v>177</v>
      </c>
      <c r="AJ1589" t="s">
        <v>201</v>
      </c>
      <c r="AK1589" t="s">
        <v>202</v>
      </c>
    </row>
    <row r="1590" spans="1:37">
      <c r="A1590" t="s">
        <v>1645</v>
      </c>
      <c r="B1590" s="55">
        <v>44986</v>
      </c>
      <c r="C1590" s="55">
        <v>44987</v>
      </c>
      <c r="D1590" t="s">
        <v>338</v>
      </c>
      <c r="E1590">
        <v>1111</v>
      </c>
      <c r="F1590">
        <v>57</v>
      </c>
      <c r="G1590">
        <v>57</v>
      </c>
      <c r="H1590">
        <v>0</v>
      </c>
      <c r="I1590">
        <v>0</v>
      </c>
      <c r="J1590">
        <v>4</v>
      </c>
      <c r="K1590">
        <v>0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</v>
      </c>
      <c r="U1590">
        <v>0</v>
      </c>
      <c r="V1590">
        <v>0</v>
      </c>
      <c r="W1590">
        <v>0</v>
      </c>
      <c r="X1590">
        <v>0</v>
      </c>
      <c r="Y1590">
        <v>0</v>
      </c>
      <c r="Z1590">
        <v>0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H1590" t="s">
        <v>339</v>
      </c>
      <c r="AI1590" t="s">
        <v>177</v>
      </c>
      <c r="AJ1590" t="s">
        <v>201</v>
      </c>
      <c r="AK1590" t="s">
        <v>202</v>
      </c>
    </row>
    <row r="1591" spans="1:37">
      <c r="A1591" t="s">
        <v>1645</v>
      </c>
      <c r="B1591" s="55">
        <v>44986</v>
      </c>
      <c r="C1591" s="55">
        <v>44987</v>
      </c>
      <c r="D1591" t="s">
        <v>332</v>
      </c>
      <c r="E1591">
        <v>2092</v>
      </c>
      <c r="F1591">
        <v>128</v>
      </c>
      <c r="G1591">
        <v>128</v>
      </c>
      <c r="H1591">
        <v>0</v>
      </c>
      <c r="I1591">
        <v>0</v>
      </c>
      <c r="J1591">
        <v>6</v>
      </c>
      <c r="K1591">
        <v>5</v>
      </c>
      <c r="L1591">
        <v>5</v>
      </c>
      <c r="M1591">
        <v>5</v>
      </c>
      <c r="N1591">
        <v>5</v>
      </c>
      <c r="O1591">
        <v>5</v>
      </c>
      <c r="P1591">
        <v>5</v>
      </c>
      <c r="Q1591">
        <v>5</v>
      </c>
      <c r="R1591">
        <v>3</v>
      </c>
      <c r="S1591">
        <v>5</v>
      </c>
      <c r="T1591">
        <v>3</v>
      </c>
      <c r="U1591">
        <v>2</v>
      </c>
      <c r="V1591">
        <v>2</v>
      </c>
      <c r="W1591">
        <v>0</v>
      </c>
      <c r="X1591">
        <v>0</v>
      </c>
      <c r="Y1591">
        <v>0</v>
      </c>
      <c r="Z1591">
        <v>5</v>
      </c>
      <c r="AA1591">
        <v>5</v>
      </c>
      <c r="AB1591">
        <v>5</v>
      </c>
      <c r="AC1591">
        <v>5</v>
      </c>
      <c r="AD1591">
        <v>5</v>
      </c>
      <c r="AE1591">
        <v>0</v>
      </c>
      <c r="AF1591">
        <v>0</v>
      </c>
      <c r="AH1591" t="s">
        <v>333</v>
      </c>
      <c r="AI1591" t="s">
        <v>177</v>
      </c>
      <c r="AJ1591" t="s">
        <v>201</v>
      </c>
      <c r="AK1591" t="s">
        <v>202</v>
      </c>
    </row>
    <row r="1592" spans="1:37">
      <c r="A1592" t="s">
        <v>1645</v>
      </c>
      <c r="B1592" s="55">
        <v>44986</v>
      </c>
      <c r="C1592" s="55">
        <v>44987</v>
      </c>
      <c r="D1592" t="s">
        <v>334</v>
      </c>
      <c r="E1592">
        <v>2218</v>
      </c>
      <c r="F1592">
        <v>147</v>
      </c>
      <c r="G1592">
        <v>147</v>
      </c>
      <c r="H1592">
        <v>0</v>
      </c>
      <c r="I1592">
        <v>0</v>
      </c>
      <c r="J1592">
        <v>7</v>
      </c>
      <c r="K1592">
        <v>3</v>
      </c>
      <c r="L1592">
        <v>3</v>
      </c>
      <c r="M1592">
        <v>2</v>
      </c>
      <c r="N1592">
        <v>3</v>
      </c>
      <c r="O1592">
        <v>3</v>
      </c>
      <c r="P1592">
        <v>3</v>
      </c>
      <c r="Q1592">
        <v>2</v>
      </c>
      <c r="R1592">
        <v>3</v>
      </c>
      <c r="S1592">
        <v>3</v>
      </c>
      <c r="T1592">
        <v>4</v>
      </c>
      <c r="U1592">
        <v>0</v>
      </c>
      <c r="V1592">
        <v>0</v>
      </c>
      <c r="W1592">
        <v>0</v>
      </c>
      <c r="X1592">
        <v>1</v>
      </c>
      <c r="Y1592">
        <v>0</v>
      </c>
      <c r="Z1592">
        <v>2</v>
      </c>
      <c r="AA1592">
        <v>3</v>
      </c>
      <c r="AB1592">
        <v>3</v>
      </c>
      <c r="AC1592">
        <v>2</v>
      </c>
      <c r="AD1592">
        <v>3</v>
      </c>
      <c r="AE1592">
        <v>0</v>
      </c>
      <c r="AF1592">
        <v>0</v>
      </c>
      <c r="AH1592" t="s">
        <v>335</v>
      </c>
      <c r="AI1592" t="s">
        <v>177</v>
      </c>
      <c r="AJ1592" t="s">
        <v>201</v>
      </c>
      <c r="AK1592" t="s">
        <v>202</v>
      </c>
    </row>
    <row r="1593" spans="1:37">
      <c r="A1593" t="s">
        <v>1645</v>
      </c>
      <c r="B1593" s="55">
        <v>44986</v>
      </c>
      <c r="C1593" s="55">
        <v>44987</v>
      </c>
      <c r="D1593" t="s">
        <v>342</v>
      </c>
      <c r="E1593">
        <v>1211</v>
      </c>
      <c r="F1593">
        <v>60</v>
      </c>
      <c r="G1593">
        <v>59</v>
      </c>
      <c r="H1593">
        <v>1</v>
      </c>
      <c r="I1593">
        <v>0</v>
      </c>
      <c r="J1593">
        <v>3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H1593" t="s">
        <v>343</v>
      </c>
      <c r="AI1593" t="s">
        <v>177</v>
      </c>
      <c r="AJ1593" t="s">
        <v>213</v>
      </c>
      <c r="AK1593" t="s">
        <v>214</v>
      </c>
    </row>
    <row r="1594" spans="1:37">
      <c r="A1594" t="s">
        <v>1645</v>
      </c>
      <c r="B1594" s="55">
        <v>44986</v>
      </c>
      <c r="C1594" s="55">
        <v>44987</v>
      </c>
      <c r="D1594" t="s">
        <v>352</v>
      </c>
      <c r="E1594">
        <v>1914</v>
      </c>
      <c r="F1594">
        <v>196</v>
      </c>
      <c r="G1594">
        <v>195</v>
      </c>
      <c r="H1594">
        <v>1</v>
      </c>
      <c r="I1594">
        <v>1</v>
      </c>
      <c r="J1594">
        <v>6</v>
      </c>
      <c r="K1594">
        <v>0</v>
      </c>
      <c r="L1594">
        <v>0</v>
      </c>
      <c r="M1594">
        <v>0</v>
      </c>
      <c r="N1594">
        <v>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1</v>
      </c>
      <c r="Y1594">
        <v>0</v>
      </c>
      <c r="Z1594">
        <v>0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  <c r="AH1594" t="s">
        <v>353</v>
      </c>
      <c r="AI1594" t="s">
        <v>177</v>
      </c>
      <c r="AJ1594" t="s">
        <v>204</v>
      </c>
      <c r="AK1594" t="s">
        <v>205</v>
      </c>
    </row>
    <row r="1595" spans="1:37">
      <c r="A1595" t="s">
        <v>1645</v>
      </c>
      <c r="B1595" s="55">
        <v>44986</v>
      </c>
      <c r="C1595" s="55">
        <v>44987</v>
      </c>
      <c r="D1595" t="s">
        <v>382</v>
      </c>
      <c r="E1595">
        <v>627</v>
      </c>
      <c r="F1595">
        <v>49</v>
      </c>
      <c r="G1595">
        <v>48</v>
      </c>
      <c r="H1595">
        <v>1</v>
      </c>
      <c r="I1595">
        <v>0</v>
      </c>
      <c r="J1595">
        <v>11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0</v>
      </c>
      <c r="Q1595">
        <v>0</v>
      </c>
      <c r="R1595">
        <v>0</v>
      </c>
      <c r="S1595">
        <v>0</v>
      </c>
      <c r="T1595">
        <v>1</v>
      </c>
      <c r="U1595">
        <v>0</v>
      </c>
      <c r="V1595">
        <v>0</v>
      </c>
      <c r="W1595">
        <v>0</v>
      </c>
      <c r="X1595">
        <v>0</v>
      </c>
      <c r="Y1595">
        <v>0</v>
      </c>
      <c r="Z1595">
        <v>0</v>
      </c>
      <c r="AA1595">
        <v>0</v>
      </c>
      <c r="AB1595">
        <v>0</v>
      </c>
      <c r="AC1595">
        <v>0</v>
      </c>
      <c r="AD1595">
        <v>0</v>
      </c>
      <c r="AE1595">
        <v>0</v>
      </c>
      <c r="AF1595">
        <v>0</v>
      </c>
      <c r="AH1595" t="s">
        <v>383</v>
      </c>
      <c r="AI1595" t="s">
        <v>177</v>
      </c>
      <c r="AJ1595" t="s">
        <v>207</v>
      </c>
      <c r="AK1595" t="s">
        <v>208</v>
      </c>
    </row>
    <row r="1596" spans="1:37">
      <c r="A1596" t="s">
        <v>1645</v>
      </c>
      <c r="B1596" s="55">
        <v>44986</v>
      </c>
      <c r="C1596" s="55">
        <v>44987</v>
      </c>
      <c r="D1596" t="s">
        <v>378</v>
      </c>
      <c r="E1596">
        <v>1762</v>
      </c>
      <c r="F1596">
        <v>314</v>
      </c>
      <c r="G1596">
        <v>313</v>
      </c>
      <c r="H1596">
        <v>1</v>
      </c>
      <c r="I1596">
        <v>0</v>
      </c>
      <c r="J1596">
        <v>23</v>
      </c>
      <c r="K1596">
        <v>18</v>
      </c>
      <c r="L1596">
        <v>13</v>
      </c>
      <c r="M1596">
        <v>14</v>
      </c>
      <c r="N1596">
        <v>12</v>
      </c>
      <c r="O1596">
        <v>11</v>
      </c>
      <c r="P1596">
        <v>12</v>
      </c>
      <c r="Q1596">
        <v>13</v>
      </c>
      <c r="R1596">
        <v>14</v>
      </c>
      <c r="S1596">
        <v>14</v>
      </c>
      <c r="T1596">
        <v>14</v>
      </c>
      <c r="U1596">
        <v>5</v>
      </c>
      <c r="V1596">
        <v>5</v>
      </c>
      <c r="W1596">
        <v>5</v>
      </c>
      <c r="X1596">
        <v>0</v>
      </c>
      <c r="Y1596">
        <v>0</v>
      </c>
      <c r="Z1596">
        <v>11</v>
      </c>
      <c r="AA1596">
        <v>13</v>
      </c>
      <c r="AB1596">
        <v>11</v>
      </c>
      <c r="AC1596">
        <v>11</v>
      </c>
      <c r="AD1596">
        <v>12</v>
      </c>
      <c r="AE1596">
        <v>8</v>
      </c>
      <c r="AF1596">
        <v>0</v>
      </c>
      <c r="AH1596" t="s">
        <v>379</v>
      </c>
      <c r="AI1596" t="s">
        <v>177</v>
      </c>
      <c r="AJ1596" t="s">
        <v>207</v>
      </c>
      <c r="AK1596" t="s">
        <v>208</v>
      </c>
    </row>
    <row r="1597" spans="1:37">
      <c r="A1597" t="s">
        <v>1645</v>
      </c>
      <c r="B1597" s="55">
        <v>44986</v>
      </c>
      <c r="C1597" s="55">
        <v>44987</v>
      </c>
      <c r="D1597" t="s">
        <v>390</v>
      </c>
      <c r="E1597">
        <v>2408</v>
      </c>
      <c r="F1597">
        <v>109</v>
      </c>
      <c r="G1597">
        <v>109</v>
      </c>
      <c r="H1597">
        <v>0</v>
      </c>
      <c r="I1597">
        <v>0</v>
      </c>
      <c r="J1597">
        <v>5</v>
      </c>
      <c r="K1597">
        <v>0</v>
      </c>
      <c r="L1597">
        <v>0</v>
      </c>
      <c r="M1597">
        <v>0</v>
      </c>
      <c r="N1597">
        <v>0</v>
      </c>
      <c r="O1597">
        <v>0</v>
      </c>
      <c r="P1597">
        <v>0</v>
      </c>
      <c r="Q1597">
        <v>0</v>
      </c>
      <c r="R1597">
        <v>0</v>
      </c>
      <c r="S1597">
        <v>0</v>
      </c>
      <c r="T1597">
        <v>0</v>
      </c>
      <c r="U1597">
        <v>0</v>
      </c>
      <c r="V1597">
        <v>0</v>
      </c>
      <c r="W1597">
        <v>0</v>
      </c>
      <c r="X1597">
        <v>0</v>
      </c>
      <c r="Y1597">
        <v>0</v>
      </c>
      <c r="Z1597">
        <v>0</v>
      </c>
      <c r="AA1597">
        <v>0</v>
      </c>
      <c r="AB1597">
        <v>0</v>
      </c>
      <c r="AC1597">
        <v>0</v>
      </c>
      <c r="AD1597">
        <v>0</v>
      </c>
      <c r="AE1597">
        <v>0</v>
      </c>
      <c r="AF1597">
        <v>0</v>
      </c>
      <c r="AH1597" t="s">
        <v>391</v>
      </c>
      <c r="AI1597" t="s">
        <v>177</v>
      </c>
      <c r="AJ1597" t="s">
        <v>210</v>
      </c>
      <c r="AK1597" t="s">
        <v>211</v>
      </c>
    </row>
    <row r="1598" spans="1:37">
      <c r="A1598" t="s">
        <v>1645</v>
      </c>
      <c r="B1598" s="55">
        <v>44986</v>
      </c>
      <c r="C1598" s="55">
        <v>44987</v>
      </c>
      <c r="D1598" t="s">
        <v>372</v>
      </c>
      <c r="E1598">
        <v>2389</v>
      </c>
      <c r="F1598">
        <v>167</v>
      </c>
      <c r="G1598">
        <v>163</v>
      </c>
      <c r="H1598">
        <v>4</v>
      </c>
      <c r="I1598">
        <v>3</v>
      </c>
      <c r="J1598">
        <v>10</v>
      </c>
      <c r="K1598">
        <v>6</v>
      </c>
      <c r="L1598">
        <v>6</v>
      </c>
      <c r="M1598">
        <v>6</v>
      </c>
      <c r="N1598">
        <v>6</v>
      </c>
      <c r="O1598">
        <v>6</v>
      </c>
      <c r="P1598">
        <v>6</v>
      </c>
      <c r="Q1598">
        <v>5</v>
      </c>
      <c r="R1598">
        <v>5</v>
      </c>
      <c r="S1598">
        <v>6</v>
      </c>
      <c r="T1598">
        <v>3</v>
      </c>
      <c r="U1598">
        <v>2</v>
      </c>
      <c r="V1598">
        <v>2</v>
      </c>
      <c r="W1598">
        <v>0</v>
      </c>
      <c r="X1598">
        <v>0</v>
      </c>
      <c r="Y1598">
        <v>0</v>
      </c>
      <c r="Z1598">
        <v>6</v>
      </c>
      <c r="AA1598">
        <v>5</v>
      </c>
      <c r="AB1598">
        <v>4</v>
      </c>
      <c r="AC1598">
        <v>3</v>
      </c>
      <c r="AD1598">
        <v>4</v>
      </c>
      <c r="AE1598">
        <v>4</v>
      </c>
      <c r="AF1598">
        <v>2</v>
      </c>
      <c r="AH1598" t="s">
        <v>373</v>
      </c>
      <c r="AI1598" t="s">
        <v>177</v>
      </c>
      <c r="AJ1598" t="s">
        <v>207</v>
      </c>
      <c r="AK1598" t="s">
        <v>208</v>
      </c>
    </row>
    <row r="1599" spans="1:37">
      <c r="A1599" t="s">
        <v>1645</v>
      </c>
      <c r="B1599" s="55">
        <v>44986</v>
      </c>
      <c r="C1599" s="55">
        <v>44987</v>
      </c>
      <c r="D1599" t="s">
        <v>358</v>
      </c>
      <c r="E1599">
        <v>1053</v>
      </c>
      <c r="F1599">
        <v>36</v>
      </c>
      <c r="G1599">
        <v>36</v>
      </c>
      <c r="H1599">
        <v>0</v>
      </c>
      <c r="I1599">
        <v>0</v>
      </c>
      <c r="J1599">
        <v>4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0</v>
      </c>
      <c r="R1599">
        <v>0</v>
      </c>
      <c r="S1599">
        <v>0</v>
      </c>
      <c r="T1599">
        <v>1</v>
      </c>
      <c r="U1599">
        <v>0</v>
      </c>
      <c r="V1599">
        <v>0</v>
      </c>
      <c r="W1599">
        <v>0</v>
      </c>
      <c r="X1599">
        <v>0</v>
      </c>
      <c r="Y1599">
        <v>0</v>
      </c>
      <c r="Z1599">
        <v>0</v>
      </c>
      <c r="AA1599">
        <v>0</v>
      </c>
      <c r="AB1599">
        <v>0</v>
      </c>
      <c r="AC1599">
        <v>0</v>
      </c>
      <c r="AD1599">
        <v>0</v>
      </c>
      <c r="AE1599">
        <v>0</v>
      </c>
      <c r="AF1599">
        <v>0</v>
      </c>
      <c r="AH1599" t="s">
        <v>359</v>
      </c>
      <c r="AI1599" t="s">
        <v>177</v>
      </c>
      <c r="AJ1599" t="s">
        <v>204</v>
      </c>
      <c r="AK1599" t="s">
        <v>205</v>
      </c>
    </row>
    <row r="1600" spans="1:37">
      <c r="A1600" t="s">
        <v>1645</v>
      </c>
      <c r="B1600" s="55">
        <v>44986</v>
      </c>
      <c r="C1600" s="55">
        <v>44987</v>
      </c>
      <c r="D1600" t="s">
        <v>316</v>
      </c>
      <c r="E1600">
        <v>1986</v>
      </c>
      <c r="F1600">
        <v>85</v>
      </c>
      <c r="G1600">
        <v>85</v>
      </c>
      <c r="H1600">
        <v>0</v>
      </c>
      <c r="I1600">
        <v>0</v>
      </c>
      <c r="J1600">
        <v>8</v>
      </c>
      <c r="K1600">
        <v>0</v>
      </c>
      <c r="L1600">
        <v>0</v>
      </c>
      <c r="M1600">
        <v>0</v>
      </c>
      <c r="N1600">
        <v>0</v>
      </c>
      <c r="O1600">
        <v>0</v>
      </c>
      <c r="P1600">
        <v>0</v>
      </c>
      <c r="Q1600">
        <v>0</v>
      </c>
      <c r="R1600">
        <v>0</v>
      </c>
      <c r="S1600">
        <v>0</v>
      </c>
      <c r="T1600">
        <v>1</v>
      </c>
      <c r="U1600">
        <v>0</v>
      </c>
      <c r="V1600">
        <v>0</v>
      </c>
      <c r="W1600">
        <v>0</v>
      </c>
      <c r="X1600">
        <v>0</v>
      </c>
      <c r="Y1600">
        <v>0</v>
      </c>
      <c r="Z1600">
        <v>0</v>
      </c>
      <c r="AA1600">
        <v>0</v>
      </c>
      <c r="AB1600">
        <v>0</v>
      </c>
      <c r="AC1600">
        <v>0</v>
      </c>
      <c r="AD1600">
        <v>0</v>
      </c>
      <c r="AE1600">
        <v>0</v>
      </c>
      <c r="AF1600">
        <v>0</v>
      </c>
      <c r="AH1600" t="s">
        <v>317</v>
      </c>
      <c r="AI1600" t="s">
        <v>177</v>
      </c>
      <c r="AJ1600" t="s">
        <v>198</v>
      </c>
      <c r="AK1600" t="s">
        <v>199</v>
      </c>
    </row>
    <row r="1601" spans="1:37">
      <c r="A1601" t="s">
        <v>1645</v>
      </c>
      <c r="B1601" s="55">
        <v>44986</v>
      </c>
      <c r="C1601" s="55">
        <v>44987</v>
      </c>
      <c r="D1601" t="s">
        <v>94</v>
      </c>
      <c r="E1601">
        <v>5486</v>
      </c>
      <c r="F1601">
        <v>256</v>
      </c>
      <c r="G1601">
        <v>255</v>
      </c>
      <c r="H1601">
        <v>1</v>
      </c>
      <c r="I1601">
        <v>0</v>
      </c>
      <c r="J1601">
        <v>41</v>
      </c>
      <c r="K1601">
        <v>0</v>
      </c>
      <c r="L1601">
        <v>0</v>
      </c>
      <c r="M1601">
        <v>0</v>
      </c>
      <c r="N1601">
        <v>0</v>
      </c>
      <c r="O1601">
        <v>0</v>
      </c>
      <c r="P1601">
        <v>0</v>
      </c>
      <c r="Q1601">
        <v>0</v>
      </c>
      <c r="R1601">
        <v>0</v>
      </c>
      <c r="S1601">
        <v>0</v>
      </c>
      <c r="T1601">
        <v>4</v>
      </c>
      <c r="U1601">
        <v>0</v>
      </c>
      <c r="V1601">
        <v>0</v>
      </c>
      <c r="W1601">
        <v>0</v>
      </c>
      <c r="X1601">
        <v>1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H1601" t="s">
        <v>232</v>
      </c>
      <c r="AI1601" t="s">
        <v>168</v>
      </c>
      <c r="AJ1601" t="s">
        <v>92</v>
      </c>
      <c r="AK1601" t="s">
        <v>184</v>
      </c>
    </row>
    <row r="1602" spans="1:37">
      <c r="A1602" t="s">
        <v>1645</v>
      </c>
      <c r="B1602" s="55">
        <v>44986</v>
      </c>
      <c r="C1602" s="55">
        <v>44987</v>
      </c>
      <c r="D1602" t="s">
        <v>60</v>
      </c>
      <c r="E1602">
        <v>5791</v>
      </c>
      <c r="F1602">
        <v>148</v>
      </c>
      <c r="G1602">
        <v>144</v>
      </c>
      <c r="H1602">
        <v>4</v>
      </c>
      <c r="I1602">
        <v>1</v>
      </c>
      <c r="J1602">
        <v>17</v>
      </c>
      <c r="K1602">
        <v>14</v>
      </c>
      <c r="L1602">
        <v>6</v>
      </c>
      <c r="M1602">
        <v>6</v>
      </c>
      <c r="N1602">
        <v>0</v>
      </c>
      <c r="O1602">
        <v>2</v>
      </c>
      <c r="P1602">
        <v>0</v>
      </c>
      <c r="Q1602">
        <v>8</v>
      </c>
      <c r="R1602">
        <v>10</v>
      </c>
      <c r="S1602">
        <v>14</v>
      </c>
      <c r="T1602">
        <v>0</v>
      </c>
      <c r="U1602">
        <v>0</v>
      </c>
      <c r="V1602">
        <v>0</v>
      </c>
      <c r="W1602">
        <v>0</v>
      </c>
      <c r="X1602">
        <v>0</v>
      </c>
      <c r="Y1602">
        <v>0</v>
      </c>
      <c r="Z1602">
        <v>1</v>
      </c>
      <c r="AA1602">
        <v>11</v>
      </c>
      <c r="AB1602">
        <v>10</v>
      </c>
      <c r="AC1602">
        <v>9</v>
      </c>
      <c r="AD1602">
        <v>11</v>
      </c>
      <c r="AE1602">
        <v>0</v>
      </c>
      <c r="AF1602">
        <v>1</v>
      </c>
      <c r="AH1602" t="s">
        <v>212</v>
      </c>
      <c r="AI1602" t="s">
        <v>168</v>
      </c>
      <c r="AJ1602" t="s">
        <v>58</v>
      </c>
      <c r="AK1602" t="s">
        <v>180</v>
      </c>
    </row>
    <row r="1603" spans="1:37">
      <c r="A1603" t="s">
        <v>1645</v>
      </c>
      <c r="B1603" s="55">
        <v>44986</v>
      </c>
      <c r="C1603" s="55">
        <v>44987</v>
      </c>
      <c r="D1603" t="s">
        <v>236</v>
      </c>
      <c r="E1603">
        <v>2998</v>
      </c>
      <c r="F1603">
        <v>125</v>
      </c>
      <c r="G1603">
        <v>123</v>
      </c>
      <c r="H1603">
        <v>2</v>
      </c>
      <c r="I1603">
        <v>0</v>
      </c>
      <c r="J1603">
        <v>9</v>
      </c>
      <c r="K1603">
        <v>0</v>
      </c>
      <c r="L1603">
        <v>0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1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0</v>
      </c>
      <c r="AA1603">
        <v>0</v>
      </c>
      <c r="AB1603">
        <v>0</v>
      </c>
      <c r="AC1603">
        <v>0</v>
      </c>
      <c r="AD1603">
        <v>0</v>
      </c>
      <c r="AE1603">
        <v>0</v>
      </c>
      <c r="AF1603">
        <v>0</v>
      </c>
      <c r="AH1603" t="s">
        <v>237</v>
      </c>
      <c r="AI1603" t="s">
        <v>173</v>
      </c>
      <c r="AJ1603" t="s">
        <v>186</v>
      </c>
      <c r="AK1603" t="s">
        <v>187</v>
      </c>
    </row>
    <row r="1604" spans="1:37">
      <c r="A1604" t="s">
        <v>1645</v>
      </c>
      <c r="B1604" s="55">
        <v>44986</v>
      </c>
      <c r="C1604" s="55">
        <v>44987</v>
      </c>
      <c r="D1604" t="s">
        <v>252</v>
      </c>
      <c r="E1604">
        <v>5279</v>
      </c>
      <c r="F1604">
        <v>32</v>
      </c>
      <c r="G1604">
        <v>28</v>
      </c>
      <c r="H1604">
        <v>4</v>
      </c>
      <c r="I1604">
        <v>1</v>
      </c>
      <c r="J1604">
        <v>27</v>
      </c>
      <c r="K1604">
        <v>1</v>
      </c>
      <c r="L1604">
        <v>1</v>
      </c>
      <c r="M1604">
        <v>1</v>
      </c>
      <c r="N1604">
        <v>1</v>
      </c>
      <c r="O1604">
        <v>1</v>
      </c>
      <c r="P1604">
        <v>1</v>
      </c>
      <c r="Q1604">
        <v>1</v>
      </c>
      <c r="R1604">
        <v>1</v>
      </c>
      <c r="S1604">
        <v>1</v>
      </c>
      <c r="T1604">
        <v>12</v>
      </c>
      <c r="U1604">
        <v>2</v>
      </c>
      <c r="V1604">
        <v>2</v>
      </c>
      <c r="W1604">
        <v>2</v>
      </c>
      <c r="X1604">
        <v>1</v>
      </c>
      <c r="Y1604">
        <v>0</v>
      </c>
      <c r="Z1604">
        <v>1</v>
      </c>
      <c r="AA1604">
        <v>1</v>
      </c>
      <c r="AB1604">
        <v>1</v>
      </c>
      <c r="AC1604">
        <v>1</v>
      </c>
      <c r="AD1604">
        <v>1</v>
      </c>
      <c r="AE1604">
        <v>0</v>
      </c>
      <c r="AF1604">
        <v>0</v>
      </c>
      <c r="AH1604" t="s">
        <v>253</v>
      </c>
      <c r="AI1604" t="s">
        <v>173</v>
      </c>
      <c r="AJ1604" t="s">
        <v>189</v>
      </c>
      <c r="AK1604" t="s">
        <v>190</v>
      </c>
    </row>
    <row r="1605" spans="1:37">
      <c r="A1605" t="s">
        <v>1645</v>
      </c>
      <c r="B1605" s="55">
        <v>44986</v>
      </c>
      <c r="C1605" s="55">
        <v>44987</v>
      </c>
      <c r="D1605" t="s">
        <v>36</v>
      </c>
      <c r="E1605">
        <v>3068</v>
      </c>
      <c r="F1605">
        <v>95</v>
      </c>
      <c r="G1605">
        <v>95</v>
      </c>
      <c r="H1605">
        <v>0</v>
      </c>
      <c r="I1605">
        <v>0</v>
      </c>
      <c r="J1605">
        <v>8</v>
      </c>
      <c r="K1605">
        <v>7</v>
      </c>
      <c r="L1605">
        <v>7</v>
      </c>
      <c r="M1605">
        <v>6</v>
      </c>
      <c r="N1605">
        <v>7</v>
      </c>
      <c r="O1605">
        <v>7</v>
      </c>
      <c r="P1605">
        <v>7</v>
      </c>
      <c r="Q1605">
        <v>5</v>
      </c>
      <c r="R1605">
        <v>6</v>
      </c>
      <c r="S1605">
        <v>7</v>
      </c>
      <c r="T1605">
        <v>2</v>
      </c>
      <c r="U1605">
        <v>2</v>
      </c>
      <c r="V1605">
        <v>2</v>
      </c>
      <c r="W1605">
        <v>0</v>
      </c>
      <c r="X1605">
        <v>1</v>
      </c>
      <c r="Y1605">
        <v>1</v>
      </c>
      <c r="Z1605">
        <v>6</v>
      </c>
      <c r="AA1605">
        <v>5</v>
      </c>
      <c r="AB1605">
        <v>3</v>
      </c>
      <c r="AC1605">
        <v>5</v>
      </c>
      <c r="AD1605">
        <v>5</v>
      </c>
      <c r="AE1605">
        <v>0</v>
      </c>
      <c r="AF1605">
        <v>0</v>
      </c>
      <c r="AH1605" t="s">
        <v>183</v>
      </c>
      <c r="AI1605" t="s">
        <v>168</v>
      </c>
      <c r="AJ1605" t="s">
        <v>34</v>
      </c>
      <c r="AK1605" t="s">
        <v>172</v>
      </c>
    </row>
    <row r="1606" spans="1:37">
      <c r="A1606" t="s">
        <v>1645</v>
      </c>
      <c r="B1606" s="55">
        <v>44986</v>
      </c>
      <c r="C1606" s="55">
        <v>44987</v>
      </c>
      <c r="D1606" t="s">
        <v>268</v>
      </c>
      <c r="E1606">
        <v>3236</v>
      </c>
      <c r="F1606">
        <v>98</v>
      </c>
      <c r="G1606">
        <v>98</v>
      </c>
      <c r="H1606">
        <v>0</v>
      </c>
      <c r="I1606">
        <v>0</v>
      </c>
      <c r="J1606">
        <v>15</v>
      </c>
      <c r="K1606">
        <v>7</v>
      </c>
      <c r="L1606">
        <v>7</v>
      </c>
      <c r="M1606">
        <v>7</v>
      </c>
      <c r="N1606">
        <v>6</v>
      </c>
      <c r="O1606">
        <v>7</v>
      </c>
      <c r="P1606">
        <v>7</v>
      </c>
      <c r="Q1606">
        <v>6</v>
      </c>
      <c r="R1606">
        <v>7</v>
      </c>
      <c r="S1606">
        <v>7</v>
      </c>
      <c r="T1606">
        <v>10</v>
      </c>
      <c r="U1606">
        <v>9</v>
      </c>
      <c r="V1606">
        <v>9</v>
      </c>
      <c r="W1606">
        <v>0</v>
      </c>
      <c r="X1606">
        <v>5</v>
      </c>
      <c r="Y1606">
        <v>4</v>
      </c>
      <c r="Z1606">
        <v>7</v>
      </c>
      <c r="AA1606">
        <v>5</v>
      </c>
      <c r="AB1606">
        <v>5</v>
      </c>
      <c r="AC1606">
        <v>5</v>
      </c>
      <c r="AD1606">
        <v>5</v>
      </c>
      <c r="AE1606">
        <v>0</v>
      </c>
      <c r="AF1606">
        <v>0</v>
      </c>
      <c r="AH1606" t="s">
        <v>269</v>
      </c>
      <c r="AI1606" t="s">
        <v>173</v>
      </c>
      <c r="AJ1606" t="s">
        <v>192</v>
      </c>
      <c r="AK1606" t="s">
        <v>193</v>
      </c>
    </row>
    <row r="1607" spans="1:37">
      <c r="A1607" t="s">
        <v>1645</v>
      </c>
      <c r="B1607" s="55">
        <v>44986</v>
      </c>
      <c r="C1607" s="55">
        <v>44987</v>
      </c>
      <c r="D1607" t="s">
        <v>38</v>
      </c>
      <c r="E1607">
        <v>3172</v>
      </c>
      <c r="F1607">
        <v>59</v>
      </c>
      <c r="G1607">
        <v>59</v>
      </c>
      <c r="H1607">
        <v>0</v>
      </c>
      <c r="I1607">
        <v>0</v>
      </c>
      <c r="J1607">
        <v>10</v>
      </c>
      <c r="K1607">
        <v>0</v>
      </c>
      <c r="L1607">
        <v>0</v>
      </c>
      <c r="M1607">
        <v>0</v>
      </c>
      <c r="N1607">
        <v>0</v>
      </c>
      <c r="O1607">
        <v>0</v>
      </c>
      <c r="P1607">
        <v>0</v>
      </c>
      <c r="Q1607">
        <v>0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0</v>
      </c>
      <c r="Y1607">
        <v>0</v>
      </c>
      <c r="Z1607">
        <v>0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H1607" t="s">
        <v>185</v>
      </c>
      <c r="AI1607" t="s">
        <v>168</v>
      </c>
      <c r="AJ1607" t="s">
        <v>34</v>
      </c>
      <c r="AK1607" t="s">
        <v>172</v>
      </c>
    </row>
    <row r="1608" spans="1:37">
      <c r="A1608" t="s">
        <v>1645</v>
      </c>
      <c r="B1608" s="55">
        <v>44986</v>
      </c>
      <c r="C1608" s="55">
        <v>44987</v>
      </c>
      <c r="D1608" t="s">
        <v>296</v>
      </c>
      <c r="E1608">
        <v>9617</v>
      </c>
      <c r="F1608">
        <v>298</v>
      </c>
      <c r="G1608">
        <v>298</v>
      </c>
      <c r="H1608">
        <v>0</v>
      </c>
      <c r="I1608">
        <v>0</v>
      </c>
      <c r="J1608">
        <v>31</v>
      </c>
      <c r="K1608">
        <v>5</v>
      </c>
      <c r="L1608">
        <v>5</v>
      </c>
      <c r="M1608">
        <v>4</v>
      </c>
      <c r="N1608">
        <v>4</v>
      </c>
      <c r="O1608">
        <v>5</v>
      </c>
      <c r="P1608">
        <v>5</v>
      </c>
      <c r="Q1608">
        <v>3</v>
      </c>
      <c r="R1608">
        <v>3</v>
      </c>
      <c r="S1608">
        <v>5</v>
      </c>
      <c r="T1608">
        <v>14</v>
      </c>
      <c r="U1608">
        <v>3</v>
      </c>
      <c r="V1608">
        <v>3</v>
      </c>
      <c r="W1608">
        <v>0</v>
      </c>
      <c r="X1608">
        <v>2</v>
      </c>
      <c r="Y1608">
        <v>0</v>
      </c>
      <c r="Z1608">
        <v>4</v>
      </c>
      <c r="AA1608">
        <v>5</v>
      </c>
      <c r="AB1608">
        <v>5</v>
      </c>
      <c r="AC1608">
        <v>5</v>
      </c>
      <c r="AD1608">
        <v>5</v>
      </c>
      <c r="AE1608">
        <v>0</v>
      </c>
      <c r="AF1608">
        <v>0</v>
      </c>
      <c r="AH1608" t="s">
        <v>297</v>
      </c>
      <c r="AI1608" t="s">
        <v>173</v>
      </c>
      <c r="AJ1608" t="s">
        <v>195</v>
      </c>
      <c r="AK1608" t="s">
        <v>196</v>
      </c>
    </row>
    <row r="1609" spans="1:37">
      <c r="A1609" t="s">
        <v>1645</v>
      </c>
      <c r="B1609" s="55">
        <v>44986</v>
      </c>
      <c r="C1609" s="55">
        <v>44987</v>
      </c>
      <c r="D1609" t="s">
        <v>292</v>
      </c>
      <c r="E1609">
        <v>2718</v>
      </c>
      <c r="F1609">
        <v>162</v>
      </c>
      <c r="G1609">
        <v>158</v>
      </c>
      <c r="H1609">
        <v>4</v>
      </c>
      <c r="I1609">
        <v>3</v>
      </c>
      <c r="J1609">
        <v>31</v>
      </c>
      <c r="K1609">
        <v>8</v>
      </c>
      <c r="L1609">
        <v>8</v>
      </c>
      <c r="M1609">
        <v>8</v>
      </c>
      <c r="N1609">
        <v>3</v>
      </c>
      <c r="O1609">
        <v>8</v>
      </c>
      <c r="P1609">
        <v>3</v>
      </c>
      <c r="Q1609">
        <v>3</v>
      </c>
      <c r="R1609">
        <v>8</v>
      </c>
      <c r="S1609">
        <v>8</v>
      </c>
      <c r="T1609">
        <v>5</v>
      </c>
      <c r="U1609">
        <v>4</v>
      </c>
      <c r="V1609">
        <v>4</v>
      </c>
      <c r="W1609">
        <v>0</v>
      </c>
      <c r="X1609">
        <v>2</v>
      </c>
      <c r="Y1609">
        <v>0</v>
      </c>
      <c r="Z1609">
        <v>8</v>
      </c>
      <c r="AA1609">
        <v>7</v>
      </c>
      <c r="AB1609">
        <v>7</v>
      </c>
      <c r="AC1609">
        <v>7</v>
      </c>
      <c r="AD1609">
        <v>7</v>
      </c>
      <c r="AE1609">
        <v>0</v>
      </c>
      <c r="AF1609">
        <v>0</v>
      </c>
      <c r="AH1609" t="s">
        <v>833</v>
      </c>
      <c r="AI1609" t="s">
        <v>173</v>
      </c>
      <c r="AJ1609" t="s">
        <v>195</v>
      </c>
      <c r="AK1609" t="s">
        <v>196</v>
      </c>
    </row>
    <row r="1610" spans="1:37">
      <c r="A1610" t="s">
        <v>1645</v>
      </c>
      <c r="B1610" s="55">
        <v>44986</v>
      </c>
      <c r="C1610" s="55">
        <v>44987</v>
      </c>
      <c r="D1610" t="s">
        <v>278</v>
      </c>
      <c r="E1610">
        <v>6007</v>
      </c>
      <c r="F1610">
        <v>255</v>
      </c>
      <c r="G1610">
        <v>254</v>
      </c>
      <c r="H1610">
        <v>1</v>
      </c>
      <c r="I1610">
        <v>1</v>
      </c>
      <c r="J1610">
        <v>53</v>
      </c>
      <c r="K1610">
        <v>1</v>
      </c>
      <c r="L1610">
        <v>1</v>
      </c>
      <c r="M1610">
        <v>1</v>
      </c>
      <c r="N1610">
        <v>1</v>
      </c>
      <c r="O1610">
        <v>1</v>
      </c>
      <c r="P1610">
        <v>1</v>
      </c>
      <c r="Q1610">
        <v>1</v>
      </c>
      <c r="R1610">
        <v>1</v>
      </c>
      <c r="S1610">
        <v>1</v>
      </c>
      <c r="T1610">
        <v>5</v>
      </c>
      <c r="U1610">
        <v>0</v>
      </c>
      <c r="V1610">
        <v>0</v>
      </c>
      <c r="W1610">
        <v>0</v>
      </c>
      <c r="X1610">
        <v>1</v>
      </c>
      <c r="Y1610">
        <v>0</v>
      </c>
      <c r="Z1610">
        <v>1</v>
      </c>
      <c r="AA1610">
        <v>1</v>
      </c>
      <c r="AB1610">
        <v>1</v>
      </c>
      <c r="AC1610">
        <v>1</v>
      </c>
      <c r="AD1610">
        <v>1</v>
      </c>
      <c r="AE1610">
        <v>0</v>
      </c>
      <c r="AF1610">
        <v>0</v>
      </c>
      <c r="AH1610" t="s">
        <v>279</v>
      </c>
      <c r="AI1610" t="s">
        <v>173</v>
      </c>
      <c r="AJ1610" t="s">
        <v>192</v>
      </c>
      <c r="AK1610" t="s">
        <v>193</v>
      </c>
    </row>
    <row r="1611" spans="1:37">
      <c r="A1611" t="s">
        <v>1645</v>
      </c>
      <c r="B1611" s="55">
        <v>44986</v>
      </c>
      <c r="C1611" s="55">
        <v>44987</v>
      </c>
      <c r="D1611" t="s">
        <v>242</v>
      </c>
      <c r="E1611">
        <v>3061</v>
      </c>
      <c r="F1611">
        <v>96</v>
      </c>
      <c r="G1611">
        <v>96</v>
      </c>
      <c r="H1611">
        <v>0</v>
      </c>
      <c r="I1611">
        <v>0</v>
      </c>
      <c r="J1611">
        <v>12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2</v>
      </c>
      <c r="U1611">
        <v>0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H1611" t="s">
        <v>243</v>
      </c>
      <c r="AI1611" t="s">
        <v>173</v>
      </c>
      <c r="AJ1611" t="s">
        <v>186</v>
      </c>
      <c r="AK1611" t="s">
        <v>187</v>
      </c>
    </row>
    <row r="1612" spans="1:37">
      <c r="A1612" t="s">
        <v>1645</v>
      </c>
      <c r="B1612" s="55">
        <v>44986</v>
      </c>
      <c r="C1612" s="55">
        <v>44987</v>
      </c>
      <c r="D1612" t="s">
        <v>244</v>
      </c>
      <c r="E1612">
        <v>1861</v>
      </c>
      <c r="F1612">
        <v>48</v>
      </c>
      <c r="G1612">
        <v>47</v>
      </c>
      <c r="H1612">
        <v>1</v>
      </c>
      <c r="I1612">
        <v>1</v>
      </c>
      <c r="J1612">
        <v>8</v>
      </c>
      <c r="K1612">
        <v>7</v>
      </c>
      <c r="L1612">
        <v>5</v>
      </c>
      <c r="M1612">
        <v>4</v>
      </c>
      <c r="N1612">
        <v>7</v>
      </c>
      <c r="O1612">
        <v>6</v>
      </c>
      <c r="P1612">
        <v>7</v>
      </c>
      <c r="Q1612">
        <v>6</v>
      </c>
      <c r="R1612">
        <v>5</v>
      </c>
      <c r="S1612">
        <v>7</v>
      </c>
      <c r="T1612">
        <v>6</v>
      </c>
      <c r="U1612">
        <v>6</v>
      </c>
      <c r="V1612">
        <v>5</v>
      </c>
      <c r="W1612">
        <v>5</v>
      </c>
      <c r="X1612">
        <v>3</v>
      </c>
      <c r="Y1612">
        <v>0</v>
      </c>
      <c r="Z1612">
        <v>4</v>
      </c>
      <c r="AA1612">
        <v>6</v>
      </c>
      <c r="AB1612">
        <v>5</v>
      </c>
      <c r="AC1612">
        <v>3</v>
      </c>
      <c r="AD1612">
        <v>6</v>
      </c>
      <c r="AE1612">
        <v>4</v>
      </c>
      <c r="AF1612">
        <v>0</v>
      </c>
      <c r="AH1612" t="s">
        <v>245</v>
      </c>
      <c r="AI1612" t="s">
        <v>173</v>
      </c>
      <c r="AJ1612" t="s">
        <v>186</v>
      </c>
      <c r="AK1612" t="s">
        <v>187</v>
      </c>
    </row>
    <row r="1613" spans="1:37">
      <c r="A1613" t="s">
        <v>1645</v>
      </c>
      <c r="B1613" s="55">
        <v>44986</v>
      </c>
      <c r="C1613" s="55">
        <v>44987</v>
      </c>
      <c r="D1613" t="s">
        <v>77</v>
      </c>
      <c r="E1613">
        <v>2145</v>
      </c>
      <c r="F1613">
        <v>78</v>
      </c>
      <c r="G1613">
        <v>78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0</v>
      </c>
      <c r="Q1613">
        <v>0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0</v>
      </c>
      <c r="Y1613">
        <v>0</v>
      </c>
      <c r="Z1613">
        <v>0</v>
      </c>
      <c r="AA1613">
        <v>0</v>
      </c>
      <c r="AB1613">
        <v>0</v>
      </c>
      <c r="AC1613">
        <v>0</v>
      </c>
      <c r="AD1613">
        <v>0</v>
      </c>
      <c r="AE1613">
        <v>0</v>
      </c>
      <c r="AF1613">
        <v>0</v>
      </c>
      <c r="AH1613" t="s">
        <v>223</v>
      </c>
      <c r="AI1613" t="s">
        <v>168</v>
      </c>
      <c r="AJ1613" t="s">
        <v>73</v>
      </c>
      <c r="AK1613" t="s">
        <v>182</v>
      </c>
    </row>
    <row r="1614" spans="1:37">
      <c r="A1614" t="s">
        <v>1645</v>
      </c>
      <c r="B1614" s="55">
        <v>44986</v>
      </c>
      <c r="C1614" s="55">
        <v>44987</v>
      </c>
      <c r="D1614" t="s">
        <v>72</v>
      </c>
      <c r="E1614">
        <v>2617</v>
      </c>
      <c r="F1614">
        <v>50</v>
      </c>
      <c r="G1614">
        <v>50</v>
      </c>
      <c r="H1614">
        <v>0</v>
      </c>
      <c r="I1614">
        <v>0</v>
      </c>
      <c r="J1614">
        <v>7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1</v>
      </c>
      <c r="U1614">
        <v>0</v>
      </c>
      <c r="V1614">
        <v>0</v>
      </c>
      <c r="W1614">
        <v>0</v>
      </c>
      <c r="X1614">
        <v>1</v>
      </c>
      <c r="Y1614">
        <v>0</v>
      </c>
      <c r="Z1614">
        <v>0</v>
      </c>
      <c r="AA1614">
        <v>0</v>
      </c>
      <c r="AB1614">
        <v>0</v>
      </c>
      <c r="AC1614">
        <v>0</v>
      </c>
      <c r="AD1614">
        <v>0</v>
      </c>
      <c r="AE1614">
        <v>0</v>
      </c>
      <c r="AF1614">
        <v>0</v>
      </c>
      <c r="AH1614" t="s">
        <v>215</v>
      </c>
      <c r="AI1614" t="s">
        <v>168</v>
      </c>
      <c r="AJ1614" t="s">
        <v>73</v>
      </c>
      <c r="AK1614" t="s">
        <v>182</v>
      </c>
    </row>
    <row r="1615" spans="1:37">
      <c r="A1615" t="s">
        <v>1645</v>
      </c>
      <c r="B1615" s="55">
        <v>44986</v>
      </c>
      <c r="C1615" s="55">
        <v>44987</v>
      </c>
      <c r="D1615" t="s">
        <v>266</v>
      </c>
      <c r="E1615">
        <v>3732</v>
      </c>
      <c r="F1615">
        <v>126</v>
      </c>
      <c r="G1615">
        <v>126</v>
      </c>
      <c r="H1615">
        <v>0</v>
      </c>
      <c r="I1615">
        <v>0</v>
      </c>
      <c r="J1615">
        <v>16</v>
      </c>
      <c r="K1615">
        <v>1</v>
      </c>
      <c r="L1615">
        <v>0</v>
      </c>
      <c r="M1615">
        <v>0</v>
      </c>
      <c r="N1615">
        <v>0</v>
      </c>
      <c r="O1615">
        <v>1</v>
      </c>
      <c r="P1615">
        <v>0</v>
      </c>
      <c r="Q1615">
        <v>1</v>
      </c>
      <c r="R1615">
        <v>0</v>
      </c>
      <c r="S1615">
        <v>1</v>
      </c>
      <c r="T1615">
        <v>5</v>
      </c>
      <c r="U1615">
        <v>0</v>
      </c>
      <c r="V1615">
        <v>0</v>
      </c>
      <c r="W1615">
        <v>0</v>
      </c>
      <c r="X1615">
        <v>2</v>
      </c>
      <c r="Y1615">
        <v>0</v>
      </c>
      <c r="Z1615">
        <v>0</v>
      </c>
      <c r="AA1615">
        <v>1</v>
      </c>
      <c r="AB1615">
        <v>1</v>
      </c>
      <c r="AC1615">
        <v>1</v>
      </c>
      <c r="AD1615">
        <v>1</v>
      </c>
      <c r="AE1615">
        <v>0</v>
      </c>
      <c r="AF1615">
        <v>0</v>
      </c>
      <c r="AH1615" t="s">
        <v>267</v>
      </c>
      <c r="AI1615" t="s">
        <v>173</v>
      </c>
      <c r="AJ1615" t="s">
        <v>192</v>
      </c>
      <c r="AK1615" t="s">
        <v>193</v>
      </c>
    </row>
    <row r="1616" spans="1:37">
      <c r="A1616" t="s">
        <v>1645</v>
      </c>
      <c r="B1616" s="55">
        <v>44986</v>
      </c>
      <c r="C1616" s="55">
        <v>44987</v>
      </c>
      <c r="D1616" t="s">
        <v>33</v>
      </c>
      <c r="E1616">
        <v>1768</v>
      </c>
      <c r="F1616">
        <v>124</v>
      </c>
      <c r="G1616">
        <v>124</v>
      </c>
      <c r="H1616">
        <v>0</v>
      </c>
      <c r="I1616">
        <v>0</v>
      </c>
      <c r="J1616">
        <v>11</v>
      </c>
      <c r="K1616">
        <v>1</v>
      </c>
      <c r="L1616">
        <v>1</v>
      </c>
      <c r="M1616">
        <v>1</v>
      </c>
      <c r="N1616">
        <v>0</v>
      </c>
      <c r="O1616">
        <v>1</v>
      </c>
      <c r="P1616">
        <v>0</v>
      </c>
      <c r="Q1616">
        <v>1</v>
      </c>
      <c r="R1616">
        <v>1</v>
      </c>
      <c r="S1616">
        <v>1</v>
      </c>
      <c r="T1616">
        <v>4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1</v>
      </c>
      <c r="AA1616">
        <v>1</v>
      </c>
      <c r="AB1616">
        <v>1</v>
      </c>
      <c r="AC1616">
        <v>1</v>
      </c>
      <c r="AD1616">
        <v>1</v>
      </c>
      <c r="AE1616">
        <v>0</v>
      </c>
      <c r="AF1616">
        <v>0</v>
      </c>
      <c r="AH1616" t="s">
        <v>181</v>
      </c>
      <c r="AI1616" t="s">
        <v>168</v>
      </c>
      <c r="AJ1616" t="s">
        <v>34</v>
      </c>
      <c r="AK1616" t="s">
        <v>172</v>
      </c>
    </row>
    <row r="1617" spans="1:37">
      <c r="A1617" t="s">
        <v>1645</v>
      </c>
      <c r="B1617" s="55">
        <v>44986</v>
      </c>
      <c r="C1617" s="55">
        <v>44987</v>
      </c>
      <c r="D1617" t="s">
        <v>26</v>
      </c>
      <c r="E1617">
        <v>2249</v>
      </c>
      <c r="F1617">
        <v>127</v>
      </c>
      <c r="G1617">
        <v>125</v>
      </c>
      <c r="H1617">
        <v>2</v>
      </c>
      <c r="I1617">
        <v>0</v>
      </c>
      <c r="J1617">
        <v>9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4</v>
      </c>
      <c r="U1617">
        <v>3</v>
      </c>
      <c r="V1617">
        <v>2</v>
      </c>
      <c r="W1617">
        <v>0</v>
      </c>
      <c r="X1617">
        <v>1</v>
      </c>
      <c r="Y1617">
        <v>0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H1617" t="s">
        <v>170</v>
      </c>
      <c r="AI1617" t="s">
        <v>168</v>
      </c>
      <c r="AJ1617" t="s">
        <v>27</v>
      </c>
      <c r="AK1617" t="s">
        <v>169</v>
      </c>
    </row>
    <row r="1618" spans="1:37">
      <c r="A1618" t="s">
        <v>1645</v>
      </c>
      <c r="B1618" s="55">
        <v>44986</v>
      </c>
      <c r="C1618" s="55">
        <v>44987</v>
      </c>
      <c r="D1618" t="s">
        <v>308</v>
      </c>
      <c r="E1618">
        <v>5130</v>
      </c>
      <c r="F1618">
        <v>376</v>
      </c>
      <c r="G1618">
        <v>371</v>
      </c>
      <c r="H1618">
        <v>5</v>
      </c>
      <c r="I1618">
        <v>3</v>
      </c>
      <c r="J1618">
        <v>42</v>
      </c>
      <c r="K1618">
        <v>0</v>
      </c>
      <c r="L1618">
        <v>0</v>
      </c>
      <c r="M1618">
        <v>0</v>
      </c>
      <c r="N1618">
        <v>0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1</v>
      </c>
      <c r="Y1618">
        <v>0</v>
      </c>
      <c r="Z1618">
        <v>0</v>
      </c>
      <c r="AA1618">
        <v>0</v>
      </c>
      <c r="AB1618">
        <v>0</v>
      </c>
      <c r="AC1618">
        <v>0</v>
      </c>
      <c r="AD1618">
        <v>0</v>
      </c>
      <c r="AE1618">
        <v>0</v>
      </c>
      <c r="AF1618">
        <v>0</v>
      </c>
      <c r="AH1618" t="s">
        <v>309</v>
      </c>
      <c r="AI1618" t="s">
        <v>173</v>
      </c>
      <c r="AJ1618" t="s">
        <v>195</v>
      </c>
      <c r="AK1618" t="s">
        <v>196</v>
      </c>
    </row>
    <row r="1619" spans="1:37">
      <c r="A1619" t="s">
        <v>1645</v>
      </c>
      <c r="B1619" s="55">
        <v>44986</v>
      </c>
      <c r="C1619" s="55">
        <v>44987</v>
      </c>
      <c r="D1619" t="s">
        <v>1646</v>
      </c>
    </row>
    <row r="1620" spans="1:37">
      <c r="A1620" t="s">
        <v>1645</v>
      </c>
      <c r="B1620" s="55">
        <v>44986</v>
      </c>
      <c r="C1620" s="55">
        <v>44987</v>
      </c>
      <c r="D1620" t="s">
        <v>57</v>
      </c>
      <c r="E1620">
        <v>2382</v>
      </c>
      <c r="F1620">
        <v>75</v>
      </c>
      <c r="G1620">
        <v>73</v>
      </c>
      <c r="H1620">
        <v>2</v>
      </c>
      <c r="I1620">
        <v>0</v>
      </c>
      <c r="J1620">
        <v>10</v>
      </c>
      <c r="K1620">
        <v>0</v>
      </c>
      <c r="L1620">
        <v>0</v>
      </c>
      <c r="M1620">
        <v>0</v>
      </c>
      <c r="N1620">
        <v>0</v>
      </c>
      <c r="O1620">
        <v>0</v>
      </c>
      <c r="P1620">
        <v>0</v>
      </c>
      <c r="Q1620">
        <v>0</v>
      </c>
      <c r="R1620">
        <v>0</v>
      </c>
      <c r="S1620">
        <v>0</v>
      </c>
      <c r="T1620">
        <v>2</v>
      </c>
      <c r="U1620">
        <v>0</v>
      </c>
      <c r="V1620">
        <v>0</v>
      </c>
      <c r="W1620">
        <v>0</v>
      </c>
      <c r="X1620">
        <v>1</v>
      </c>
      <c r="Y1620">
        <v>0</v>
      </c>
      <c r="Z1620">
        <v>0</v>
      </c>
      <c r="AA1620">
        <v>0</v>
      </c>
      <c r="AB1620">
        <v>0</v>
      </c>
      <c r="AC1620">
        <v>0</v>
      </c>
      <c r="AD1620">
        <v>0</v>
      </c>
      <c r="AE1620">
        <v>0</v>
      </c>
      <c r="AF1620">
        <v>0</v>
      </c>
      <c r="AH1620" t="s">
        <v>167</v>
      </c>
      <c r="AI1620" t="s">
        <v>168</v>
      </c>
      <c r="AJ1620" t="s">
        <v>58</v>
      </c>
      <c r="AK1620" t="s">
        <v>180</v>
      </c>
    </row>
    <row r="1621" spans="1:37">
      <c r="A1621" t="s">
        <v>1645</v>
      </c>
      <c r="B1621" s="55">
        <v>44986</v>
      </c>
      <c r="C1621" s="55">
        <v>44987</v>
      </c>
      <c r="D1621" t="s">
        <v>288</v>
      </c>
      <c r="E1621">
        <v>4347</v>
      </c>
      <c r="F1621">
        <v>111</v>
      </c>
      <c r="G1621">
        <v>111</v>
      </c>
      <c r="H1621">
        <v>0</v>
      </c>
      <c r="I1621">
        <v>0</v>
      </c>
      <c r="J1621">
        <v>24</v>
      </c>
      <c r="K1621">
        <v>19</v>
      </c>
      <c r="L1621">
        <v>19</v>
      </c>
      <c r="M1621">
        <v>19</v>
      </c>
      <c r="N1621">
        <v>19</v>
      </c>
      <c r="O1621">
        <v>19</v>
      </c>
      <c r="P1621">
        <v>19</v>
      </c>
      <c r="Q1621">
        <v>7</v>
      </c>
      <c r="R1621">
        <v>17</v>
      </c>
      <c r="S1621">
        <v>19</v>
      </c>
      <c r="T1621">
        <v>14</v>
      </c>
      <c r="U1621">
        <v>6</v>
      </c>
      <c r="V1621">
        <v>4</v>
      </c>
      <c r="W1621">
        <v>0</v>
      </c>
      <c r="X1621">
        <v>2</v>
      </c>
      <c r="Y1621">
        <v>0</v>
      </c>
      <c r="Z1621">
        <v>19</v>
      </c>
      <c r="AA1621">
        <v>13</v>
      </c>
      <c r="AB1621">
        <v>12</v>
      </c>
      <c r="AC1621">
        <v>11</v>
      </c>
      <c r="AD1621">
        <v>13</v>
      </c>
      <c r="AE1621">
        <v>0</v>
      </c>
      <c r="AF1621">
        <v>0</v>
      </c>
      <c r="AH1621" t="s">
        <v>289</v>
      </c>
      <c r="AI1621" t="s">
        <v>173</v>
      </c>
      <c r="AJ1621" t="s">
        <v>195</v>
      </c>
      <c r="AK1621" t="s">
        <v>196</v>
      </c>
    </row>
    <row r="1622" spans="1:37">
      <c r="A1622" t="s">
        <v>1645</v>
      </c>
      <c r="B1622" s="55">
        <v>44986</v>
      </c>
      <c r="C1622" s="55">
        <v>44987</v>
      </c>
      <c r="D1622" t="s">
        <v>272</v>
      </c>
      <c r="E1622">
        <v>5198</v>
      </c>
      <c r="F1622">
        <v>245</v>
      </c>
      <c r="G1622">
        <v>231</v>
      </c>
      <c r="H1622">
        <v>14</v>
      </c>
      <c r="I1622">
        <v>6</v>
      </c>
      <c r="J1622">
        <v>51</v>
      </c>
      <c r="K1622">
        <v>1</v>
      </c>
      <c r="L1622">
        <v>1</v>
      </c>
      <c r="M1622">
        <v>1</v>
      </c>
      <c r="N1622">
        <v>1</v>
      </c>
      <c r="O1622">
        <v>1</v>
      </c>
      <c r="P1622">
        <v>1</v>
      </c>
      <c r="Q1622">
        <v>1</v>
      </c>
      <c r="R1622">
        <v>1</v>
      </c>
      <c r="S1622">
        <v>1</v>
      </c>
      <c r="T1622">
        <v>6</v>
      </c>
      <c r="U1622">
        <v>1</v>
      </c>
      <c r="V1622">
        <v>1</v>
      </c>
      <c r="W1622">
        <v>0</v>
      </c>
      <c r="X1622">
        <v>0</v>
      </c>
      <c r="Y1622">
        <v>0</v>
      </c>
      <c r="Z1622">
        <v>1</v>
      </c>
      <c r="AA1622">
        <v>1</v>
      </c>
      <c r="AB1622">
        <v>0</v>
      </c>
      <c r="AC1622">
        <v>0</v>
      </c>
      <c r="AD1622">
        <v>1</v>
      </c>
      <c r="AE1622">
        <v>0</v>
      </c>
      <c r="AF1622">
        <v>0</v>
      </c>
      <c r="AH1622" t="s">
        <v>273</v>
      </c>
      <c r="AI1622" t="s">
        <v>173</v>
      </c>
      <c r="AJ1622" t="s">
        <v>192</v>
      </c>
      <c r="AK1622" t="s">
        <v>193</v>
      </c>
    </row>
    <row r="1623" spans="1:37">
      <c r="A1623" t="s">
        <v>1645</v>
      </c>
      <c r="B1623" s="55">
        <v>44986</v>
      </c>
      <c r="C1623" s="55">
        <v>44987</v>
      </c>
      <c r="D1623" t="s">
        <v>234</v>
      </c>
      <c r="E1623">
        <v>5498</v>
      </c>
      <c r="F1623">
        <v>153</v>
      </c>
      <c r="G1623">
        <v>153</v>
      </c>
      <c r="H1623">
        <v>0</v>
      </c>
      <c r="I1623">
        <v>0</v>
      </c>
      <c r="J1623">
        <v>24</v>
      </c>
      <c r="K1623">
        <v>23</v>
      </c>
      <c r="L1623">
        <v>20</v>
      </c>
      <c r="M1623">
        <v>20</v>
      </c>
      <c r="N1623">
        <v>23</v>
      </c>
      <c r="O1623">
        <v>22</v>
      </c>
      <c r="P1623">
        <v>21</v>
      </c>
      <c r="Q1623">
        <v>20</v>
      </c>
      <c r="R1623">
        <v>20</v>
      </c>
      <c r="S1623">
        <v>23</v>
      </c>
      <c r="T1623">
        <v>4</v>
      </c>
      <c r="U1623">
        <v>3</v>
      </c>
      <c r="V1623">
        <v>3</v>
      </c>
      <c r="W1623">
        <v>0</v>
      </c>
      <c r="X1623">
        <v>3</v>
      </c>
      <c r="Y1623">
        <v>0</v>
      </c>
      <c r="Z1623">
        <v>18</v>
      </c>
      <c r="AA1623">
        <v>21</v>
      </c>
      <c r="AB1623">
        <v>15</v>
      </c>
      <c r="AC1623">
        <v>13</v>
      </c>
      <c r="AD1623">
        <v>18</v>
      </c>
      <c r="AE1623">
        <v>0</v>
      </c>
      <c r="AF1623">
        <v>0</v>
      </c>
      <c r="AH1623" t="s">
        <v>235</v>
      </c>
      <c r="AI1623" t="s">
        <v>173</v>
      </c>
      <c r="AJ1623" t="s">
        <v>186</v>
      </c>
      <c r="AK1623" t="s">
        <v>187</v>
      </c>
    </row>
    <row r="1624" spans="1:37">
      <c r="A1624" t="s">
        <v>1645</v>
      </c>
      <c r="B1624" s="55">
        <v>44986</v>
      </c>
      <c r="C1624" s="55">
        <v>44987</v>
      </c>
      <c r="D1624" t="s">
        <v>75</v>
      </c>
      <c r="E1624">
        <v>6128</v>
      </c>
      <c r="F1624">
        <v>55</v>
      </c>
      <c r="G1624">
        <v>55</v>
      </c>
      <c r="H1624">
        <v>0</v>
      </c>
      <c r="I1624">
        <v>0</v>
      </c>
      <c r="J1624">
        <v>2</v>
      </c>
      <c r="K1624">
        <v>0</v>
      </c>
      <c r="L1624">
        <v>0</v>
      </c>
      <c r="M1624">
        <v>0</v>
      </c>
      <c r="N1624">
        <v>0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0</v>
      </c>
      <c r="AB1624">
        <v>0</v>
      </c>
      <c r="AC1624">
        <v>0</v>
      </c>
      <c r="AD1624">
        <v>0</v>
      </c>
      <c r="AE1624">
        <v>0</v>
      </c>
      <c r="AF1624">
        <v>0</v>
      </c>
      <c r="AH1624" t="s">
        <v>222</v>
      </c>
      <c r="AI1624" t="s">
        <v>168</v>
      </c>
      <c r="AJ1624" t="s">
        <v>73</v>
      </c>
      <c r="AK1624" t="s">
        <v>182</v>
      </c>
    </row>
    <row r="1625" spans="1:37">
      <c r="A1625" t="s">
        <v>1645</v>
      </c>
      <c r="B1625" s="55">
        <v>44986</v>
      </c>
      <c r="C1625" s="55">
        <v>44987</v>
      </c>
      <c r="D1625" t="s">
        <v>250</v>
      </c>
      <c r="E1625">
        <v>5968</v>
      </c>
      <c r="F1625">
        <v>373</v>
      </c>
      <c r="G1625">
        <v>368</v>
      </c>
      <c r="H1625">
        <v>5</v>
      </c>
      <c r="I1625">
        <v>3</v>
      </c>
      <c r="J1625">
        <v>46</v>
      </c>
      <c r="K1625">
        <v>0</v>
      </c>
      <c r="L1625">
        <v>0</v>
      </c>
      <c r="M1625">
        <v>0</v>
      </c>
      <c r="N1625">
        <v>0</v>
      </c>
      <c r="O1625">
        <v>0</v>
      </c>
      <c r="P1625">
        <v>0</v>
      </c>
      <c r="Q1625">
        <v>0</v>
      </c>
      <c r="R1625">
        <v>0</v>
      </c>
      <c r="S1625">
        <v>0</v>
      </c>
      <c r="T1625">
        <v>10</v>
      </c>
      <c r="U1625">
        <v>1</v>
      </c>
      <c r="V1625">
        <v>1</v>
      </c>
      <c r="W1625">
        <v>0</v>
      </c>
      <c r="X1625">
        <v>0</v>
      </c>
      <c r="Y1625">
        <v>0</v>
      </c>
      <c r="Z1625">
        <v>0</v>
      </c>
      <c r="AA1625">
        <v>0</v>
      </c>
      <c r="AB1625">
        <v>0</v>
      </c>
      <c r="AC1625">
        <v>0</v>
      </c>
      <c r="AD1625">
        <v>0</v>
      </c>
      <c r="AE1625">
        <v>0</v>
      </c>
      <c r="AF1625">
        <v>0</v>
      </c>
      <c r="AH1625" t="s">
        <v>251</v>
      </c>
      <c r="AI1625" t="s">
        <v>173</v>
      </c>
      <c r="AJ1625" t="s">
        <v>189</v>
      </c>
      <c r="AK1625" t="s">
        <v>190</v>
      </c>
    </row>
    <row r="1626" spans="1:37">
      <c r="A1626" t="s">
        <v>1645</v>
      </c>
      <c r="B1626" s="55">
        <v>44986</v>
      </c>
      <c r="C1626" s="55">
        <v>44987</v>
      </c>
      <c r="D1626" t="s">
        <v>290</v>
      </c>
      <c r="E1626">
        <v>6832</v>
      </c>
      <c r="F1626">
        <v>530</v>
      </c>
      <c r="G1626">
        <v>528</v>
      </c>
      <c r="H1626">
        <v>2</v>
      </c>
      <c r="I1626">
        <v>1</v>
      </c>
      <c r="J1626">
        <v>66</v>
      </c>
      <c r="K1626">
        <v>24</v>
      </c>
      <c r="L1626">
        <v>21</v>
      </c>
      <c r="M1626">
        <v>24</v>
      </c>
      <c r="N1626">
        <v>22</v>
      </c>
      <c r="O1626">
        <v>23</v>
      </c>
      <c r="P1626">
        <v>21</v>
      </c>
      <c r="Q1626">
        <v>16</v>
      </c>
      <c r="R1626">
        <v>21</v>
      </c>
      <c r="S1626">
        <v>24</v>
      </c>
      <c r="T1626">
        <v>30</v>
      </c>
      <c r="U1626">
        <v>21</v>
      </c>
      <c r="V1626">
        <v>21</v>
      </c>
      <c r="W1626">
        <v>9</v>
      </c>
      <c r="X1626">
        <v>5</v>
      </c>
      <c r="Y1626">
        <v>2</v>
      </c>
      <c r="Z1626">
        <v>20</v>
      </c>
      <c r="AA1626">
        <v>23</v>
      </c>
      <c r="AB1626">
        <v>21</v>
      </c>
      <c r="AC1626">
        <v>21</v>
      </c>
      <c r="AD1626">
        <v>22</v>
      </c>
      <c r="AE1626">
        <v>11</v>
      </c>
      <c r="AF1626">
        <v>3</v>
      </c>
      <c r="AH1626" t="s">
        <v>291</v>
      </c>
      <c r="AI1626" t="s">
        <v>173</v>
      </c>
      <c r="AJ1626" t="s">
        <v>195</v>
      </c>
      <c r="AK1626" t="s">
        <v>196</v>
      </c>
    </row>
    <row r="1627" spans="1:37">
      <c r="A1627" t="s">
        <v>1645</v>
      </c>
      <c r="B1627" s="55">
        <v>44986</v>
      </c>
      <c r="C1627" s="55">
        <v>44987</v>
      </c>
      <c r="D1627" t="s">
        <v>254</v>
      </c>
      <c r="E1627">
        <v>9684</v>
      </c>
      <c r="F1627">
        <v>382</v>
      </c>
      <c r="G1627">
        <v>379</v>
      </c>
      <c r="H1627">
        <v>3</v>
      </c>
      <c r="I1627">
        <v>1</v>
      </c>
      <c r="J1627">
        <v>51</v>
      </c>
      <c r="K1627">
        <v>2</v>
      </c>
      <c r="L1627">
        <v>2</v>
      </c>
      <c r="M1627">
        <v>2</v>
      </c>
      <c r="N1627">
        <v>0</v>
      </c>
      <c r="O1627">
        <v>1</v>
      </c>
      <c r="P1627">
        <v>0</v>
      </c>
      <c r="Q1627">
        <v>2</v>
      </c>
      <c r="R1627">
        <v>2</v>
      </c>
      <c r="S1627">
        <v>2</v>
      </c>
      <c r="T1627">
        <v>16</v>
      </c>
      <c r="U1627">
        <v>1</v>
      </c>
      <c r="V1627">
        <v>1</v>
      </c>
      <c r="W1627">
        <v>0</v>
      </c>
      <c r="X1627">
        <v>2</v>
      </c>
      <c r="Y1627">
        <v>0</v>
      </c>
      <c r="Z1627">
        <v>1</v>
      </c>
      <c r="AA1627">
        <v>1</v>
      </c>
      <c r="AB1627">
        <v>1</v>
      </c>
      <c r="AC1627">
        <v>1</v>
      </c>
      <c r="AD1627">
        <v>1</v>
      </c>
      <c r="AE1627">
        <v>1</v>
      </c>
      <c r="AF1627">
        <v>0</v>
      </c>
      <c r="AH1627" t="s">
        <v>255</v>
      </c>
      <c r="AI1627" t="s">
        <v>173</v>
      </c>
      <c r="AJ1627" t="s">
        <v>189</v>
      </c>
      <c r="AK1627" t="s">
        <v>190</v>
      </c>
    </row>
    <row r="1628" spans="1:37">
      <c r="A1628" t="s">
        <v>1645</v>
      </c>
      <c r="B1628" s="55">
        <v>44986</v>
      </c>
      <c r="C1628" s="55">
        <v>44987</v>
      </c>
      <c r="D1628" t="s">
        <v>258</v>
      </c>
      <c r="E1628">
        <v>4048</v>
      </c>
      <c r="F1628">
        <v>63</v>
      </c>
      <c r="G1628">
        <v>63</v>
      </c>
      <c r="H1628">
        <v>0</v>
      </c>
      <c r="I1628">
        <v>0</v>
      </c>
      <c r="J1628">
        <v>14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1</v>
      </c>
      <c r="U1628">
        <v>0</v>
      </c>
      <c r="V1628">
        <v>0</v>
      </c>
      <c r="W1628">
        <v>0</v>
      </c>
      <c r="X1628">
        <v>0</v>
      </c>
      <c r="Y1628">
        <v>0</v>
      </c>
      <c r="Z1628">
        <v>0</v>
      </c>
      <c r="AA1628">
        <v>0</v>
      </c>
      <c r="AB1628">
        <v>0</v>
      </c>
      <c r="AC1628">
        <v>0</v>
      </c>
      <c r="AD1628">
        <v>0</v>
      </c>
      <c r="AE1628">
        <v>0</v>
      </c>
      <c r="AF1628">
        <v>0</v>
      </c>
      <c r="AH1628" t="s">
        <v>259</v>
      </c>
      <c r="AI1628" t="s">
        <v>173</v>
      </c>
      <c r="AJ1628" t="s">
        <v>192</v>
      </c>
      <c r="AK1628" t="s">
        <v>193</v>
      </c>
    </row>
    <row r="1629" spans="1:37">
      <c r="A1629" t="s">
        <v>1645</v>
      </c>
      <c r="B1629" s="55">
        <v>44986</v>
      </c>
      <c r="C1629" s="55">
        <v>44987</v>
      </c>
      <c r="D1629" t="s">
        <v>314</v>
      </c>
      <c r="E1629">
        <v>1568</v>
      </c>
      <c r="F1629">
        <v>124</v>
      </c>
      <c r="G1629">
        <v>124</v>
      </c>
      <c r="H1629">
        <v>0</v>
      </c>
      <c r="I1629">
        <v>0</v>
      </c>
      <c r="J1629">
        <v>9</v>
      </c>
      <c r="K1629">
        <v>0</v>
      </c>
      <c r="L1629">
        <v>0</v>
      </c>
      <c r="M1629">
        <v>0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2</v>
      </c>
      <c r="U1629">
        <v>0</v>
      </c>
      <c r="V1629">
        <v>0</v>
      </c>
      <c r="W1629">
        <v>0</v>
      </c>
      <c r="X1629">
        <v>1</v>
      </c>
      <c r="Y1629">
        <v>0</v>
      </c>
      <c r="Z1629">
        <v>0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0</v>
      </c>
      <c r="AH1629" t="s">
        <v>870</v>
      </c>
      <c r="AI1629" t="s">
        <v>173</v>
      </c>
      <c r="AJ1629" t="s">
        <v>195</v>
      </c>
      <c r="AK1629" t="s">
        <v>196</v>
      </c>
    </row>
    <row r="1630" spans="1:37">
      <c r="A1630" t="s">
        <v>1645</v>
      </c>
      <c r="B1630" s="55">
        <v>44986</v>
      </c>
      <c r="C1630" s="55">
        <v>44987</v>
      </c>
      <c r="D1630" t="s">
        <v>53</v>
      </c>
      <c r="E1630">
        <v>2097</v>
      </c>
      <c r="F1630">
        <v>77</v>
      </c>
      <c r="G1630">
        <v>76</v>
      </c>
      <c r="H1630">
        <v>1</v>
      </c>
      <c r="I1630">
        <v>0</v>
      </c>
      <c r="J1630">
        <v>8</v>
      </c>
      <c r="K1630">
        <v>7</v>
      </c>
      <c r="L1630">
        <v>7</v>
      </c>
      <c r="M1630">
        <v>7</v>
      </c>
      <c r="N1630">
        <v>7</v>
      </c>
      <c r="O1630">
        <v>7</v>
      </c>
      <c r="P1630">
        <v>7</v>
      </c>
      <c r="Q1630">
        <v>3</v>
      </c>
      <c r="R1630">
        <v>5</v>
      </c>
      <c r="S1630">
        <v>7</v>
      </c>
      <c r="T1630">
        <v>2</v>
      </c>
      <c r="U1630">
        <v>0</v>
      </c>
      <c r="V1630">
        <v>0</v>
      </c>
      <c r="W1630">
        <v>0</v>
      </c>
      <c r="X1630">
        <v>1</v>
      </c>
      <c r="Y1630">
        <v>1</v>
      </c>
      <c r="Z1630">
        <v>7</v>
      </c>
      <c r="AA1630">
        <v>5</v>
      </c>
      <c r="AB1630">
        <v>4</v>
      </c>
      <c r="AC1630">
        <v>5</v>
      </c>
      <c r="AD1630">
        <v>5</v>
      </c>
      <c r="AE1630">
        <v>0</v>
      </c>
      <c r="AF1630">
        <v>1</v>
      </c>
      <c r="AH1630" t="s">
        <v>206</v>
      </c>
      <c r="AI1630" t="s">
        <v>168</v>
      </c>
      <c r="AJ1630" t="s">
        <v>49</v>
      </c>
      <c r="AK1630" t="s">
        <v>176</v>
      </c>
    </row>
    <row r="1631" spans="1:37">
      <c r="A1631" t="s">
        <v>1645</v>
      </c>
      <c r="B1631" s="55">
        <v>44986</v>
      </c>
      <c r="C1631" s="55">
        <v>44987</v>
      </c>
      <c r="D1631" t="s">
        <v>300</v>
      </c>
      <c r="E1631">
        <v>2227</v>
      </c>
      <c r="F1631">
        <v>106</v>
      </c>
      <c r="G1631">
        <v>105</v>
      </c>
      <c r="H1631">
        <v>1</v>
      </c>
      <c r="I1631">
        <v>0</v>
      </c>
      <c r="J1631">
        <v>10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2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0</v>
      </c>
      <c r="AA1631">
        <v>0</v>
      </c>
      <c r="AB1631">
        <v>0</v>
      </c>
      <c r="AC1631">
        <v>0</v>
      </c>
      <c r="AD1631">
        <v>0</v>
      </c>
      <c r="AE1631">
        <v>0</v>
      </c>
      <c r="AF1631">
        <v>0</v>
      </c>
      <c r="AH1631" t="s">
        <v>301</v>
      </c>
      <c r="AI1631" t="s">
        <v>173</v>
      </c>
      <c r="AJ1631" t="s">
        <v>195</v>
      </c>
      <c r="AK1631" t="s">
        <v>196</v>
      </c>
    </row>
    <row r="1632" spans="1:37">
      <c r="A1632" t="s">
        <v>1645</v>
      </c>
      <c r="B1632" s="55">
        <v>44986</v>
      </c>
      <c r="C1632" s="55">
        <v>44987</v>
      </c>
      <c r="D1632" t="s">
        <v>280</v>
      </c>
      <c r="E1632">
        <v>2371</v>
      </c>
      <c r="F1632">
        <v>105</v>
      </c>
      <c r="G1632">
        <v>105</v>
      </c>
      <c r="H1632">
        <v>0</v>
      </c>
      <c r="I1632">
        <v>0</v>
      </c>
      <c r="J1632">
        <v>25</v>
      </c>
      <c r="K1632">
        <v>11</v>
      </c>
      <c r="L1632">
        <v>9</v>
      </c>
      <c r="M1632">
        <v>6</v>
      </c>
      <c r="N1632">
        <v>2</v>
      </c>
      <c r="O1632">
        <v>6</v>
      </c>
      <c r="P1632">
        <v>2</v>
      </c>
      <c r="Q1632">
        <v>4</v>
      </c>
      <c r="R1632">
        <v>11</v>
      </c>
      <c r="S1632">
        <v>10</v>
      </c>
      <c r="T1632">
        <v>1</v>
      </c>
      <c r="U1632">
        <v>1</v>
      </c>
      <c r="V1632">
        <v>1</v>
      </c>
      <c r="W1632">
        <v>0</v>
      </c>
      <c r="X1632">
        <v>0</v>
      </c>
      <c r="Y1632">
        <v>0</v>
      </c>
      <c r="Z1632">
        <v>4</v>
      </c>
      <c r="AA1632">
        <v>8</v>
      </c>
      <c r="AB1632">
        <v>7</v>
      </c>
      <c r="AC1632">
        <v>7</v>
      </c>
      <c r="AD1632">
        <v>8</v>
      </c>
      <c r="AE1632">
        <v>0</v>
      </c>
      <c r="AF1632">
        <v>0</v>
      </c>
      <c r="AH1632" t="s">
        <v>281</v>
      </c>
      <c r="AI1632" t="s">
        <v>173</v>
      </c>
      <c r="AJ1632" t="s">
        <v>192</v>
      </c>
      <c r="AK1632" t="s">
        <v>193</v>
      </c>
    </row>
    <row r="1633" spans="1:37">
      <c r="A1633" t="s">
        <v>1645</v>
      </c>
      <c r="B1633" s="55">
        <v>44986</v>
      </c>
      <c r="C1633" s="55">
        <v>44987</v>
      </c>
      <c r="D1633" t="s">
        <v>298</v>
      </c>
      <c r="E1633">
        <v>1135</v>
      </c>
      <c r="F1633">
        <v>56</v>
      </c>
      <c r="G1633">
        <v>54</v>
      </c>
      <c r="H1633">
        <v>2</v>
      </c>
      <c r="I1633">
        <v>1</v>
      </c>
      <c r="J1633">
        <v>15</v>
      </c>
      <c r="K1633">
        <v>13</v>
      </c>
      <c r="L1633">
        <v>10</v>
      </c>
      <c r="M1633">
        <v>11</v>
      </c>
      <c r="N1633">
        <v>10</v>
      </c>
      <c r="O1633">
        <v>13</v>
      </c>
      <c r="P1633">
        <v>12</v>
      </c>
      <c r="Q1633">
        <v>9</v>
      </c>
      <c r="R1633">
        <v>9</v>
      </c>
      <c r="S1633">
        <v>13</v>
      </c>
      <c r="T1633">
        <v>9</v>
      </c>
      <c r="U1633">
        <v>7</v>
      </c>
      <c r="V1633">
        <v>7</v>
      </c>
      <c r="W1633">
        <v>4</v>
      </c>
      <c r="X1633">
        <v>1</v>
      </c>
      <c r="Y1633">
        <v>0</v>
      </c>
      <c r="Z1633">
        <v>10</v>
      </c>
      <c r="AA1633">
        <v>13</v>
      </c>
      <c r="AB1633">
        <v>10</v>
      </c>
      <c r="AC1633">
        <v>13</v>
      </c>
      <c r="AD1633">
        <v>13</v>
      </c>
      <c r="AE1633">
        <v>6</v>
      </c>
      <c r="AF1633">
        <v>0</v>
      </c>
      <c r="AH1633" t="s">
        <v>299</v>
      </c>
      <c r="AI1633" t="s">
        <v>173</v>
      </c>
      <c r="AJ1633" t="s">
        <v>195</v>
      </c>
      <c r="AK1633" t="s">
        <v>196</v>
      </c>
    </row>
    <row r="1634" spans="1:37">
      <c r="A1634" t="s">
        <v>1645</v>
      </c>
      <c r="B1634" s="55">
        <v>44986</v>
      </c>
      <c r="C1634" s="55">
        <v>44987</v>
      </c>
      <c r="D1634" t="s">
        <v>40</v>
      </c>
      <c r="E1634">
        <v>1574</v>
      </c>
      <c r="F1634">
        <v>45</v>
      </c>
      <c r="G1634">
        <v>45</v>
      </c>
      <c r="H1634">
        <v>0</v>
      </c>
      <c r="I1634">
        <v>0</v>
      </c>
      <c r="J1634">
        <v>5</v>
      </c>
      <c r="K1634">
        <v>0</v>
      </c>
      <c r="L1634">
        <v>0</v>
      </c>
      <c r="M1634">
        <v>0</v>
      </c>
      <c r="N1634">
        <v>0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2</v>
      </c>
      <c r="U1634">
        <v>0</v>
      </c>
      <c r="V1634">
        <v>0</v>
      </c>
      <c r="W1634">
        <v>0</v>
      </c>
      <c r="X1634">
        <v>1</v>
      </c>
      <c r="Y1634">
        <v>0</v>
      </c>
      <c r="Z1634">
        <v>0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  <c r="AH1634" t="s">
        <v>447</v>
      </c>
      <c r="AI1634" t="s">
        <v>168</v>
      </c>
      <c r="AJ1634" t="s">
        <v>34</v>
      </c>
      <c r="AK1634" t="s">
        <v>172</v>
      </c>
    </row>
    <row r="1635" spans="1:37">
      <c r="A1635" t="s">
        <v>1645</v>
      </c>
      <c r="B1635" s="55">
        <v>44986</v>
      </c>
      <c r="C1635" s="55">
        <v>44987</v>
      </c>
      <c r="D1635" t="s">
        <v>312</v>
      </c>
      <c r="E1635">
        <v>1605</v>
      </c>
      <c r="F1635">
        <v>119</v>
      </c>
      <c r="G1635">
        <v>116</v>
      </c>
      <c r="H1635">
        <v>3</v>
      </c>
      <c r="I1635">
        <v>3</v>
      </c>
      <c r="J1635">
        <v>13</v>
      </c>
      <c r="K1635">
        <v>6</v>
      </c>
      <c r="L1635">
        <v>6</v>
      </c>
      <c r="M1635">
        <v>5</v>
      </c>
      <c r="N1635">
        <v>1</v>
      </c>
      <c r="O1635">
        <v>6</v>
      </c>
      <c r="P1635">
        <v>1</v>
      </c>
      <c r="Q1635">
        <v>5</v>
      </c>
      <c r="R1635">
        <v>5</v>
      </c>
      <c r="S1635">
        <v>6</v>
      </c>
      <c r="T1635">
        <v>5</v>
      </c>
      <c r="U1635">
        <v>4</v>
      </c>
      <c r="V1635">
        <v>4</v>
      </c>
      <c r="W1635">
        <v>0</v>
      </c>
      <c r="X1635">
        <v>0</v>
      </c>
      <c r="Y1635">
        <v>0</v>
      </c>
      <c r="Z1635">
        <v>5</v>
      </c>
      <c r="AA1635">
        <v>6</v>
      </c>
      <c r="AB1635">
        <v>6</v>
      </c>
      <c r="AC1635">
        <v>6</v>
      </c>
      <c r="AD1635">
        <v>6</v>
      </c>
      <c r="AE1635">
        <v>3</v>
      </c>
      <c r="AF1635">
        <v>0</v>
      </c>
      <c r="AH1635" t="s">
        <v>313</v>
      </c>
      <c r="AI1635" t="s">
        <v>173</v>
      </c>
      <c r="AJ1635" t="s">
        <v>195</v>
      </c>
      <c r="AK1635" t="s">
        <v>196</v>
      </c>
    </row>
    <row r="1636" spans="1:37">
      <c r="A1636" t="s">
        <v>1645</v>
      </c>
      <c r="B1636" s="55">
        <v>44986</v>
      </c>
      <c r="C1636" s="55">
        <v>44987</v>
      </c>
      <c r="D1636" t="s">
        <v>42</v>
      </c>
      <c r="E1636">
        <v>1310</v>
      </c>
      <c r="F1636">
        <v>50</v>
      </c>
      <c r="G1636">
        <v>50</v>
      </c>
      <c r="H1636">
        <v>0</v>
      </c>
      <c r="I1636">
        <v>0</v>
      </c>
      <c r="J1636">
        <v>15</v>
      </c>
      <c r="K1636">
        <v>0</v>
      </c>
      <c r="L1636">
        <v>0</v>
      </c>
      <c r="M1636">
        <v>0</v>
      </c>
      <c r="N1636">
        <v>0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3</v>
      </c>
      <c r="U1636">
        <v>0</v>
      </c>
      <c r="V1636">
        <v>0</v>
      </c>
      <c r="W1636">
        <v>0</v>
      </c>
      <c r="X1636">
        <v>1</v>
      </c>
      <c r="Y1636">
        <v>0</v>
      </c>
      <c r="Z1636">
        <v>0</v>
      </c>
      <c r="AA1636">
        <v>0</v>
      </c>
      <c r="AB1636">
        <v>0</v>
      </c>
      <c r="AC1636">
        <v>0</v>
      </c>
      <c r="AD1636">
        <v>0</v>
      </c>
      <c r="AE1636">
        <v>0</v>
      </c>
      <c r="AF1636">
        <v>0</v>
      </c>
      <c r="AH1636" t="s">
        <v>191</v>
      </c>
      <c r="AI1636" t="s">
        <v>168</v>
      </c>
      <c r="AJ1636" t="s">
        <v>34</v>
      </c>
      <c r="AK1636" t="s">
        <v>172</v>
      </c>
    </row>
    <row r="1637" spans="1:37">
      <c r="A1637" t="s">
        <v>1645</v>
      </c>
      <c r="B1637" s="55">
        <v>44986</v>
      </c>
      <c r="C1637" s="55">
        <v>44987</v>
      </c>
      <c r="D1637" t="s">
        <v>260</v>
      </c>
      <c r="E1637">
        <v>1218</v>
      </c>
      <c r="F1637">
        <v>37</v>
      </c>
      <c r="G1637">
        <v>36</v>
      </c>
      <c r="H1637">
        <v>1</v>
      </c>
      <c r="I1637">
        <v>0</v>
      </c>
      <c r="J1637">
        <v>5</v>
      </c>
      <c r="K1637">
        <v>0</v>
      </c>
      <c r="L1637">
        <v>0</v>
      </c>
      <c r="M1637">
        <v>0</v>
      </c>
      <c r="N1637">
        <v>0</v>
      </c>
      <c r="O1637">
        <v>0</v>
      </c>
      <c r="P1637">
        <v>0</v>
      </c>
      <c r="Q1637">
        <v>0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0</v>
      </c>
      <c r="AA1637">
        <v>0</v>
      </c>
      <c r="AB1637">
        <v>0</v>
      </c>
      <c r="AC1637">
        <v>0</v>
      </c>
      <c r="AD1637">
        <v>0</v>
      </c>
      <c r="AE1637">
        <v>0</v>
      </c>
      <c r="AF1637">
        <v>0</v>
      </c>
      <c r="AH1637" t="s">
        <v>261</v>
      </c>
      <c r="AI1637" t="s">
        <v>173</v>
      </c>
      <c r="AJ1637" t="s">
        <v>192</v>
      </c>
      <c r="AK1637" t="s">
        <v>193</v>
      </c>
    </row>
    <row r="1638" spans="1:37">
      <c r="A1638" t="s">
        <v>1645</v>
      </c>
      <c r="B1638" s="55">
        <v>44986</v>
      </c>
      <c r="C1638" s="55">
        <v>44987</v>
      </c>
      <c r="D1638" t="s">
        <v>302</v>
      </c>
      <c r="E1638">
        <v>2462</v>
      </c>
      <c r="F1638">
        <v>21</v>
      </c>
      <c r="G1638">
        <v>21</v>
      </c>
      <c r="H1638">
        <v>0</v>
      </c>
      <c r="I1638">
        <v>0</v>
      </c>
      <c r="J1638">
        <v>19</v>
      </c>
      <c r="K1638">
        <v>12</v>
      </c>
      <c r="L1638">
        <v>11</v>
      </c>
      <c r="M1638">
        <v>5</v>
      </c>
      <c r="N1638">
        <v>12</v>
      </c>
      <c r="O1638">
        <v>3</v>
      </c>
      <c r="P1638">
        <v>1</v>
      </c>
      <c r="Q1638">
        <v>5</v>
      </c>
      <c r="R1638">
        <v>10</v>
      </c>
      <c r="S1638">
        <v>11</v>
      </c>
      <c r="T1638">
        <v>2</v>
      </c>
      <c r="U1638">
        <v>0</v>
      </c>
      <c r="V1638">
        <v>0</v>
      </c>
      <c r="W1638">
        <v>0</v>
      </c>
      <c r="X1638">
        <v>0</v>
      </c>
      <c r="Y1638">
        <v>0</v>
      </c>
      <c r="Z1638">
        <v>1</v>
      </c>
      <c r="AA1638">
        <v>9</v>
      </c>
      <c r="AB1638">
        <v>6</v>
      </c>
      <c r="AC1638">
        <v>7</v>
      </c>
      <c r="AD1638">
        <v>9</v>
      </c>
      <c r="AE1638">
        <v>3</v>
      </c>
      <c r="AF1638">
        <v>2</v>
      </c>
      <c r="AH1638" t="s">
        <v>303</v>
      </c>
      <c r="AI1638" t="s">
        <v>173</v>
      </c>
      <c r="AJ1638" t="s">
        <v>195</v>
      </c>
      <c r="AK1638" t="s">
        <v>196</v>
      </c>
    </row>
    <row r="1639" spans="1:37">
      <c r="A1639" t="s">
        <v>1645</v>
      </c>
      <c r="B1639" s="55">
        <v>44986</v>
      </c>
      <c r="C1639" s="55">
        <v>44987</v>
      </c>
      <c r="D1639" t="s">
        <v>68</v>
      </c>
      <c r="E1639">
        <v>2551</v>
      </c>
      <c r="F1639">
        <v>68</v>
      </c>
      <c r="G1639">
        <v>68</v>
      </c>
      <c r="H1639">
        <v>0</v>
      </c>
      <c r="I1639">
        <v>0</v>
      </c>
      <c r="J1639">
        <v>10</v>
      </c>
      <c r="K1639">
        <v>0</v>
      </c>
      <c r="L1639">
        <v>0</v>
      </c>
      <c r="M1639">
        <v>0</v>
      </c>
      <c r="N1639">
        <v>0</v>
      </c>
      <c r="O1639">
        <v>0</v>
      </c>
      <c r="P1639">
        <v>0</v>
      </c>
      <c r="Q1639">
        <v>0</v>
      </c>
      <c r="R1639">
        <v>0</v>
      </c>
      <c r="S1639">
        <v>0</v>
      </c>
      <c r="T1639">
        <v>1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0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  <c r="AH1639" t="s">
        <v>219</v>
      </c>
      <c r="AI1639" t="s">
        <v>168</v>
      </c>
      <c r="AJ1639" t="s">
        <v>58</v>
      </c>
      <c r="AK1639" t="s">
        <v>180</v>
      </c>
    </row>
    <row r="1640" spans="1:37">
      <c r="A1640" t="s">
        <v>1645</v>
      </c>
      <c r="B1640" s="55">
        <v>44986</v>
      </c>
      <c r="C1640" s="55">
        <v>44987</v>
      </c>
      <c r="D1640" t="s">
        <v>238</v>
      </c>
      <c r="E1640">
        <v>1768</v>
      </c>
      <c r="F1640">
        <v>108</v>
      </c>
      <c r="G1640">
        <v>108</v>
      </c>
      <c r="H1640">
        <v>0</v>
      </c>
      <c r="I1640">
        <v>0</v>
      </c>
      <c r="J1640">
        <v>10</v>
      </c>
      <c r="K1640">
        <v>2</v>
      </c>
      <c r="L1640">
        <v>2</v>
      </c>
      <c r="M1640">
        <v>1</v>
      </c>
      <c r="N1640">
        <v>0</v>
      </c>
      <c r="O1640">
        <v>1</v>
      </c>
      <c r="P1640">
        <v>2</v>
      </c>
      <c r="Q1640">
        <v>1</v>
      </c>
      <c r="R1640">
        <v>0</v>
      </c>
      <c r="S1640">
        <v>2</v>
      </c>
      <c r="T1640">
        <v>1</v>
      </c>
      <c r="U1640">
        <v>0</v>
      </c>
      <c r="V1640">
        <v>0</v>
      </c>
      <c r="W1640">
        <v>0</v>
      </c>
      <c r="X1640">
        <v>0</v>
      </c>
      <c r="Y1640">
        <v>0</v>
      </c>
      <c r="Z1640">
        <v>1</v>
      </c>
      <c r="AA1640">
        <v>1</v>
      </c>
      <c r="AB1640">
        <v>0</v>
      </c>
      <c r="AC1640">
        <v>0</v>
      </c>
      <c r="AD1640">
        <v>1</v>
      </c>
      <c r="AE1640">
        <v>0</v>
      </c>
      <c r="AF1640">
        <v>0</v>
      </c>
      <c r="AH1640" t="s">
        <v>239</v>
      </c>
      <c r="AI1640" t="s">
        <v>173</v>
      </c>
      <c r="AJ1640" t="s">
        <v>186</v>
      </c>
      <c r="AK1640" t="s">
        <v>187</v>
      </c>
    </row>
    <row r="1641" spans="1:37">
      <c r="A1641" t="s">
        <v>1645</v>
      </c>
      <c r="B1641" s="55">
        <v>44986</v>
      </c>
      <c r="C1641" s="55">
        <v>44987</v>
      </c>
      <c r="D1641" t="s">
        <v>81</v>
      </c>
      <c r="E1641">
        <v>5935</v>
      </c>
      <c r="F1641">
        <v>49</v>
      </c>
      <c r="G1641">
        <v>49</v>
      </c>
      <c r="H1641">
        <v>0</v>
      </c>
      <c r="I1641">
        <v>0</v>
      </c>
      <c r="J1641">
        <v>13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0</v>
      </c>
      <c r="Q1641">
        <v>0</v>
      </c>
      <c r="R1641">
        <v>0</v>
      </c>
      <c r="S1641">
        <v>0</v>
      </c>
      <c r="T1641">
        <v>2</v>
      </c>
      <c r="U1641">
        <v>0</v>
      </c>
      <c r="V1641">
        <v>0</v>
      </c>
      <c r="W1641">
        <v>0</v>
      </c>
      <c r="X1641">
        <v>1</v>
      </c>
      <c r="Y1641">
        <v>0</v>
      </c>
      <c r="Z1641">
        <v>0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  <c r="AH1641" t="s">
        <v>226</v>
      </c>
      <c r="AI1641" t="s">
        <v>168</v>
      </c>
      <c r="AJ1641" t="s">
        <v>73</v>
      </c>
      <c r="AK1641" t="s">
        <v>182</v>
      </c>
    </row>
    <row r="1642" spans="1:37">
      <c r="A1642" t="s">
        <v>1645</v>
      </c>
      <c r="B1642" s="55">
        <v>44986</v>
      </c>
      <c r="C1642" s="55">
        <v>44987</v>
      </c>
      <c r="D1642" t="s">
        <v>66</v>
      </c>
      <c r="E1642">
        <v>1846</v>
      </c>
      <c r="F1642">
        <v>51</v>
      </c>
      <c r="G1642">
        <v>50</v>
      </c>
      <c r="H1642">
        <v>1</v>
      </c>
      <c r="I1642">
        <v>0</v>
      </c>
      <c r="J1642">
        <v>2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  <c r="Q1642">
        <v>0</v>
      </c>
      <c r="R1642">
        <v>0</v>
      </c>
      <c r="S1642">
        <v>0</v>
      </c>
      <c r="T1642">
        <v>0</v>
      </c>
      <c r="U1642">
        <v>0</v>
      </c>
      <c r="V1642">
        <v>0</v>
      </c>
      <c r="W1642">
        <v>0</v>
      </c>
      <c r="X1642">
        <v>0</v>
      </c>
      <c r="Y1642">
        <v>0</v>
      </c>
      <c r="Z1642">
        <v>0</v>
      </c>
      <c r="AA1642">
        <v>0</v>
      </c>
      <c r="AB1642">
        <v>0</v>
      </c>
      <c r="AC1642">
        <v>0</v>
      </c>
      <c r="AD1642">
        <v>0</v>
      </c>
      <c r="AE1642">
        <v>0</v>
      </c>
      <c r="AF1642">
        <v>0</v>
      </c>
      <c r="AH1642" t="s">
        <v>218</v>
      </c>
      <c r="AI1642" t="s">
        <v>168</v>
      </c>
      <c r="AJ1642" t="s">
        <v>58</v>
      </c>
      <c r="AK1642" t="s">
        <v>180</v>
      </c>
    </row>
    <row r="1643" spans="1:37">
      <c r="A1643" t="s">
        <v>1645</v>
      </c>
      <c r="B1643" s="55">
        <v>44986</v>
      </c>
      <c r="C1643" s="55">
        <v>44987</v>
      </c>
      <c r="D1643" t="s">
        <v>64</v>
      </c>
      <c r="E1643">
        <v>2117</v>
      </c>
      <c r="F1643">
        <v>44</v>
      </c>
      <c r="G1643">
        <v>44</v>
      </c>
      <c r="H1643">
        <v>0</v>
      </c>
      <c r="I1643">
        <v>0</v>
      </c>
      <c r="J1643">
        <v>16</v>
      </c>
      <c r="K1643">
        <v>0</v>
      </c>
      <c r="L1643">
        <v>0</v>
      </c>
      <c r="M1643">
        <v>0</v>
      </c>
      <c r="N1643">
        <v>0</v>
      </c>
      <c r="O1643">
        <v>0</v>
      </c>
      <c r="P1643">
        <v>0</v>
      </c>
      <c r="Q1643">
        <v>0</v>
      </c>
      <c r="R1643">
        <v>0</v>
      </c>
      <c r="S1643">
        <v>0</v>
      </c>
      <c r="T1643">
        <v>1</v>
      </c>
      <c r="U1643">
        <v>0</v>
      </c>
      <c r="V1643">
        <v>0</v>
      </c>
      <c r="W1643">
        <v>0</v>
      </c>
      <c r="X1643">
        <v>0</v>
      </c>
      <c r="Y1643">
        <v>0</v>
      </c>
      <c r="Z1643">
        <v>0</v>
      </c>
      <c r="AA1643">
        <v>0</v>
      </c>
      <c r="AB1643">
        <v>0</v>
      </c>
      <c r="AC1643">
        <v>0</v>
      </c>
      <c r="AD1643">
        <v>0</v>
      </c>
      <c r="AE1643">
        <v>0</v>
      </c>
      <c r="AF1643">
        <v>0</v>
      </c>
      <c r="AH1643" t="s">
        <v>217</v>
      </c>
      <c r="AI1643" t="s">
        <v>168</v>
      </c>
      <c r="AJ1643" t="s">
        <v>58</v>
      </c>
      <c r="AK1643" t="s">
        <v>180</v>
      </c>
    </row>
    <row r="1644" spans="1:37">
      <c r="A1644" t="s">
        <v>1645</v>
      </c>
      <c r="B1644" s="55">
        <v>44986</v>
      </c>
      <c r="C1644" s="55">
        <v>44987</v>
      </c>
      <c r="D1644" t="s">
        <v>62</v>
      </c>
      <c r="E1644">
        <v>1308</v>
      </c>
      <c r="F1644">
        <v>39</v>
      </c>
      <c r="G1644">
        <v>39</v>
      </c>
      <c r="H1644">
        <v>0</v>
      </c>
      <c r="I1644">
        <v>0</v>
      </c>
      <c r="J1644">
        <v>6</v>
      </c>
      <c r="K1644">
        <v>0</v>
      </c>
      <c r="L1644">
        <v>0</v>
      </c>
      <c r="M1644">
        <v>0</v>
      </c>
      <c r="N1644">
        <v>0</v>
      </c>
      <c r="O1644">
        <v>0</v>
      </c>
      <c r="P1644">
        <v>0</v>
      </c>
      <c r="Q1644">
        <v>0</v>
      </c>
      <c r="R1644">
        <v>0</v>
      </c>
      <c r="S1644">
        <v>0</v>
      </c>
      <c r="T1644">
        <v>0</v>
      </c>
      <c r="U1644">
        <v>0</v>
      </c>
      <c r="V1644">
        <v>0</v>
      </c>
      <c r="W1644">
        <v>0</v>
      </c>
      <c r="X1644">
        <v>0</v>
      </c>
      <c r="Y1644">
        <v>0</v>
      </c>
      <c r="Z1644">
        <v>0</v>
      </c>
      <c r="AA1644">
        <v>0</v>
      </c>
      <c r="AB1644">
        <v>0</v>
      </c>
      <c r="AC1644">
        <v>0</v>
      </c>
      <c r="AD1644">
        <v>0</v>
      </c>
      <c r="AE1644">
        <v>0</v>
      </c>
      <c r="AF1644">
        <v>0</v>
      </c>
      <c r="AH1644" t="s">
        <v>216</v>
      </c>
      <c r="AI1644" t="s">
        <v>168</v>
      </c>
      <c r="AJ1644" t="s">
        <v>58</v>
      </c>
      <c r="AK1644" t="s">
        <v>180</v>
      </c>
    </row>
    <row r="1645" spans="1:37">
      <c r="A1645" t="s">
        <v>1645</v>
      </c>
      <c r="B1645" s="55">
        <v>44986</v>
      </c>
      <c r="C1645" s="55">
        <v>44987</v>
      </c>
      <c r="D1645" t="s">
        <v>51</v>
      </c>
      <c r="E1645">
        <v>3625</v>
      </c>
      <c r="F1645">
        <v>106</v>
      </c>
      <c r="G1645">
        <v>106</v>
      </c>
      <c r="H1645">
        <v>0</v>
      </c>
      <c r="I1645">
        <v>0</v>
      </c>
      <c r="J1645">
        <v>13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0</v>
      </c>
      <c r="Q1645">
        <v>0</v>
      </c>
      <c r="R1645">
        <v>0</v>
      </c>
      <c r="S1645">
        <v>0</v>
      </c>
      <c r="T1645">
        <v>4</v>
      </c>
      <c r="U1645">
        <v>0</v>
      </c>
      <c r="V1645">
        <v>0</v>
      </c>
      <c r="W1645">
        <v>0</v>
      </c>
      <c r="X1645">
        <v>1</v>
      </c>
      <c r="Y1645">
        <v>0</v>
      </c>
      <c r="Z1645">
        <v>0</v>
      </c>
      <c r="AA1645">
        <v>0</v>
      </c>
      <c r="AB1645">
        <v>0</v>
      </c>
      <c r="AC1645">
        <v>0</v>
      </c>
      <c r="AD1645">
        <v>0</v>
      </c>
      <c r="AE1645">
        <v>0</v>
      </c>
      <c r="AF1645">
        <v>0</v>
      </c>
      <c r="AH1645" t="s">
        <v>203</v>
      </c>
      <c r="AI1645" t="s">
        <v>168</v>
      </c>
      <c r="AJ1645" t="s">
        <v>49</v>
      </c>
      <c r="AK1645" t="s">
        <v>176</v>
      </c>
    </row>
    <row r="1646" spans="1:37">
      <c r="A1646" t="s">
        <v>1645</v>
      </c>
      <c r="B1646" s="55">
        <v>44986</v>
      </c>
      <c r="C1646" s="55">
        <v>44987</v>
      </c>
      <c r="D1646" t="s">
        <v>274</v>
      </c>
      <c r="E1646">
        <v>1850</v>
      </c>
      <c r="F1646">
        <v>3</v>
      </c>
      <c r="G1646">
        <v>3</v>
      </c>
      <c r="H1646">
        <v>0</v>
      </c>
      <c r="I1646">
        <v>0</v>
      </c>
      <c r="J1646">
        <v>9</v>
      </c>
      <c r="K1646">
        <v>0</v>
      </c>
      <c r="L1646">
        <v>0</v>
      </c>
      <c r="M1646">
        <v>0</v>
      </c>
      <c r="N1646">
        <v>0</v>
      </c>
      <c r="O1646">
        <v>0</v>
      </c>
      <c r="P1646">
        <v>0</v>
      </c>
      <c r="Q1646">
        <v>0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</v>
      </c>
      <c r="Z1646">
        <v>0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  <c r="AH1646" t="s">
        <v>275</v>
      </c>
      <c r="AI1646" t="s">
        <v>173</v>
      </c>
      <c r="AJ1646" t="s">
        <v>192</v>
      </c>
      <c r="AK1646" t="s">
        <v>193</v>
      </c>
    </row>
    <row r="1647" spans="1:37">
      <c r="A1647" t="s">
        <v>1645</v>
      </c>
      <c r="B1647" s="55">
        <v>44986</v>
      </c>
      <c r="C1647" s="55">
        <v>44987</v>
      </c>
      <c r="D1647" t="s">
        <v>48</v>
      </c>
      <c r="E1647">
        <v>2332</v>
      </c>
      <c r="F1647">
        <v>27</v>
      </c>
      <c r="G1647">
        <v>27</v>
      </c>
      <c r="H1647">
        <v>0</v>
      </c>
      <c r="I1647">
        <v>0</v>
      </c>
      <c r="J1647">
        <v>2</v>
      </c>
      <c r="K1647">
        <v>0</v>
      </c>
      <c r="L1647">
        <v>0</v>
      </c>
      <c r="M1647">
        <v>0</v>
      </c>
      <c r="N1647">
        <v>0</v>
      </c>
      <c r="O1647">
        <v>0</v>
      </c>
      <c r="P1647">
        <v>0</v>
      </c>
      <c r="Q1647">
        <v>0</v>
      </c>
      <c r="R1647">
        <v>0</v>
      </c>
      <c r="S1647">
        <v>0</v>
      </c>
      <c r="T1647">
        <v>1</v>
      </c>
      <c r="U1647">
        <v>0</v>
      </c>
      <c r="V1647">
        <v>0</v>
      </c>
      <c r="W1647">
        <v>0</v>
      </c>
      <c r="X1647">
        <v>0</v>
      </c>
      <c r="Y1647">
        <v>0</v>
      </c>
      <c r="Z1647">
        <v>0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  <c r="AH1647" t="s">
        <v>200</v>
      </c>
      <c r="AI1647" t="s">
        <v>168</v>
      </c>
      <c r="AJ1647" t="s">
        <v>49</v>
      </c>
      <c r="AK1647" t="s">
        <v>176</v>
      </c>
    </row>
    <row r="1648" spans="1:37">
      <c r="A1648" t="s">
        <v>1645</v>
      </c>
      <c r="B1648" s="55">
        <v>44986</v>
      </c>
      <c r="C1648" s="55">
        <v>44987</v>
      </c>
      <c r="D1648" t="s">
        <v>89</v>
      </c>
      <c r="E1648">
        <v>4066</v>
      </c>
      <c r="F1648">
        <v>92</v>
      </c>
      <c r="G1648">
        <v>92</v>
      </c>
      <c r="H1648">
        <v>0</v>
      </c>
      <c r="I1648">
        <v>0</v>
      </c>
      <c r="J1648">
        <v>13</v>
      </c>
      <c r="K1648">
        <v>0</v>
      </c>
      <c r="L1648">
        <v>0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1</v>
      </c>
      <c r="U1648">
        <v>0</v>
      </c>
      <c r="V1648">
        <v>0</v>
      </c>
      <c r="W1648">
        <v>0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0</v>
      </c>
      <c r="AD1648">
        <v>0</v>
      </c>
      <c r="AE1648">
        <v>0</v>
      </c>
      <c r="AF1648">
        <v>0</v>
      </c>
      <c r="AH1648" t="s">
        <v>230</v>
      </c>
      <c r="AI1648" t="s">
        <v>168</v>
      </c>
      <c r="AJ1648" t="s">
        <v>73</v>
      </c>
      <c r="AK1648" t="s">
        <v>182</v>
      </c>
    </row>
    <row r="1649" spans="1:37">
      <c r="A1649" t="s">
        <v>1645</v>
      </c>
      <c r="B1649" s="55">
        <v>44986</v>
      </c>
      <c r="C1649" s="55">
        <v>44987</v>
      </c>
      <c r="D1649" t="s">
        <v>240</v>
      </c>
      <c r="E1649">
        <v>2541</v>
      </c>
      <c r="F1649">
        <v>92</v>
      </c>
      <c r="G1649">
        <v>89</v>
      </c>
      <c r="H1649">
        <v>3</v>
      </c>
      <c r="I1649">
        <v>0</v>
      </c>
      <c r="J1649">
        <v>7</v>
      </c>
      <c r="K1649">
        <v>1</v>
      </c>
      <c r="L1649">
        <v>1</v>
      </c>
      <c r="M1649">
        <v>1</v>
      </c>
      <c r="N1649">
        <v>1</v>
      </c>
      <c r="O1649">
        <v>1</v>
      </c>
      <c r="P1649">
        <v>1</v>
      </c>
      <c r="Q1649">
        <v>1</v>
      </c>
      <c r="R1649">
        <v>1</v>
      </c>
      <c r="S1649">
        <v>1</v>
      </c>
      <c r="T1649">
        <v>1</v>
      </c>
      <c r="U1649">
        <v>1</v>
      </c>
      <c r="V1649">
        <v>1</v>
      </c>
      <c r="W1649">
        <v>0</v>
      </c>
      <c r="X1649">
        <v>1</v>
      </c>
      <c r="Y1649">
        <v>0</v>
      </c>
      <c r="Z1649">
        <v>1</v>
      </c>
      <c r="AA1649">
        <v>1</v>
      </c>
      <c r="AB1649">
        <v>1</v>
      </c>
      <c r="AC1649">
        <v>1</v>
      </c>
      <c r="AD1649">
        <v>1</v>
      </c>
      <c r="AE1649">
        <v>0</v>
      </c>
      <c r="AF1649">
        <v>0</v>
      </c>
      <c r="AH1649" t="s">
        <v>241</v>
      </c>
      <c r="AI1649" t="s">
        <v>173</v>
      </c>
      <c r="AJ1649" t="s">
        <v>186</v>
      </c>
      <c r="AK1649" t="s">
        <v>187</v>
      </c>
    </row>
    <row r="1650" spans="1:37">
      <c r="A1650" t="s">
        <v>1645</v>
      </c>
      <c r="B1650" s="55">
        <v>44986</v>
      </c>
      <c r="C1650" s="55">
        <v>44987</v>
      </c>
      <c r="D1650" t="s">
        <v>79</v>
      </c>
      <c r="E1650">
        <v>3003</v>
      </c>
      <c r="F1650">
        <v>71</v>
      </c>
      <c r="G1650">
        <v>70</v>
      </c>
      <c r="H1650">
        <v>1</v>
      </c>
      <c r="I1650">
        <v>0</v>
      </c>
      <c r="J1650">
        <v>23</v>
      </c>
      <c r="K1650">
        <v>0</v>
      </c>
      <c r="L1650">
        <v>0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1</v>
      </c>
      <c r="U1650">
        <v>0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H1650" t="s">
        <v>224</v>
      </c>
      <c r="AI1650" t="s">
        <v>168</v>
      </c>
      <c r="AJ1650" t="s">
        <v>73</v>
      </c>
      <c r="AK1650" t="s">
        <v>182</v>
      </c>
    </row>
    <row r="1651" spans="1:37">
      <c r="A1651" t="s">
        <v>1645</v>
      </c>
      <c r="B1651" s="55">
        <v>44986</v>
      </c>
      <c r="C1651" s="55">
        <v>44987</v>
      </c>
      <c r="D1651" t="s">
        <v>304</v>
      </c>
      <c r="E1651">
        <v>1752</v>
      </c>
      <c r="F1651">
        <v>88</v>
      </c>
      <c r="G1651">
        <v>84</v>
      </c>
      <c r="H1651">
        <v>4</v>
      </c>
      <c r="I1651">
        <v>1</v>
      </c>
      <c r="J1651">
        <v>21</v>
      </c>
      <c r="K1651">
        <v>4</v>
      </c>
      <c r="L1651">
        <v>4</v>
      </c>
      <c r="M1651">
        <v>4</v>
      </c>
      <c r="N1651">
        <v>4</v>
      </c>
      <c r="O1651">
        <v>4</v>
      </c>
      <c r="P1651">
        <v>4</v>
      </c>
      <c r="Q1651">
        <v>4</v>
      </c>
      <c r="R1651">
        <v>4</v>
      </c>
      <c r="S1651">
        <v>4</v>
      </c>
      <c r="T1651">
        <v>6</v>
      </c>
      <c r="U1651">
        <v>1</v>
      </c>
      <c r="V1651">
        <v>1</v>
      </c>
      <c r="W1651">
        <v>0</v>
      </c>
      <c r="X1651">
        <v>0</v>
      </c>
      <c r="Y1651">
        <v>0</v>
      </c>
      <c r="Z1651">
        <v>4</v>
      </c>
      <c r="AA1651">
        <v>4</v>
      </c>
      <c r="AB1651">
        <v>4</v>
      </c>
      <c r="AC1651">
        <v>4</v>
      </c>
      <c r="AD1651">
        <v>4</v>
      </c>
      <c r="AE1651">
        <v>0</v>
      </c>
      <c r="AF1651">
        <v>0</v>
      </c>
      <c r="AH1651" t="s">
        <v>305</v>
      </c>
      <c r="AI1651" t="s">
        <v>173</v>
      </c>
      <c r="AJ1651" t="s">
        <v>195</v>
      </c>
      <c r="AK1651" t="s">
        <v>196</v>
      </c>
    </row>
    <row r="1652" spans="1:37">
      <c r="A1652" t="s">
        <v>1645</v>
      </c>
      <c r="B1652" s="55">
        <v>44986</v>
      </c>
      <c r="C1652" s="55">
        <v>44987</v>
      </c>
      <c r="D1652" t="s">
        <v>286</v>
      </c>
      <c r="E1652">
        <v>1588</v>
      </c>
      <c r="F1652">
        <v>173</v>
      </c>
      <c r="G1652">
        <v>173</v>
      </c>
      <c r="H1652">
        <v>0</v>
      </c>
      <c r="I1652">
        <v>0</v>
      </c>
      <c r="J1652">
        <v>13</v>
      </c>
      <c r="K1652">
        <v>0</v>
      </c>
      <c r="L1652">
        <v>0</v>
      </c>
      <c r="M1652">
        <v>0</v>
      </c>
      <c r="N1652">
        <v>0</v>
      </c>
      <c r="O1652">
        <v>0</v>
      </c>
      <c r="P1652">
        <v>0</v>
      </c>
      <c r="Q1652">
        <v>0</v>
      </c>
      <c r="R1652">
        <v>0</v>
      </c>
      <c r="S1652">
        <v>0</v>
      </c>
      <c r="T1652">
        <v>2</v>
      </c>
      <c r="U1652">
        <v>0</v>
      </c>
      <c r="V1652">
        <v>0</v>
      </c>
      <c r="W1652">
        <v>0</v>
      </c>
      <c r="X1652">
        <v>0</v>
      </c>
      <c r="Y1652">
        <v>0</v>
      </c>
      <c r="Z1652">
        <v>0</v>
      </c>
      <c r="AA1652">
        <v>0</v>
      </c>
      <c r="AB1652">
        <v>0</v>
      </c>
      <c r="AC1652">
        <v>0</v>
      </c>
      <c r="AD1652">
        <v>0</v>
      </c>
      <c r="AE1652">
        <v>0</v>
      </c>
      <c r="AF1652">
        <v>0</v>
      </c>
      <c r="AH1652" t="s">
        <v>287</v>
      </c>
      <c r="AI1652" t="s">
        <v>173</v>
      </c>
      <c r="AJ1652" t="s">
        <v>195</v>
      </c>
      <c r="AK1652" t="s">
        <v>196</v>
      </c>
    </row>
    <row r="1653" spans="1:37">
      <c r="A1653" t="s">
        <v>1645</v>
      </c>
      <c r="B1653" s="55">
        <v>44986</v>
      </c>
      <c r="C1653" s="55">
        <v>44987</v>
      </c>
      <c r="D1653" t="s">
        <v>282</v>
      </c>
      <c r="E1653">
        <v>1017</v>
      </c>
      <c r="F1653">
        <v>106</v>
      </c>
      <c r="G1653">
        <v>104</v>
      </c>
      <c r="H1653">
        <v>2</v>
      </c>
      <c r="I1653">
        <v>1</v>
      </c>
      <c r="J1653">
        <v>9</v>
      </c>
      <c r="K1653">
        <v>5</v>
      </c>
      <c r="L1653">
        <v>5</v>
      </c>
      <c r="M1653">
        <v>4</v>
      </c>
      <c r="N1653">
        <v>5</v>
      </c>
      <c r="O1653">
        <v>5</v>
      </c>
      <c r="P1653">
        <v>4</v>
      </c>
      <c r="Q1653">
        <v>3</v>
      </c>
      <c r="R1653">
        <v>4</v>
      </c>
      <c r="S1653">
        <v>5</v>
      </c>
      <c r="T1653">
        <v>3</v>
      </c>
      <c r="U1653">
        <v>0</v>
      </c>
      <c r="V1653">
        <v>0</v>
      </c>
      <c r="W1653">
        <v>0</v>
      </c>
      <c r="X1653">
        <v>0</v>
      </c>
      <c r="Y1653">
        <v>0</v>
      </c>
      <c r="Z1653">
        <v>4</v>
      </c>
      <c r="AA1653">
        <v>4</v>
      </c>
      <c r="AB1653">
        <v>4</v>
      </c>
      <c r="AC1653">
        <v>3</v>
      </c>
      <c r="AD1653">
        <v>4</v>
      </c>
      <c r="AE1653">
        <v>0</v>
      </c>
      <c r="AF1653">
        <v>0</v>
      </c>
      <c r="AH1653" t="s">
        <v>283</v>
      </c>
      <c r="AI1653" t="s">
        <v>173</v>
      </c>
      <c r="AJ1653" t="s">
        <v>192</v>
      </c>
      <c r="AK1653" t="s">
        <v>193</v>
      </c>
    </row>
    <row r="1654" spans="1:37">
      <c r="A1654" t="s">
        <v>1645</v>
      </c>
      <c r="B1654" s="55">
        <v>44986</v>
      </c>
      <c r="C1654" s="55">
        <v>44987</v>
      </c>
      <c r="D1654" t="s">
        <v>310</v>
      </c>
      <c r="E1654">
        <v>1315</v>
      </c>
      <c r="F1654">
        <v>14</v>
      </c>
      <c r="G1654">
        <v>14</v>
      </c>
      <c r="H1654">
        <v>0</v>
      </c>
      <c r="I1654">
        <v>0</v>
      </c>
      <c r="J1654">
        <v>9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1</v>
      </c>
      <c r="U1654">
        <v>0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H1654" t="s">
        <v>311</v>
      </c>
      <c r="AI1654" t="s">
        <v>173</v>
      </c>
      <c r="AJ1654" t="s">
        <v>195</v>
      </c>
      <c r="AK1654" t="s">
        <v>196</v>
      </c>
    </row>
    <row r="1655" spans="1:37">
      <c r="A1655" t="s">
        <v>1645</v>
      </c>
      <c r="B1655" s="55">
        <v>44986</v>
      </c>
      <c r="C1655" s="55">
        <v>44987</v>
      </c>
      <c r="D1655" t="s">
        <v>284</v>
      </c>
      <c r="E1655">
        <v>2305</v>
      </c>
      <c r="F1655">
        <v>88</v>
      </c>
      <c r="G1655">
        <v>86</v>
      </c>
      <c r="H1655">
        <v>2</v>
      </c>
      <c r="I1655">
        <v>1</v>
      </c>
      <c r="J1655">
        <v>29</v>
      </c>
      <c r="K1655">
        <v>9</v>
      </c>
      <c r="L1655">
        <v>9</v>
      </c>
      <c r="M1655">
        <v>9</v>
      </c>
      <c r="N1655">
        <v>7</v>
      </c>
      <c r="O1655">
        <v>9</v>
      </c>
      <c r="P1655">
        <v>8</v>
      </c>
      <c r="Q1655">
        <v>1</v>
      </c>
      <c r="R1655">
        <v>7</v>
      </c>
      <c r="S1655">
        <v>9</v>
      </c>
      <c r="T1655">
        <v>6</v>
      </c>
      <c r="U1655">
        <v>2</v>
      </c>
      <c r="V1655">
        <v>2</v>
      </c>
      <c r="W1655">
        <v>0</v>
      </c>
      <c r="X1655">
        <v>0</v>
      </c>
      <c r="Y1655">
        <v>0</v>
      </c>
      <c r="Z1655">
        <v>9</v>
      </c>
      <c r="AA1655">
        <v>9</v>
      </c>
      <c r="AB1655">
        <v>9</v>
      </c>
      <c r="AC1655">
        <v>9</v>
      </c>
      <c r="AD1655">
        <v>9</v>
      </c>
      <c r="AE1655">
        <v>3</v>
      </c>
      <c r="AF1655">
        <v>0</v>
      </c>
      <c r="AH1655" t="s">
        <v>285</v>
      </c>
      <c r="AI1655" t="s">
        <v>173</v>
      </c>
      <c r="AJ1655" t="s">
        <v>195</v>
      </c>
      <c r="AK1655" t="s">
        <v>196</v>
      </c>
    </row>
    <row r="1656" spans="1:37">
      <c r="A1656" t="s">
        <v>1645</v>
      </c>
      <c r="B1656" s="55">
        <v>44986</v>
      </c>
      <c r="C1656" s="55">
        <v>44987</v>
      </c>
      <c r="D1656" t="s">
        <v>91</v>
      </c>
      <c r="E1656">
        <v>1492</v>
      </c>
      <c r="F1656">
        <v>68</v>
      </c>
      <c r="G1656">
        <v>67</v>
      </c>
      <c r="H1656">
        <v>1</v>
      </c>
      <c r="I1656">
        <v>0</v>
      </c>
      <c r="J1656">
        <v>5</v>
      </c>
      <c r="K1656">
        <v>3</v>
      </c>
      <c r="L1656">
        <v>2</v>
      </c>
      <c r="M1656">
        <v>2</v>
      </c>
      <c r="N1656">
        <v>1</v>
      </c>
      <c r="O1656">
        <v>3</v>
      </c>
      <c r="P1656">
        <v>0</v>
      </c>
      <c r="Q1656">
        <v>2</v>
      </c>
      <c r="R1656">
        <v>2</v>
      </c>
      <c r="S1656">
        <v>3</v>
      </c>
      <c r="T1656">
        <v>2</v>
      </c>
      <c r="U1656">
        <v>1</v>
      </c>
      <c r="V1656">
        <v>1</v>
      </c>
      <c r="W1656">
        <v>0</v>
      </c>
      <c r="X1656">
        <v>0</v>
      </c>
      <c r="Y1656">
        <v>0</v>
      </c>
      <c r="Z1656">
        <v>1</v>
      </c>
      <c r="AA1656">
        <v>2</v>
      </c>
      <c r="AB1656">
        <v>2</v>
      </c>
      <c r="AC1656">
        <v>2</v>
      </c>
      <c r="AD1656">
        <v>2</v>
      </c>
      <c r="AE1656">
        <v>1</v>
      </c>
      <c r="AF1656">
        <v>0</v>
      </c>
      <c r="AH1656" t="s">
        <v>231</v>
      </c>
      <c r="AI1656" t="s">
        <v>168</v>
      </c>
      <c r="AJ1656" t="s">
        <v>92</v>
      </c>
      <c r="AK1656" t="s">
        <v>184</v>
      </c>
    </row>
    <row r="1657" spans="1:37">
      <c r="A1657" t="s">
        <v>1645</v>
      </c>
      <c r="B1657" s="55">
        <v>45017</v>
      </c>
      <c r="C1657" s="55">
        <v>45035</v>
      </c>
      <c r="D1657" t="s">
        <v>386</v>
      </c>
      <c r="E1657">
        <v>5988</v>
      </c>
      <c r="F1657">
        <v>133</v>
      </c>
      <c r="G1657">
        <v>131</v>
      </c>
      <c r="H1657">
        <v>2</v>
      </c>
      <c r="I1657">
        <v>0</v>
      </c>
      <c r="J1657">
        <v>17</v>
      </c>
      <c r="K1657">
        <v>2</v>
      </c>
      <c r="L1657">
        <v>1</v>
      </c>
      <c r="M1657">
        <v>1</v>
      </c>
      <c r="N1657">
        <v>1</v>
      </c>
      <c r="O1657">
        <v>2</v>
      </c>
      <c r="P1657">
        <v>1</v>
      </c>
      <c r="Q1657">
        <v>2</v>
      </c>
      <c r="R1657">
        <v>2</v>
      </c>
      <c r="S1657">
        <v>2</v>
      </c>
      <c r="T1657">
        <v>5</v>
      </c>
      <c r="U1657">
        <v>0</v>
      </c>
      <c r="V1657">
        <v>0</v>
      </c>
      <c r="W1657">
        <v>0</v>
      </c>
      <c r="X1657">
        <v>2</v>
      </c>
      <c r="Y1657">
        <v>0</v>
      </c>
      <c r="Z1657">
        <v>1</v>
      </c>
      <c r="AA1657">
        <v>2</v>
      </c>
      <c r="AB1657">
        <v>2</v>
      </c>
      <c r="AC1657">
        <v>2</v>
      </c>
      <c r="AD1657">
        <v>2</v>
      </c>
      <c r="AE1657">
        <v>0</v>
      </c>
      <c r="AF1657">
        <v>0</v>
      </c>
      <c r="AG1657">
        <v>1</v>
      </c>
      <c r="AH1657" t="s">
        <v>387</v>
      </c>
      <c r="AI1657" t="s">
        <v>177</v>
      </c>
      <c r="AJ1657" t="s">
        <v>210</v>
      </c>
      <c r="AK1657" t="s">
        <v>211</v>
      </c>
    </row>
    <row r="1658" spans="1:37">
      <c r="A1658" t="s">
        <v>1645</v>
      </c>
      <c r="B1658" s="55">
        <v>45017</v>
      </c>
      <c r="C1658" s="55">
        <v>45035</v>
      </c>
      <c r="D1658" t="s">
        <v>364</v>
      </c>
      <c r="E1658">
        <v>4204</v>
      </c>
      <c r="F1658">
        <v>87</v>
      </c>
      <c r="G1658">
        <v>87</v>
      </c>
      <c r="H1658">
        <v>0</v>
      </c>
      <c r="I1658">
        <v>0</v>
      </c>
      <c r="J1658">
        <v>36</v>
      </c>
      <c r="K1658">
        <v>5</v>
      </c>
      <c r="L1658">
        <v>3</v>
      </c>
      <c r="M1658">
        <v>3</v>
      </c>
      <c r="N1658">
        <v>2</v>
      </c>
      <c r="O1658">
        <v>4</v>
      </c>
      <c r="P1658">
        <v>4</v>
      </c>
      <c r="Q1658">
        <v>3</v>
      </c>
      <c r="R1658">
        <v>5</v>
      </c>
      <c r="S1658">
        <v>5</v>
      </c>
      <c r="T1658">
        <v>4</v>
      </c>
      <c r="U1658">
        <v>0</v>
      </c>
      <c r="V1658">
        <v>0</v>
      </c>
      <c r="W1658">
        <v>0</v>
      </c>
      <c r="X1658">
        <v>2</v>
      </c>
      <c r="Y1658">
        <v>0</v>
      </c>
      <c r="Z1658">
        <v>0</v>
      </c>
      <c r="AA1658">
        <v>4</v>
      </c>
      <c r="AB1658">
        <v>2</v>
      </c>
      <c r="AC1658">
        <v>3</v>
      </c>
      <c r="AD1658">
        <v>4</v>
      </c>
      <c r="AE1658">
        <v>2</v>
      </c>
      <c r="AF1658">
        <v>0</v>
      </c>
      <c r="AG1658">
        <v>0</v>
      </c>
      <c r="AH1658" t="s">
        <v>365</v>
      </c>
      <c r="AI1658" t="s">
        <v>177</v>
      </c>
      <c r="AJ1658" t="s">
        <v>207</v>
      </c>
      <c r="AK1658" t="s">
        <v>208</v>
      </c>
    </row>
    <row r="1659" spans="1:37">
      <c r="A1659" t="s">
        <v>1645</v>
      </c>
      <c r="B1659" s="55">
        <v>45017</v>
      </c>
      <c r="C1659" s="55">
        <v>45035</v>
      </c>
      <c r="D1659" t="s">
        <v>360</v>
      </c>
      <c r="E1659">
        <v>3465</v>
      </c>
      <c r="F1659">
        <v>149</v>
      </c>
      <c r="G1659">
        <v>149</v>
      </c>
      <c r="H1659">
        <v>0</v>
      </c>
      <c r="I1659">
        <v>0</v>
      </c>
      <c r="J1659">
        <v>6</v>
      </c>
      <c r="K1659">
        <v>4</v>
      </c>
      <c r="L1659">
        <v>2</v>
      </c>
      <c r="M1659">
        <v>3</v>
      </c>
      <c r="N1659">
        <v>0</v>
      </c>
      <c r="O1659">
        <v>4</v>
      </c>
      <c r="P1659">
        <v>3</v>
      </c>
      <c r="Q1659">
        <v>3</v>
      </c>
      <c r="R1659">
        <v>4</v>
      </c>
      <c r="S1659">
        <v>4</v>
      </c>
      <c r="T1659">
        <v>4</v>
      </c>
      <c r="U1659">
        <v>4</v>
      </c>
      <c r="V1659">
        <v>4</v>
      </c>
      <c r="W1659">
        <v>0</v>
      </c>
      <c r="X1659">
        <v>0</v>
      </c>
      <c r="Y1659">
        <v>0</v>
      </c>
      <c r="Z1659">
        <v>2</v>
      </c>
      <c r="AA1659">
        <v>4</v>
      </c>
      <c r="AB1659">
        <v>2</v>
      </c>
      <c r="AC1659">
        <v>3</v>
      </c>
      <c r="AD1659">
        <v>4</v>
      </c>
      <c r="AE1659">
        <v>1</v>
      </c>
      <c r="AF1659">
        <v>0</v>
      </c>
      <c r="AG1659">
        <v>0</v>
      </c>
      <c r="AH1659" t="s">
        <v>361</v>
      </c>
      <c r="AI1659" t="s">
        <v>177</v>
      </c>
      <c r="AJ1659" t="s">
        <v>204</v>
      </c>
      <c r="AK1659" t="s">
        <v>205</v>
      </c>
    </row>
    <row r="1660" spans="1:37">
      <c r="A1660" t="s">
        <v>1645</v>
      </c>
      <c r="B1660" s="55">
        <v>45017</v>
      </c>
      <c r="C1660" s="55">
        <v>45035</v>
      </c>
      <c r="D1660" t="s">
        <v>396</v>
      </c>
      <c r="E1660">
        <v>7444</v>
      </c>
      <c r="F1660">
        <v>391</v>
      </c>
      <c r="G1660">
        <v>390</v>
      </c>
      <c r="H1660">
        <v>1</v>
      </c>
      <c r="I1660">
        <v>1</v>
      </c>
      <c r="J1660">
        <v>14</v>
      </c>
      <c r="K1660">
        <v>11</v>
      </c>
      <c r="L1660">
        <v>11</v>
      </c>
      <c r="M1660">
        <v>11</v>
      </c>
      <c r="N1660">
        <v>6</v>
      </c>
      <c r="O1660">
        <v>11</v>
      </c>
      <c r="P1660">
        <v>8</v>
      </c>
      <c r="Q1660">
        <v>7</v>
      </c>
      <c r="R1660">
        <v>9</v>
      </c>
      <c r="S1660">
        <v>11</v>
      </c>
      <c r="T1660">
        <v>2</v>
      </c>
      <c r="U1660">
        <v>1</v>
      </c>
      <c r="V1660">
        <v>1</v>
      </c>
      <c r="W1660">
        <v>1</v>
      </c>
      <c r="X1660">
        <v>0</v>
      </c>
      <c r="Y1660">
        <v>0</v>
      </c>
      <c r="Z1660">
        <v>11</v>
      </c>
      <c r="AA1660">
        <v>10</v>
      </c>
      <c r="AB1660">
        <v>10</v>
      </c>
      <c r="AC1660">
        <v>10</v>
      </c>
      <c r="AD1660">
        <v>10</v>
      </c>
      <c r="AE1660">
        <v>0</v>
      </c>
      <c r="AF1660">
        <v>0</v>
      </c>
      <c r="AG1660">
        <v>2</v>
      </c>
      <c r="AH1660" t="s">
        <v>397</v>
      </c>
      <c r="AI1660" t="s">
        <v>177</v>
      </c>
      <c r="AJ1660" t="s">
        <v>213</v>
      </c>
      <c r="AK1660" t="s">
        <v>214</v>
      </c>
    </row>
    <row r="1661" spans="1:37">
      <c r="A1661" t="s">
        <v>1645</v>
      </c>
      <c r="B1661" s="55">
        <v>45017</v>
      </c>
      <c r="C1661" s="55">
        <v>45035</v>
      </c>
      <c r="D1661" t="s">
        <v>380</v>
      </c>
      <c r="E1661">
        <v>2946</v>
      </c>
      <c r="F1661">
        <v>329</v>
      </c>
      <c r="G1661">
        <v>329</v>
      </c>
      <c r="H1661">
        <v>1</v>
      </c>
      <c r="I1661">
        <v>1</v>
      </c>
      <c r="J1661">
        <v>29</v>
      </c>
      <c r="K1661">
        <v>0</v>
      </c>
      <c r="L1661">
        <v>0</v>
      </c>
      <c r="M1661">
        <v>0</v>
      </c>
      <c r="N1661">
        <v>0</v>
      </c>
      <c r="O1661">
        <v>0</v>
      </c>
      <c r="P1661">
        <v>0</v>
      </c>
      <c r="Q1661">
        <v>0</v>
      </c>
      <c r="R1661">
        <v>0</v>
      </c>
      <c r="S1661">
        <v>0</v>
      </c>
      <c r="T1661">
        <v>2</v>
      </c>
      <c r="U1661">
        <v>0</v>
      </c>
      <c r="V1661">
        <v>0</v>
      </c>
      <c r="W1661">
        <v>0</v>
      </c>
      <c r="X1661">
        <v>2</v>
      </c>
      <c r="Y1661">
        <v>0</v>
      </c>
      <c r="Z1661">
        <v>0</v>
      </c>
      <c r="AA1661">
        <v>0</v>
      </c>
      <c r="AB1661">
        <v>0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 t="s">
        <v>381</v>
      </c>
      <c r="AI1661" t="s">
        <v>177</v>
      </c>
      <c r="AJ1661" t="s">
        <v>207</v>
      </c>
      <c r="AK1661" t="s">
        <v>208</v>
      </c>
    </row>
    <row r="1662" spans="1:37">
      <c r="A1662" t="s">
        <v>1645</v>
      </c>
      <c r="B1662" s="55">
        <v>45017</v>
      </c>
      <c r="C1662" s="55">
        <v>45035</v>
      </c>
      <c r="D1662" t="s">
        <v>374</v>
      </c>
      <c r="E1662">
        <v>4362</v>
      </c>
      <c r="F1662">
        <v>154</v>
      </c>
      <c r="G1662">
        <v>154</v>
      </c>
      <c r="H1662">
        <v>0</v>
      </c>
      <c r="I1662">
        <v>0</v>
      </c>
      <c r="J1662">
        <v>16</v>
      </c>
      <c r="K1662">
        <v>7</v>
      </c>
      <c r="L1662">
        <v>5</v>
      </c>
      <c r="M1662">
        <v>2</v>
      </c>
      <c r="N1662">
        <v>6</v>
      </c>
      <c r="O1662">
        <v>7</v>
      </c>
      <c r="P1662">
        <v>5</v>
      </c>
      <c r="Q1662">
        <v>4</v>
      </c>
      <c r="R1662">
        <v>7</v>
      </c>
      <c r="S1662">
        <v>7</v>
      </c>
      <c r="T1662">
        <v>1</v>
      </c>
      <c r="U1662">
        <v>0</v>
      </c>
      <c r="V1662">
        <v>0</v>
      </c>
      <c r="W1662">
        <v>0</v>
      </c>
      <c r="X1662">
        <v>5</v>
      </c>
      <c r="Y1662">
        <v>3</v>
      </c>
      <c r="Z1662">
        <v>2</v>
      </c>
      <c r="AA1662">
        <v>6</v>
      </c>
      <c r="AB1662">
        <v>6</v>
      </c>
      <c r="AC1662">
        <v>6</v>
      </c>
      <c r="AD1662">
        <v>6</v>
      </c>
      <c r="AE1662">
        <v>5</v>
      </c>
      <c r="AF1662">
        <v>0</v>
      </c>
      <c r="AG1662">
        <v>1</v>
      </c>
      <c r="AH1662" t="s">
        <v>375</v>
      </c>
      <c r="AI1662" t="s">
        <v>177</v>
      </c>
      <c r="AJ1662" t="s">
        <v>207</v>
      </c>
      <c r="AK1662" t="s">
        <v>208</v>
      </c>
    </row>
    <row r="1663" spans="1:37">
      <c r="A1663" t="s">
        <v>1645</v>
      </c>
      <c r="B1663" s="55">
        <v>45017</v>
      </c>
      <c r="C1663" s="55">
        <v>45035</v>
      </c>
      <c r="D1663" t="s">
        <v>366</v>
      </c>
      <c r="E1663">
        <v>3756</v>
      </c>
      <c r="F1663">
        <v>130</v>
      </c>
      <c r="G1663">
        <v>129</v>
      </c>
      <c r="H1663">
        <v>1</v>
      </c>
      <c r="I1663">
        <v>0</v>
      </c>
      <c r="J1663">
        <v>33</v>
      </c>
      <c r="K1663">
        <v>25</v>
      </c>
      <c r="L1663">
        <v>24</v>
      </c>
      <c r="M1663">
        <v>24</v>
      </c>
      <c r="N1663">
        <v>25</v>
      </c>
      <c r="O1663">
        <v>24</v>
      </c>
      <c r="P1663">
        <v>25</v>
      </c>
      <c r="Q1663">
        <v>23</v>
      </c>
      <c r="R1663">
        <v>25</v>
      </c>
      <c r="S1663">
        <v>25</v>
      </c>
      <c r="T1663">
        <v>22</v>
      </c>
      <c r="U1663">
        <v>5</v>
      </c>
      <c r="V1663">
        <v>5</v>
      </c>
      <c r="W1663">
        <v>5</v>
      </c>
      <c r="X1663">
        <v>3</v>
      </c>
      <c r="Y1663">
        <v>0</v>
      </c>
      <c r="Z1663">
        <v>23</v>
      </c>
      <c r="AA1663">
        <v>23</v>
      </c>
      <c r="AB1663">
        <v>16</v>
      </c>
      <c r="AC1663">
        <v>16</v>
      </c>
      <c r="AD1663">
        <v>22</v>
      </c>
      <c r="AE1663">
        <v>20</v>
      </c>
      <c r="AF1663">
        <v>1</v>
      </c>
      <c r="AG1663">
        <v>22</v>
      </c>
      <c r="AH1663" t="s">
        <v>367</v>
      </c>
      <c r="AI1663" t="s">
        <v>177</v>
      </c>
      <c r="AJ1663" t="s">
        <v>207</v>
      </c>
      <c r="AK1663" t="s">
        <v>208</v>
      </c>
    </row>
    <row r="1664" spans="1:37">
      <c r="A1664" t="s">
        <v>1645</v>
      </c>
      <c r="B1664" s="55">
        <v>45017</v>
      </c>
      <c r="C1664" s="55">
        <v>45035</v>
      </c>
      <c r="D1664" t="s">
        <v>344</v>
      </c>
      <c r="E1664">
        <v>4779</v>
      </c>
      <c r="F1664">
        <v>174</v>
      </c>
      <c r="G1664">
        <v>167</v>
      </c>
      <c r="H1664">
        <v>7</v>
      </c>
      <c r="I1664">
        <v>1</v>
      </c>
      <c r="J1664">
        <v>22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  <c r="Q1664">
        <v>0</v>
      </c>
      <c r="R1664">
        <v>0</v>
      </c>
      <c r="S1664">
        <v>0</v>
      </c>
      <c r="T1664">
        <v>1</v>
      </c>
      <c r="U1664">
        <v>0</v>
      </c>
      <c r="V1664">
        <v>0</v>
      </c>
      <c r="W1664">
        <v>0</v>
      </c>
      <c r="X1664">
        <v>1</v>
      </c>
      <c r="Y1664">
        <v>0</v>
      </c>
      <c r="Z1664">
        <v>0</v>
      </c>
      <c r="AA1664">
        <v>0</v>
      </c>
      <c r="AB1664">
        <v>0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 t="s">
        <v>345</v>
      </c>
      <c r="AI1664" t="s">
        <v>177</v>
      </c>
      <c r="AJ1664" t="s">
        <v>201</v>
      </c>
      <c r="AK1664" t="s">
        <v>202</v>
      </c>
    </row>
    <row r="1665" spans="1:37">
      <c r="A1665" t="s">
        <v>1645</v>
      </c>
      <c r="B1665" s="55">
        <v>45017</v>
      </c>
      <c r="C1665" s="55">
        <v>45035</v>
      </c>
      <c r="D1665" t="s">
        <v>398</v>
      </c>
      <c r="E1665">
        <v>6770</v>
      </c>
      <c r="F1665">
        <v>100</v>
      </c>
      <c r="G1665">
        <v>100</v>
      </c>
      <c r="H1665">
        <v>0</v>
      </c>
      <c r="I1665">
        <v>0</v>
      </c>
      <c r="J1665">
        <v>31</v>
      </c>
      <c r="K1665">
        <v>24</v>
      </c>
      <c r="L1665">
        <v>19</v>
      </c>
      <c r="M1665">
        <v>24</v>
      </c>
      <c r="N1665">
        <v>0</v>
      </c>
      <c r="O1665">
        <v>24</v>
      </c>
      <c r="P1665">
        <v>0</v>
      </c>
      <c r="Q1665">
        <v>24</v>
      </c>
      <c r="R1665">
        <v>24</v>
      </c>
      <c r="S1665">
        <v>24</v>
      </c>
      <c r="T1665">
        <v>4</v>
      </c>
      <c r="U1665">
        <v>0</v>
      </c>
      <c r="V1665">
        <v>0</v>
      </c>
      <c r="W1665">
        <v>0</v>
      </c>
      <c r="X1665">
        <v>5</v>
      </c>
      <c r="Y1665">
        <v>0</v>
      </c>
      <c r="Z1665">
        <v>19</v>
      </c>
      <c r="AA1665">
        <v>22</v>
      </c>
      <c r="AB1665">
        <v>21</v>
      </c>
      <c r="AC1665">
        <v>21</v>
      </c>
      <c r="AD1665">
        <v>21</v>
      </c>
      <c r="AE1665">
        <v>3</v>
      </c>
      <c r="AF1665">
        <v>1</v>
      </c>
      <c r="AG1665">
        <v>0</v>
      </c>
      <c r="AH1665" t="s">
        <v>399</v>
      </c>
      <c r="AI1665" t="s">
        <v>177</v>
      </c>
      <c r="AJ1665" t="s">
        <v>213</v>
      </c>
      <c r="AK1665" t="s">
        <v>214</v>
      </c>
    </row>
    <row r="1666" spans="1:37">
      <c r="A1666" t="s">
        <v>1645</v>
      </c>
      <c r="B1666" s="55">
        <v>45017</v>
      </c>
      <c r="C1666" s="55">
        <v>45035</v>
      </c>
      <c r="D1666" t="s">
        <v>376</v>
      </c>
      <c r="E1666">
        <v>1488</v>
      </c>
      <c r="F1666">
        <v>103</v>
      </c>
      <c r="G1666">
        <v>100</v>
      </c>
      <c r="H1666">
        <v>3</v>
      </c>
      <c r="I1666">
        <v>2</v>
      </c>
      <c r="J1666">
        <v>12</v>
      </c>
      <c r="K1666">
        <v>10</v>
      </c>
      <c r="L1666">
        <v>10</v>
      </c>
      <c r="M1666">
        <v>10</v>
      </c>
      <c r="N1666">
        <v>10</v>
      </c>
      <c r="O1666">
        <v>10</v>
      </c>
      <c r="P1666">
        <v>10</v>
      </c>
      <c r="Q1666">
        <v>10</v>
      </c>
      <c r="R1666">
        <v>10</v>
      </c>
      <c r="S1666">
        <v>10</v>
      </c>
      <c r="T1666">
        <v>10</v>
      </c>
      <c r="U1666">
        <v>9</v>
      </c>
      <c r="V1666">
        <v>9</v>
      </c>
      <c r="W1666">
        <v>8</v>
      </c>
      <c r="X1666">
        <v>1</v>
      </c>
      <c r="Y1666">
        <v>1</v>
      </c>
      <c r="Z1666">
        <v>10</v>
      </c>
      <c r="AA1666">
        <v>8</v>
      </c>
      <c r="AB1666">
        <v>8</v>
      </c>
      <c r="AC1666">
        <v>8</v>
      </c>
      <c r="AD1666">
        <v>8</v>
      </c>
      <c r="AE1666">
        <v>8</v>
      </c>
      <c r="AF1666">
        <v>1</v>
      </c>
      <c r="AG1666">
        <v>10</v>
      </c>
      <c r="AH1666" t="s">
        <v>377</v>
      </c>
      <c r="AI1666" t="s">
        <v>177</v>
      </c>
      <c r="AJ1666" t="s">
        <v>207</v>
      </c>
      <c r="AK1666" t="s">
        <v>208</v>
      </c>
    </row>
    <row r="1667" spans="1:37">
      <c r="A1667" t="s">
        <v>1645</v>
      </c>
      <c r="B1667" s="55">
        <v>45017</v>
      </c>
      <c r="C1667" s="55">
        <v>45035</v>
      </c>
      <c r="D1667" t="s">
        <v>356</v>
      </c>
      <c r="E1667">
        <v>1956</v>
      </c>
      <c r="F1667">
        <v>71</v>
      </c>
      <c r="G1667">
        <v>71</v>
      </c>
      <c r="H1667">
        <v>0</v>
      </c>
      <c r="I1667">
        <v>0</v>
      </c>
      <c r="J1667">
        <v>5</v>
      </c>
      <c r="K1667">
        <v>0</v>
      </c>
      <c r="L1667">
        <v>0</v>
      </c>
      <c r="M1667">
        <v>0</v>
      </c>
      <c r="N1667">
        <v>0</v>
      </c>
      <c r="O1667">
        <v>0</v>
      </c>
      <c r="P1667">
        <v>0</v>
      </c>
      <c r="Q1667">
        <v>0</v>
      </c>
      <c r="R1667">
        <v>0</v>
      </c>
      <c r="S1667">
        <v>0</v>
      </c>
      <c r="T1667">
        <v>0</v>
      </c>
      <c r="U1667">
        <v>0</v>
      </c>
      <c r="V1667">
        <v>0</v>
      </c>
      <c r="W1667">
        <v>0</v>
      </c>
      <c r="X1667">
        <v>0</v>
      </c>
      <c r="Y1667">
        <v>0</v>
      </c>
      <c r="Z1667">
        <v>0</v>
      </c>
      <c r="AA1667">
        <v>0</v>
      </c>
      <c r="AB1667">
        <v>0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 t="s">
        <v>357</v>
      </c>
      <c r="AI1667" t="s">
        <v>177</v>
      </c>
      <c r="AJ1667" t="s">
        <v>204</v>
      </c>
      <c r="AK1667" t="s">
        <v>205</v>
      </c>
    </row>
    <row r="1668" spans="1:37">
      <c r="A1668" t="s">
        <v>1645</v>
      </c>
      <c r="B1668" s="55">
        <v>45017</v>
      </c>
      <c r="C1668" s="55">
        <v>45035</v>
      </c>
      <c r="D1668" t="s">
        <v>85</v>
      </c>
      <c r="E1668">
        <v>897</v>
      </c>
      <c r="F1668">
        <v>53</v>
      </c>
      <c r="G1668">
        <v>53</v>
      </c>
      <c r="H1668">
        <v>0</v>
      </c>
      <c r="I1668">
        <v>0</v>
      </c>
      <c r="J1668">
        <v>3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0</v>
      </c>
      <c r="Z1668">
        <v>0</v>
      </c>
      <c r="AA1668">
        <v>0</v>
      </c>
      <c r="AB1668">
        <v>0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 t="s">
        <v>228</v>
      </c>
      <c r="AI1668" t="s">
        <v>168</v>
      </c>
      <c r="AJ1668" t="s">
        <v>73</v>
      </c>
      <c r="AK1668" t="s">
        <v>182</v>
      </c>
    </row>
    <row r="1669" spans="1:37">
      <c r="A1669" t="s">
        <v>1645</v>
      </c>
      <c r="B1669" s="55">
        <v>45017</v>
      </c>
      <c r="C1669" s="55">
        <v>45035</v>
      </c>
      <c r="D1669" t="s">
        <v>322</v>
      </c>
      <c r="E1669">
        <v>1156</v>
      </c>
      <c r="F1669">
        <v>104</v>
      </c>
      <c r="G1669">
        <v>104</v>
      </c>
      <c r="H1669">
        <v>0</v>
      </c>
      <c r="I1669">
        <v>0</v>
      </c>
      <c r="J1669">
        <v>3</v>
      </c>
      <c r="K1669">
        <v>2</v>
      </c>
      <c r="L1669">
        <v>2</v>
      </c>
      <c r="M1669">
        <v>2</v>
      </c>
      <c r="N1669">
        <v>2</v>
      </c>
      <c r="O1669">
        <v>2</v>
      </c>
      <c r="P1669">
        <v>2</v>
      </c>
      <c r="Q1669">
        <v>2</v>
      </c>
      <c r="R1669">
        <v>2</v>
      </c>
      <c r="S1669">
        <v>2</v>
      </c>
      <c r="T1669">
        <v>1</v>
      </c>
      <c r="U1669">
        <v>0</v>
      </c>
      <c r="V1669">
        <v>0</v>
      </c>
      <c r="W1669">
        <v>0</v>
      </c>
      <c r="X1669">
        <v>0</v>
      </c>
      <c r="Y1669">
        <v>0</v>
      </c>
      <c r="Z1669">
        <v>2</v>
      </c>
      <c r="AA1669">
        <v>2</v>
      </c>
      <c r="AB1669">
        <v>2</v>
      </c>
      <c r="AC1669">
        <v>2</v>
      </c>
      <c r="AD1669">
        <v>2</v>
      </c>
      <c r="AE1669">
        <v>0</v>
      </c>
      <c r="AF1669">
        <v>0</v>
      </c>
      <c r="AG1669">
        <v>2</v>
      </c>
      <c r="AH1669" t="s">
        <v>323</v>
      </c>
      <c r="AI1669" t="s">
        <v>177</v>
      </c>
      <c r="AJ1669" t="s">
        <v>198</v>
      </c>
      <c r="AK1669" t="s">
        <v>199</v>
      </c>
    </row>
    <row r="1670" spans="1:37">
      <c r="A1670" t="s">
        <v>1645</v>
      </c>
      <c r="B1670" s="55">
        <v>45017</v>
      </c>
      <c r="C1670" s="55">
        <v>45035</v>
      </c>
      <c r="D1670" t="s">
        <v>348</v>
      </c>
      <c r="E1670">
        <v>4218</v>
      </c>
      <c r="F1670">
        <v>87</v>
      </c>
      <c r="G1670">
        <v>86</v>
      </c>
      <c r="H1670">
        <v>1</v>
      </c>
      <c r="I1670">
        <v>1</v>
      </c>
      <c r="J1670">
        <v>6</v>
      </c>
      <c r="K1670">
        <v>0</v>
      </c>
      <c r="L1670">
        <v>0</v>
      </c>
      <c r="M1670">
        <v>0</v>
      </c>
      <c r="N1670">
        <v>0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0</v>
      </c>
      <c r="AA1670">
        <v>0</v>
      </c>
      <c r="AB1670">
        <v>0</v>
      </c>
      <c r="AC1670">
        <v>0</v>
      </c>
      <c r="AD1670">
        <v>0</v>
      </c>
      <c r="AE1670">
        <v>0</v>
      </c>
      <c r="AF1670">
        <v>0</v>
      </c>
      <c r="AG1670">
        <v>0</v>
      </c>
      <c r="AH1670" t="s">
        <v>349</v>
      </c>
      <c r="AI1670" t="s">
        <v>177</v>
      </c>
      <c r="AJ1670" t="s">
        <v>204</v>
      </c>
      <c r="AK1670" t="s">
        <v>205</v>
      </c>
    </row>
    <row r="1671" spans="1:37">
      <c r="A1671" t="s">
        <v>1645</v>
      </c>
      <c r="B1671" s="55">
        <v>45017</v>
      </c>
      <c r="C1671" s="55">
        <v>45035</v>
      </c>
      <c r="D1671" t="s">
        <v>264</v>
      </c>
      <c r="E1671">
        <v>914</v>
      </c>
      <c r="F1671">
        <v>73</v>
      </c>
      <c r="G1671">
        <v>72</v>
      </c>
      <c r="H1671">
        <v>1</v>
      </c>
      <c r="I1671">
        <v>0</v>
      </c>
      <c r="J1671">
        <v>8</v>
      </c>
      <c r="K1671">
        <v>1</v>
      </c>
      <c r="L1671">
        <v>1</v>
      </c>
      <c r="M1671">
        <v>1</v>
      </c>
      <c r="N1671">
        <v>1</v>
      </c>
      <c r="O1671">
        <v>1</v>
      </c>
      <c r="P1671">
        <v>1</v>
      </c>
      <c r="Q1671">
        <v>1</v>
      </c>
      <c r="R1671">
        <v>1</v>
      </c>
      <c r="S1671">
        <v>1</v>
      </c>
      <c r="T1671">
        <v>3</v>
      </c>
      <c r="U1671">
        <v>0</v>
      </c>
      <c r="V1671">
        <v>0</v>
      </c>
      <c r="W1671">
        <v>0</v>
      </c>
      <c r="X1671">
        <v>0</v>
      </c>
      <c r="Y1671">
        <v>0</v>
      </c>
      <c r="Z1671">
        <v>1</v>
      </c>
      <c r="AA1671">
        <v>1</v>
      </c>
      <c r="AB1671">
        <v>1</v>
      </c>
      <c r="AC1671">
        <v>1</v>
      </c>
      <c r="AD1671">
        <v>1</v>
      </c>
      <c r="AE1671">
        <v>0</v>
      </c>
      <c r="AF1671">
        <v>0</v>
      </c>
      <c r="AG1671">
        <v>1</v>
      </c>
      <c r="AH1671" t="s">
        <v>265</v>
      </c>
      <c r="AI1671" t="s">
        <v>173</v>
      </c>
      <c r="AJ1671" t="s">
        <v>192</v>
      </c>
      <c r="AK1671" t="s">
        <v>193</v>
      </c>
    </row>
    <row r="1672" spans="1:37">
      <c r="A1672" t="s">
        <v>1645</v>
      </c>
      <c r="B1672" s="55">
        <v>45017</v>
      </c>
      <c r="C1672" s="55">
        <v>45035</v>
      </c>
      <c r="D1672" t="s">
        <v>262</v>
      </c>
      <c r="E1672">
        <v>1759</v>
      </c>
      <c r="F1672">
        <v>63</v>
      </c>
      <c r="G1672">
        <v>63</v>
      </c>
      <c r="H1672">
        <v>0</v>
      </c>
      <c r="I1672">
        <v>0</v>
      </c>
      <c r="J1672">
        <v>22</v>
      </c>
      <c r="K1672">
        <v>1</v>
      </c>
      <c r="L1672">
        <v>0</v>
      </c>
      <c r="M1672">
        <v>0</v>
      </c>
      <c r="N1672">
        <v>0</v>
      </c>
      <c r="O1672">
        <v>0</v>
      </c>
      <c r="P1672">
        <v>0</v>
      </c>
      <c r="Q1672">
        <v>1</v>
      </c>
      <c r="R1672">
        <v>1</v>
      </c>
      <c r="S1672">
        <v>1</v>
      </c>
      <c r="T1672">
        <v>6</v>
      </c>
      <c r="U1672">
        <v>0</v>
      </c>
      <c r="V1672">
        <v>0</v>
      </c>
      <c r="W1672">
        <v>0</v>
      </c>
      <c r="X1672">
        <v>0</v>
      </c>
      <c r="Y1672">
        <v>0</v>
      </c>
      <c r="Z1672">
        <v>0</v>
      </c>
      <c r="AA1672">
        <v>1</v>
      </c>
      <c r="AB1672">
        <v>1</v>
      </c>
      <c r="AC1672">
        <v>1</v>
      </c>
      <c r="AD1672">
        <v>1</v>
      </c>
      <c r="AE1672">
        <v>0</v>
      </c>
      <c r="AF1672">
        <v>0</v>
      </c>
      <c r="AG1672">
        <v>0</v>
      </c>
      <c r="AH1672" t="s">
        <v>263</v>
      </c>
      <c r="AI1672" t="s">
        <v>173</v>
      </c>
      <c r="AJ1672" t="s">
        <v>192</v>
      </c>
      <c r="AK1672" t="s">
        <v>193</v>
      </c>
    </row>
    <row r="1673" spans="1:37">
      <c r="A1673" t="s">
        <v>1645</v>
      </c>
      <c r="B1673" s="55">
        <v>45017</v>
      </c>
      <c r="C1673" s="55">
        <v>45035</v>
      </c>
      <c r="D1673" t="s">
        <v>306</v>
      </c>
      <c r="E1673">
        <v>1331</v>
      </c>
      <c r="F1673">
        <v>120</v>
      </c>
      <c r="G1673">
        <v>118</v>
      </c>
      <c r="H1673">
        <v>3</v>
      </c>
      <c r="I1673">
        <v>2</v>
      </c>
      <c r="J1673">
        <v>30</v>
      </c>
      <c r="K1673">
        <v>23</v>
      </c>
      <c r="L1673">
        <v>23</v>
      </c>
      <c r="M1673">
        <v>23</v>
      </c>
      <c r="N1673">
        <v>23</v>
      </c>
      <c r="O1673">
        <v>23</v>
      </c>
      <c r="P1673">
        <v>23</v>
      </c>
      <c r="Q1673">
        <v>22</v>
      </c>
      <c r="R1673">
        <v>23</v>
      </c>
      <c r="S1673">
        <v>23</v>
      </c>
      <c r="T1673">
        <v>19</v>
      </c>
      <c r="U1673">
        <v>19</v>
      </c>
      <c r="V1673">
        <v>17</v>
      </c>
      <c r="W1673">
        <v>0</v>
      </c>
      <c r="X1673">
        <v>5</v>
      </c>
      <c r="Y1673">
        <v>0</v>
      </c>
      <c r="Z1673">
        <v>23</v>
      </c>
      <c r="AA1673">
        <v>21</v>
      </c>
      <c r="AB1673">
        <v>14</v>
      </c>
      <c r="AC1673">
        <v>17</v>
      </c>
      <c r="AD1673">
        <v>19</v>
      </c>
      <c r="AE1673">
        <v>6</v>
      </c>
      <c r="AF1673">
        <v>0</v>
      </c>
      <c r="AG1673">
        <v>22</v>
      </c>
      <c r="AH1673" t="s">
        <v>307</v>
      </c>
      <c r="AI1673" t="s">
        <v>173</v>
      </c>
      <c r="AJ1673" t="s">
        <v>195</v>
      </c>
      <c r="AK1673" t="s">
        <v>196</v>
      </c>
    </row>
    <row r="1674" spans="1:37">
      <c r="A1674" t="s">
        <v>1645</v>
      </c>
      <c r="B1674" s="55">
        <v>45017</v>
      </c>
      <c r="C1674" s="55">
        <v>45035</v>
      </c>
      <c r="D1674" t="s">
        <v>83</v>
      </c>
      <c r="E1674">
        <v>1034</v>
      </c>
      <c r="F1674">
        <v>52</v>
      </c>
      <c r="G1674">
        <v>51</v>
      </c>
      <c r="H1674">
        <v>1</v>
      </c>
      <c r="I1674">
        <v>0</v>
      </c>
      <c r="J1674">
        <v>4</v>
      </c>
      <c r="K1674">
        <v>4</v>
      </c>
      <c r="L1674">
        <v>4</v>
      </c>
      <c r="M1674">
        <v>4</v>
      </c>
      <c r="N1674">
        <v>4</v>
      </c>
      <c r="O1674">
        <v>4</v>
      </c>
      <c r="P1674">
        <v>4</v>
      </c>
      <c r="Q1674">
        <v>4</v>
      </c>
      <c r="R1674">
        <v>4</v>
      </c>
      <c r="S1674">
        <v>4</v>
      </c>
      <c r="T1674">
        <v>3</v>
      </c>
      <c r="U1674">
        <v>3</v>
      </c>
      <c r="V1674">
        <v>3</v>
      </c>
      <c r="W1674">
        <v>3</v>
      </c>
      <c r="X1674">
        <v>0</v>
      </c>
      <c r="Y1674">
        <v>0</v>
      </c>
      <c r="Z1674">
        <v>4</v>
      </c>
      <c r="AA1674">
        <v>3</v>
      </c>
      <c r="AB1674">
        <v>3</v>
      </c>
      <c r="AC1674">
        <v>3</v>
      </c>
      <c r="AD1674">
        <v>3</v>
      </c>
      <c r="AE1674">
        <v>1</v>
      </c>
      <c r="AF1674">
        <v>1</v>
      </c>
      <c r="AG1674">
        <v>4</v>
      </c>
      <c r="AH1674" t="s">
        <v>227</v>
      </c>
      <c r="AI1674" t="s">
        <v>168</v>
      </c>
      <c r="AJ1674" t="s">
        <v>73</v>
      </c>
      <c r="AK1674" t="s">
        <v>182</v>
      </c>
    </row>
    <row r="1675" spans="1:37">
      <c r="A1675" t="s">
        <v>1645</v>
      </c>
      <c r="B1675" s="55">
        <v>45017</v>
      </c>
      <c r="C1675" s="55">
        <v>45035</v>
      </c>
      <c r="D1675" t="s">
        <v>248</v>
      </c>
      <c r="E1675">
        <v>740</v>
      </c>
      <c r="F1675">
        <v>6</v>
      </c>
      <c r="G1675">
        <v>5</v>
      </c>
      <c r="H1675">
        <v>1</v>
      </c>
      <c r="I1675">
        <v>0</v>
      </c>
      <c r="J1675">
        <v>5</v>
      </c>
      <c r="K1675">
        <v>4</v>
      </c>
      <c r="L1675">
        <v>4</v>
      </c>
      <c r="M1675">
        <v>4</v>
      </c>
      <c r="N1675">
        <v>3</v>
      </c>
      <c r="O1675">
        <v>4</v>
      </c>
      <c r="P1675">
        <v>4</v>
      </c>
      <c r="Q1675">
        <v>4</v>
      </c>
      <c r="R1675">
        <v>4</v>
      </c>
      <c r="S1675">
        <v>4</v>
      </c>
      <c r="T1675">
        <v>4</v>
      </c>
      <c r="U1675">
        <v>0</v>
      </c>
      <c r="V1675">
        <v>0</v>
      </c>
      <c r="W1675">
        <v>0</v>
      </c>
      <c r="X1675">
        <v>1</v>
      </c>
      <c r="Y1675">
        <v>0</v>
      </c>
      <c r="Z1675">
        <v>4</v>
      </c>
      <c r="AA1675">
        <v>3</v>
      </c>
      <c r="AB1675">
        <v>3</v>
      </c>
      <c r="AC1675">
        <v>2</v>
      </c>
      <c r="AD1675">
        <v>3</v>
      </c>
      <c r="AE1675">
        <v>0</v>
      </c>
      <c r="AF1675">
        <v>0</v>
      </c>
      <c r="AG1675">
        <v>3</v>
      </c>
      <c r="AH1675" t="s">
        <v>249</v>
      </c>
      <c r="AI1675" t="s">
        <v>173</v>
      </c>
      <c r="AJ1675" t="s">
        <v>186</v>
      </c>
      <c r="AK1675" t="s">
        <v>187</v>
      </c>
    </row>
    <row r="1676" spans="1:37">
      <c r="A1676" t="s">
        <v>1645</v>
      </c>
      <c r="B1676" s="55">
        <v>45017</v>
      </c>
      <c r="C1676" s="55">
        <v>45035</v>
      </c>
      <c r="D1676" t="s">
        <v>294</v>
      </c>
      <c r="E1676">
        <v>1292</v>
      </c>
      <c r="F1676">
        <v>113</v>
      </c>
      <c r="G1676">
        <v>111</v>
      </c>
      <c r="H1676">
        <v>2</v>
      </c>
      <c r="I1676">
        <v>1</v>
      </c>
      <c r="J1676">
        <v>16</v>
      </c>
      <c r="K1676">
        <v>8</v>
      </c>
      <c r="L1676">
        <v>4</v>
      </c>
      <c r="M1676">
        <v>5</v>
      </c>
      <c r="N1676">
        <v>0</v>
      </c>
      <c r="O1676">
        <v>8</v>
      </c>
      <c r="P1676">
        <v>0</v>
      </c>
      <c r="Q1676">
        <v>3</v>
      </c>
      <c r="R1676">
        <v>7</v>
      </c>
      <c r="S1676">
        <v>8</v>
      </c>
      <c r="T1676">
        <v>2</v>
      </c>
      <c r="U1676">
        <v>1</v>
      </c>
      <c r="V1676">
        <v>1</v>
      </c>
      <c r="W1676">
        <v>0</v>
      </c>
      <c r="X1676">
        <v>0</v>
      </c>
      <c r="Y1676">
        <v>0</v>
      </c>
      <c r="Z1676">
        <v>3</v>
      </c>
      <c r="AA1676">
        <v>6</v>
      </c>
      <c r="AB1676">
        <v>5</v>
      </c>
      <c r="AC1676">
        <v>4</v>
      </c>
      <c r="AD1676">
        <v>6</v>
      </c>
      <c r="AE1676">
        <v>0</v>
      </c>
      <c r="AF1676">
        <v>0</v>
      </c>
      <c r="AG1676">
        <v>0</v>
      </c>
      <c r="AH1676" t="s">
        <v>295</v>
      </c>
      <c r="AI1676" t="s">
        <v>173</v>
      </c>
      <c r="AJ1676" t="s">
        <v>195</v>
      </c>
      <c r="AK1676" t="s">
        <v>196</v>
      </c>
    </row>
    <row r="1677" spans="1:37">
      <c r="A1677" t="s">
        <v>1645</v>
      </c>
      <c r="B1677" s="55">
        <v>45017</v>
      </c>
      <c r="C1677" s="55">
        <v>45035</v>
      </c>
      <c r="D1677" t="s">
        <v>246</v>
      </c>
      <c r="E1677">
        <v>2712</v>
      </c>
      <c r="F1677">
        <v>126</v>
      </c>
      <c r="G1677">
        <v>126</v>
      </c>
      <c r="H1677">
        <v>1</v>
      </c>
      <c r="I1677">
        <v>0</v>
      </c>
      <c r="J1677">
        <v>20</v>
      </c>
      <c r="K1677">
        <v>0</v>
      </c>
      <c r="L1677">
        <v>0</v>
      </c>
      <c r="M1677">
        <v>0</v>
      </c>
      <c r="N1677">
        <v>0</v>
      </c>
      <c r="O1677">
        <v>0</v>
      </c>
      <c r="P1677">
        <v>0</v>
      </c>
      <c r="Q1677">
        <v>0</v>
      </c>
      <c r="R1677">
        <v>0</v>
      </c>
      <c r="S1677">
        <v>0</v>
      </c>
      <c r="T1677">
        <v>12</v>
      </c>
      <c r="U1677">
        <v>0</v>
      </c>
      <c r="V1677">
        <v>0</v>
      </c>
      <c r="W1677">
        <v>0</v>
      </c>
      <c r="X1677">
        <v>3</v>
      </c>
      <c r="Y1677">
        <v>0</v>
      </c>
      <c r="Z1677">
        <v>0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 t="s">
        <v>247</v>
      </c>
      <c r="AI1677" t="s">
        <v>173</v>
      </c>
      <c r="AJ1677" t="s">
        <v>186</v>
      </c>
      <c r="AK1677" t="s">
        <v>187</v>
      </c>
    </row>
    <row r="1678" spans="1:37">
      <c r="A1678" t="s">
        <v>1645</v>
      </c>
      <c r="B1678" s="55">
        <v>45017</v>
      </c>
      <c r="C1678" s="55">
        <v>45035</v>
      </c>
      <c r="D1678" t="s">
        <v>256</v>
      </c>
      <c r="E1678">
        <v>1068</v>
      </c>
      <c r="F1678">
        <v>37</v>
      </c>
      <c r="G1678">
        <v>37</v>
      </c>
      <c r="H1678">
        <v>0</v>
      </c>
      <c r="I1678">
        <v>0</v>
      </c>
      <c r="J1678">
        <v>3</v>
      </c>
      <c r="K1678">
        <v>0</v>
      </c>
      <c r="L1678">
        <v>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</v>
      </c>
      <c r="U1678">
        <v>0</v>
      </c>
      <c r="V1678">
        <v>0</v>
      </c>
      <c r="W1678">
        <v>0</v>
      </c>
      <c r="X1678">
        <v>0</v>
      </c>
      <c r="Y1678">
        <v>0</v>
      </c>
      <c r="Z1678">
        <v>0</v>
      </c>
      <c r="AA1678">
        <v>0</v>
      </c>
      <c r="AB1678">
        <v>0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 t="s">
        <v>784</v>
      </c>
      <c r="AI1678" t="s">
        <v>173</v>
      </c>
      <c r="AJ1678" t="s">
        <v>192</v>
      </c>
      <c r="AK1678" t="s">
        <v>193</v>
      </c>
    </row>
    <row r="1679" spans="1:37">
      <c r="A1679" t="s">
        <v>1645</v>
      </c>
      <c r="B1679" s="55">
        <v>45017</v>
      </c>
      <c r="C1679" s="55">
        <v>45035</v>
      </c>
      <c r="D1679" t="s">
        <v>346</v>
      </c>
      <c r="E1679">
        <v>2851</v>
      </c>
      <c r="F1679">
        <v>147</v>
      </c>
      <c r="G1679">
        <v>146</v>
      </c>
      <c r="H1679">
        <v>1</v>
      </c>
      <c r="I1679">
        <v>0</v>
      </c>
      <c r="J1679">
        <v>40</v>
      </c>
      <c r="K1679">
        <v>2</v>
      </c>
      <c r="L1679">
        <v>2</v>
      </c>
      <c r="M1679">
        <v>2</v>
      </c>
      <c r="N1679">
        <v>2</v>
      </c>
      <c r="O1679">
        <v>2</v>
      </c>
      <c r="P1679">
        <v>2</v>
      </c>
      <c r="Q1679">
        <v>2</v>
      </c>
      <c r="R1679">
        <v>2</v>
      </c>
      <c r="S1679">
        <v>2</v>
      </c>
      <c r="T1679">
        <v>4</v>
      </c>
      <c r="U1679">
        <v>1</v>
      </c>
      <c r="V1679">
        <v>0</v>
      </c>
      <c r="W1679">
        <v>0</v>
      </c>
      <c r="X1679">
        <v>0</v>
      </c>
      <c r="Y1679">
        <v>0</v>
      </c>
      <c r="Z1679">
        <v>2</v>
      </c>
      <c r="AA1679">
        <v>2</v>
      </c>
      <c r="AB1679">
        <v>2</v>
      </c>
      <c r="AC1679">
        <v>2</v>
      </c>
      <c r="AD1679">
        <v>2</v>
      </c>
      <c r="AE1679">
        <v>0</v>
      </c>
      <c r="AF1679">
        <v>0</v>
      </c>
      <c r="AG1679">
        <v>2</v>
      </c>
      <c r="AH1679" t="s">
        <v>347</v>
      </c>
      <c r="AI1679" t="s">
        <v>177</v>
      </c>
      <c r="AJ1679" t="s">
        <v>201</v>
      </c>
      <c r="AK1679" t="s">
        <v>202</v>
      </c>
    </row>
    <row r="1680" spans="1:37">
      <c r="A1680" t="s">
        <v>1645</v>
      </c>
      <c r="B1680" s="55">
        <v>45017</v>
      </c>
      <c r="C1680" s="55">
        <v>45035</v>
      </c>
      <c r="D1680" t="s">
        <v>326</v>
      </c>
      <c r="E1680">
        <v>3326</v>
      </c>
      <c r="F1680">
        <v>128</v>
      </c>
      <c r="G1680">
        <v>124</v>
      </c>
      <c r="H1680">
        <v>4</v>
      </c>
      <c r="I1680">
        <v>0</v>
      </c>
      <c r="J1680">
        <v>21</v>
      </c>
      <c r="K1680">
        <v>0</v>
      </c>
      <c r="L1680">
        <v>0</v>
      </c>
      <c r="M1680">
        <v>0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6</v>
      </c>
      <c r="U1680">
        <v>2</v>
      </c>
      <c r="V1680">
        <v>2</v>
      </c>
      <c r="W1680">
        <v>0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0</v>
      </c>
      <c r="AE1680">
        <v>0</v>
      </c>
      <c r="AF1680">
        <v>0</v>
      </c>
      <c r="AG1680">
        <v>0</v>
      </c>
      <c r="AH1680" t="s">
        <v>327</v>
      </c>
      <c r="AI1680" t="s">
        <v>177</v>
      </c>
      <c r="AJ1680" t="s">
        <v>198</v>
      </c>
      <c r="AK1680" t="s">
        <v>199</v>
      </c>
    </row>
    <row r="1681" spans="1:37">
      <c r="A1681" t="s">
        <v>1645</v>
      </c>
      <c r="B1681" s="55">
        <v>45017</v>
      </c>
      <c r="C1681" s="55">
        <v>45035</v>
      </c>
      <c r="D1681" t="s">
        <v>96</v>
      </c>
      <c r="E1681">
        <v>1614</v>
      </c>
      <c r="F1681">
        <v>62</v>
      </c>
      <c r="G1681">
        <v>62</v>
      </c>
      <c r="H1681">
        <v>1</v>
      </c>
      <c r="I1681">
        <v>0</v>
      </c>
      <c r="J1681">
        <v>13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2</v>
      </c>
      <c r="U1681">
        <v>1</v>
      </c>
      <c r="V1681">
        <v>1</v>
      </c>
      <c r="W1681">
        <v>0</v>
      </c>
      <c r="X1681">
        <v>1</v>
      </c>
      <c r="Y1681">
        <v>0</v>
      </c>
      <c r="Z1681">
        <v>0</v>
      </c>
      <c r="AA1681">
        <v>0</v>
      </c>
      <c r="AB1681">
        <v>0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 t="s">
        <v>233</v>
      </c>
      <c r="AI1681" t="s">
        <v>168</v>
      </c>
      <c r="AJ1681" t="s">
        <v>92</v>
      </c>
      <c r="AK1681" t="s">
        <v>184</v>
      </c>
    </row>
    <row r="1682" spans="1:37">
      <c r="A1682" t="s">
        <v>1645</v>
      </c>
      <c r="B1682" s="55">
        <v>45017</v>
      </c>
      <c r="C1682" s="55">
        <v>45035</v>
      </c>
      <c r="D1682" t="s">
        <v>44</v>
      </c>
      <c r="E1682">
        <v>2221</v>
      </c>
      <c r="F1682">
        <v>95</v>
      </c>
      <c r="G1682">
        <v>91</v>
      </c>
      <c r="H1682">
        <v>5</v>
      </c>
      <c r="I1682">
        <v>0</v>
      </c>
      <c r="J1682">
        <v>19</v>
      </c>
      <c r="K1682">
        <v>1</v>
      </c>
      <c r="L1682">
        <v>0</v>
      </c>
      <c r="M1682">
        <v>1</v>
      </c>
      <c r="N1682">
        <v>1</v>
      </c>
      <c r="O1682">
        <v>1</v>
      </c>
      <c r="P1682">
        <v>1</v>
      </c>
      <c r="Q1682">
        <v>1</v>
      </c>
      <c r="R1682">
        <v>1</v>
      </c>
      <c r="S1682">
        <v>1</v>
      </c>
      <c r="T1682">
        <v>0</v>
      </c>
      <c r="U1682">
        <v>0</v>
      </c>
      <c r="V1682">
        <v>0</v>
      </c>
      <c r="W1682">
        <v>0</v>
      </c>
      <c r="X1682">
        <v>1</v>
      </c>
      <c r="Y1682">
        <v>0</v>
      </c>
      <c r="Z1682">
        <v>0</v>
      </c>
      <c r="AA1682">
        <v>1</v>
      </c>
      <c r="AB1682">
        <v>1</v>
      </c>
      <c r="AC1682">
        <v>1</v>
      </c>
      <c r="AD1682">
        <v>1</v>
      </c>
      <c r="AE1682">
        <v>1</v>
      </c>
      <c r="AF1682">
        <v>0</v>
      </c>
      <c r="AG1682">
        <v>0</v>
      </c>
      <c r="AH1682" t="s">
        <v>194</v>
      </c>
      <c r="AI1682" t="s">
        <v>168</v>
      </c>
      <c r="AJ1682" t="s">
        <v>34</v>
      </c>
      <c r="AK1682" t="s">
        <v>172</v>
      </c>
    </row>
    <row r="1683" spans="1:37">
      <c r="A1683" t="s">
        <v>1645</v>
      </c>
      <c r="B1683" s="55">
        <v>45017</v>
      </c>
      <c r="C1683" s="55">
        <v>45035</v>
      </c>
      <c r="D1683" t="s">
        <v>46</v>
      </c>
      <c r="E1683">
        <v>1956</v>
      </c>
      <c r="F1683">
        <v>59</v>
      </c>
      <c r="G1683">
        <v>56</v>
      </c>
      <c r="H1683">
        <v>3</v>
      </c>
      <c r="I1683">
        <v>1</v>
      </c>
      <c r="J1683">
        <v>7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1</v>
      </c>
      <c r="U1683">
        <v>0</v>
      </c>
      <c r="V1683">
        <v>0</v>
      </c>
      <c r="W1683">
        <v>0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 t="s">
        <v>197</v>
      </c>
      <c r="AI1683" t="s">
        <v>168</v>
      </c>
      <c r="AJ1683" t="s">
        <v>34</v>
      </c>
      <c r="AK1683" t="s">
        <v>172</v>
      </c>
    </row>
    <row r="1684" spans="1:37">
      <c r="A1684" t="s">
        <v>1645</v>
      </c>
      <c r="B1684" s="55">
        <v>45017</v>
      </c>
      <c r="C1684" s="55">
        <v>45035</v>
      </c>
      <c r="D1684" t="s">
        <v>370</v>
      </c>
      <c r="E1684">
        <v>4227</v>
      </c>
      <c r="F1684">
        <v>169</v>
      </c>
      <c r="G1684">
        <v>167</v>
      </c>
      <c r="H1684">
        <v>4</v>
      </c>
      <c r="I1684">
        <v>2</v>
      </c>
      <c r="J1684">
        <v>23</v>
      </c>
      <c r="K1684">
        <v>12</v>
      </c>
      <c r="L1684">
        <v>9</v>
      </c>
      <c r="M1684">
        <v>10</v>
      </c>
      <c r="N1684">
        <v>12</v>
      </c>
      <c r="O1684">
        <v>12</v>
      </c>
      <c r="P1684">
        <v>9</v>
      </c>
      <c r="Q1684">
        <v>8</v>
      </c>
      <c r="R1684">
        <v>12</v>
      </c>
      <c r="S1684">
        <v>12</v>
      </c>
      <c r="T1684">
        <v>14</v>
      </c>
      <c r="U1684">
        <v>0</v>
      </c>
      <c r="V1684">
        <v>0</v>
      </c>
      <c r="W1684">
        <v>0</v>
      </c>
      <c r="X1684">
        <v>2</v>
      </c>
      <c r="Y1684">
        <v>1</v>
      </c>
      <c r="Z1684">
        <v>7</v>
      </c>
      <c r="AA1684">
        <v>12</v>
      </c>
      <c r="AB1684">
        <v>9</v>
      </c>
      <c r="AC1684">
        <v>10</v>
      </c>
      <c r="AD1684">
        <v>12</v>
      </c>
      <c r="AE1684">
        <v>9</v>
      </c>
      <c r="AF1684">
        <v>3</v>
      </c>
      <c r="AG1684">
        <v>3</v>
      </c>
      <c r="AH1684" t="s">
        <v>371</v>
      </c>
      <c r="AI1684" t="s">
        <v>177</v>
      </c>
      <c r="AJ1684" t="s">
        <v>207</v>
      </c>
      <c r="AK1684" t="s">
        <v>208</v>
      </c>
    </row>
    <row r="1685" spans="1:37">
      <c r="A1685" t="s">
        <v>1645</v>
      </c>
      <c r="B1685" s="55">
        <v>45017</v>
      </c>
      <c r="C1685" s="55">
        <v>45035</v>
      </c>
      <c r="D1685" t="s">
        <v>368</v>
      </c>
      <c r="E1685">
        <v>1063</v>
      </c>
      <c r="F1685">
        <v>80</v>
      </c>
      <c r="G1685">
        <v>79</v>
      </c>
      <c r="H1685">
        <v>1</v>
      </c>
      <c r="I1685">
        <v>0</v>
      </c>
      <c r="J1685">
        <v>14</v>
      </c>
      <c r="K1685">
        <v>9</v>
      </c>
      <c r="L1685">
        <v>6</v>
      </c>
      <c r="M1685">
        <v>5</v>
      </c>
      <c r="N1685">
        <v>2</v>
      </c>
      <c r="O1685">
        <v>4</v>
      </c>
      <c r="P1685">
        <v>7</v>
      </c>
      <c r="Q1685">
        <v>7</v>
      </c>
      <c r="R1685">
        <v>8</v>
      </c>
      <c r="S1685">
        <v>9</v>
      </c>
      <c r="T1685">
        <v>6</v>
      </c>
      <c r="U1685">
        <v>2</v>
      </c>
      <c r="V1685">
        <v>2</v>
      </c>
      <c r="W1685">
        <v>1</v>
      </c>
      <c r="X1685">
        <v>3</v>
      </c>
      <c r="Y1685">
        <v>0</v>
      </c>
      <c r="Z1685">
        <v>2</v>
      </c>
      <c r="AA1685">
        <v>8</v>
      </c>
      <c r="AB1685">
        <v>8</v>
      </c>
      <c r="AC1685">
        <v>7</v>
      </c>
      <c r="AD1685">
        <v>8</v>
      </c>
      <c r="AE1685">
        <v>6</v>
      </c>
      <c r="AF1685">
        <v>0</v>
      </c>
      <c r="AG1685">
        <v>2</v>
      </c>
      <c r="AH1685" t="s">
        <v>369</v>
      </c>
      <c r="AI1685" t="s">
        <v>177</v>
      </c>
      <c r="AJ1685" t="s">
        <v>207</v>
      </c>
      <c r="AK1685" t="s">
        <v>208</v>
      </c>
    </row>
    <row r="1686" spans="1:37">
      <c r="A1686" t="s">
        <v>1645</v>
      </c>
      <c r="B1686" s="55">
        <v>45017</v>
      </c>
      <c r="C1686" s="55">
        <v>45035</v>
      </c>
      <c r="D1686" t="s">
        <v>354</v>
      </c>
      <c r="E1686">
        <v>3136</v>
      </c>
      <c r="F1686">
        <v>130</v>
      </c>
      <c r="G1686">
        <v>130</v>
      </c>
      <c r="H1686">
        <v>0</v>
      </c>
      <c r="I1686">
        <v>0</v>
      </c>
      <c r="J1686">
        <v>14</v>
      </c>
      <c r="K1686">
        <v>2</v>
      </c>
      <c r="L1686">
        <v>1</v>
      </c>
      <c r="M1686">
        <v>2</v>
      </c>
      <c r="N1686">
        <v>1</v>
      </c>
      <c r="O1686">
        <v>2</v>
      </c>
      <c r="P1686">
        <v>2</v>
      </c>
      <c r="Q1686">
        <v>2</v>
      </c>
      <c r="R1686">
        <v>2</v>
      </c>
      <c r="S1686">
        <v>2</v>
      </c>
      <c r="T1686">
        <v>4</v>
      </c>
      <c r="U1686">
        <v>2</v>
      </c>
      <c r="V1686">
        <v>2</v>
      </c>
      <c r="W1686">
        <v>1</v>
      </c>
      <c r="X1686">
        <v>0</v>
      </c>
      <c r="Y1686">
        <v>0</v>
      </c>
      <c r="Z1686">
        <v>1</v>
      </c>
      <c r="AA1686">
        <v>1</v>
      </c>
      <c r="AB1686">
        <v>1</v>
      </c>
      <c r="AC1686">
        <v>1</v>
      </c>
      <c r="AD1686">
        <v>1</v>
      </c>
      <c r="AE1686">
        <v>0</v>
      </c>
      <c r="AF1686">
        <v>0</v>
      </c>
      <c r="AG1686">
        <v>0</v>
      </c>
      <c r="AH1686" t="s">
        <v>355</v>
      </c>
      <c r="AI1686" t="s">
        <v>177</v>
      </c>
      <c r="AJ1686" t="s">
        <v>204</v>
      </c>
      <c r="AK1686" t="s">
        <v>205</v>
      </c>
    </row>
    <row r="1687" spans="1:37">
      <c r="A1687" t="s">
        <v>1645</v>
      </c>
      <c r="B1687" s="55">
        <v>45017</v>
      </c>
      <c r="C1687" s="55">
        <v>45035</v>
      </c>
      <c r="D1687" t="s">
        <v>270</v>
      </c>
      <c r="E1687">
        <v>4379</v>
      </c>
      <c r="F1687">
        <v>11</v>
      </c>
      <c r="G1687">
        <v>11</v>
      </c>
      <c r="H1687">
        <v>0</v>
      </c>
      <c r="I1687">
        <v>0</v>
      </c>
      <c r="J1687">
        <v>6</v>
      </c>
      <c r="K1687">
        <v>0</v>
      </c>
      <c r="L1687">
        <v>0</v>
      </c>
      <c r="M1687">
        <v>0</v>
      </c>
      <c r="N1687">
        <v>0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0</v>
      </c>
      <c r="X1687">
        <v>0</v>
      </c>
      <c r="Y1687">
        <v>0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 t="s">
        <v>271</v>
      </c>
      <c r="AI1687" t="s">
        <v>173</v>
      </c>
      <c r="AJ1687" t="s">
        <v>192</v>
      </c>
      <c r="AK1687" t="s">
        <v>193</v>
      </c>
    </row>
    <row r="1688" spans="1:37">
      <c r="A1688" t="s">
        <v>1645</v>
      </c>
      <c r="B1688" s="55">
        <v>45017</v>
      </c>
      <c r="C1688" s="55">
        <v>45035</v>
      </c>
      <c r="D1688" t="s">
        <v>318</v>
      </c>
      <c r="E1688">
        <v>3589</v>
      </c>
      <c r="F1688">
        <v>104</v>
      </c>
      <c r="G1688">
        <v>103</v>
      </c>
      <c r="H1688">
        <v>2</v>
      </c>
      <c r="I1688">
        <v>1</v>
      </c>
      <c r="J1688">
        <v>4</v>
      </c>
      <c r="K1688">
        <v>0</v>
      </c>
      <c r="L1688">
        <v>0</v>
      </c>
      <c r="M1688">
        <v>0</v>
      </c>
      <c r="N1688">
        <v>0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1</v>
      </c>
      <c r="U1688">
        <v>0</v>
      </c>
      <c r="V1688">
        <v>0</v>
      </c>
      <c r="W1688">
        <v>0</v>
      </c>
      <c r="X1688">
        <v>0</v>
      </c>
      <c r="Y1688">
        <v>0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 t="s">
        <v>319</v>
      </c>
      <c r="AI1688" t="s">
        <v>177</v>
      </c>
      <c r="AJ1688" t="s">
        <v>198</v>
      </c>
      <c r="AK1688" t="s">
        <v>199</v>
      </c>
    </row>
    <row r="1689" spans="1:37">
      <c r="A1689" t="s">
        <v>1645</v>
      </c>
      <c r="B1689" s="55">
        <v>45017</v>
      </c>
      <c r="C1689" s="55">
        <v>45035</v>
      </c>
      <c r="D1689" t="s">
        <v>328</v>
      </c>
      <c r="E1689">
        <v>651</v>
      </c>
      <c r="F1689">
        <v>23</v>
      </c>
      <c r="G1689">
        <v>22</v>
      </c>
      <c r="H1689">
        <v>1</v>
      </c>
      <c r="I1689">
        <v>1</v>
      </c>
      <c r="J1689">
        <v>5</v>
      </c>
      <c r="K1689">
        <v>3</v>
      </c>
      <c r="L1689">
        <v>2</v>
      </c>
      <c r="M1689">
        <v>3</v>
      </c>
      <c r="N1689">
        <v>3</v>
      </c>
      <c r="O1689">
        <v>3</v>
      </c>
      <c r="P1689">
        <v>3</v>
      </c>
      <c r="Q1689">
        <v>3</v>
      </c>
      <c r="R1689">
        <v>3</v>
      </c>
      <c r="S1689">
        <v>3</v>
      </c>
      <c r="T1689">
        <v>4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2</v>
      </c>
      <c r="AA1689">
        <v>3</v>
      </c>
      <c r="AB1689">
        <v>3</v>
      </c>
      <c r="AC1689">
        <v>2</v>
      </c>
      <c r="AD1689">
        <v>3</v>
      </c>
      <c r="AE1689">
        <v>1</v>
      </c>
      <c r="AF1689">
        <v>0</v>
      </c>
      <c r="AG1689">
        <v>2</v>
      </c>
      <c r="AH1689" t="s">
        <v>329</v>
      </c>
      <c r="AI1689" t="s">
        <v>177</v>
      </c>
      <c r="AJ1689" t="s">
        <v>198</v>
      </c>
      <c r="AK1689" t="s">
        <v>199</v>
      </c>
    </row>
    <row r="1690" spans="1:37">
      <c r="A1690" t="s">
        <v>1645</v>
      </c>
      <c r="B1690" s="55">
        <v>45017</v>
      </c>
      <c r="C1690" s="55">
        <v>45035</v>
      </c>
      <c r="D1690" t="s">
        <v>340</v>
      </c>
      <c r="E1690">
        <v>1318</v>
      </c>
      <c r="F1690">
        <v>222</v>
      </c>
      <c r="G1690">
        <v>220</v>
      </c>
      <c r="H1690">
        <v>2</v>
      </c>
      <c r="I1690">
        <v>2</v>
      </c>
      <c r="J1690">
        <v>6</v>
      </c>
      <c r="K1690">
        <v>5</v>
      </c>
      <c r="L1690">
        <v>5</v>
      </c>
      <c r="M1690">
        <v>5</v>
      </c>
      <c r="N1690">
        <v>5</v>
      </c>
      <c r="O1690">
        <v>5</v>
      </c>
      <c r="P1690">
        <v>5</v>
      </c>
      <c r="Q1690">
        <v>5</v>
      </c>
      <c r="R1690">
        <v>5</v>
      </c>
      <c r="S1690">
        <v>5</v>
      </c>
      <c r="T1690">
        <v>1</v>
      </c>
      <c r="U1690">
        <v>1</v>
      </c>
      <c r="V1690">
        <v>1</v>
      </c>
      <c r="W1690">
        <v>0</v>
      </c>
      <c r="X1690">
        <v>4</v>
      </c>
      <c r="Y1690">
        <v>0</v>
      </c>
      <c r="Z1690">
        <v>5</v>
      </c>
      <c r="AA1690">
        <v>4</v>
      </c>
      <c r="AB1690">
        <v>3</v>
      </c>
      <c r="AC1690">
        <v>4</v>
      </c>
      <c r="AD1690">
        <v>4</v>
      </c>
      <c r="AE1690">
        <v>1</v>
      </c>
      <c r="AF1690">
        <v>1</v>
      </c>
      <c r="AG1690">
        <v>5</v>
      </c>
      <c r="AH1690" t="s">
        <v>341</v>
      </c>
      <c r="AI1690" t="s">
        <v>177</v>
      </c>
      <c r="AJ1690" t="s">
        <v>201</v>
      </c>
      <c r="AK1690" t="s">
        <v>202</v>
      </c>
    </row>
    <row r="1691" spans="1:37">
      <c r="A1691" t="s">
        <v>1645</v>
      </c>
      <c r="B1691" s="55">
        <v>45017</v>
      </c>
      <c r="C1691" s="55">
        <v>45035</v>
      </c>
      <c r="D1691" t="s">
        <v>320</v>
      </c>
      <c r="E1691">
        <v>1539</v>
      </c>
      <c r="F1691">
        <v>137</v>
      </c>
      <c r="G1691">
        <v>136</v>
      </c>
      <c r="H1691">
        <v>1</v>
      </c>
      <c r="I1691">
        <v>1</v>
      </c>
      <c r="J1691">
        <v>13</v>
      </c>
      <c r="K1691">
        <v>4</v>
      </c>
      <c r="L1691">
        <v>3</v>
      </c>
      <c r="M1691">
        <v>4</v>
      </c>
      <c r="N1691">
        <v>4</v>
      </c>
      <c r="O1691">
        <v>4</v>
      </c>
      <c r="P1691">
        <v>1</v>
      </c>
      <c r="Q1691">
        <v>4</v>
      </c>
      <c r="R1691">
        <v>4</v>
      </c>
      <c r="S1691">
        <v>4</v>
      </c>
      <c r="T1691">
        <v>2</v>
      </c>
      <c r="U1691">
        <v>0</v>
      </c>
      <c r="V1691">
        <v>0</v>
      </c>
      <c r="W1691">
        <v>0</v>
      </c>
      <c r="X1691">
        <v>0</v>
      </c>
      <c r="Y1691">
        <v>0</v>
      </c>
      <c r="Z1691">
        <v>3</v>
      </c>
      <c r="AA1691">
        <v>3</v>
      </c>
      <c r="AB1691">
        <v>3</v>
      </c>
      <c r="AC1691">
        <v>3</v>
      </c>
      <c r="AD1691">
        <v>3</v>
      </c>
      <c r="AE1691">
        <v>0</v>
      </c>
      <c r="AF1691">
        <v>0</v>
      </c>
      <c r="AG1691">
        <v>1</v>
      </c>
      <c r="AH1691" t="s">
        <v>321</v>
      </c>
      <c r="AI1691" t="s">
        <v>177</v>
      </c>
      <c r="AJ1691" t="s">
        <v>198</v>
      </c>
      <c r="AK1691" t="s">
        <v>199</v>
      </c>
    </row>
    <row r="1692" spans="1:37">
      <c r="A1692" t="s">
        <v>1645</v>
      </c>
      <c r="B1692" s="55">
        <v>45017</v>
      </c>
      <c r="C1692" s="55">
        <v>45035</v>
      </c>
      <c r="D1692" t="s">
        <v>31</v>
      </c>
      <c r="E1692">
        <v>1198</v>
      </c>
      <c r="F1692">
        <v>51</v>
      </c>
      <c r="G1692">
        <v>51</v>
      </c>
      <c r="H1692">
        <v>0</v>
      </c>
      <c r="I1692">
        <v>0</v>
      </c>
      <c r="J1692">
        <v>11</v>
      </c>
      <c r="K1692">
        <v>0</v>
      </c>
      <c r="L1692">
        <v>0</v>
      </c>
      <c r="M1692">
        <v>0</v>
      </c>
      <c r="N1692">
        <v>0</v>
      </c>
      <c r="O1692">
        <v>0</v>
      </c>
      <c r="P1692">
        <v>0</v>
      </c>
      <c r="Q1692">
        <v>0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0</v>
      </c>
      <c r="X1692">
        <v>1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 t="s">
        <v>179</v>
      </c>
      <c r="AI1692" t="s">
        <v>168</v>
      </c>
      <c r="AJ1692" t="s">
        <v>27</v>
      </c>
      <c r="AK1692" t="s">
        <v>169</v>
      </c>
    </row>
    <row r="1693" spans="1:37">
      <c r="A1693" t="s">
        <v>1645</v>
      </c>
      <c r="B1693" s="55">
        <v>45017</v>
      </c>
      <c r="C1693" s="55">
        <v>45035</v>
      </c>
      <c r="D1693" t="s">
        <v>276</v>
      </c>
      <c r="E1693">
        <v>15948</v>
      </c>
      <c r="F1693">
        <v>32</v>
      </c>
      <c r="G1693">
        <v>31</v>
      </c>
      <c r="H1693">
        <v>1</v>
      </c>
      <c r="I1693">
        <v>0</v>
      </c>
      <c r="J1693">
        <v>6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2</v>
      </c>
      <c r="U1693">
        <v>0</v>
      </c>
      <c r="V1693">
        <v>0</v>
      </c>
      <c r="W1693">
        <v>0</v>
      </c>
      <c r="X1693">
        <v>0</v>
      </c>
      <c r="Y1693">
        <v>0</v>
      </c>
      <c r="Z1693">
        <v>0</v>
      </c>
      <c r="AA1693">
        <v>0</v>
      </c>
      <c r="AB1693">
        <v>0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 t="s">
        <v>806</v>
      </c>
      <c r="AI1693" t="s">
        <v>173</v>
      </c>
      <c r="AJ1693" t="s">
        <v>192</v>
      </c>
      <c r="AK1693" t="s">
        <v>193</v>
      </c>
    </row>
    <row r="1694" spans="1:37">
      <c r="A1694" t="s">
        <v>1645</v>
      </c>
      <c r="B1694" s="55">
        <v>45017</v>
      </c>
      <c r="C1694" s="55">
        <v>45035</v>
      </c>
      <c r="D1694" t="s">
        <v>388</v>
      </c>
      <c r="E1694">
        <v>8707</v>
      </c>
      <c r="F1694">
        <v>132</v>
      </c>
      <c r="G1694">
        <v>132</v>
      </c>
      <c r="H1694">
        <v>0</v>
      </c>
      <c r="I1694">
        <v>0</v>
      </c>
      <c r="J1694">
        <v>29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14</v>
      </c>
      <c r="U1694">
        <v>0</v>
      </c>
      <c r="V1694">
        <v>0</v>
      </c>
      <c r="W1694">
        <v>0</v>
      </c>
      <c r="X1694">
        <v>8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 t="s">
        <v>389</v>
      </c>
      <c r="AI1694" t="s">
        <v>177</v>
      </c>
      <c r="AJ1694" t="s">
        <v>210</v>
      </c>
      <c r="AK1694" t="s">
        <v>211</v>
      </c>
    </row>
    <row r="1695" spans="1:37">
      <c r="A1695" t="s">
        <v>1645</v>
      </c>
      <c r="B1695" s="55">
        <v>45017</v>
      </c>
      <c r="C1695" s="55">
        <v>45035</v>
      </c>
      <c r="D1695" t="s">
        <v>55</v>
      </c>
      <c r="E1695">
        <v>6033</v>
      </c>
      <c r="F1695">
        <v>27</v>
      </c>
      <c r="G1695">
        <v>27</v>
      </c>
      <c r="H1695">
        <v>0</v>
      </c>
      <c r="I1695">
        <v>0</v>
      </c>
      <c r="J1695">
        <v>1</v>
      </c>
      <c r="K1695">
        <v>0</v>
      </c>
      <c r="L1695">
        <v>0</v>
      </c>
      <c r="M1695">
        <v>0</v>
      </c>
      <c r="N1695">
        <v>0</v>
      </c>
      <c r="O1695">
        <v>0</v>
      </c>
      <c r="P1695">
        <v>0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0</v>
      </c>
      <c r="X1695">
        <v>0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 t="s">
        <v>209</v>
      </c>
      <c r="AI1695" t="s">
        <v>168</v>
      </c>
      <c r="AJ1695" t="s">
        <v>49</v>
      </c>
      <c r="AK1695" t="s">
        <v>176</v>
      </c>
    </row>
    <row r="1696" spans="1:37">
      <c r="A1696" t="s">
        <v>1645</v>
      </c>
      <c r="B1696" s="55">
        <v>45017</v>
      </c>
      <c r="C1696" s="55">
        <v>45035</v>
      </c>
      <c r="D1696" t="s">
        <v>29</v>
      </c>
      <c r="E1696">
        <v>13963</v>
      </c>
      <c r="F1696">
        <v>38</v>
      </c>
      <c r="G1696">
        <v>38</v>
      </c>
      <c r="H1696">
        <v>0</v>
      </c>
      <c r="I1696">
        <v>0</v>
      </c>
      <c r="J1696">
        <v>6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0</v>
      </c>
      <c r="U1696">
        <v>0</v>
      </c>
      <c r="V1696">
        <v>0</v>
      </c>
      <c r="W1696">
        <v>0</v>
      </c>
      <c r="X1696">
        <v>0</v>
      </c>
      <c r="Y1696">
        <v>0</v>
      </c>
      <c r="Z1696">
        <v>0</v>
      </c>
      <c r="AA1696">
        <v>0</v>
      </c>
      <c r="AB1696">
        <v>0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 t="s">
        <v>175</v>
      </c>
      <c r="AI1696" t="s">
        <v>168</v>
      </c>
      <c r="AJ1696" t="s">
        <v>27</v>
      </c>
      <c r="AK1696" t="s">
        <v>169</v>
      </c>
    </row>
    <row r="1697" spans="1:37">
      <c r="A1697" t="s">
        <v>1645</v>
      </c>
      <c r="B1697" s="55">
        <v>45017</v>
      </c>
      <c r="C1697" s="55">
        <v>45035</v>
      </c>
      <c r="D1697" t="s">
        <v>87</v>
      </c>
      <c r="E1697">
        <v>859</v>
      </c>
      <c r="F1697">
        <v>25</v>
      </c>
      <c r="G1697">
        <v>25</v>
      </c>
      <c r="H1697">
        <v>0</v>
      </c>
      <c r="I1697">
        <v>0</v>
      </c>
      <c r="J1697">
        <v>5</v>
      </c>
      <c r="K1697">
        <v>0</v>
      </c>
      <c r="L1697">
        <v>0</v>
      </c>
      <c r="M1697">
        <v>0</v>
      </c>
      <c r="N1697">
        <v>0</v>
      </c>
      <c r="O1697">
        <v>0</v>
      </c>
      <c r="P1697">
        <v>0</v>
      </c>
      <c r="Q1697">
        <v>0</v>
      </c>
      <c r="R1697">
        <v>0</v>
      </c>
      <c r="S1697">
        <v>0</v>
      </c>
      <c r="T1697">
        <v>3</v>
      </c>
      <c r="U1697">
        <v>1</v>
      </c>
      <c r="V1697">
        <v>1</v>
      </c>
      <c r="W1697">
        <v>0</v>
      </c>
      <c r="X1697">
        <v>2</v>
      </c>
      <c r="Y1697">
        <v>0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 t="s">
        <v>515</v>
      </c>
      <c r="AI1697" t="s">
        <v>168</v>
      </c>
      <c r="AJ1697" t="s">
        <v>73</v>
      </c>
      <c r="AK1697" t="s">
        <v>182</v>
      </c>
    </row>
    <row r="1698" spans="1:37">
      <c r="A1698" t="s">
        <v>1645</v>
      </c>
      <c r="B1698" s="55">
        <v>45017</v>
      </c>
      <c r="C1698" s="55">
        <v>45035</v>
      </c>
      <c r="D1698" t="s">
        <v>324</v>
      </c>
      <c r="E1698">
        <v>1095</v>
      </c>
      <c r="F1698">
        <v>115</v>
      </c>
      <c r="G1698">
        <v>115</v>
      </c>
      <c r="H1698">
        <v>0</v>
      </c>
      <c r="I1698">
        <v>0</v>
      </c>
      <c r="J1698">
        <v>5</v>
      </c>
      <c r="K1698">
        <v>0</v>
      </c>
      <c r="L1698">
        <v>0</v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</v>
      </c>
      <c r="S1698">
        <v>0</v>
      </c>
      <c r="T1698">
        <v>1</v>
      </c>
      <c r="U1698">
        <v>0</v>
      </c>
      <c r="V1698">
        <v>0</v>
      </c>
      <c r="W1698">
        <v>0</v>
      </c>
      <c r="X1698">
        <v>0</v>
      </c>
      <c r="Y1698">
        <v>0</v>
      </c>
      <c r="Z1698">
        <v>0</v>
      </c>
      <c r="AA1698">
        <v>0</v>
      </c>
      <c r="AB1698">
        <v>0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 t="s">
        <v>325</v>
      </c>
      <c r="AI1698" t="s">
        <v>177</v>
      </c>
      <c r="AJ1698" t="s">
        <v>198</v>
      </c>
      <c r="AK1698" t="s">
        <v>199</v>
      </c>
    </row>
    <row r="1699" spans="1:37">
      <c r="A1699" t="s">
        <v>1645</v>
      </c>
      <c r="B1699" s="55">
        <v>45017</v>
      </c>
      <c r="C1699" s="55">
        <v>45035</v>
      </c>
      <c r="D1699" t="s">
        <v>350</v>
      </c>
      <c r="E1699">
        <v>2407</v>
      </c>
      <c r="F1699">
        <v>100</v>
      </c>
      <c r="G1699">
        <v>99</v>
      </c>
      <c r="H1699">
        <v>1</v>
      </c>
      <c r="I1699">
        <v>0</v>
      </c>
      <c r="J1699">
        <v>6</v>
      </c>
      <c r="K1699">
        <v>6</v>
      </c>
      <c r="L1699">
        <v>6</v>
      </c>
      <c r="M1699">
        <v>6</v>
      </c>
      <c r="N1699">
        <v>6</v>
      </c>
      <c r="O1699">
        <v>6</v>
      </c>
      <c r="P1699">
        <v>6</v>
      </c>
      <c r="Q1699">
        <v>6</v>
      </c>
      <c r="R1699">
        <v>6</v>
      </c>
      <c r="S1699">
        <v>6</v>
      </c>
      <c r="T1699">
        <v>3</v>
      </c>
      <c r="U1699">
        <v>1</v>
      </c>
      <c r="V1699">
        <v>1</v>
      </c>
      <c r="W1699">
        <v>0</v>
      </c>
      <c r="X1699">
        <v>0</v>
      </c>
      <c r="Y1699">
        <v>0</v>
      </c>
      <c r="Z1699">
        <v>6</v>
      </c>
      <c r="AA1699">
        <v>6</v>
      </c>
      <c r="AB1699">
        <v>6</v>
      </c>
      <c r="AC1699">
        <v>6</v>
      </c>
      <c r="AD1699">
        <v>6</v>
      </c>
      <c r="AE1699">
        <v>0</v>
      </c>
      <c r="AF1699">
        <v>1</v>
      </c>
      <c r="AG1699">
        <v>6</v>
      </c>
      <c r="AH1699" t="s">
        <v>351</v>
      </c>
      <c r="AI1699" t="s">
        <v>177</v>
      </c>
      <c r="AJ1699" t="s">
        <v>204</v>
      </c>
      <c r="AK1699" t="s">
        <v>205</v>
      </c>
    </row>
    <row r="1700" spans="1:37">
      <c r="A1700" t="s">
        <v>1645</v>
      </c>
      <c r="B1700" s="55">
        <v>45017</v>
      </c>
      <c r="C1700" s="55">
        <v>45035</v>
      </c>
      <c r="D1700" t="s">
        <v>336</v>
      </c>
      <c r="E1700">
        <v>1215</v>
      </c>
      <c r="F1700">
        <v>59</v>
      </c>
      <c r="G1700">
        <v>59</v>
      </c>
      <c r="H1700">
        <v>0</v>
      </c>
      <c r="I1700">
        <v>0</v>
      </c>
      <c r="J1700">
        <v>5</v>
      </c>
      <c r="K1700">
        <v>5</v>
      </c>
      <c r="L1700">
        <v>5</v>
      </c>
      <c r="M1700">
        <v>5</v>
      </c>
      <c r="N1700">
        <v>5</v>
      </c>
      <c r="O1700">
        <v>5</v>
      </c>
      <c r="P1700">
        <v>5</v>
      </c>
      <c r="Q1700">
        <v>5</v>
      </c>
      <c r="R1700">
        <v>5</v>
      </c>
      <c r="S1700">
        <v>5</v>
      </c>
      <c r="T1700">
        <v>1</v>
      </c>
      <c r="U1700">
        <v>0</v>
      </c>
      <c r="V1700">
        <v>0</v>
      </c>
      <c r="W1700">
        <v>0</v>
      </c>
      <c r="X1700">
        <v>0</v>
      </c>
      <c r="Y1700">
        <v>0</v>
      </c>
      <c r="Z1700">
        <v>5</v>
      </c>
      <c r="AA1700">
        <v>3</v>
      </c>
      <c r="AB1700">
        <v>3</v>
      </c>
      <c r="AC1700">
        <v>3</v>
      </c>
      <c r="AD1700">
        <v>3</v>
      </c>
      <c r="AE1700">
        <v>1</v>
      </c>
      <c r="AF1700">
        <v>0</v>
      </c>
      <c r="AG1700">
        <v>5</v>
      </c>
      <c r="AH1700" t="s">
        <v>337</v>
      </c>
      <c r="AI1700" t="s">
        <v>177</v>
      </c>
      <c r="AJ1700" t="s">
        <v>201</v>
      </c>
      <c r="AK1700" t="s">
        <v>202</v>
      </c>
    </row>
    <row r="1701" spans="1:37">
      <c r="A1701" t="s">
        <v>1645</v>
      </c>
      <c r="B1701" s="55">
        <v>45017</v>
      </c>
      <c r="C1701" s="55">
        <v>45035</v>
      </c>
      <c r="D1701" t="s">
        <v>338</v>
      </c>
      <c r="E1701">
        <v>1115</v>
      </c>
      <c r="F1701">
        <v>65</v>
      </c>
      <c r="G1701">
        <v>65</v>
      </c>
      <c r="H1701">
        <v>0</v>
      </c>
      <c r="I1701">
        <v>0</v>
      </c>
      <c r="J1701">
        <v>5</v>
      </c>
      <c r="K1701">
        <v>0</v>
      </c>
      <c r="L1701">
        <v>0</v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0</v>
      </c>
      <c r="Z1701">
        <v>0</v>
      </c>
      <c r="AA1701">
        <v>0</v>
      </c>
      <c r="AB1701">
        <v>0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 t="s">
        <v>339</v>
      </c>
      <c r="AI1701" t="s">
        <v>177</v>
      </c>
      <c r="AJ1701" t="s">
        <v>201</v>
      </c>
      <c r="AK1701" t="s">
        <v>202</v>
      </c>
    </row>
    <row r="1702" spans="1:37">
      <c r="A1702" t="s">
        <v>1645</v>
      </c>
      <c r="B1702" s="55">
        <v>45017</v>
      </c>
      <c r="C1702" s="55">
        <v>45035</v>
      </c>
      <c r="D1702" t="s">
        <v>332</v>
      </c>
      <c r="E1702">
        <v>2097</v>
      </c>
      <c r="F1702">
        <v>143</v>
      </c>
      <c r="G1702">
        <v>142</v>
      </c>
      <c r="H1702">
        <v>1</v>
      </c>
      <c r="I1702">
        <v>1</v>
      </c>
      <c r="J1702">
        <v>7</v>
      </c>
      <c r="K1702">
        <v>6</v>
      </c>
      <c r="L1702">
        <v>6</v>
      </c>
      <c r="M1702">
        <v>6</v>
      </c>
      <c r="N1702">
        <v>6</v>
      </c>
      <c r="O1702">
        <v>6</v>
      </c>
      <c r="P1702">
        <v>6</v>
      </c>
      <c r="Q1702">
        <v>6</v>
      </c>
      <c r="R1702">
        <v>6</v>
      </c>
      <c r="S1702">
        <v>6</v>
      </c>
      <c r="T1702">
        <v>4</v>
      </c>
      <c r="U1702">
        <v>3</v>
      </c>
      <c r="V1702">
        <v>3</v>
      </c>
      <c r="W1702">
        <v>3</v>
      </c>
      <c r="X1702">
        <v>0</v>
      </c>
      <c r="Y1702">
        <v>0</v>
      </c>
      <c r="Z1702">
        <v>6</v>
      </c>
      <c r="AA1702">
        <v>6</v>
      </c>
      <c r="AB1702">
        <v>6</v>
      </c>
      <c r="AC1702">
        <v>6</v>
      </c>
      <c r="AD1702">
        <v>6</v>
      </c>
      <c r="AE1702">
        <v>0</v>
      </c>
      <c r="AF1702">
        <v>0</v>
      </c>
      <c r="AG1702">
        <v>6</v>
      </c>
      <c r="AH1702" t="s">
        <v>333</v>
      </c>
      <c r="AI1702" t="s">
        <v>177</v>
      </c>
      <c r="AJ1702" t="s">
        <v>201</v>
      </c>
      <c r="AK1702" t="s">
        <v>202</v>
      </c>
    </row>
    <row r="1703" spans="1:37">
      <c r="A1703" t="s">
        <v>1645</v>
      </c>
      <c r="B1703" s="55">
        <v>45017</v>
      </c>
      <c r="C1703" s="55">
        <v>45035</v>
      </c>
      <c r="D1703" t="s">
        <v>334</v>
      </c>
      <c r="E1703">
        <v>2228</v>
      </c>
      <c r="F1703">
        <v>202</v>
      </c>
      <c r="G1703">
        <v>200</v>
      </c>
      <c r="H1703">
        <v>2</v>
      </c>
      <c r="I1703">
        <v>0</v>
      </c>
      <c r="J1703">
        <v>10</v>
      </c>
      <c r="K1703">
        <v>3</v>
      </c>
      <c r="L1703">
        <v>3</v>
      </c>
      <c r="M1703">
        <v>2</v>
      </c>
      <c r="N1703">
        <v>3</v>
      </c>
      <c r="O1703">
        <v>3</v>
      </c>
      <c r="P1703">
        <v>3</v>
      </c>
      <c r="Q1703">
        <v>3</v>
      </c>
      <c r="R1703">
        <v>3</v>
      </c>
      <c r="S1703">
        <v>3</v>
      </c>
      <c r="T1703">
        <v>4</v>
      </c>
      <c r="U1703">
        <v>0</v>
      </c>
      <c r="V1703">
        <v>0</v>
      </c>
      <c r="W1703">
        <v>0</v>
      </c>
      <c r="X1703">
        <v>1</v>
      </c>
      <c r="Y1703">
        <v>0</v>
      </c>
      <c r="Z1703">
        <v>2</v>
      </c>
      <c r="AA1703">
        <v>3</v>
      </c>
      <c r="AB1703">
        <v>3</v>
      </c>
      <c r="AC1703">
        <v>2</v>
      </c>
      <c r="AD1703">
        <v>3</v>
      </c>
      <c r="AE1703">
        <v>0</v>
      </c>
      <c r="AF1703">
        <v>0</v>
      </c>
      <c r="AG1703">
        <v>2</v>
      </c>
      <c r="AH1703" t="s">
        <v>335</v>
      </c>
      <c r="AI1703" t="s">
        <v>177</v>
      </c>
      <c r="AJ1703" t="s">
        <v>201</v>
      </c>
      <c r="AK1703" t="s">
        <v>202</v>
      </c>
    </row>
    <row r="1704" spans="1:37">
      <c r="A1704" t="s">
        <v>1645</v>
      </c>
      <c r="B1704" s="55">
        <v>45017</v>
      </c>
      <c r="C1704" s="55">
        <v>45035</v>
      </c>
      <c r="D1704" t="s">
        <v>342</v>
      </c>
      <c r="E1704">
        <v>1217</v>
      </c>
      <c r="F1704">
        <v>60</v>
      </c>
      <c r="G1704">
        <v>59</v>
      </c>
      <c r="H1704">
        <v>1</v>
      </c>
      <c r="I1704">
        <v>0</v>
      </c>
      <c r="J1704">
        <v>3</v>
      </c>
      <c r="K1704">
        <v>0</v>
      </c>
      <c r="L1704">
        <v>0</v>
      </c>
      <c r="M1704">
        <v>0</v>
      </c>
      <c r="N1704">
        <v>0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0</v>
      </c>
      <c r="U1704">
        <v>0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0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 t="s">
        <v>343</v>
      </c>
      <c r="AI1704" t="s">
        <v>177</v>
      </c>
      <c r="AJ1704" t="s">
        <v>213</v>
      </c>
      <c r="AK1704" t="s">
        <v>214</v>
      </c>
    </row>
    <row r="1705" spans="1:37">
      <c r="A1705" t="s">
        <v>1645</v>
      </c>
      <c r="B1705" s="55">
        <v>45017</v>
      </c>
      <c r="C1705" s="55">
        <v>45035</v>
      </c>
      <c r="D1705" t="s">
        <v>352</v>
      </c>
      <c r="E1705">
        <v>1924</v>
      </c>
      <c r="F1705">
        <v>212</v>
      </c>
      <c r="G1705">
        <v>211</v>
      </c>
      <c r="H1705">
        <v>1</v>
      </c>
      <c r="I1705">
        <v>1</v>
      </c>
      <c r="J1705">
        <v>6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  <c r="Q1705">
        <v>0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1</v>
      </c>
      <c r="Y1705">
        <v>0</v>
      </c>
      <c r="Z1705">
        <v>0</v>
      </c>
      <c r="AA1705">
        <v>0</v>
      </c>
      <c r="AB1705">
        <v>0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 t="s">
        <v>353</v>
      </c>
      <c r="AI1705" t="s">
        <v>177</v>
      </c>
      <c r="AJ1705" t="s">
        <v>204</v>
      </c>
      <c r="AK1705" t="s">
        <v>205</v>
      </c>
    </row>
    <row r="1706" spans="1:37">
      <c r="A1706" t="s">
        <v>1645</v>
      </c>
      <c r="B1706" s="55">
        <v>45017</v>
      </c>
      <c r="C1706" s="55">
        <v>45035</v>
      </c>
      <c r="D1706" t="s">
        <v>382</v>
      </c>
      <c r="E1706">
        <v>629</v>
      </c>
      <c r="F1706">
        <v>55</v>
      </c>
      <c r="G1706">
        <v>53</v>
      </c>
      <c r="H1706">
        <v>2</v>
      </c>
      <c r="I1706">
        <v>2</v>
      </c>
      <c r="J1706">
        <v>20</v>
      </c>
      <c r="K1706">
        <v>15</v>
      </c>
      <c r="L1706">
        <v>15</v>
      </c>
      <c r="M1706">
        <v>15</v>
      </c>
      <c r="N1706">
        <v>15</v>
      </c>
      <c r="O1706">
        <v>15</v>
      </c>
      <c r="P1706">
        <v>15</v>
      </c>
      <c r="Q1706">
        <v>15</v>
      </c>
      <c r="R1706">
        <v>15</v>
      </c>
      <c r="S1706">
        <v>15</v>
      </c>
      <c r="T1706">
        <v>14</v>
      </c>
      <c r="U1706">
        <v>13</v>
      </c>
      <c r="V1706">
        <v>13</v>
      </c>
      <c r="W1706">
        <v>0</v>
      </c>
      <c r="X1706">
        <v>3</v>
      </c>
      <c r="Y1706">
        <v>0</v>
      </c>
      <c r="Z1706">
        <v>15</v>
      </c>
      <c r="AA1706">
        <v>13</v>
      </c>
      <c r="AB1706">
        <v>13</v>
      </c>
      <c r="AC1706">
        <v>13</v>
      </c>
      <c r="AD1706">
        <v>13</v>
      </c>
      <c r="AE1706">
        <v>3</v>
      </c>
      <c r="AF1706">
        <v>4</v>
      </c>
      <c r="AG1706">
        <v>15</v>
      </c>
      <c r="AH1706" t="s">
        <v>383</v>
      </c>
      <c r="AI1706" t="s">
        <v>177</v>
      </c>
      <c r="AJ1706" t="s">
        <v>207</v>
      </c>
      <c r="AK1706" t="s">
        <v>208</v>
      </c>
    </row>
    <row r="1707" spans="1:37">
      <c r="A1707" t="s">
        <v>1645</v>
      </c>
      <c r="B1707" s="55">
        <v>45017</v>
      </c>
      <c r="C1707" s="55">
        <v>45035</v>
      </c>
      <c r="D1707" t="s">
        <v>378</v>
      </c>
      <c r="E1707">
        <v>1778</v>
      </c>
      <c r="F1707">
        <v>324</v>
      </c>
      <c r="G1707">
        <v>323</v>
      </c>
      <c r="H1707">
        <v>1</v>
      </c>
      <c r="I1707">
        <v>0</v>
      </c>
      <c r="J1707">
        <v>25</v>
      </c>
      <c r="K1707">
        <v>17</v>
      </c>
      <c r="L1707">
        <v>15</v>
      </c>
      <c r="M1707">
        <v>16</v>
      </c>
      <c r="N1707">
        <v>14</v>
      </c>
      <c r="O1707">
        <v>14</v>
      </c>
      <c r="P1707">
        <v>14</v>
      </c>
      <c r="Q1707">
        <v>17</v>
      </c>
      <c r="R1707">
        <v>17</v>
      </c>
      <c r="S1707">
        <v>16</v>
      </c>
      <c r="T1707">
        <v>20</v>
      </c>
      <c r="U1707">
        <v>12</v>
      </c>
      <c r="V1707">
        <v>11</v>
      </c>
      <c r="W1707">
        <v>12</v>
      </c>
      <c r="X1707">
        <v>0</v>
      </c>
      <c r="Y1707">
        <v>0</v>
      </c>
      <c r="Z1707">
        <v>14</v>
      </c>
      <c r="AA1707">
        <v>15</v>
      </c>
      <c r="AB1707">
        <v>13</v>
      </c>
      <c r="AC1707">
        <v>13</v>
      </c>
      <c r="AD1707">
        <v>14</v>
      </c>
      <c r="AE1707">
        <v>9</v>
      </c>
      <c r="AF1707">
        <v>0</v>
      </c>
      <c r="AG1707">
        <v>14</v>
      </c>
      <c r="AH1707" t="s">
        <v>379</v>
      </c>
      <c r="AI1707" t="s">
        <v>177</v>
      </c>
      <c r="AJ1707" t="s">
        <v>207</v>
      </c>
      <c r="AK1707" t="s">
        <v>208</v>
      </c>
    </row>
    <row r="1708" spans="1:37">
      <c r="A1708" t="s">
        <v>1645</v>
      </c>
      <c r="B1708" s="55">
        <v>45017</v>
      </c>
      <c r="C1708" s="55">
        <v>45035</v>
      </c>
      <c r="D1708" t="s">
        <v>390</v>
      </c>
      <c r="E1708">
        <v>2407</v>
      </c>
      <c r="F1708">
        <v>111</v>
      </c>
      <c r="G1708">
        <v>111</v>
      </c>
      <c r="H1708">
        <v>0</v>
      </c>
      <c r="I1708">
        <v>0</v>
      </c>
      <c r="J1708">
        <v>6</v>
      </c>
      <c r="K1708">
        <v>0</v>
      </c>
      <c r="L1708">
        <v>0</v>
      </c>
      <c r="M1708">
        <v>0</v>
      </c>
      <c r="N1708">
        <v>0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 t="s">
        <v>391</v>
      </c>
      <c r="AI1708" t="s">
        <v>177</v>
      </c>
      <c r="AJ1708" t="s">
        <v>210</v>
      </c>
      <c r="AK1708" t="s">
        <v>211</v>
      </c>
    </row>
    <row r="1709" spans="1:37">
      <c r="A1709" t="s">
        <v>1645</v>
      </c>
      <c r="B1709" s="55">
        <v>45017</v>
      </c>
      <c r="C1709" s="55">
        <v>45035</v>
      </c>
      <c r="D1709" t="s">
        <v>372</v>
      </c>
      <c r="E1709">
        <v>2403</v>
      </c>
      <c r="F1709">
        <v>173</v>
      </c>
      <c r="G1709">
        <v>169</v>
      </c>
      <c r="H1709">
        <v>4</v>
      </c>
      <c r="I1709">
        <v>3</v>
      </c>
      <c r="J1709">
        <v>11</v>
      </c>
      <c r="K1709">
        <v>6</v>
      </c>
      <c r="L1709">
        <v>6</v>
      </c>
      <c r="M1709">
        <v>6</v>
      </c>
      <c r="N1709">
        <v>6</v>
      </c>
      <c r="O1709">
        <v>6</v>
      </c>
      <c r="P1709">
        <v>6</v>
      </c>
      <c r="Q1709">
        <v>6</v>
      </c>
      <c r="R1709">
        <v>6</v>
      </c>
      <c r="S1709">
        <v>6</v>
      </c>
      <c r="T1709">
        <v>3</v>
      </c>
      <c r="U1709">
        <v>2</v>
      </c>
      <c r="V1709">
        <v>2</v>
      </c>
      <c r="W1709">
        <v>1</v>
      </c>
      <c r="X1709">
        <v>0</v>
      </c>
      <c r="Y1709">
        <v>0</v>
      </c>
      <c r="Z1709">
        <v>6</v>
      </c>
      <c r="AA1709">
        <v>5</v>
      </c>
      <c r="AB1709">
        <v>4</v>
      </c>
      <c r="AC1709">
        <v>4</v>
      </c>
      <c r="AD1709">
        <v>4</v>
      </c>
      <c r="AE1709">
        <v>4</v>
      </c>
      <c r="AF1709">
        <v>2</v>
      </c>
      <c r="AG1709">
        <v>6</v>
      </c>
      <c r="AH1709" t="s">
        <v>373</v>
      </c>
      <c r="AI1709" t="s">
        <v>177</v>
      </c>
      <c r="AJ1709" t="s">
        <v>207</v>
      </c>
      <c r="AK1709" t="s">
        <v>208</v>
      </c>
    </row>
    <row r="1710" spans="1:37">
      <c r="A1710" t="s">
        <v>1645</v>
      </c>
      <c r="B1710" s="55">
        <v>45017</v>
      </c>
      <c r="C1710" s="55">
        <v>45035</v>
      </c>
      <c r="D1710" t="s">
        <v>358</v>
      </c>
      <c r="E1710">
        <v>1060</v>
      </c>
      <c r="F1710">
        <v>40</v>
      </c>
      <c r="G1710">
        <v>40</v>
      </c>
      <c r="H1710">
        <v>0</v>
      </c>
      <c r="I1710">
        <v>0</v>
      </c>
      <c r="J1710">
        <v>4</v>
      </c>
      <c r="K1710">
        <v>0</v>
      </c>
      <c r="L1710">
        <v>0</v>
      </c>
      <c r="M1710">
        <v>0</v>
      </c>
      <c r="N1710">
        <v>0</v>
      </c>
      <c r="O1710">
        <v>0</v>
      </c>
      <c r="P1710">
        <v>0</v>
      </c>
      <c r="Q1710">
        <v>0</v>
      </c>
      <c r="R1710">
        <v>0</v>
      </c>
      <c r="S1710">
        <v>0</v>
      </c>
      <c r="T1710">
        <v>1</v>
      </c>
      <c r="U1710">
        <v>0</v>
      </c>
      <c r="V1710">
        <v>0</v>
      </c>
      <c r="W1710">
        <v>0</v>
      </c>
      <c r="X1710">
        <v>0</v>
      </c>
      <c r="Y1710">
        <v>0</v>
      </c>
      <c r="Z1710">
        <v>0</v>
      </c>
      <c r="AA1710">
        <v>0</v>
      </c>
      <c r="AB1710">
        <v>0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 t="s">
        <v>359</v>
      </c>
      <c r="AI1710" t="s">
        <v>177</v>
      </c>
      <c r="AJ1710" t="s">
        <v>204</v>
      </c>
      <c r="AK1710" t="s">
        <v>205</v>
      </c>
    </row>
    <row r="1711" spans="1:37">
      <c r="A1711" t="s">
        <v>1645</v>
      </c>
      <c r="B1711" s="55">
        <v>45017</v>
      </c>
      <c r="C1711" s="55">
        <v>45035</v>
      </c>
      <c r="D1711" t="s">
        <v>316</v>
      </c>
      <c r="E1711">
        <v>1995</v>
      </c>
      <c r="F1711">
        <v>163</v>
      </c>
      <c r="G1711">
        <v>163</v>
      </c>
      <c r="H1711">
        <v>0</v>
      </c>
      <c r="I1711">
        <v>0</v>
      </c>
      <c r="J1711">
        <v>9</v>
      </c>
      <c r="K1711">
        <v>0</v>
      </c>
      <c r="L1711">
        <v>0</v>
      </c>
      <c r="M1711">
        <v>0</v>
      </c>
      <c r="N1711">
        <v>0</v>
      </c>
      <c r="O1711">
        <v>0</v>
      </c>
      <c r="P1711">
        <v>0</v>
      </c>
      <c r="Q1711">
        <v>0</v>
      </c>
      <c r="R1711">
        <v>0</v>
      </c>
      <c r="S1711">
        <v>0</v>
      </c>
      <c r="T1711">
        <v>1</v>
      </c>
      <c r="U1711">
        <v>0</v>
      </c>
      <c r="V1711">
        <v>0</v>
      </c>
      <c r="W1711">
        <v>0</v>
      </c>
      <c r="X1711">
        <v>0</v>
      </c>
      <c r="Y1711">
        <v>0</v>
      </c>
      <c r="Z1711">
        <v>0</v>
      </c>
      <c r="AA1711">
        <v>0</v>
      </c>
      <c r="AB1711">
        <v>0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 t="s">
        <v>317</v>
      </c>
      <c r="AI1711" t="s">
        <v>177</v>
      </c>
      <c r="AJ1711" t="s">
        <v>198</v>
      </c>
      <c r="AK1711" t="s">
        <v>199</v>
      </c>
    </row>
    <row r="1712" spans="1:37">
      <c r="A1712" t="s">
        <v>1645</v>
      </c>
      <c r="B1712" s="55">
        <v>45017</v>
      </c>
      <c r="C1712" s="55">
        <v>45035</v>
      </c>
      <c r="D1712" t="s">
        <v>94</v>
      </c>
      <c r="E1712">
        <v>5511</v>
      </c>
      <c r="F1712">
        <v>261</v>
      </c>
      <c r="G1712">
        <v>260</v>
      </c>
      <c r="H1712">
        <v>1</v>
      </c>
      <c r="I1712">
        <v>0</v>
      </c>
      <c r="J1712">
        <v>41</v>
      </c>
      <c r="K1712">
        <v>0</v>
      </c>
      <c r="L1712">
        <v>0</v>
      </c>
      <c r="M1712">
        <v>0</v>
      </c>
      <c r="N1712">
        <v>0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4</v>
      </c>
      <c r="U1712">
        <v>0</v>
      </c>
      <c r="V1712">
        <v>0</v>
      </c>
      <c r="W1712">
        <v>0</v>
      </c>
      <c r="X1712">
        <v>1</v>
      </c>
      <c r="Y1712">
        <v>0</v>
      </c>
      <c r="Z1712">
        <v>0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 t="s">
        <v>232</v>
      </c>
      <c r="AI1712" t="s">
        <v>168</v>
      </c>
      <c r="AJ1712" t="s">
        <v>92</v>
      </c>
      <c r="AK1712" t="s">
        <v>184</v>
      </c>
    </row>
    <row r="1713" spans="1:37">
      <c r="A1713" t="s">
        <v>1645</v>
      </c>
      <c r="B1713" s="55">
        <v>45017</v>
      </c>
      <c r="C1713" s="55">
        <v>45035</v>
      </c>
      <c r="D1713" t="s">
        <v>60</v>
      </c>
      <c r="E1713">
        <v>5805</v>
      </c>
      <c r="F1713">
        <v>139</v>
      </c>
      <c r="G1713">
        <v>139</v>
      </c>
      <c r="H1713">
        <v>0</v>
      </c>
      <c r="I1713">
        <v>0</v>
      </c>
      <c r="J1713">
        <v>23</v>
      </c>
      <c r="K1713">
        <v>14</v>
      </c>
      <c r="L1713">
        <v>6</v>
      </c>
      <c r="M1713">
        <v>6</v>
      </c>
      <c r="N1713">
        <v>0</v>
      </c>
      <c r="O1713">
        <v>2</v>
      </c>
      <c r="P1713">
        <v>0</v>
      </c>
      <c r="Q1713">
        <v>8</v>
      </c>
      <c r="R1713">
        <v>13</v>
      </c>
      <c r="S1713">
        <v>14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0</v>
      </c>
      <c r="Z1713">
        <v>1</v>
      </c>
      <c r="AA1713">
        <v>11</v>
      </c>
      <c r="AB1713">
        <v>10</v>
      </c>
      <c r="AC1713">
        <v>9</v>
      </c>
      <c r="AD1713">
        <v>11</v>
      </c>
      <c r="AE1713">
        <v>0</v>
      </c>
      <c r="AF1713">
        <v>1</v>
      </c>
      <c r="AG1713">
        <v>0</v>
      </c>
      <c r="AH1713" t="s">
        <v>212</v>
      </c>
      <c r="AI1713" t="s">
        <v>168</v>
      </c>
      <c r="AJ1713" t="s">
        <v>58</v>
      </c>
      <c r="AK1713" t="s">
        <v>180</v>
      </c>
    </row>
    <row r="1714" spans="1:37">
      <c r="A1714" t="s">
        <v>1645</v>
      </c>
      <c r="B1714" s="55">
        <v>45017</v>
      </c>
      <c r="C1714" s="55">
        <v>45035</v>
      </c>
      <c r="D1714" t="s">
        <v>236</v>
      </c>
      <c r="E1714">
        <v>3005</v>
      </c>
      <c r="F1714">
        <v>133</v>
      </c>
      <c r="G1714">
        <v>131</v>
      </c>
      <c r="H1714">
        <v>2</v>
      </c>
      <c r="I1714">
        <v>0</v>
      </c>
      <c r="J1714">
        <v>10</v>
      </c>
      <c r="K1714">
        <v>0</v>
      </c>
      <c r="L1714">
        <v>0</v>
      </c>
      <c r="M1714">
        <v>0</v>
      </c>
      <c r="N1714">
        <v>0</v>
      </c>
      <c r="O1714">
        <v>0</v>
      </c>
      <c r="P1714">
        <v>0</v>
      </c>
      <c r="Q1714">
        <v>0</v>
      </c>
      <c r="R1714">
        <v>0</v>
      </c>
      <c r="S1714">
        <v>0</v>
      </c>
      <c r="T1714">
        <v>1</v>
      </c>
      <c r="U1714">
        <v>0</v>
      </c>
      <c r="V1714">
        <v>0</v>
      </c>
      <c r="W1714">
        <v>0</v>
      </c>
      <c r="X1714">
        <v>0</v>
      </c>
      <c r="Y1714">
        <v>0</v>
      </c>
      <c r="Z1714">
        <v>0</v>
      </c>
      <c r="AA1714">
        <v>0</v>
      </c>
      <c r="AB1714">
        <v>0</v>
      </c>
      <c r="AC1714">
        <v>0</v>
      </c>
      <c r="AD1714">
        <v>0</v>
      </c>
      <c r="AE1714">
        <v>0</v>
      </c>
      <c r="AF1714">
        <v>0</v>
      </c>
      <c r="AG1714">
        <v>0</v>
      </c>
      <c r="AH1714" t="s">
        <v>237</v>
      </c>
      <c r="AI1714" t="s">
        <v>173</v>
      </c>
      <c r="AJ1714" t="s">
        <v>186</v>
      </c>
      <c r="AK1714" t="s">
        <v>187</v>
      </c>
    </row>
    <row r="1715" spans="1:37">
      <c r="A1715" t="s">
        <v>1645</v>
      </c>
      <c r="B1715" s="55">
        <v>45017</v>
      </c>
      <c r="C1715" s="55">
        <v>45035</v>
      </c>
      <c r="D1715" t="s">
        <v>252</v>
      </c>
      <c r="E1715">
        <v>5292</v>
      </c>
      <c r="F1715">
        <v>40</v>
      </c>
      <c r="G1715">
        <v>36</v>
      </c>
      <c r="H1715">
        <v>4</v>
      </c>
      <c r="I1715">
        <v>1</v>
      </c>
      <c r="J1715">
        <v>29</v>
      </c>
      <c r="K1715">
        <v>1</v>
      </c>
      <c r="L1715">
        <v>1</v>
      </c>
      <c r="M1715">
        <v>1</v>
      </c>
      <c r="N1715">
        <v>1</v>
      </c>
      <c r="O1715">
        <v>1</v>
      </c>
      <c r="P1715">
        <v>1</v>
      </c>
      <c r="Q1715">
        <v>1</v>
      </c>
      <c r="R1715">
        <v>1</v>
      </c>
      <c r="S1715">
        <v>1</v>
      </c>
      <c r="T1715">
        <v>12</v>
      </c>
      <c r="U1715">
        <v>2</v>
      </c>
      <c r="V1715">
        <v>2</v>
      </c>
      <c r="W1715">
        <v>2</v>
      </c>
      <c r="X1715">
        <v>1</v>
      </c>
      <c r="Y1715">
        <v>0</v>
      </c>
      <c r="Z1715">
        <v>1</v>
      </c>
      <c r="AA1715">
        <v>1</v>
      </c>
      <c r="AB1715">
        <v>1</v>
      </c>
      <c r="AC1715">
        <v>1</v>
      </c>
      <c r="AD1715">
        <v>1</v>
      </c>
      <c r="AE1715">
        <v>0</v>
      </c>
      <c r="AF1715">
        <v>0</v>
      </c>
      <c r="AG1715">
        <v>1</v>
      </c>
      <c r="AH1715" t="s">
        <v>253</v>
      </c>
      <c r="AI1715" t="s">
        <v>173</v>
      </c>
      <c r="AJ1715" t="s">
        <v>189</v>
      </c>
      <c r="AK1715" t="s">
        <v>190</v>
      </c>
    </row>
    <row r="1716" spans="1:37">
      <c r="A1716" t="s">
        <v>1645</v>
      </c>
      <c r="B1716" s="55">
        <v>45017</v>
      </c>
      <c r="C1716" s="55">
        <v>45035</v>
      </c>
      <c r="D1716" t="s">
        <v>36</v>
      </c>
      <c r="E1716">
        <v>3081</v>
      </c>
      <c r="F1716">
        <v>97</v>
      </c>
      <c r="G1716">
        <v>97</v>
      </c>
      <c r="H1716">
        <v>1</v>
      </c>
      <c r="I1716">
        <v>0</v>
      </c>
      <c r="J1716">
        <v>9</v>
      </c>
      <c r="K1716">
        <v>8</v>
      </c>
      <c r="L1716">
        <v>7</v>
      </c>
      <c r="M1716">
        <v>7</v>
      </c>
      <c r="N1716">
        <v>8</v>
      </c>
      <c r="O1716">
        <v>7</v>
      </c>
      <c r="P1716">
        <v>7</v>
      </c>
      <c r="Q1716">
        <v>8</v>
      </c>
      <c r="R1716">
        <v>8</v>
      </c>
      <c r="S1716">
        <v>8</v>
      </c>
      <c r="T1716">
        <v>2</v>
      </c>
      <c r="U1716">
        <v>2</v>
      </c>
      <c r="V1716">
        <v>2</v>
      </c>
      <c r="W1716">
        <v>0</v>
      </c>
      <c r="X1716">
        <v>1</v>
      </c>
      <c r="Y1716">
        <v>1</v>
      </c>
      <c r="Z1716">
        <v>7</v>
      </c>
      <c r="AA1716">
        <v>6</v>
      </c>
      <c r="AB1716">
        <v>4</v>
      </c>
      <c r="AC1716">
        <v>6</v>
      </c>
      <c r="AD1716">
        <v>6</v>
      </c>
      <c r="AE1716">
        <v>0</v>
      </c>
      <c r="AF1716">
        <v>0</v>
      </c>
      <c r="AG1716">
        <v>7</v>
      </c>
      <c r="AH1716" t="s">
        <v>183</v>
      </c>
      <c r="AI1716" t="s">
        <v>168</v>
      </c>
      <c r="AJ1716" t="s">
        <v>34</v>
      </c>
      <c r="AK1716" t="s">
        <v>172</v>
      </c>
    </row>
    <row r="1717" spans="1:37">
      <c r="A1717" t="s">
        <v>1645</v>
      </c>
      <c r="B1717" s="55">
        <v>45017</v>
      </c>
      <c r="C1717" s="55">
        <v>45035</v>
      </c>
      <c r="D1717" t="s">
        <v>268</v>
      </c>
      <c r="E1717">
        <v>3248</v>
      </c>
      <c r="F1717">
        <v>103</v>
      </c>
      <c r="G1717">
        <v>103</v>
      </c>
      <c r="H1717">
        <v>0</v>
      </c>
      <c r="I1717">
        <v>0</v>
      </c>
      <c r="J1717">
        <v>15</v>
      </c>
      <c r="K1717">
        <v>7</v>
      </c>
      <c r="L1717">
        <v>7</v>
      </c>
      <c r="M1717">
        <v>7</v>
      </c>
      <c r="N1717">
        <v>6</v>
      </c>
      <c r="O1717">
        <v>7</v>
      </c>
      <c r="P1717">
        <v>7</v>
      </c>
      <c r="Q1717">
        <v>7</v>
      </c>
      <c r="R1717">
        <v>7</v>
      </c>
      <c r="S1717">
        <v>7</v>
      </c>
      <c r="T1717">
        <v>10</v>
      </c>
      <c r="U1717">
        <v>9</v>
      </c>
      <c r="V1717">
        <v>9</v>
      </c>
      <c r="W1717">
        <v>0</v>
      </c>
      <c r="X1717">
        <v>5</v>
      </c>
      <c r="Y1717">
        <v>4</v>
      </c>
      <c r="Z1717">
        <v>7</v>
      </c>
      <c r="AA1717">
        <v>5</v>
      </c>
      <c r="AB1717">
        <v>5</v>
      </c>
      <c r="AC1717">
        <v>5</v>
      </c>
      <c r="AD1717">
        <v>5</v>
      </c>
      <c r="AE1717">
        <v>0</v>
      </c>
      <c r="AF1717">
        <v>0</v>
      </c>
      <c r="AG1717">
        <v>6</v>
      </c>
      <c r="AH1717" t="s">
        <v>269</v>
      </c>
      <c r="AI1717" t="s">
        <v>173</v>
      </c>
      <c r="AJ1717" t="s">
        <v>192</v>
      </c>
      <c r="AK1717" t="s">
        <v>193</v>
      </c>
    </row>
    <row r="1718" spans="1:37">
      <c r="A1718" t="s">
        <v>1645</v>
      </c>
      <c r="B1718" s="55">
        <v>45017</v>
      </c>
      <c r="C1718" s="55">
        <v>45035</v>
      </c>
      <c r="D1718" t="s">
        <v>38</v>
      </c>
      <c r="E1718">
        <v>3184</v>
      </c>
      <c r="F1718">
        <v>65</v>
      </c>
      <c r="G1718">
        <v>64</v>
      </c>
      <c r="H1718">
        <v>1</v>
      </c>
      <c r="I1718">
        <v>0</v>
      </c>
      <c r="J1718">
        <v>11</v>
      </c>
      <c r="K1718">
        <v>0</v>
      </c>
      <c r="L1718">
        <v>0</v>
      </c>
      <c r="M1718">
        <v>0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1</v>
      </c>
      <c r="U1718">
        <v>0</v>
      </c>
      <c r="V1718">
        <v>0</v>
      </c>
      <c r="W1718">
        <v>0</v>
      </c>
      <c r="X1718">
        <v>0</v>
      </c>
      <c r="Y1718">
        <v>0</v>
      </c>
      <c r="Z1718">
        <v>0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 t="s">
        <v>185</v>
      </c>
      <c r="AI1718" t="s">
        <v>168</v>
      </c>
      <c r="AJ1718" t="s">
        <v>34</v>
      </c>
      <c r="AK1718" t="s">
        <v>172</v>
      </c>
    </row>
    <row r="1719" spans="1:37">
      <c r="A1719" t="s">
        <v>1645</v>
      </c>
      <c r="B1719" s="55">
        <v>45017</v>
      </c>
      <c r="C1719" s="55">
        <v>45035</v>
      </c>
      <c r="D1719" t="s">
        <v>296</v>
      </c>
      <c r="E1719">
        <v>9670</v>
      </c>
      <c r="F1719">
        <v>321</v>
      </c>
      <c r="G1719">
        <v>320</v>
      </c>
      <c r="H1719">
        <v>3</v>
      </c>
      <c r="I1719">
        <v>0</v>
      </c>
      <c r="J1719">
        <v>34</v>
      </c>
      <c r="K1719">
        <v>5</v>
      </c>
      <c r="L1719">
        <v>5</v>
      </c>
      <c r="M1719">
        <v>4</v>
      </c>
      <c r="N1719">
        <v>4</v>
      </c>
      <c r="O1719">
        <v>5</v>
      </c>
      <c r="P1719">
        <v>5</v>
      </c>
      <c r="Q1719">
        <v>5</v>
      </c>
      <c r="R1719">
        <v>5</v>
      </c>
      <c r="S1719">
        <v>5</v>
      </c>
      <c r="T1719">
        <v>15</v>
      </c>
      <c r="U1719">
        <v>3</v>
      </c>
      <c r="V1719">
        <v>3</v>
      </c>
      <c r="W1719">
        <v>0</v>
      </c>
      <c r="X1719">
        <v>2</v>
      </c>
      <c r="Y1719">
        <v>0</v>
      </c>
      <c r="Z1719">
        <v>4</v>
      </c>
      <c r="AA1719">
        <v>5</v>
      </c>
      <c r="AB1719">
        <v>5</v>
      </c>
      <c r="AC1719">
        <v>5</v>
      </c>
      <c r="AD1719">
        <v>5</v>
      </c>
      <c r="AE1719">
        <v>0</v>
      </c>
      <c r="AF1719">
        <v>0</v>
      </c>
      <c r="AG1719">
        <v>3</v>
      </c>
      <c r="AH1719" t="s">
        <v>297</v>
      </c>
      <c r="AI1719" t="s">
        <v>173</v>
      </c>
      <c r="AJ1719" t="s">
        <v>195</v>
      </c>
      <c r="AK1719" t="s">
        <v>196</v>
      </c>
    </row>
    <row r="1720" spans="1:37">
      <c r="A1720" t="s">
        <v>1645</v>
      </c>
      <c r="B1720" s="55">
        <v>45017</v>
      </c>
      <c r="C1720" s="55">
        <v>45035</v>
      </c>
      <c r="D1720" t="s">
        <v>292</v>
      </c>
      <c r="E1720">
        <v>2728</v>
      </c>
      <c r="F1720">
        <v>172</v>
      </c>
      <c r="G1720">
        <v>166</v>
      </c>
      <c r="H1720">
        <v>7</v>
      </c>
      <c r="I1720">
        <v>3</v>
      </c>
      <c r="J1720">
        <v>33</v>
      </c>
      <c r="K1720">
        <v>8</v>
      </c>
      <c r="L1720">
        <v>8</v>
      </c>
      <c r="M1720">
        <v>8</v>
      </c>
      <c r="N1720">
        <v>3</v>
      </c>
      <c r="O1720">
        <v>8</v>
      </c>
      <c r="P1720">
        <v>3</v>
      </c>
      <c r="Q1720">
        <v>4</v>
      </c>
      <c r="R1720">
        <v>8</v>
      </c>
      <c r="S1720">
        <v>8</v>
      </c>
      <c r="T1720">
        <v>5</v>
      </c>
      <c r="U1720">
        <v>4</v>
      </c>
      <c r="V1720">
        <v>4</v>
      </c>
      <c r="W1720">
        <v>0</v>
      </c>
      <c r="X1720">
        <v>2</v>
      </c>
      <c r="Y1720">
        <v>0</v>
      </c>
      <c r="Z1720">
        <v>8</v>
      </c>
      <c r="AA1720">
        <v>7</v>
      </c>
      <c r="AB1720">
        <v>7</v>
      </c>
      <c r="AC1720">
        <v>7</v>
      </c>
      <c r="AD1720">
        <v>7</v>
      </c>
      <c r="AE1720">
        <v>0</v>
      </c>
      <c r="AF1720">
        <v>0</v>
      </c>
      <c r="AG1720">
        <v>1</v>
      </c>
      <c r="AH1720" t="s">
        <v>833</v>
      </c>
      <c r="AI1720" t="s">
        <v>173</v>
      </c>
      <c r="AJ1720" t="s">
        <v>195</v>
      </c>
      <c r="AK1720" t="s">
        <v>196</v>
      </c>
    </row>
    <row r="1721" spans="1:37">
      <c r="A1721" t="s">
        <v>1645</v>
      </c>
      <c r="B1721" s="55">
        <v>45017</v>
      </c>
      <c r="C1721" s="55">
        <v>45035</v>
      </c>
      <c r="D1721" t="s">
        <v>278</v>
      </c>
      <c r="E1721">
        <v>6021</v>
      </c>
      <c r="F1721">
        <v>272</v>
      </c>
      <c r="G1721">
        <v>270</v>
      </c>
      <c r="H1721">
        <v>2</v>
      </c>
      <c r="I1721">
        <v>1</v>
      </c>
      <c r="J1721">
        <v>58</v>
      </c>
      <c r="K1721">
        <v>1</v>
      </c>
      <c r="L1721">
        <v>1</v>
      </c>
      <c r="M1721">
        <v>1</v>
      </c>
      <c r="N1721">
        <v>1</v>
      </c>
      <c r="O1721">
        <v>1</v>
      </c>
      <c r="P1721">
        <v>1</v>
      </c>
      <c r="Q1721">
        <v>1</v>
      </c>
      <c r="R1721">
        <v>1</v>
      </c>
      <c r="S1721">
        <v>1</v>
      </c>
      <c r="T1721">
        <v>5</v>
      </c>
      <c r="U1721">
        <v>0</v>
      </c>
      <c r="V1721">
        <v>0</v>
      </c>
      <c r="W1721">
        <v>0</v>
      </c>
      <c r="X1721">
        <v>1</v>
      </c>
      <c r="Y1721">
        <v>0</v>
      </c>
      <c r="Z1721">
        <v>1</v>
      </c>
      <c r="AA1721">
        <v>1</v>
      </c>
      <c r="AB1721">
        <v>1</v>
      </c>
      <c r="AC1721">
        <v>1</v>
      </c>
      <c r="AD1721">
        <v>1</v>
      </c>
      <c r="AE1721">
        <v>0</v>
      </c>
      <c r="AF1721">
        <v>0</v>
      </c>
      <c r="AG1721">
        <v>1</v>
      </c>
      <c r="AH1721" t="s">
        <v>279</v>
      </c>
      <c r="AI1721" t="s">
        <v>173</v>
      </c>
      <c r="AJ1721" t="s">
        <v>192</v>
      </c>
      <c r="AK1721" t="s">
        <v>193</v>
      </c>
    </row>
    <row r="1722" spans="1:37">
      <c r="A1722" t="s">
        <v>1645</v>
      </c>
      <c r="B1722" s="55">
        <v>45017</v>
      </c>
      <c r="C1722" s="55">
        <v>45035</v>
      </c>
      <c r="D1722" t="s">
        <v>242</v>
      </c>
      <c r="E1722">
        <v>3078</v>
      </c>
      <c r="F1722">
        <v>111</v>
      </c>
      <c r="G1722">
        <v>110</v>
      </c>
      <c r="H1722">
        <v>1</v>
      </c>
      <c r="I1722">
        <v>1</v>
      </c>
      <c r="J1722">
        <v>12</v>
      </c>
      <c r="K1722">
        <v>5</v>
      </c>
      <c r="L1722">
        <v>5</v>
      </c>
      <c r="M1722">
        <v>5</v>
      </c>
      <c r="N1722">
        <v>4</v>
      </c>
      <c r="O1722">
        <v>3</v>
      </c>
      <c r="P1722">
        <v>5</v>
      </c>
      <c r="Q1722">
        <v>5</v>
      </c>
      <c r="R1722">
        <v>5</v>
      </c>
      <c r="S1722">
        <v>5</v>
      </c>
      <c r="T1722">
        <v>6</v>
      </c>
      <c r="U1722">
        <v>1</v>
      </c>
      <c r="V1722">
        <v>1</v>
      </c>
      <c r="W1722">
        <v>0</v>
      </c>
      <c r="X1722">
        <v>0</v>
      </c>
      <c r="Y1722">
        <v>0</v>
      </c>
      <c r="Z1722">
        <v>3</v>
      </c>
      <c r="AA1722">
        <v>5</v>
      </c>
      <c r="AB1722">
        <v>4</v>
      </c>
      <c r="AC1722">
        <v>3</v>
      </c>
      <c r="AD1722">
        <v>5</v>
      </c>
      <c r="AE1722">
        <v>1</v>
      </c>
      <c r="AF1722">
        <v>1</v>
      </c>
      <c r="AG1722">
        <v>3</v>
      </c>
      <c r="AH1722" t="s">
        <v>243</v>
      </c>
      <c r="AI1722" t="s">
        <v>173</v>
      </c>
      <c r="AJ1722" t="s">
        <v>186</v>
      </c>
      <c r="AK1722" t="s">
        <v>187</v>
      </c>
    </row>
    <row r="1723" spans="1:37">
      <c r="A1723" t="s">
        <v>1645</v>
      </c>
      <c r="B1723" s="55">
        <v>45017</v>
      </c>
      <c r="C1723" s="55">
        <v>45035</v>
      </c>
      <c r="D1723" t="s">
        <v>244</v>
      </c>
      <c r="E1723">
        <v>1868</v>
      </c>
      <c r="F1723">
        <v>51</v>
      </c>
      <c r="G1723">
        <v>50</v>
      </c>
      <c r="H1723">
        <v>1</v>
      </c>
      <c r="I1723">
        <v>1</v>
      </c>
      <c r="J1723">
        <v>8</v>
      </c>
      <c r="K1723">
        <v>7</v>
      </c>
      <c r="L1723">
        <v>7</v>
      </c>
      <c r="M1723">
        <v>7</v>
      </c>
      <c r="N1723">
        <v>7</v>
      </c>
      <c r="O1723">
        <v>7</v>
      </c>
      <c r="P1723">
        <v>7</v>
      </c>
      <c r="Q1723">
        <v>7</v>
      </c>
      <c r="R1723">
        <v>7</v>
      </c>
      <c r="S1723">
        <v>7</v>
      </c>
      <c r="T1723">
        <v>6</v>
      </c>
      <c r="U1723">
        <v>6</v>
      </c>
      <c r="V1723">
        <v>5</v>
      </c>
      <c r="W1723">
        <v>6</v>
      </c>
      <c r="X1723">
        <v>3</v>
      </c>
      <c r="Y1723">
        <v>0</v>
      </c>
      <c r="Z1723">
        <v>7</v>
      </c>
      <c r="AA1723">
        <v>6</v>
      </c>
      <c r="AB1723">
        <v>6</v>
      </c>
      <c r="AC1723">
        <v>4</v>
      </c>
      <c r="AD1723">
        <v>6</v>
      </c>
      <c r="AE1723">
        <v>4</v>
      </c>
      <c r="AF1723">
        <v>0</v>
      </c>
      <c r="AG1723">
        <v>7</v>
      </c>
      <c r="AH1723" t="s">
        <v>245</v>
      </c>
      <c r="AI1723" t="s">
        <v>173</v>
      </c>
      <c r="AJ1723" t="s">
        <v>186</v>
      </c>
      <c r="AK1723" t="s">
        <v>187</v>
      </c>
    </row>
    <row r="1724" spans="1:37">
      <c r="A1724" t="s">
        <v>1645</v>
      </c>
      <c r="B1724" s="55">
        <v>45017</v>
      </c>
      <c r="C1724" s="55">
        <v>45035</v>
      </c>
      <c r="D1724" t="s">
        <v>77</v>
      </c>
      <c r="E1724">
        <v>2152</v>
      </c>
      <c r="F1724">
        <v>79</v>
      </c>
      <c r="G1724">
        <v>79</v>
      </c>
      <c r="H1724">
        <v>0</v>
      </c>
      <c r="I1724">
        <v>0</v>
      </c>
      <c r="J1724">
        <v>1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0</v>
      </c>
      <c r="T1724">
        <v>0</v>
      </c>
      <c r="U1724">
        <v>0</v>
      </c>
      <c r="V1724">
        <v>0</v>
      </c>
      <c r="W1724">
        <v>0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 t="s">
        <v>223</v>
      </c>
      <c r="AI1724" t="s">
        <v>168</v>
      </c>
      <c r="AJ1724" t="s">
        <v>73</v>
      </c>
      <c r="AK1724" t="s">
        <v>182</v>
      </c>
    </row>
    <row r="1725" spans="1:37">
      <c r="A1725" t="s">
        <v>1645</v>
      </c>
      <c r="B1725" s="55">
        <v>45017</v>
      </c>
      <c r="C1725" s="55">
        <v>45035</v>
      </c>
      <c r="D1725" t="s">
        <v>72</v>
      </c>
      <c r="E1725">
        <v>2626</v>
      </c>
      <c r="F1725">
        <v>60</v>
      </c>
      <c r="G1725">
        <v>60</v>
      </c>
      <c r="H1725">
        <v>0</v>
      </c>
      <c r="I1725">
        <v>0</v>
      </c>
      <c r="J1725">
        <v>7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1</v>
      </c>
      <c r="U1725">
        <v>0</v>
      </c>
      <c r="V1725">
        <v>0</v>
      </c>
      <c r="W1725">
        <v>0</v>
      </c>
      <c r="X1725">
        <v>1</v>
      </c>
      <c r="Y1725">
        <v>0</v>
      </c>
      <c r="Z1725">
        <v>0</v>
      </c>
      <c r="AA1725">
        <v>0</v>
      </c>
      <c r="AB1725">
        <v>0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 t="s">
        <v>215</v>
      </c>
      <c r="AI1725" t="s">
        <v>168</v>
      </c>
      <c r="AJ1725" t="s">
        <v>73</v>
      </c>
      <c r="AK1725" t="s">
        <v>182</v>
      </c>
    </row>
    <row r="1726" spans="1:37">
      <c r="A1726" t="s">
        <v>1645</v>
      </c>
      <c r="B1726" s="55">
        <v>45017</v>
      </c>
      <c r="C1726" s="55">
        <v>45035</v>
      </c>
      <c r="D1726" t="s">
        <v>266</v>
      </c>
      <c r="E1726">
        <v>3734</v>
      </c>
      <c r="F1726">
        <v>129</v>
      </c>
      <c r="G1726">
        <v>129</v>
      </c>
      <c r="H1726">
        <v>0</v>
      </c>
      <c r="I1726">
        <v>0</v>
      </c>
      <c r="J1726">
        <v>19</v>
      </c>
      <c r="K1726">
        <v>1</v>
      </c>
      <c r="L1726">
        <v>0</v>
      </c>
      <c r="M1726">
        <v>0</v>
      </c>
      <c r="N1726">
        <v>0</v>
      </c>
      <c r="O1726">
        <v>1</v>
      </c>
      <c r="P1726">
        <v>0</v>
      </c>
      <c r="Q1726">
        <v>1</v>
      </c>
      <c r="R1726">
        <v>1</v>
      </c>
      <c r="S1726">
        <v>1</v>
      </c>
      <c r="T1726">
        <v>6</v>
      </c>
      <c r="U1726">
        <v>0</v>
      </c>
      <c r="V1726">
        <v>0</v>
      </c>
      <c r="W1726">
        <v>0</v>
      </c>
      <c r="X1726">
        <v>2</v>
      </c>
      <c r="Y1726">
        <v>0</v>
      </c>
      <c r="Z1726">
        <v>0</v>
      </c>
      <c r="AA1726">
        <v>1</v>
      </c>
      <c r="AB1726">
        <v>1</v>
      </c>
      <c r="AC1726">
        <v>1</v>
      </c>
      <c r="AD1726">
        <v>1</v>
      </c>
      <c r="AE1726">
        <v>0</v>
      </c>
      <c r="AF1726">
        <v>0</v>
      </c>
      <c r="AG1726">
        <v>0</v>
      </c>
      <c r="AH1726" t="s">
        <v>267</v>
      </c>
      <c r="AI1726" t="s">
        <v>173</v>
      </c>
      <c r="AJ1726" t="s">
        <v>192</v>
      </c>
      <c r="AK1726" t="s">
        <v>193</v>
      </c>
    </row>
    <row r="1727" spans="1:37">
      <c r="A1727" t="s">
        <v>1645</v>
      </c>
      <c r="B1727" s="55">
        <v>45017</v>
      </c>
      <c r="C1727" s="55">
        <v>45035</v>
      </c>
      <c r="D1727" t="s">
        <v>33</v>
      </c>
      <c r="E1727">
        <v>1770</v>
      </c>
      <c r="F1727">
        <v>130</v>
      </c>
      <c r="G1727">
        <v>130</v>
      </c>
      <c r="H1727">
        <v>0</v>
      </c>
      <c r="I1727">
        <v>0</v>
      </c>
      <c r="J1727">
        <v>11</v>
      </c>
      <c r="K1727">
        <v>1</v>
      </c>
      <c r="L1727">
        <v>1</v>
      </c>
      <c r="M1727">
        <v>1</v>
      </c>
      <c r="N1727">
        <v>0</v>
      </c>
      <c r="O1727">
        <v>1</v>
      </c>
      <c r="P1727">
        <v>0</v>
      </c>
      <c r="Q1727">
        <v>1</v>
      </c>
      <c r="R1727">
        <v>1</v>
      </c>
      <c r="S1727">
        <v>1</v>
      </c>
      <c r="T1727">
        <v>4</v>
      </c>
      <c r="U1727">
        <v>0</v>
      </c>
      <c r="V1727">
        <v>0</v>
      </c>
      <c r="W1727">
        <v>0</v>
      </c>
      <c r="X1727">
        <v>0</v>
      </c>
      <c r="Y1727">
        <v>0</v>
      </c>
      <c r="Z1727">
        <v>1</v>
      </c>
      <c r="AA1727">
        <v>1</v>
      </c>
      <c r="AB1727">
        <v>1</v>
      </c>
      <c r="AC1727">
        <v>1</v>
      </c>
      <c r="AD1727">
        <v>1</v>
      </c>
      <c r="AE1727">
        <v>0</v>
      </c>
      <c r="AF1727">
        <v>0</v>
      </c>
      <c r="AG1727">
        <v>0</v>
      </c>
      <c r="AH1727" t="s">
        <v>181</v>
      </c>
      <c r="AI1727" t="s">
        <v>168</v>
      </c>
      <c r="AJ1727" t="s">
        <v>34</v>
      </c>
      <c r="AK1727" t="s">
        <v>172</v>
      </c>
    </row>
    <row r="1728" spans="1:37">
      <c r="A1728" t="s">
        <v>1645</v>
      </c>
      <c r="B1728" s="55">
        <v>45017</v>
      </c>
      <c r="C1728" s="55">
        <v>45035</v>
      </c>
      <c r="D1728" t="s">
        <v>26</v>
      </c>
      <c r="E1728">
        <v>2255</v>
      </c>
      <c r="F1728">
        <v>129</v>
      </c>
      <c r="G1728">
        <v>127</v>
      </c>
      <c r="H1728">
        <v>3</v>
      </c>
      <c r="I1728">
        <v>0</v>
      </c>
      <c r="J1728">
        <v>12</v>
      </c>
      <c r="K1728">
        <v>0</v>
      </c>
      <c r="L1728">
        <v>0</v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6</v>
      </c>
      <c r="U1728">
        <v>3</v>
      </c>
      <c r="V1728">
        <v>3</v>
      </c>
      <c r="W1728">
        <v>0</v>
      </c>
      <c r="X1728">
        <v>2</v>
      </c>
      <c r="Y1728">
        <v>0</v>
      </c>
      <c r="Z1728">
        <v>0</v>
      </c>
      <c r="AA1728">
        <v>0</v>
      </c>
      <c r="AB1728">
        <v>0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 t="s">
        <v>170</v>
      </c>
      <c r="AI1728" t="s">
        <v>168</v>
      </c>
      <c r="AJ1728" t="s">
        <v>27</v>
      </c>
      <c r="AK1728" t="s">
        <v>169</v>
      </c>
    </row>
    <row r="1729" spans="1:37">
      <c r="A1729" t="s">
        <v>1645</v>
      </c>
      <c r="B1729" s="55">
        <v>45017</v>
      </c>
      <c r="C1729" s="55">
        <v>45035</v>
      </c>
      <c r="D1729" t="s">
        <v>308</v>
      </c>
      <c r="E1729">
        <v>5072</v>
      </c>
      <c r="F1729">
        <v>388</v>
      </c>
      <c r="G1729">
        <v>384</v>
      </c>
      <c r="H1729">
        <v>6</v>
      </c>
      <c r="I1729">
        <v>4</v>
      </c>
      <c r="J1729">
        <v>45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1</v>
      </c>
      <c r="Y1729">
        <v>0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 t="s">
        <v>309</v>
      </c>
      <c r="AI1729" t="s">
        <v>173</v>
      </c>
      <c r="AJ1729" t="s">
        <v>195</v>
      </c>
      <c r="AK1729" t="s">
        <v>196</v>
      </c>
    </row>
    <row r="1730" spans="1:37">
      <c r="A1730" t="s">
        <v>1645</v>
      </c>
      <c r="B1730" s="55">
        <v>45017</v>
      </c>
      <c r="C1730" s="55">
        <v>45035</v>
      </c>
      <c r="D1730" t="s">
        <v>1646</v>
      </c>
    </row>
    <row r="1731" spans="1:37">
      <c r="A1731" t="s">
        <v>1645</v>
      </c>
      <c r="B1731" s="55">
        <v>45017</v>
      </c>
      <c r="C1731" s="55">
        <v>45035</v>
      </c>
      <c r="D1731" t="s">
        <v>57</v>
      </c>
      <c r="E1731">
        <v>2388</v>
      </c>
      <c r="F1731">
        <v>76</v>
      </c>
      <c r="G1731">
        <v>74</v>
      </c>
      <c r="H1731">
        <v>2</v>
      </c>
      <c r="I1731">
        <v>0</v>
      </c>
      <c r="J1731">
        <v>11</v>
      </c>
      <c r="K1731">
        <v>0</v>
      </c>
      <c r="L1731">
        <v>0</v>
      </c>
      <c r="M1731">
        <v>0</v>
      </c>
      <c r="N1731">
        <v>0</v>
      </c>
      <c r="O1731">
        <v>0</v>
      </c>
      <c r="P1731">
        <v>0</v>
      </c>
      <c r="Q1731">
        <v>0</v>
      </c>
      <c r="R1731">
        <v>0</v>
      </c>
      <c r="S1731">
        <v>0</v>
      </c>
      <c r="T1731">
        <v>2</v>
      </c>
      <c r="U1731">
        <v>0</v>
      </c>
      <c r="V1731">
        <v>0</v>
      </c>
      <c r="W1731">
        <v>0</v>
      </c>
      <c r="X1731">
        <v>1</v>
      </c>
      <c r="Y1731">
        <v>0</v>
      </c>
      <c r="Z1731">
        <v>0</v>
      </c>
      <c r="AA1731">
        <v>0</v>
      </c>
      <c r="AB1731">
        <v>0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 t="s">
        <v>167</v>
      </c>
      <c r="AI1731" t="s">
        <v>168</v>
      </c>
      <c r="AJ1731" t="s">
        <v>58</v>
      </c>
      <c r="AK1731" t="s">
        <v>180</v>
      </c>
    </row>
    <row r="1732" spans="1:37">
      <c r="A1732" t="s">
        <v>1645</v>
      </c>
      <c r="B1732" s="55">
        <v>45017</v>
      </c>
      <c r="C1732" s="55">
        <v>45035</v>
      </c>
      <c r="D1732" t="s">
        <v>288</v>
      </c>
      <c r="E1732">
        <v>4356</v>
      </c>
      <c r="F1732">
        <v>113</v>
      </c>
      <c r="G1732">
        <v>113</v>
      </c>
      <c r="H1732">
        <v>0</v>
      </c>
      <c r="I1732">
        <v>0</v>
      </c>
      <c r="J1732">
        <v>25</v>
      </c>
      <c r="K1732">
        <v>24</v>
      </c>
      <c r="L1732">
        <v>24</v>
      </c>
      <c r="M1732">
        <v>24</v>
      </c>
      <c r="N1732">
        <v>24</v>
      </c>
      <c r="O1732">
        <v>24</v>
      </c>
      <c r="P1732">
        <v>24</v>
      </c>
      <c r="Q1732">
        <v>24</v>
      </c>
      <c r="R1732">
        <v>24</v>
      </c>
      <c r="S1732">
        <v>24</v>
      </c>
      <c r="T1732">
        <v>14</v>
      </c>
      <c r="U1732">
        <v>6</v>
      </c>
      <c r="V1732">
        <v>4</v>
      </c>
      <c r="W1732">
        <v>0</v>
      </c>
      <c r="X1732">
        <v>2</v>
      </c>
      <c r="Y1732">
        <v>0</v>
      </c>
      <c r="Z1732">
        <v>24</v>
      </c>
      <c r="AA1732">
        <v>18</v>
      </c>
      <c r="AB1732">
        <v>17</v>
      </c>
      <c r="AC1732">
        <v>16</v>
      </c>
      <c r="AD1732">
        <v>17</v>
      </c>
      <c r="AE1732">
        <v>0</v>
      </c>
      <c r="AF1732">
        <v>0</v>
      </c>
      <c r="AG1732">
        <v>24</v>
      </c>
      <c r="AH1732" t="s">
        <v>289</v>
      </c>
      <c r="AI1732" t="s">
        <v>173</v>
      </c>
      <c r="AJ1732" t="s">
        <v>195</v>
      </c>
      <c r="AK1732" t="s">
        <v>196</v>
      </c>
    </row>
    <row r="1733" spans="1:37">
      <c r="A1733" t="s">
        <v>1645</v>
      </c>
      <c r="B1733" s="55">
        <v>45017</v>
      </c>
      <c r="C1733" s="55">
        <v>45035</v>
      </c>
      <c r="D1733" t="s">
        <v>272</v>
      </c>
      <c r="E1733">
        <v>5213</v>
      </c>
      <c r="F1733">
        <v>286</v>
      </c>
      <c r="G1733">
        <v>271</v>
      </c>
      <c r="H1733">
        <v>16</v>
      </c>
      <c r="I1733">
        <v>6</v>
      </c>
      <c r="J1733">
        <v>55</v>
      </c>
      <c r="K1733">
        <v>1</v>
      </c>
      <c r="L1733">
        <v>1</v>
      </c>
      <c r="M1733">
        <v>1</v>
      </c>
      <c r="N1733">
        <v>1</v>
      </c>
      <c r="O1733">
        <v>1</v>
      </c>
      <c r="P1733">
        <v>1</v>
      </c>
      <c r="Q1733">
        <v>1</v>
      </c>
      <c r="R1733">
        <v>1</v>
      </c>
      <c r="S1733">
        <v>1</v>
      </c>
      <c r="T1733">
        <v>6</v>
      </c>
      <c r="U1733">
        <v>1</v>
      </c>
      <c r="V1733">
        <v>1</v>
      </c>
      <c r="W1733">
        <v>0</v>
      </c>
      <c r="X1733">
        <v>0</v>
      </c>
      <c r="Y1733">
        <v>0</v>
      </c>
      <c r="Z1733">
        <v>1</v>
      </c>
      <c r="AA1733">
        <v>1</v>
      </c>
      <c r="AB1733">
        <v>0</v>
      </c>
      <c r="AC1733">
        <v>0</v>
      </c>
      <c r="AD1733">
        <v>1</v>
      </c>
      <c r="AE1733">
        <v>0</v>
      </c>
      <c r="AF1733">
        <v>0</v>
      </c>
      <c r="AG1733">
        <v>1</v>
      </c>
      <c r="AH1733" t="s">
        <v>273</v>
      </c>
      <c r="AI1733" t="s">
        <v>173</v>
      </c>
      <c r="AJ1733" t="s">
        <v>192</v>
      </c>
      <c r="AK1733" t="s">
        <v>193</v>
      </c>
    </row>
    <row r="1734" spans="1:37">
      <c r="A1734" t="s">
        <v>1645</v>
      </c>
      <c r="B1734" s="55">
        <v>45017</v>
      </c>
      <c r="C1734" s="55">
        <v>45035</v>
      </c>
      <c r="D1734" t="s">
        <v>234</v>
      </c>
      <c r="E1734">
        <v>5528</v>
      </c>
      <c r="F1734">
        <v>178</v>
      </c>
      <c r="G1734">
        <v>178</v>
      </c>
      <c r="H1734">
        <v>1</v>
      </c>
      <c r="I1734">
        <v>0</v>
      </c>
      <c r="J1734">
        <v>27</v>
      </c>
      <c r="K1734">
        <v>24</v>
      </c>
      <c r="L1734">
        <v>21</v>
      </c>
      <c r="M1734">
        <v>21</v>
      </c>
      <c r="N1734">
        <v>24</v>
      </c>
      <c r="O1734">
        <v>23</v>
      </c>
      <c r="P1734">
        <v>22</v>
      </c>
      <c r="Q1734">
        <v>21</v>
      </c>
      <c r="R1734">
        <v>24</v>
      </c>
      <c r="S1734">
        <v>24</v>
      </c>
      <c r="T1734">
        <v>5</v>
      </c>
      <c r="U1734">
        <v>3</v>
      </c>
      <c r="V1734">
        <v>3</v>
      </c>
      <c r="W1734">
        <v>0</v>
      </c>
      <c r="X1734">
        <v>4</v>
      </c>
      <c r="Y1734">
        <v>0</v>
      </c>
      <c r="Z1734">
        <v>19</v>
      </c>
      <c r="AA1734">
        <v>22</v>
      </c>
      <c r="AB1734">
        <v>16</v>
      </c>
      <c r="AC1734">
        <v>15</v>
      </c>
      <c r="AD1734">
        <v>20</v>
      </c>
      <c r="AE1734">
        <v>0</v>
      </c>
      <c r="AF1734">
        <v>0</v>
      </c>
      <c r="AG1734">
        <v>16</v>
      </c>
      <c r="AH1734" t="s">
        <v>235</v>
      </c>
      <c r="AI1734" t="s">
        <v>173</v>
      </c>
      <c r="AJ1734" t="s">
        <v>186</v>
      </c>
      <c r="AK1734" t="s">
        <v>187</v>
      </c>
    </row>
    <row r="1735" spans="1:37">
      <c r="A1735" t="s">
        <v>1645</v>
      </c>
      <c r="B1735" s="55">
        <v>45017</v>
      </c>
      <c r="C1735" s="55">
        <v>45035</v>
      </c>
      <c r="D1735" t="s">
        <v>75</v>
      </c>
      <c r="E1735">
        <v>6145</v>
      </c>
      <c r="F1735">
        <v>51</v>
      </c>
      <c r="G1735">
        <v>51</v>
      </c>
      <c r="H1735">
        <v>0</v>
      </c>
      <c r="I1735">
        <v>0</v>
      </c>
      <c r="J1735">
        <v>2</v>
      </c>
      <c r="K1735">
        <v>0</v>
      </c>
      <c r="L1735">
        <v>0</v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0</v>
      </c>
      <c r="Z1735">
        <v>0</v>
      </c>
      <c r="AA1735">
        <v>0</v>
      </c>
      <c r="AB1735">
        <v>0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 t="s">
        <v>222</v>
      </c>
      <c r="AI1735" t="s">
        <v>168</v>
      </c>
      <c r="AJ1735" t="s">
        <v>73</v>
      </c>
      <c r="AK1735" t="s">
        <v>182</v>
      </c>
    </row>
    <row r="1736" spans="1:37">
      <c r="A1736" t="s">
        <v>1645</v>
      </c>
      <c r="B1736" s="55">
        <v>45017</v>
      </c>
      <c r="C1736" s="55">
        <v>45035</v>
      </c>
      <c r="D1736" t="s">
        <v>250</v>
      </c>
      <c r="E1736">
        <v>5991</v>
      </c>
      <c r="F1736">
        <v>386</v>
      </c>
      <c r="G1736">
        <v>380</v>
      </c>
      <c r="H1736">
        <v>6</v>
      </c>
      <c r="I1736">
        <v>3</v>
      </c>
      <c r="J1736">
        <v>51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12</v>
      </c>
      <c r="U1736">
        <v>1</v>
      </c>
      <c r="V1736">
        <v>1</v>
      </c>
      <c r="W1736">
        <v>0</v>
      </c>
      <c r="X1736">
        <v>0</v>
      </c>
      <c r="Y1736">
        <v>0</v>
      </c>
      <c r="Z1736">
        <v>0</v>
      </c>
      <c r="AA1736">
        <v>0</v>
      </c>
      <c r="AB1736">
        <v>0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 t="s">
        <v>251</v>
      </c>
      <c r="AI1736" t="s">
        <v>173</v>
      </c>
      <c r="AJ1736" t="s">
        <v>189</v>
      </c>
      <c r="AK1736" t="s">
        <v>190</v>
      </c>
    </row>
    <row r="1737" spans="1:37">
      <c r="A1737" t="s">
        <v>1645</v>
      </c>
      <c r="B1737" s="55">
        <v>45017</v>
      </c>
      <c r="C1737" s="55">
        <v>45035</v>
      </c>
      <c r="D1737" t="s">
        <v>290</v>
      </c>
      <c r="E1737">
        <v>6866</v>
      </c>
      <c r="F1737">
        <v>553</v>
      </c>
      <c r="G1737">
        <v>551</v>
      </c>
      <c r="H1737">
        <v>4</v>
      </c>
      <c r="I1737">
        <v>2</v>
      </c>
      <c r="J1737">
        <v>69</v>
      </c>
      <c r="K1737">
        <v>24</v>
      </c>
      <c r="L1737">
        <v>21</v>
      </c>
      <c r="M1737">
        <v>24</v>
      </c>
      <c r="N1737">
        <v>22</v>
      </c>
      <c r="O1737">
        <v>23</v>
      </c>
      <c r="P1737">
        <v>21</v>
      </c>
      <c r="Q1737">
        <v>24</v>
      </c>
      <c r="R1737">
        <v>24</v>
      </c>
      <c r="S1737">
        <v>24</v>
      </c>
      <c r="T1737">
        <v>32</v>
      </c>
      <c r="U1737">
        <v>21</v>
      </c>
      <c r="V1737">
        <v>21</v>
      </c>
      <c r="W1737">
        <v>9</v>
      </c>
      <c r="X1737">
        <v>5</v>
      </c>
      <c r="Y1737">
        <v>2</v>
      </c>
      <c r="Z1737">
        <v>20</v>
      </c>
      <c r="AA1737">
        <v>23</v>
      </c>
      <c r="AB1737">
        <v>22</v>
      </c>
      <c r="AC1737">
        <v>22</v>
      </c>
      <c r="AD1737">
        <v>22</v>
      </c>
      <c r="AE1737">
        <v>11</v>
      </c>
      <c r="AF1737">
        <v>3</v>
      </c>
      <c r="AG1737">
        <v>18</v>
      </c>
      <c r="AH1737" t="s">
        <v>291</v>
      </c>
      <c r="AI1737" t="s">
        <v>173</v>
      </c>
      <c r="AJ1737" t="s">
        <v>195</v>
      </c>
      <c r="AK1737" t="s">
        <v>196</v>
      </c>
    </row>
    <row r="1738" spans="1:37">
      <c r="A1738" t="s">
        <v>1645</v>
      </c>
      <c r="B1738" s="55">
        <v>45017</v>
      </c>
      <c r="C1738" s="55">
        <v>45035</v>
      </c>
      <c r="D1738" t="s">
        <v>254</v>
      </c>
      <c r="E1738">
        <v>9746</v>
      </c>
      <c r="F1738">
        <v>408</v>
      </c>
      <c r="G1738">
        <v>405</v>
      </c>
      <c r="H1738">
        <v>6</v>
      </c>
      <c r="I1738">
        <v>2</v>
      </c>
      <c r="J1738">
        <v>57</v>
      </c>
      <c r="K1738">
        <v>2</v>
      </c>
      <c r="L1738">
        <v>2</v>
      </c>
      <c r="M1738">
        <v>2</v>
      </c>
      <c r="N1738">
        <v>0</v>
      </c>
      <c r="O1738">
        <v>1</v>
      </c>
      <c r="P1738">
        <v>0</v>
      </c>
      <c r="Q1738">
        <v>2</v>
      </c>
      <c r="R1738">
        <v>2</v>
      </c>
      <c r="S1738">
        <v>2</v>
      </c>
      <c r="T1738">
        <v>18</v>
      </c>
      <c r="U1738">
        <v>1</v>
      </c>
      <c r="V1738">
        <v>1</v>
      </c>
      <c r="W1738">
        <v>0</v>
      </c>
      <c r="X1738">
        <v>3</v>
      </c>
      <c r="Y1738">
        <v>0</v>
      </c>
      <c r="Z1738">
        <v>1</v>
      </c>
      <c r="AA1738">
        <v>1</v>
      </c>
      <c r="AB1738">
        <v>1</v>
      </c>
      <c r="AC1738">
        <v>1</v>
      </c>
      <c r="AD1738">
        <v>1</v>
      </c>
      <c r="AE1738">
        <v>1</v>
      </c>
      <c r="AF1738">
        <v>0</v>
      </c>
      <c r="AG1738">
        <v>0</v>
      </c>
      <c r="AH1738" t="s">
        <v>255</v>
      </c>
      <c r="AI1738" t="s">
        <v>173</v>
      </c>
      <c r="AJ1738" t="s">
        <v>189</v>
      </c>
      <c r="AK1738" t="s">
        <v>190</v>
      </c>
    </row>
    <row r="1739" spans="1:37">
      <c r="A1739" t="s">
        <v>1645</v>
      </c>
      <c r="B1739" s="55">
        <v>45017</v>
      </c>
      <c r="C1739" s="55">
        <v>45035</v>
      </c>
      <c r="D1739" t="s">
        <v>258</v>
      </c>
      <c r="E1739">
        <v>4060</v>
      </c>
      <c r="F1739">
        <v>111</v>
      </c>
      <c r="G1739">
        <v>110</v>
      </c>
      <c r="H1739">
        <v>1</v>
      </c>
      <c r="I1739">
        <v>1</v>
      </c>
      <c r="J1739">
        <v>15</v>
      </c>
      <c r="K1739">
        <v>12</v>
      </c>
      <c r="L1739">
        <v>11</v>
      </c>
      <c r="M1739">
        <v>12</v>
      </c>
      <c r="N1739">
        <v>12</v>
      </c>
      <c r="O1739">
        <v>12</v>
      </c>
      <c r="P1739">
        <v>12</v>
      </c>
      <c r="Q1739">
        <v>12</v>
      </c>
      <c r="R1739">
        <v>12</v>
      </c>
      <c r="S1739">
        <v>12</v>
      </c>
      <c r="T1739">
        <v>8</v>
      </c>
      <c r="U1739">
        <v>8</v>
      </c>
      <c r="V1739">
        <v>8</v>
      </c>
      <c r="W1739">
        <v>6</v>
      </c>
      <c r="X1739">
        <v>4</v>
      </c>
      <c r="Y1739">
        <v>0</v>
      </c>
      <c r="Z1739">
        <v>11</v>
      </c>
      <c r="AA1739">
        <v>10</v>
      </c>
      <c r="AB1739">
        <v>10</v>
      </c>
      <c r="AC1739">
        <v>9</v>
      </c>
      <c r="AD1739">
        <v>10</v>
      </c>
      <c r="AE1739">
        <v>0</v>
      </c>
      <c r="AF1739">
        <v>1</v>
      </c>
      <c r="AG1739">
        <v>11</v>
      </c>
      <c r="AH1739" t="s">
        <v>259</v>
      </c>
      <c r="AI1739" t="s">
        <v>173</v>
      </c>
      <c r="AJ1739" t="s">
        <v>192</v>
      </c>
      <c r="AK1739" t="s">
        <v>193</v>
      </c>
    </row>
    <row r="1740" spans="1:37">
      <c r="A1740" t="s">
        <v>1645</v>
      </c>
      <c r="B1740" s="55">
        <v>45017</v>
      </c>
      <c r="C1740" s="55">
        <v>45035</v>
      </c>
      <c r="D1740" t="s">
        <v>314</v>
      </c>
      <c r="E1740">
        <v>1575</v>
      </c>
      <c r="F1740">
        <v>138</v>
      </c>
      <c r="G1740">
        <v>137</v>
      </c>
      <c r="H1740">
        <v>1</v>
      </c>
      <c r="I1740">
        <v>0</v>
      </c>
      <c r="J1740">
        <v>11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0</v>
      </c>
      <c r="S1740">
        <v>0</v>
      </c>
      <c r="T1740">
        <v>2</v>
      </c>
      <c r="U1740">
        <v>0</v>
      </c>
      <c r="V1740">
        <v>0</v>
      </c>
      <c r="W1740">
        <v>0</v>
      </c>
      <c r="X1740">
        <v>1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 t="s">
        <v>870</v>
      </c>
      <c r="AI1740" t="s">
        <v>173</v>
      </c>
      <c r="AJ1740" t="s">
        <v>195</v>
      </c>
      <c r="AK1740" t="s">
        <v>196</v>
      </c>
    </row>
    <row r="1741" spans="1:37">
      <c r="A1741" t="s">
        <v>1645</v>
      </c>
      <c r="B1741" s="55">
        <v>45017</v>
      </c>
      <c r="C1741" s="55">
        <v>45035</v>
      </c>
      <c r="D1741" t="s">
        <v>53</v>
      </c>
      <c r="E1741">
        <v>2105</v>
      </c>
      <c r="F1741">
        <v>80</v>
      </c>
      <c r="G1741">
        <v>79</v>
      </c>
      <c r="H1741">
        <v>3</v>
      </c>
      <c r="I1741">
        <v>0</v>
      </c>
      <c r="J1741">
        <v>8</v>
      </c>
      <c r="K1741">
        <v>7</v>
      </c>
      <c r="L1741">
        <v>7</v>
      </c>
      <c r="M1741">
        <v>7</v>
      </c>
      <c r="N1741">
        <v>7</v>
      </c>
      <c r="O1741">
        <v>7</v>
      </c>
      <c r="P1741">
        <v>7</v>
      </c>
      <c r="Q1741">
        <v>7</v>
      </c>
      <c r="R1741">
        <v>7</v>
      </c>
      <c r="S1741">
        <v>7</v>
      </c>
      <c r="T1741">
        <v>2</v>
      </c>
      <c r="U1741">
        <v>0</v>
      </c>
      <c r="V1741">
        <v>0</v>
      </c>
      <c r="W1741">
        <v>0</v>
      </c>
      <c r="X1741">
        <v>1</v>
      </c>
      <c r="Y1741">
        <v>1</v>
      </c>
      <c r="Z1741">
        <v>7</v>
      </c>
      <c r="AA1741">
        <v>5</v>
      </c>
      <c r="AB1741">
        <v>4</v>
      </c>
      <c r="AC1741">
        <v>5</v>
      </c>
      <c r="AD1741">
        <v>5</v>
      </c>
      <c r="AE1741">
        <v>0</v>
      </c>
      <c r="AF1741">
        <v>1</v>
      </c>
      <c r="AG1741">
        <v>7</v>
      </c>
      <c r="AH1741" t="s">
        <v>206</v>
      </c>
      <c r="AI1741" t="s">
        <v>168</v>
      </c>
      <c r="AJ1741" t="s">
        <v>49</v>
      </c>
      <c r="AK1741" t="s">
        <v>176</v>
      </c>
    </row>
    <row r="1742" spans="1:37">
      <c r="A1742" t="s">
        <v>1645</v>
      </c>
      <c r="B1742" s="55">
        <v>45017</v>
      </c>
      <c r="C1742" s="55">
        <v>45035</v>
      </c>
      <c r="D1742" t="s">
        <v>300</v>
      </c>
      <c r="E1742">
        <v>2237</v>
      </c>
      <c r="F1742">
        <v>113</v>
      </c>
      <c r="G1742">
        <v>112</v>
      </c>
      <c r="H1742">
        <v>1</v>
      </c>
      <c r="I1742">
        <v>0</v>
      </c>
      <c r="J1742">
        <v>10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2</v>
      </c>
      <c r="U1742">
        <v>0</v>
      </c>
      <c r="V1742">
        <v>0</v>
      </c>
      <c r="W1742">
        <v>0</v>
      </c>
      <c r="X1742">
        <v>0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 t="s">
        <v>301</v>
      </c>
      <c r="AI1742" t="s">
        <v>173</v>
      </c>
      <c r="AJ1742" t="s">
        <v>195</v>
      </c>
      <c r="AK1742" t="s">
        <v>196</v>
      </c>
    </row>
    <row r="1743" spans="1:37">
      <c r="A1743" t="s">
        <v>1645</v>
      </c>
      <c r="B1743" s="55">
        <v>45017</v>
      </c>
      <c r="C1743" s="55">
        <v>45035</v>
      </c>
      <c r="D1743" t="s">
        <v>280</v>
      </c>
      <c r="E1743">
        <v>2380</v>
      </c>
      <c r="F1743">
        <v>120</v>
      </c>
      <c r="G1743">
        <v>120</v>
      </c>
      <c r="H1743">
        <v>0</v>
      </c>
      <c r="I1743">
        <v>0</v>
      </c>
      <c r="J1743">
        <v>25</v>
      </c>
      <c r="K1743">
        <v>11</v>
      </c>
      <c r="L1743">
        <v>9</v>
      </c>
      <c r="M1743">
        <v>6</v>
      </c>
      <c r="N1743">
        <v>2</v>
      </c>
      <c r="O1743">
        <v>6</v>
      </c>
      <c r="P1743">
        <v>2</v>
      </c>
      <c r="Q1743">
        <v>4</v>
      </c>
      <c r="R1743">
        <v>11</v>
      </c>
      <c r="S1743">
        <v>10</v>
      </c>
      <c r="T1743">
        <v>1</v>
      </c>
      <c r="U1743">
        <v>1</v>
      </c>
      <c r="V1743">
        <v>1</v>
      </c>
      <c r="W1743">
        <v>0</v>
      </c>
      <c r="X1743">
        <v>0</v>
      </c>
      <c r="Y1743">
        <v>0</v>
      </c>
      <c r="Z1743">
        <v>4</v>
      </c>
      <c r="AA1743">
        <v>8</v>
      </c>
      <c r="AB1743">
        <v>7</v>
      </c>
      <c r="AC1743">
        <v>7</v>
      </c>
      <c r="AD1743">
        <v>8</v>
      </c>
      <c r="AE1743">
        <v>0</v>
      </c>
      <c r="AF1743">
        <v>0</v>
      </c>
      <c r="AG1743">
        <v>2</v>
      </c>
      <c r="AH1743" t="s">
        <v>281</v>
      </c>
      <c r="AI1743" t="s">
        <v>173</v>
      </c>
      <c r="AJ1743" t="s">
        <v>192</v>
      </c>
      <c r="AK1743" t="s">
        <v>193</v>
      </c>
    </row>
    <row r="1744" spans="1:37">
      <c r="A1744" t="s">
        <v>1645</v>
      </c>
      <c r="B1744" s="55">
        <v>45017</v>
      </c>
      <c r="C1744" s="55">
        <v>45035</v>
      </c>
      <c r="D1744" t="s">
        <v>298</v>
      </c>
      <c r="E1744">
        <v>1143</v>
      </c>
      <c r="F1744">
        <v>59</v>
      </c>
      <c r="G1744">
        <v>57</v>
      </c>
      <c r="H1744">
        <v>2</v>
      </c>
      <c r="I1744">
        <v>1</v>
      </c>
      <c r="J1744">
        <v>16</v>
      </c>
      <c r="K1744">
        <v>13</v>
      </c>
      <c r="L1744">
        <v>10</v>
      </c>
      <c r="M1744">
        <v>11</v>
      </c>
      <c r="N1744">
        <v>11</v>
      </c>
      <c r="O1744">
        <v>13</v>
      </c>
      <c r="P1744">
        <v>12</v>
      </c>
      <c r="Q1744">
        <v>11</v>
      </c>
      <c r="R1744">
        <v>13</v>
      </c>
      <c r="S1744">
        <v>13</v>
      </c>
      <c r="T1744">
        <v>9</v>
      </c>
      <c r="U1744">
        <v>7</v>
      </c>
      <c r="V1744">
        <v>7</v>
      </c>
      <c r="W1744">
        <v>5</v>
      </c>
      <c r="X1744">
        <v>1</v>
      </c>
      <c r="Y1744">
        <v>0</v>
      </c>
      <c r="Z1744">
        <v>10</v>
      </c>
      <c r="AA1744">
        <v>13</v>
      </c>
      <c r="AB1744">
        <v>10</v>
      </c>
      <c r="AC1744">
        <v>13</v>
      </c>
      <c r="AD1744">
        <v>13</v>
      </c>
      <c r="AE1744">
        <v>6</v>
      </c>
      <c r="AF1744">
        <v>0</v>
      </c>
      <c r="AG1744">
        <v>8</v>
      </c>
      <c r="AH1744" t="s">
        <v>299</v>
      </c>
      <c r="AI1744" t="s">
        <v>173</v>
      </c>
      <c r="AJ1744" t="s">
        <v>195</v>
      </c>
      <c r="AK1744" t="s">
        <v>196</v>
      </c>
    </row>
    <row r="1745" spans="1:37">
      <c r="A1745" t="s">
        <v>1645</v>
      </c>
      <c r="B1745" s="55">
        <v>45017</v>
      </c>
      <c r="C1745" s="55">
        <v>45035</v>
      </c>
      <c r="D1745" t="s">
        <v>40</v>
      </c>
      <c r="E1745">
        <v>1583</v>
      </c>
      <c r="F1745">
        <v>47</v>
      </c>
      <c r="G1745">
        <v>47</v>
      </c>
      <c r="H1745">
        <v>0</v>
      </c>
      <c r="I1745">
        <v>0</v>
      </c>
      <c r="J1745">
        <v>5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  <c r="Q1745">
        <v>0</v>
      </c>
      <c r="R1745">
        <v>0</v>
      </c>
      <c r="S1745">
        <v>0</v>
      </c>
      <c r="T1745">
        <v>2</v>
      </c>
      <c r="U1745">
        <v>0</v>
      </c>
      <c r="V1745">
        <v>0</v>
      </c>
      <c r="W1745">
        <v>0</v>
      </c>
      <c r="X1745">
        <v>1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 t="s">
        <v>447</v>
      </c>
      <c r="AI1745" t="s">
        <v>168</v>
      </c>
      <c r="AJ1745" t="s">
        <v>34</v>
      </c>
      <c r="AK1745" t="s">
        <v>172</v>
      </c>
    </row>
    <row r="1746" spans="1:37">
      <c r="A1746" t="s">
        <v>1645</v>
      </c>
      <c r="B1746" s="55">
        <v>45017</v>
      </c>
      <c r="C1746" s="55">
        <v>45035</v>
      </c>
      <c r="D1746" t="s">
        <v>312</v>
      </c>
      <c r="E1746">
        <v>1614</v>
      </c>
      <c r="F1746">
        <v>125</v>
      </c>
      <c r="G1746">
        <v>121</v>
      </c>
      <c r="H1746">
        <v>5</v>
      </c>
      <c r="I1746">
        <v>5</v>
      </c>
      <c r="J1746">
        <v>13</v>
      </c>
      <c r="K1746">
        <v>6</v>
      </c>
      <c r="L1746">
        <v>6</v>
      </c>
      <c r="M1746">
        <v>5</v>
      </c>
      <c r="N1746">
        <v>1</v>
      </c>
      <c r="O1746">
        <v>6</v>
      </c>
      <c r="P1746">
        <v>1</v>
      </c>
      <c r="Q1746">
        <v>6</v>
      </c>
      <c r="R1746">
        <v>6</v>
      </c>
      <c r="S1746">
        <v>6</v>
      </c>
      <c r="T1746">
        <v>6</v>
      </c>
      <c r="U1746">
        <v>4</v>
      </c>
      <c r="V1746">
        <v>4</v>
      </c>
      <c r="W1746">
        <v>0</v>
      </c>
      <c r="X1746">
        <v>0</v>
      </c>
      <c r="Y1746">
        <v>0</v>
      </c>
      <c r="Z1746">
        <v>5</v>
      </c>
      <c r="AA1746">
        <v>6</v>
      </c>
      <c r="AB1746">
        <v>6</v>
      </c>
      <c r="AC1746">
        <v>6</v>
      </c>
      <c r="AD1746">
        <v>6</v>
      </c>
      <c r="AE1746">
        <v>3</v>
      </c>
      <c r="AF1746">
        <v>0</v>
      </c>
      <c r="AG1746">
        <v>1</v>
      </c>
      <c r="AH1746" t="s">
        <v>313</v>
      </c>
      <c r="AI1746" t="s">
        <v>173</v>
      </c>
      <c r="AJ1746" t="s">
        <v>195</v>
      </c>
      <c r="AK1746" t="s">
        <v>196</v>
      </c>
    </row>
    <row r="1747" spans="1:37">
      <c r="A1747" t="s">
        <v>1645</v>
      </c>
      <c r="B1747" s="55">
        <v>45017</v>
      </c>
      <c r="C1747" s="55">
        <v>45035</v>
      </c>
      <c r="D1747" t="s">
        <v>42</v>
      </c>
      <c r="E1747">
        <v>1309</v>
      </c>
      <c r="F1747">
        <v>50</v>
      </c>
      <c r="G1747">
        <v>50</v>
      </c>
      <c r="H1747">
        <v>0</v>
      </c>
      <c r="I1747">
        <v>0</v>
      </c>
      <c r="J1747">
        <v>15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0</v>
      </c>
      <c r="T1747">
        <v>3</v>
      </c>
      <c r="U1747">
        <v>0</v>
      </c>
      <c r="V1747">
        <v>0</v>
      </c>
      <c r="W1747">
        <v>0</v>
      </c>
      <c r="X1747">
        <v>2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 t="s">
        <v>191</v>
      </c>
      <c r="AI1747" t="s">
        <v>168</v>
      </c>
      <c r="AJ1747" t="s">
        <v>34</v>
      </c>
      <c r="AK1747" t="s">
        <v>172</v>
      </c>
    </row>
    <row r="1748" spans="1:37">
      <c r="A1748" t="s">
        <v>1645</v>
      </c>
      <c r="B1748" s="55">
        <v>45017</v>
      </c>
      <c r="C1748" s="55">
        <v>45035</v>
      </c>
      <c r="D1748" t="s">
        <v>260</v>
      </c>
      <c r="E1748">
        <v>1220</v>
      </c>
      <c r="F1748">
        <v>38</v>
      </c>
      <c r="G1748">
        <v>37</v>
      </c>
      <c r="H1748">
        <v>1</v>
      </c>
      <c r="I1748">
        <v>0</v>
      </c>
      <c r="J1748">
        <v>7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2</v>
      </c>
      <c r="U1748">
        <v>0</v>
      </c>
      <c r="V1748">
        <v>0</v>
      </c>
      <c r="W1748">
        <v>0</v>
      </c>
      <c r="X1748">
        <v>0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 t="s">
        <v>261</v>
      </c>
      <c r="AI1748" t="s">
        <v>173</v>
      </c>
      <c r="AJ1748" t="s">
        <v>192</v>
      </c>
      <c r="AK1748" t="s">
        <v>193</v>
      </c>
    </row>
    <row r="1749" spans="1:37">
      <c r="A1749" t="s">
        <v>1645</v>
      </c>
      <c r="B1749" s="55">
        <v>45017</v>
      </c>
      <c r="C1749" s="55">
        <v>45035</v>
      </c>
      <c r="D1749" t="s">
        <v>302</v>
      </c>
      <c r="E1749">
        <v>2473</v>
      </c>
      <c r="F1749">
        <v>25</v>
      </c>
      <c r="G1749">
        <v>25</v>
      </c>
      <c r="H1749">
        <v>0</v>
      </c>
      <c r="I1749">
        <v>0</v>
      </c>
      <c r="J1749">
        <v>21</v>
      </c>
      <c r="K1749">
        <v>12</v>
      </c>
      <c r="L1749">
        <v>11</v>
      </c>
      <c r="M1749">
        <v>5</v>
      </c>
      <c r="N1749">
        <v>12</v>
      </c>
      <c r="O1749">
        <v>3</v>
      </c>
      <c r="P1749">
        <v>1</v>
      </c>
      <c r="Q1749">
        <v>5</v>
      </c>
      <c r="R1749">
        <v>12</v>
      </c>
      <c r="S1749">
        <v>11</v>
      </c>
      <c r="T1749">
        <v>2</v>
      </c>
      <c r="U1749">
        <v>0</v>
      </c>
      <c r="V1749">
        <v>0</v>
      </c>
      <c r="W1749">
        <v>0</v>
      </c>
      <c r="X1749">
        <v>0</v>
      </c>
      <c r="Y1749">
        <v>0</v>
      </c>
      <c r="Z1749">
        <v>1</v>
      </c>
      <c r="AA1749">
        <v>9</v>
      </c>
      <c r="AB1749">
        <v>6</v>
      </c>
      <c r="AC1749">
        <v>7</v>
      </c>
      <c r="AD1749">
        <v>9</v>
      </c>
      <c r="AE1749">
        <v>3</v>
      </c>
      <c r="AF1749">
        <v>2</v>
      </c>
      <c r="AG1749">
        <v>1</v>
      </c>
      <c r="AH1749" t="s">
        <v>303</v>
      </c>
      <c r="AI1749" t="s">
        <v>173</v>
      </c>
      <c r="AJ1749" t="s">
        <v>195</v>
      </c>
      <c r="AK1749" t="s">
        <v>196</v>
      </c>
    </row>
    <row r="1750" spans="1:37">
      <c r="A1750" t="s">
        <v>1645</v>
      </c>
      <c r="B1750" s="55">
        <v>45017</v>
      </c>
      <c r="C1750" s="55">
        <v>45035</v>
      </c>
      <c r="D1750" t="s">
        <v>68</v>
      </c>
      <c r="E1750">
        <v>2560</v>
      </c>
      <c r="F1750">
        <v>65</v>
      </c>
      <c r="G1750">
        <v>65</v>
      </c>
      <c r="H1750">
        <v>0</v>
      </c>
      <c r="I1750">
        <v>0</v>
      </c>
      <c r="J1750">
        <v>10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1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 t="s">
        <v>219</v>
      </c>
      <c r="AI1750" t="s">
        <v>168</v>
      </c>
      <c r="AJ1750" t="s">
        <v>58</v>
      </c>
      <c r="AK1750" t="s">
        <v>180</v>
      </c>
    </row>
    <row r="1751" spans="1:37">
      <c r="A1751" t="s">
        <v>1645</v>
      </c>
      <c r="B1751" s="55">
        <v>45017</v>
      </c>
      <c r="C1751" s="55">
        <v>45035</v>
      </c>
      <c r="D1751" t="s">
        <v>238</v>
      </c>
      <c r="E1751">
        <v>1771</v>
      </c>
      <c r="F1751">
        <v>116</v>
      </c>
      <c r="G1751">
        <v>115</v>
      </c>
      <c r="H1751">
        <v>1</v>
      </c>
      <c r="I1751">
        <v>0</v>
      </c>
      <c r="J1751">
        <v>10</v>
      </c>
      <c r="K1751">
        <v>7</v>
      </c>
      <c r="L1751">
        <v>7</v>
      </c>
      <c r="M1751">
        <v>7</v>
      </c>
      <c r="N1751">
        <v>7</v>
      </c>
      <c r="O1751">
        <v>7</v>
      </c>
      <c r="P1751">
        <v>7</v>
      </c>
      <c r="Q1751">
        <v>7</v>
      </c>
      <c r="R1751">
        <v>7</v>
      </c>
      <c r="S1751">
        <v>7</v>
      </c>
      <c r="T1751">
        <v>2</v>
      </c>
      <c r="U1751">
        <v>1</v>
      </c>
      <c r="V1751">
        <v>1</v>
      </c>
      <c r="W1751">
        <v>0</v>
      </c>
      <c r="X1751">
        <v>1</v>
      </c>
      <c r="Y1751">
        <v>0</v>
      </c>
      <c r="Z1751">
        <v>7</v>
      </c>
      <c r="AA1751">
        <v>6</v>
      </c>
      <c r="AB1751">
        <v>5</v>
      </c>
      <c r="AC1751">
        <v>4</v>
      </c>
      <c r="AD1751">
        <v>6</v>
      </c>
      <c r="AE1751">
        <v>0</v>
      </c>
      <c r="AF1751">
        <v>0</v>
      </c>
      <c r="AG1751">
        <v>7</v>
      </c>
      <c r="AH1751" t="s">
        <v>239</v>
      </c>
      <c r="AI1751" t="s">
        <v>173</v>
      </c>
      <c r="AJ1751" t="s">
        <v>186</v>
      </c>
      <c r="AK1751" t="s">
        <v>187</v>
      </c>
    </row>
    <row r="1752" spans="1:37">
      <c r="A1752" t="s">
        <v>1645</v>
      </c>
      <c r="B1752" s="55">
        <v>45017</v>
      </c>
      <c r="C1752" s="55">
        <v>45035</v>
      </c>
      <c r="D1752" t="s">
        <v>81</v>
      </c>
      <c r="E1752">
        <v>5963</v>
      </c>
      <c r="F1752">
        <v>54</v>
      </c>
      <c r="G1752">
        <v>54</v>
      </c>
      <c r="H1752">
        <v>0</v>
      </c>
      <c r="I1752">
        <v>0</v>
      </c>
      <c r="J1752">
        <v>14</v>
      </c>
      <c r="K1752">
        <v>0</v>
      </c>
      <c r="L1752">
        <v>0</v>
      </c>
      <c r="M1752">
        <v>0</v>
      </c>
      <c r="N1752">
        <v>0</v>
      </c>
      <c r="O1752">
        <v>0</v>
      </c>
      <c r="P1752">
        <v>0</v>
      </c>
      <c r="Q1752">
        <v>0</v>
      </c>
      <c r="R1752">
        <v>0</v>
      </c>
      <c r="S1752">
        <v>0</v>
      </c>
      <c r="T1752">
        <v>2</v>
      </c>
      <c r="U1752">
        <v>0</v>
      </c>
      <c r="V1752">
        <v>0</v>
      </c>
      <c r="W1752">
        <v>0</v>
      </c>
      <c r="X1752">
        <v>1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 t="s">
        <v>226</v>
      </c>
      <c r="AI1752" t="s">
        <v>168</v>
      </c>
      <c r="AJ1752" t="s">
        <v>73</v>
      </c>
      <c r="AK1752" t="s">
        <v>182</v>
      </c>
    </row>
    <row r="1753" spans="1:37">
      <c r="A1753" t="s">
        <v>1645</v>
      </c>
      <c r="B1753" s="55">
        <v>45017</v>
      </c>
      <c r="C1753" s="55">
        <v>45035</v>
      </c>
      <c r="D1753" t="s">
        <v>66</v>
      </c>
      <c r="E1753">
        <v>1852</v>
      </c>
      <c r="F1753">
        <v>52</v>
      </c>
      <c r="G1753">
        <v>51</v>
      </c>
      <c r="H1753">
        <v>1</v>
      </c>
      <c r="I1753">
        <v>0</v>
      </c>
      <c r="J1753">
        <v>2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  <c r="Q1753">
        <v>0</v>
      </c>
      <c r="R1753">
        <v>0</v>
      </c>
      <c r="S1753">
        <v>0</v>
      </c>
      <c r="T1753">
        <v>0</v>
      </c>
      <c r="U1753">
        <v>0</v>
      </c>
      <c r="V1753">
        <v>0</v>
      </c>
      <c r="W1753">
        <v>0</v>
      </c>
      <c r="X1753">
        <v>0</v>
      </c>
      <c r="Y1753">
        <v>0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 t="s">
        <v>218</v>
      </c>
      <c r="AI1753" t="s">
        <v>168</v>
      </c>
      <c r="AJ1753" t="s">
        <v>58</v>
      </c>
      <c r="AK1753" t="s">
        <v>180</v>
      </c>
    </row>
    <row r="1754" spans="1:37">
      <c r="A1754" t="s">
        <v>1645</v>
      </c>
      <c r="B1754" s="55">
        <v>45017</v>
      </c>
      <c r="C1754" s="55">
        <v>45035</v>
      </c>
      <c r="D1754" t="s">
        <v>64</v>
      </c>
      <c r="E1754">
        <v>2121</v>
      </c>
      <c r="F1754">
        <v>49</v>
      </c>
      <c r="G1754">
        <v>49</v>
      </c>
      <c r="H1754">
        <v>0</v>
      </c>
      <c r="I1754">
        <v>0</v>
      </c>
      <c r="J1754">
        <v>18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0</v>
      </c>
      <c r="S1754">
        <v>0</v>
      </c>
      <c r="T1754">
        <v>1</v>
      </c>
      <c r="U1754">
        <v>0</v>
      </c>
      <c r="V1754">
        <v>0</v>
      </c>
      <c r="W1754">
        <v>0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 t="s">
        <v>217</v>
      </c>
      <c r="AI1754" t="s">
        <v>168</v>
      </c>
      <c r="AJ1754" t="s">
        <v>58</v>
      </c>
      <c r="AK1754" t="s">
        <v>180</v>
      </c>
    </row>
    <row r="1755" spans="1:37">
      <c r="A1755" t="s">
        <v>1645</v>
      </c>
      <c r="B1755" s="55">
        <v>45017</v>
      </c>
      <c r="C1755" s="55">
        <v>45035</v>
      </c>
      <c r="D1755" t="s">
        <v>62</v>
      </c>
      <c r="E1755">
        <v>1310</v>
      </c>
      <c r="F1755">
        <v>38</v>
      </c>
      <c r="G1755">
        <v>38</v>
      </c>
      <c r="H1755">
        <v>0</v>
      </c>
      <c r="I1755">
        <v>0</v>
      </c>
      <c r="J1755">
        <v>7</v>
      </c>
      <c r="K1755">
        <v>0</v>
      </c>
      <c r="L1755">
        <v>0</v>
      </c>
      <c r="M1755">
        <v>0</v>
      </c>
      <c r="N1755">
        <v>0</v>
      </c>
      <c r="O1755">
        <v>0</v>
      </c>
      <c r="P1755">
        <v>0</v>
      </c>
      <c r="Q1755">
        <v>0</v>
      </c>
      <c r="R1755">
        <v>0</v>
      </c>
      <c r="S1755">
        <v>0</v>
      </c>
      <c r="T1755">
        <v>3</v>
      </c>
      <c r="U1755">
        <v>0</v>
      </c>
      <c r="V1755">
        <v>0</v>
      </c>
      <c r="W1755">
        <v>0</v>
      </c>
      <c r="X1755">
        <v>1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 t="s">
        <v>216</v>
      </c>
      <c r="AI1755" t="s">
        <v>168</v>
      </c>
      <c r="AJ1755" t="s">
        <v>58</v>
      </c>
      <c r="AK1755" t="s">
        <v>180</v>
      </c>
    </row>
    <row r="1756" spans="1:37">
      <c r="A1756" t="s">
        <v>1645</v>
      </c>
      <c r="B1756" s="55">
        <v>45017</v>
      </c>
      <c r="C1756" s="55">
        <v>45035</v>
      </c>
      <c r="D1756" t="s">
        <v>51</v>
      </c>
      <c r="E1756">
        <v>3643</v>
      </c>
      <c r="F1756">
        <v>111</v>
      </c>
      <c r="G1756">
        <v>111</v>
      </c>
      <c r="H1756">
        <v>0</v>
      </c>
      <c r="I1756">
        <v>0</v>
      </c>
      <c r="J1756">
        <v>13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4</v>
      </c>
      <c r="U1756">
        <v>0</v>
      </c>
      <c r="V1756">
        <v>0</v>
      </c>
      <c r="W1756">
        <v>0</v>
      </c>
      <c r="X1756">
        <v>1</v>
      </c>
      <c r="Y1756">
        <v>0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 t="s">
        <v>203</v>
      </c>
      <c r="AI1756" t="s">
        <v>168</v>
      </c>
      <c r="AJ1756" t="s">
        <v>49</v>
      </c>
      <c r="AK1756" t="s">
        <v>176</v>
      </c>
    </row>
    <row r="1757" spans="1:37">
      <c r="A1757" t="s">
        <v>1645</v>
      </c>
      <c r="B1757" s="55">
        <v>45017</v>
      </c>
      <c r="C1757" s="55">
        <v>45035</v>
      </c>
      <c r="D1757" t="s">
        <v>274</v>
      </c>
      <c r="E1757">
        <v>1856</v>
      </c>
      <c r="F1757">
        <v>3</v>
      </c>
      <c r="G1757">
        <v>3</v>
      </c>
      <c r="H1757">
        <v>0</v>
      </c>
      <c r="I1757">
        <v>0</v>
      </c>
      <c r="J1757">
        <v>11</v>
      </c>
      <c r="K1757">
        <v>1</v>
      </c>
      <c r="L1757">
        <v>1</v>
      </c>
      <c r="M1757">
        <v>1</v>
      </c>
      <c r="N1757">
        <v>1</v>
      </c>
      <c r="O1757">
        <v>1</v>
      </c>
      <c r="P1757">
        <v>1</v>
      </c>
      <c r="Q1757">
        <v>1</v>
      </c>
      <c r="R1757">
        <v>1</v>
      </c>
      <c r="S1757">
        <v>1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0</v>
      </c>
      <c r="Z1757">
        <v>1</v>
      </c>
      <c r="AA1757">
        <v>1</v>
      </c>
      <c r="AB1757">
        <v>1</v>
      </c>
      <c r="AC1757">
        <v>1</v>
      </c>
      <c r="AD1757">
        <v>1</v>
      </c>
      <c r="AE1757">
        <v>0</v>
      </c>
      <c r="AF1757">
        <v>0</v>
      </c>
      <c r="AG1757">
        <v>1</v>
      </c>
      <c r="AH1757" t="s">
        <v>275</v>
      </c>
      <c r="AI1757" t="s">
        <v>173</v>
      </c>
      <c r="AJ1757" t="s">
        <v>192</v>
      </c>
      <c r="AK1757" t="s">
        <v>193</v>
      </c>
    </row>
    <row r="1758" spans="1:37">
      <c r="A1758" t="s">
        <v>1645</v>
      </c>
      <c r="B1758" s="55">
        <v>45017</v>
      </c>
      <c r="C1758" s="55">
        <v>45035</v>
      </c>
      <c r="D1758" t="s">
        <v>48</v>
      </c>
      <c r="E1758">
        <v>2329</v>
      </c>
      <c r="F1758">
        <v>26</v>
      </c>
      <c r="G1758">
        <v>26</v>
      </c>
      <c r="H1758">
        <v>0</v>
      </c>
      <c r="I1758">
        <v>0</v>
      </c>
      <c r="J1758">
        <v>2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1</v>
      </c>
      <c r="U1758">
        <v>0</v>
      </c>
      <c r="V1758">
        <v>0</v>
      </c>
      <c r="W1758">
        <v>0</v>
      </c>
      <c r="X1758">
        <v>0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 t="s">
        <v>200</v>
      </c>
      <c r="AI1758" t="s">
        <v>168</v>
      </c>
      <c r="AJ1758" t="s">
        <v>49</v>
      </c>
      <c r="AK1758" t="s">
        <v>176</v>
      </c>
    </row>
    <row r="1759" spans="1:37">
      <c r="A1759" t="s">
        <v>1645</v>
      </c>
      <c r="B1759" s="55">
        <v>45017</v>
      </c>
      <c r="C1759" s="55">
        <v>45035</v>
      </c>
      <c r="D1759" t="s">
        <v>89</v>
      </c>
      <c r="E1759">
        <v>4087</v>
      </c>
      <c r="F1759">
        <v>97</v>
      </c>
      <c r="G1759">
        <v>97</v>
      </c>
      <c r="H1759">
        <v>0</v>
      </c>
      <c r="I1759">
        <v>0</v>
      </c>
      <c r="J1759">
        <v>13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0</v>
      </c>
      <c r="T1759">
        <v>1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 t="s">
        <v>230</v>
      </c>
      <c r="AI1759" t="s">
        <v>168</v>
      </c>
      <c r="AJ1759" t="s">
        <v>73</v>
      </c>
      <c r="AK1759" t="s">
        <v>182</v>
      </c>
    </row>
    <row r="1760" spans="1:37">
      <c r="A1760" t="s">
        <v>1645</v>
      </c>
      <c r="B1760" s="55">
        <v>45017</v>
      </c>
      <c r="C1760" s="55">
        <v>45035</v>
      </c>
      <c r="D1760" t="s">
        <v>240</v>
      </c>
      <c r="E1760">
        <v>2555</v>
      </c>
      <c r="F1760">
        <v>94</v>
      </c>
      <c r="G1760">
        <v>91</v>
      </c>
      <c r="H1760">
        <v>3</v>
      </c>
      <c r="I1760">
        <v>0</v>
      </c>
      <c r="J1760">
        <v>9</v>
      </c>
      <c r="K1760">
        <v>1</v>
      </c>
      <c r="L1760">
        <v>1</v>
      </c>
      <c r="M1760">
        <v>1</v>
      </c>
      <c r="N1760">
        <v>1</v>
      </c>
      <c r="O1760">
        <v>1</v>
      </c>
      <c r="P1760">
        <v>1</v>
      </c>
      <c r="Q1760">
        <v>1</v>
      </c>
      <c r="R1760">
        <v>1</v>
      </c>
      <c r="S1760">
        <v>1</v>
      </c>
      <c r="T1760">
        <v>1</v>
      </c>
      <c r="U1760">
        <v>1</v>
      </c>
      <c r="V1760">
        <v>1</v>
      </c>
      <c r="W1760">
        <v>0</v>
      </c>
      <c r="X1760">
        <v>1</v>
      </c>
      <c r="Y1760">
        <v>0</v>
      </c>
      <c r="Z1760">
        <v>1</v>
      </c>
      <c r="AA1760">
        <v>1</v>
      </c>
      <c r="AB1760">
        <v>1</v>
      </c>
      <c r="AC1760">
        <v>1</v>
      </c>
      <c r="AD1760">
        <v>1</v>
      </c>
      <c r="AE1760">
        <v>0</v>
      </c>
      <c r="AF1760">
        <v>0</v>
      </c>
      <c r="AG1760">
        <v>1</v>
      </c>
      <c r="AH1760" t="s">
        <v>241</v>
      </c>
      <c r="AI1760" t="s">
        <v>173</v>
      </c>
      <c r="AJ1760" t="s">
        <v>186</v>
      </c>
      <c r="AK1760" t="s">
        <v>187</v>
      </c>
    </row>
    <row r="1761" spans="1:37">
      <c r="A1761" t="s">
        <v>1645</v>
      </c>
      <c r="B1761" s="55">
        <v>45017</v>
      </c>
      <c r="C1761" s="55">
        <v>45035</v>
      </c>
      <c r="D1761" t="s">
        <v>79</v>
      </c>
      <c r="E1761">
        <v>3010</v>
      </c>
      <c r="F1761">
        <v>78</v>
      </c>
      <c r="G1761">
        <v>76</v>
      </c>
      <c r="H1761">
        <v>2</v>
      </c>
      <c r="I1761">
        <v>0</v>
      </c>
      <c r="J1761">
        <v>25</v>
      </c>
      <c r="K1761">
        <v>0</v>
      </c>
      <c r="L1761">
        <v>0</v>
      </c>
      <c r="M1761">
        <v>0</v>
      </c>
      <c r="N1761">
        <v>0</v>
      </c>
      <c r="O1761">
        <v>0</v>
      </c>
      <c r="P1761">
        <v>0</v>
      </c>
      <c r="Q1761">
        <v>0</v>
      </c>
      <c r="R1761">
        <v>0</v>
      </c>
      <c r="S1761">
        <v>0</v>
      </c>
      <c r="T1761">
        <v>1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 t="s">
        <v>224</v>
      </c>
      <c r="AI1761" t="s">
        <v>168</v>
      </c>
      <c r="AJ1761" t="s">
        <v>73</v>
      </c>
      <c r="AK1761" t="s">
        <v>182</v>
      </c>
    </row>
    <row r="1762" spans="1:37">
      <c r="A1762" t="s">
        <v>1645</v>
      </c>
      <c r="B1762" s="55">
        <v>45017</v>
      </c>
      <c r="C1762" s="55">
        <v>45035</v>
      </c>
      <c r="D1762" t="s">
        <v>304</v>
      </c>
      <c r="E1762">
        <v>1762</v>
      </c>
      <c r="F1762">
        <v>98</v>
      </c>
      <c r="G1762">
        <v>93</v>
      </c>
      <c r="H1762">
        <v>5</v>
      </c>
      <c r="I1762">
        <v>2</v>
      </c>
      <c r="J1762">
        <v>24</v>
      </c>
      <c r="K1762">
        <v>6</v>
      </c>
      <c r="L1762">
        <v>5</v>
      </c>
      <c r="M1762">
        <v>6</v>
      </c>
      <c r="N1762">
        <v>5</v>
      </c>
      <c r="O1762">
        <v>6</v>
      </c>
      <c r="P1762">
        <v>5</v>
      </c>
      <c r="Q1762">
        <v>6</v>
      </c>
      <c r="R1762">
        <v>6</v>
      </c>
      <c r="S1762">
        <v>6</v>
      </c>
      <c r="T1762">
        <v>7</v>
      </c>
      <c r="U1762">
        <v>1</v>
      </c>
      <c r="V1762">
        <v>1</v>
      </c>
      <c r="W1762">
        <v>0</v>
      </c>
      <c r="X1762">
        <v>0</v>
      </c>
      <c r="Y1762">
        <v>0</v>
      </c>
      <c r="Z1762">
        <v>5</v>
      </c>
      <c r="AA1762">
        <v>6</v>
      </c>
      <c r="AB1762">
        <v>6</v>
      </c>
      <c r="AC1762">
        <v>6</v>
      </c>
      <c r="AD1762">
        <v>6</v>
      </c>
      <c r="AE1762">
        <v>0</v>
      </c>
      <c r="AF1762">
        <v>0</v>
      </c>
      <c r="AG1762">
        <v>4</v>
      </c>
      <c r="AH1762" t="s">
        <v>305</v>
      </c>
      <c r="AI1762" t="s">
        <v>173</v>
      </c>
      <c r="AJ1762" t="s">
        <v>195</v>
      </c>
      <c r="AK1762" t="s">
        <v>196</v>
      </c>
    </row>
    <row r="1763" spans="1:37">
      <c r="A1763" t="s">
        <v>1645</v>
      </c>
      <c r="B1763" s="55">
        <v>45017</v>
      </c>
      <c r="C1763" s="55">
        <v>45035</v>
      </c>
      <c r="D1763" t="s">
        <v>286</v>
      </c>
      <c r="E1763">
        <v>1591</v>
      </c>
      <c r="F1763">
        <v>186</v>
      </c>
      <c r="G1763">
        <v>186</v>
      </c>
      <c r="H1763">
        <v>1</v>
      </c>
      <c r="I1763">
        <v>0</v>
      </c>
      <c r="J1763">
        <v>14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0</v>
      </c>
      <c r="Q1763">
        <v>0</v>
      </c>
      <c r="R1763">
        <v>0</v>
      </c>
      <c r="S1763">
        <v>0</v>
      </c>
      <c r="T1763">
        <v>2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 t="s">
        <v>287</v>
      </c>
      <c r="AI1763" t="s">
        <v>173</v>
      </c>
      <c r="AJ1763" t="s">
        <v>195</v>
      </c>
      <c r="AK1763" t="s">
        <v>196</v>
      </c>
    </row>
    <row r="1764" spans="1:37">
      <c r="A1764" t="s">
        <v>1645</v>
      </c>
      <c r="B1764" s="55">
        <v>45017</v>
      </c>
      <c r="C1764" s="55">
        <v>45035</v>
      </c>
      <c r="D1764" t="s">
        <v>282</v>
      </c>
      <c r="E1764">
        <v>1022</v>
      </c>
      <c r="F1764">
        <v>118</v>
      </c>
      <c r="G1764">
        <v>116</v>
      </c>
      <c r="H1764">
        <v>2</v>
      </c>
      <c r="I1764">
        <v>1</v>
      </c>
      <c r="J1764">
        <v>9</v>
      </c>
      <c r="K1764">
        <v>6</v>
      </c>
      <c r="L1764">
        <v>6</v>
      </c>
      <c r="M1764">
        <v>6</v>
      </c>
      <c r="N1764">
        <v>5</v>
      </c>
      <c r="O1764">
        <v>5</v>
      </c>
      <c r="P1764">
        <v>6</v>
      </c>
      <c r="Q1764">
        <v>4</v>
      </c>
      <c r="R1764">
        <v>6</v>
      </c>
      <c r="S1764">
        <v>6</v>
      </c>
      <c r="T1764">
        <v>3</v>
      </c>
      <c r="U1764">
        <v>1</v>
      </c>
      <c r="V1764">
        <v>1</v>
      </c>
      <c r="W1764">
        <v>1</v>
      </c>
      <c r="X1764">
        <v>0</v>
      </c>
      <c r="Y1764">
        <v>0</v>
      </c>
      <c r="Z1764">
        <v>5</v>
      </c>
      <c r="AA1764">
        <v>5</v>
      </c>
      <c r="AB1764">
        <v>5</v>
      </c>
      <c r="AC1764">
        <v>4</v>
      </c>
      <c r="AD1764">
        <v>5</v>
      </c>
      <c r="AE1764">
        <v>0</v>
      </c>
      <c r="AF1764">
        <v>1</v>
      </c>
      <c r="AG1764">
        <v>4</v>
      </c>
      <c r="AH1764" t="s">
        <v>283</v>
      </c>
      <c r="AI1764" t="s">
        <v>173</v>
      </c>
      <c r="AJ1764" t="s">
        <v>192</v>
      </c>
      <c r="AK1764" t="s">
        <v>193</v>
      </c>
    </row>
    <row r="1765" spans="1:37">
      <c r="A1765" t="s">
        <v>1645</v>
      </c>
      <c r="B1765" s="55">
        <v>45017</v>
      </c>
      <c r="C1765" s="55">
        <v>45035</v>
      </c>
      <c r="D1765" t="s">
        <v>310</v>
      </c>
      <c r="E1765">
        <v>1323</v>
      </c>
      <c r="F1765">
        <v>16</v>
      </c>
      <c r="G1765">
        <v>16</v>
      </c>
      <c r="H1765">
        <v>0</v>
      </c>
      <c r="I1765">
        <v>0</v>
      </c>
      <c r="J1765">
        <v>9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1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 t="s">
        <v>311</v>
      </c>
      <c r="AI1765" t="s">
        <v>173</v>
      </c>
      <c r="AJ1765" t="s">
        <v>195</v>
      </c>
      <c r="AK1765" t="s">
        <v>196</v>
      </c>
    </row>
    <row r="1766" spans="1:37">
      <c r="A1766" t="s">
        <v>1645</v>
      </c>
      <c r="B1766" s="55">
        <v>45017</v>
      </c>
      <c r="C1766" s="55">
        <v>45035</v>
      </c>
      <c r="D1766" t="s">
        <v>284</v>
      </c>
      <c r="E1766">
        <v>2318</v>
      </c>
      <c r="F1766">
        <v>94</v>
      </c>
      <c r="G1766">
        <v>92</v>
      </c>
      <c r="H1766">
        <v>2</v>
      </c>
      <c r="I1766">
        <v>1</v>
      </c>
      <c r="J1766">
        <v>30</v>
      </c>
      <c r="K1766">
        <v>9</v>
      </c>
      <c r="L1766">
        <v>9</v>
      </c>
      <c r="M1766">
        <v>9</v>
      </c>
      <c r="N1766">
        <v>7</v>
      </c>
      <c r="O1766">
        <v>9</v>
      </c>
      <c r="P1766">
        <v>8</v>
      </c>
      <c r="Q1766">
        <v>8</v>
      </c>
      <c r="R1766">
        <v>9</v>
      </c>
      <c r="S1766">
        <v>9</v>
      </c>
      <c r="T1766">
        <v>7</v>
      </c>
      <c r="U1766">
        <v>2</v>
      </c>
      <c r="V1766">
        <v>2</v>
      </c>
      <c r="W1766">
        <v>0</v>
      </c>
      <c r="X1766">
        <v>0</v>
      </c>
      <c r="Y1766">
        <v>0</v>
      </c>
      <c r="Z1766">
        <v>9</v>
      </c>
      <c r="AA1766">
        <v>9</v>
      </c>
      <c r="AB1766">
        <v>9</v>
      </c>
      <c r="AC1766">
        <v>9</v>
      </c>
      <c r="AD1766">
        <v>9</v>
      </c>
      <c r="AE1766">
        <v>3</v>
      </c>
      <c r="AF1766">
        <v>0</v>
      </c>
      <c r="AG1766">
        <v>7</v>
      </c>
      <c r="AH1766" t="s">
        <v>285</v>
      </c>
      <c r="AI1766" t="s">
        <v>173</v>
      </c>
      <c r="AJ1766" t="s">
        <v>195</v>
      </c>
      <c r="AK1766" t="s">
        <v>196</v>
      </c>
    </row>
    <row r="1767" spans="1:37">
      <c r="A1767" t="s">
        <v>1645</v>
      </c>
      <c r="B1767" s="55">
        <v>45017</v>
      </c>
      <c r="C1767" s="55">
        <v>45035</v>
      </c>
      <c r="D1767" t="s">
        <v>91</v>
      </c>
      <c r="E1767">
        <v>1496</v>
      </c>
      <c r="F1767">
        <v>77</v>
      </c>
      <c r="G1767">
        <v>77</v>
      </c>
      <c r="H1767">
        <v>1</v>
      </c>
      <c r="I1767">
        <v>0</v>
      </c>
      <c r="J1767">
        <v>9</v>
      </c>
      <c r="K1767">
        <v>3</v>
      </c>
      <c r="L1767">
        <v>1</v>
      </c>
      <c r="M1767">
        <v>2</v>
      </c>
      <c r="N1767">
        <v>1</v>
      </c>
      <c r="O1767">
        <v>3</v>
      </c>
      <c r="P1767">
        <v>0</v>
      </c>
      <c r="Q1767">
        <v>3</v>
      </c>
      <c r="R1767">
        <v>3</v>
      </c>
      <c r="S1767">
        <v>3</v>
      </c>
      <c r="T1767">
        <v>2</v>
      </c>
      <c r="U1767">
        <v>1</v>
      </c>
      <c r="V1767">
        <v>1</v>
      </c>
      <c r="W1767">
        <v>0</v>
      </c>
      <c r="X1767">
        <v>0</v>
      </c>
      <c r="Y1767">
        <v>0</v>
      </c>
      <c r="Z1767">
        <v>0</v>
      </c>
      <c r="AA1767">
        <v>2</v>
      </c>
      <c r="AB1767">
        <v>2</v>
      </c>
      <c r="AC1767">
        <v>2</v>
      </c>
      <c r="AD1767">
        <v>2</v>
      </c>
      <c r="AE1767">
        <v>1</v>
      </c>
      <c r="AF1767">
        <v>0</v>
      </c>
      <c r="AG1767">
        <v>0</v>
      </c>
      <c r="AH1767" t="s">
        <v>231</v>
      </c>
      <c r="AI1767" t="s">
        <v>168</v>
      </c>
      <c r="AJ1767" t="s">
        <v>92</v>
      </c>
      <c r="AK1767" t="s">
        <v>184</v>
      </c>
    </row>
    <row r="1768" spans="1:37">
      <c r="B1768" s="55">
        <v>44682</v>
      </c>
      <c r="C1768" s="55">
        <v>44682</v>
      </c>
      <c r="D1768" t="s">
        <v>70</v>
      </c>
      <c r="E1768">
        <v>634</v>
      </c>
      <c r="F1768">
        <v>46</v>
      </c>
      <c r="G1768">
        <v>46</v>
      </c>
      <c r="H1768">
        <v>0</v>
      </c>
      <c r="I1768">
        <v>0</v>
      </c>
      <c r="J1768">
        <v>0</v>
      </c>
      <c r="K1768">
        <v>0</v>
      </c>
      <c r="L1768">
        <v>0</v>
      </c>
      <c r="M1768">
        <v>0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>
        <v>0</v>
      </c>
      <c r="V1768">
        <v>0</v>
      </c>
      <c r="W1768">
        <v>0</v>
      </c>
      <c r="X1768">
        <v>0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</row>
    <row r="1769" spans="1:37">
      <c r="B1769" s="55">
        <v>44713</v>
      </c>
      <c r="C1769" s="55">
        <v>44713</v>
      </c>
      <c r="D1769" t="s">
        <v>70</v>
      </c>
      <c r="E1769">
        <v>643</v>
      </c>
      <c r="F1769">
        <v>102</v>
      </c>
      <c r="G1769">
        <v>100</v>
      </c>
      <c r="H1769">
        <v>2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0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</row>
    <row r="1770" spans="1:37">
      <c r="B1770" s="55">
        <v>44743</v>
      </c>
      <c r="C1770" s="55">
        <v>44743</v>
      </c>
      <c r="D1770" t="s">
        <v>70</v>
      </c>
      <c r="E1770">
        <v>648</v>
      </c>
      <c r="F1770">
        <v>153</v>
      </c>
      <c r="G1770">
        <v>149</v>
      </c>
      <c r="H1770">
        <v>4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</row>
    <row r="1771" spans="1:37">
      <c r="B1771" s="55">
        <v>44774</v>
      </c>
      <c r="C1771" s="55">
        <v>44774</v>
      </c>
      <c r="D1771" t="s">
        <v>70</v>
      </c>
      <c r="E1771">
        <v>647</v>
      </c>
      <c r="F1771">
        <v>189</v>
      </c>
      <c r="G1771">
        <v>183</v>
      </c>
      <c r="H1771">
        <v>6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0</v>
      </c>
      <c r="U1771">
        <v>0</v>
      </c>
      <c r="V1771">
        <v>0</v>
      </c>
      <c r="W1771">
        <v>0</v>
      </c>
      <c r="X1771">
        <v>0</v>
      </c>
      <c r="Y1771">
        <v>0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</row>
    <row r="1772" spans="1:37">
      <c r="B1772" s="55">
        <v>44805</v>
      </c>
      <c r="C1772" s="55">
        <v>44805</v>
      </c>
      <c r="D1772" t="s">
        <v>70</v>
      </c>
      <c r="E1772">
        <v>649</v>
      </c>
      <c r="F1772">
        <v>220</v>
      </c>
      <c r="G1772">
        <v>210</v>
      </c>
      <c r="H1772">
        <v>10</v>
      </c>
      <c r="I1772">
        <v>0</v>
      </c>
      <c r="J1772">
        <v>0</v>
      </c>
      <c r="K1772">
        <v>0</v>
      </c>
      <c r="L1772">
        <v>0</v>
      </c>
      <c r="M1772">
        <v>0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  <c r="U1772">
        <v>0</v>
      </c>
      <c r="V1772">
        <v>0</v>
      </c>
      <c r="W1772">
        <v>0</v>
      </c>
      <c r="X1772">
        <v>0</v>
      </c>
      <c r="Y1772">
        <v>0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</row>
    <row r="1773" spans="1:37">
      <c r="B1773" s="55">
        <v>44835</v>
      </c>
      <c r="C1773" s="55">
        <v>44835</v>
      </c>
      <c r="D1773" t="s">
        <v>70</v>
      </c>
      <c r="E1773">
        <v>649</v>
      </c>
      <c r="F1773">
        <v>255</v>
      </c>
      <c r="G1773">
        <v>241</v>
      </c>
      <c r="H1773">
        <v>14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</row>
    <row r="1774" spans="1:37">
      <c r="B1774" s="55">
        <v>44866</v>
      </c>
      <c r="C1774" s="55">
        <v>44866</v>
      </c>
      <c r="D1774" t="s">
        <v>70</v>
      </c>
      <c r="E1774">
        <v>652</v>
      </c>
      <c r="F1774">
        <v>298</v>
      </c>
      <c r="G1774">
        <v>282</v>
      </c>
      <c r="H1774">
        <v>16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</row>
    <row r="1775" spans="1:37">
      <c r="B1775" s="55">
        <v>44896</v>
      </c>
      <c r="C1775" s="55">
        <v>44896</v>
      </c>
      <c r="D1775" t="s">
        <v>70</v>
      </c>
      <c r="E1775">
        <v>652</v>
      </c>
      <c r="F1775">
        <v>298</v>
      </c>
      <c r="G1775">
        <v>282</v>
      </c>
      <c r="H1775">
        <v>16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</row>
    <row r="1776" spans="1:37">
      <c r="B1776" s="55">
        <v>44927</v>
      </c>
      <c r="C1776" s="55">
        <v>44927</v>
      </c>
      <c r="D1776" t="s">
        <v>70</v>
      </c>
      <c r="E1776">
        <v>652</v>
      </c>
      <c r="F1776">
        <v>355</v>
      </c>
      <c r="G1776">
        <v>335</v>
      </c>
      <c r="H1776">
        <v>20</v>
      </c>
      <c r="I1776">
        <v>0</v>
      </c>
      <c r="J1776" t="e">
        <v>#N/A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0</v>
      </c>
      <c r="U1776">
        <v>0</v>
      </c>
      <c r="V1776">
        <v>0</v>
      </c>
      <c r="W1776">
        <v>0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</row>
    <row r="1777" spans="2:32">
      <c r="B1777" s="55">
        <v>44958</v>
      </c>
      <c r="C1777" s="55">
        <v>44958</v>
      </c>
      <c r="D1777" t="s">
        <v>70</v>
      </c>
      <c r="E1777">
        <v>655</v>
      </c>
      <c r="F1777">
        <v>381</v>
      </c>
      <c r="G1777">
        <v>365</v>
      </c>
      <c r="H1777">
        <v>16</v>
      </c>
      <c r="I1777">
        <v>0</v>
      </c>
      <c r="J1777">
        <v>15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0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</row>
    <row r="1778" spans="2:32">
      <c r="B1778" s="55">
        <v>44986</v>
      </c>
      <c r="C1778" s="55">
        <v>44986</v>
      </c>
      <c r="D1778" t="s">
        <v>70</v>
      </c>
      <c r="E1778">
        <v>664</v>
      </c>
      <c r="F1778">
        <v>402</v>
      </c>
      <c r="G1778">
        <v>386</v>
      </c>
      <c r="H1778">
        <v>16</v>
      </c>
      <c r="I1778">
        <v>0</v>
      </c>
      <c r="J1778">
        <v>16</v>
      </c>
      <c r="K1778">
        <v>1</v>
      </c>
      <c r="L1778">
        <v>1</v>
      </c>
      <c r="M1778">
        <v>1</v>
      </c>
      <c r="N1778">
        <v>0</v>
      </c>
      <c r="O1778">
        <v>0</v>
      </c>
      <c r="P1778">
        <v>1</v>
      </c>
      <c r="Q1778">
        <v>0</v>
      </c>
      <c r="R1778">
        <v>1</v>
      </c>
      <c r="S1778">
        <v>0</v>
      </c>
      <c r="T1778">
        <v>0</v>
      </c>
      <c r="U1778">
        <v>0</v>
      </c>
      <c r="V1778">
        <v>0</v>
      </c>
      <c r="W1778">
        <v>0</v>
      </c>
      <c r="X1778">
        <v>0</v>
      </c>
      <c r="Y1778">
        <v>0</v>
      </c>
      <c r="Z1778">
        <v>0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</row>
    <row r="1779" spans="2:32">
      <c r="B1779" s="55">
        <v>45017</v>
      </c>
      <c r="C1779" s="55">
        <v>45017</v>
      </c>
      <c r="D1779" t="s">
        <v>70</v>
      </c>
      <c r="E1779">
        <v>685</v>
      </c>
      <c r="F1779">
        <v>431</v>
      </c>
      <c r="G1779">
        <v>415</v>
      </c>
      <c r="H1779">
        <v>16</v>
      </c>
      <c r="I1779">
        <v>0</v>
      </c>
      <c r="J1779">
        <v>16</v>
      </c>
      <c r="K1779">
        <v>1</v>
      </c>
      <c r="L1779">
        <v>1</v>
      </c>
      <c r="M1779">
        <v>1</v>
      </c>
      <c r="N1779">
        <v>0</v>
      </c>
      <c r="O1779">
        <v>0</v>
      </c>
      <c r="P1779">
        <v>1</v>
      </c>
      <c r="Q1779">
        <v>0</v>
      </c>
      <c r="R1779">
        <v>1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0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</row>
  </sheetData>
  <phoneticPr fontId="22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DocumentStatusTaxHTField0 xmlns="http://schemas.microsoft.com/sharepoint/v3">
      <Terms xmlns="http://schemas.microsoft.com/office/infopath/2007/PartnerControls"/>
    </QMULDocumentStatusTaxHTField0>
    <QMULSchoolTaxHTField0 xmlns="http://schemas.microsoft.com/sharepoint/v3">
      <Terms xmlns="http://schemas.microsoft.com/office/infopath/2007/PartnerControls"/>
    </QMULSchoolTaxHTField0>
    <QMULLocationTaxHTField0 xmlns="http://schemas.microsoft.com/sharepoint/v3">
      <Terms xmlns="http://schemas.microsoft.com/office/infopath/2007/PartnerControls"/>
    </QMULLocationTaxHTField0>
    <SharedWithUsers xmlns="6649982f-b66b-4072-8006-4697fed55f9d">
      <UserInfo>
        <DisplayName/>
        <AccountId xsi:nil="true"/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76E2AF58-D53C-4C41-883C-4F0CE3C29A99}"/>
</file>

<file path=customXml/itemProps2.xml><?xml version="1.0" encoding="utf-8"?>
<ds:datastoreItem xmlns:ds="http://schemas.openxmlformats.org/officeDocument/2006/customXml" ds:itemID="{EA71CFA2-608A-4764-A1E6-CAC81C896F28}"/>
</file>

<file path=customXml/itemProps3.xml><?xml version="1.0" encoding="utf-8"?>
<ds:datastoreItem xmlns:ds="http://schemas.openxmlformats.org/officeDocument/2006/customXml" ds:itemID="{89576522-A8A0-42FF-AEAF-BED886A5A3DD}"/>
</file>

<file path=customXml/itemProps4.xml><?xml version="1.0" encoding="utf-8"?>
<ds:datastoreItem xmlns:ds="http://schemas.openxmlformats.org/officeDocument/2006/customXml" ds:itemID="{9C81627E-0B1A-456C-9191-EE3235CFD6FF}"/>
</file>

<file path=customXml/itemProps5.xml><?xml version="1.0" encoding="utf-8"?>
<ds:datastoreItem xmlns:ds="http://schemas.openxmlformats.org/officeDocument/2006/customXml" ds:itemID="{0F0CD886-F685-43A3-BF40-A4BAE7867DA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Tracey Gibbons</cp:lastModifiedBy>
  <cp:revision/>
  <dcterms:created xsi:type="dcterms:W3CDTF">2015-06-05T18:17:20Z</dcterms:created>
  <dcterms:modified xsi:type="dcterms:W3CDTF">2023-04-19T13:13:15Z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Keyword">
    <vt:lpwstr/>
  </property>
  <property fmtid="{D5CDD505-2E9C-101B-9397-08002B2CF9AE}" pid="3" name="QMULDocumentStatus">
    <vt:lpwstr/>
  </property>
  <property fmtid="{D5CDD505-2E9C-101B-9397-08002B2CF9AE}" pid="4" name="ContentTypeId">
    <vt:lpwstr>0x0101005EA864BF41DF8A41860E925F5B29BCF500A47E9FC2E09B5546B1BA6A4FA297AE2C</vt:lpwstr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ComplianceAssetId">
    <vt:lpwstr/>
  </property>
  <property fmtid="{D5CDD505-2E9C-101B-9397-08002B2CF9AE}" pid="10" name="_ExtendedDescription">
    <vt:lpwstr/>
  </property>
  <property fmtid="{D5CDD505-2E9C-101B-9397-08002B2CF9AE}" pid="11" name="QMULSchool">
    <vt:lpwstr/>
  </property>
  <property fmtid="{D5CDD505-2E9C-101B-9397-08002B2CF9AE}" pid="12" name="MediaServiceImageTags">
    <vt:lpwstr/>
  </property>
  <property fmtid="{D5CDD505-2E9C-101B-9397-08002B2CF9AE}" pid="13" name="Order">
    <vt:r8>5129300</vt:r8>
  </property>
  <property fmtid="{D5CDD505-2E9C-101B-9397-08002B2CF9AE}" pid="14" name="xd_Signature">
    <vt:bool>false</vt:bool>
  </property>
  <property fmtid="{D5CDD505-2E9C-101B-9397-08002B2CF9AE}" pid="15" name="xd_ProgID">
    <vt:lpwstr/>
  </property>
  <property fmtid="{D5CDD505-2E9C-101B-9397-08002B2CF9AE}" pid="16" name="_SourceUrl">
    <vt:lpwstr/>
  </property>
  <property fmtid="{D5CDD505-2E9C-101B-9397-08002B2CF9AE}" pid="17" name="_SharedFileIndex">
    <vt:lpwstr/>
  </property>
  <property fmtid="{D5CDD505-2E9C-101B-9397-08002B2CF9AE}" pid="18" name="_ColorHex">
    <vt:lpwstr/>
  </property>
  <property fmtid="{D5CDD505-2E9C-101B-9397-08002B2CF9AE}" pid="19" name="_Emoji">
    <vt:lpwstr/>
  </property>
  <property fmtid="{D5CDD505-2E9C-101B-9397-08002B2CF9AE}" pid="20" name="TemplateUrl">
    <vt:lpwstr/>
  </property>
  <property fmtid="{D5CDD505-2E9C-101B-9397-08002B2CF9AE}" pid="21" name="_ColorTag">
    <vt:lpwstr/>
  </property>
  <property fmtid="{D5CDD505-2E9C-101B-9397-08002B2CF9AE}" pid="22" name="TriggerFlowInfo">
    <vt:lpwstr/>
  </property>
</Properties>
</file>